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nas-repo1.pc.istat.it\SHARE2\CTL2024\OrganizzazioneCTL2024\Trattamento dati\CONTROLLI E CORREZIONI\LIngue e dialetti\out\Tavole Report 2024\"/>
    </mc:Choice>
  </mc:AlternateContent>
  <bookViews>
    <workbookView xWindow="-105" yWindow="-105" windowWidth="19425" windowHeight="10305" tabRatio="919"/>
  </bookViews>
  <sheets>
    <sheet name="Indice delle tavole" sheetId="135" r:id="rId1"/>
    <sheet name="tav1" sheetId="79" r:id="rId2"/>
    <sheet name="tav1 (segue)" sheetId="80" r:id="rId3"/>
    <sheet name="tav2" sheetId="114" r:id="rId4"/>
    <sheet name="tav2 (segue)" sheetId="115" r:id="rId5"/>
    <sheet name="tav3" sheetId="1" r:id="rId6"/>
    <sheet name="tav3 (segue)" sheetId="2" r:id="rId7"/>
    <sheet name="tav4" sheetId="7" r:id="rId8"/>
    <sheet name="tav4 (segue)" sheetId="8" r:id="rId9"/>
    <sheet name="tav5" sheetId="81" r:id="rId10"/>
    <sheet name="tav5 (segue)" sheetId="82" r:id="rId11"/>
    <sheet name="tav6" sheetId="87" r:id="rId12"/>
    <sheet name="tav6 (segue)" sheetId="86" r:id="rId13"/>
    <sheet name="tav7" sheetId="88" r:id="rId14"/>
    <sheet name="tav7 (segue)" sheetId="89" r:id="rId15"/>
    <sheet name="tav8" sheetId="90" r:id="rId16"/>
    <sheet name="tav8 (segue)" sheetId="91" r:id="rId17"/>
    <sheet name="tav9" sheetId="92" r:id="rId18"/>
    <sheet name="tav9 (segue)" sheetId="93" r:id="rId19"/>
    <sheet name="tav10" sheetId="15" r:id="rId20"/>
    <sheet name="tav10 (segue)" sheetId="16" r:id="rId21"/>
    <sheet name="tav11" sheetId="29" r:id="rId22"/>
    <sheet name="tav11 (segue)" sheetId="30" r:id="rId23"/>
    <sheet name="tav12" sheetId="108" r:id="rId24"/>
    <sheet name="tav12 (segue)" sheetId="110" r:id="rId25"/>
    <sheet name="tav13" sheetId="109" r:id="rId26"/>
    <sheet name="tav13 (segue)" sheetId="111" r:id="rId27"/>
    <sheet name="tav14" sheetId="27" r:id="rId28"/>
    <sheet name="tav14 (segue)" sheetId="28" r:id="rId29"/>
    <sheet name="tav15" sheetId="59" r:id="rId30"/>
    <sheet name="tav15 (segue)" sheetId="60" r:id="rId31"/>
    <sheet name="tav16" sheetId="116" r:id="rId32"/>
    <sheet name="tav16 (segue)" sheetId="117" r:id="rId33"/>
    <sheet name="tav17" sheetId="61" r:id="rId34"/>
    <sheet name="tav17 (segue)" sheetId="62" r:id="rId35"/>
    <sheet name="tav18" sheetId="63" r:id="rId36"/>
    <sheet name="tav18 (segue)" sheetId="64" r:id="rId37"/>
    <sheet name="tav19" sheetId="65" r:id="rId38"/>
    <sheet name="tav19 (segue)" sheetId="66" r:id="rId39"/>
    <sheet name="tav20" sheetId="136" r:id="rId40"/>
    <sheet name="tav20 (segue)" sheetId="137" r:id="rId41"/>
    <sheet name="tav21" sheetId="150" r:id="rId42"/>
    <sheet name="tav21 (segue)" sheetId="151" r:id="rId43"/>
    <sheet name="tav22" sheetId="43" r:id="rId44"/>
    <sheet name="tav22 (segue)" sheetId="44" r:id="rId45"/>
    <sheet name="tav23" sheetId="67" r:id="rId46"/>
    <sheet name="tav23 (segue)" sheetId="68" r:id="rId47"/>
    <sheet name="tav24" sheetId="152" r:id="rId48"/>
  </sheets>
  <externalReferences>
    <externalReference r:id="rId49"/>
    <externalReference r:id="rId50"/>
    <externalReference r:id="rId51"/>
  </externalReferences>
  <definedNames>
    <definedName name="__tab2" localSheetId="0">#REF!</definedName>
    <definedName name="__tab2">#REF!</definedName>
    <definedName name="_18_G01_1" localSheetId="0">#REF!</definedName>
    <definedName name="_18_G01_1">#REF!</definedName>
    <definedName name="_27_G02_1" localSheetId="0">#REF!</definedName>
    <definedName name="_27_G02_1">#REF!</definedName>
    <definedName name="_28_1F06" localSheetId="0">#REF!</definedName>
    <definedName name="_28_1F06">#REF!</definedName>
    <definedName name="_29_1G01" localSheetId="0">#REF!</definedName>
    <definedName name="_29_1G01">#REF!</definedName>
    <definedName name="_30_1G02" localSheetId="0">#REF!</definedName>
    <definedName name="_30_1G02">#REF!</definedName>
    <definedName name="_42tot_1" localSheetId="0">'[1]Tav. 1.3'!#REF!</definedName>
    <definedName name="_42tot_1">'[1]Tav. 1.3'!#REF!</definedName>
    <definedName name="_9_F06_1" localSheetId="0">#REF!</definedName>
    <definedName name="_9_F06_1">#REF!</definedName>
    <definedName name="_F06" localSheetId="0">#REF!</definedName>
    <definedName name="_F06">#REF!</definedName>
    <definedName name="_G01" localSheetId="0">#REF!</definedName>
    <definedName name="_G01">#REF!</definedName>
    <definedName name="_G02" localSheetId="0">#REF!</definedName>
    <definedName name="_G02">#REF!</definedName>
    <definedName name="_tab2">"#REF!"</definedName>
    <definedName name="_tab2_1">"#REF!"</definedName>
    <definedName name="_tab3" localSheetId="0">#REF!</definedName>
    <definedName name="_tab3">#REF!</definedName>
    <definedName name="_tab3_1">#N/A</definedName>
    <definedName name="_TAV24" localSheetId="0">#REF!</definedName>
    <definedName name="_TAV24">#REF!</definedName>
    <definedName name="area">'[2]tav6.4'!$A$2:$C$25</definedName>
    <definedName name="area_1" localSheetId="0">#REF!</definedName>
    <definedName name="area_1">#REF!</definedName>
    <definedName name="area_2" localSheetId="0">#REF!</definedName>
    <definedName name="area_2">#REF!</definedName>
    <definedName name="area_3" localSheetId="0">#REF!</definedName>
    <definedName name="area_3">#REF!</definedName>
    <definedName name="area_4" localSheetId="0">#REF!</definedName>
    <definedName name="area_4">#REF!</definedName>
    <definedName name="area_5" localSheetId="0">#REF!</definedName>
    <definedName name="area_5">#REF!</definedName>
    <definedName name="area_6" localSheetId="0">#REF!</definedName>
    <definedName name="area_6">#REF!</definedName>
    <definedName name="area2" localSheetId="0">#REF!</definedName>
    <definedName name="area2">#REF!</definedName>
    <definedName name="area22">'[2]tav6.5'!$A$2:$C$25</definedName>
    <definedName name="area3" localSheetId="0">#REF!</definedName>
    <definedName name="area3">#REF!</definedName>
    <definedName name="area4" localSheetId="0">#REF!</definedName>
    <definedName name="area4">#REF!</definedName>
    <definedName name="area5" localSheetId="0">#REF!</definedName>
    <definedName name="area5">#REF!</definedName>
    <definedName name="area6" localSheetId="0">#REF!</definedName>
    <definedName name="area6">#REF!</definedName>
    <definedName name="Query1" localSheetId="0">#REF!</definedName>
    <definedName name="Query1">#REF!</definedName>
    <definedName name="TAV24_2" localSheetId="0">#REF!</definedName>
    <definedName name="TAV24_2">#REF!</definedName>
    <definedName name="TAV24_4" localSheetId="0">#REF!</definedName>
    <definedName name="TAV24_4">#REF!</definedName>
    <definedName name="TAV24_5" localSheetId="0">#REF!</definedName>
    <definedName name="TAV24_5">#REF!</definedName>
    <definedName name="TAV24_7_1" localSheetId="0">#REF!</definedName>
    <definedName name="TAV24_7_1">#REF!</definedName>
    <definedName name="TAV24_7_2" localSheetId="0">#REF!</definedName>
    <definedName name="TAV24_7_2">#REF!</definedName>
    <definedName name="TAV24_7_3" localSheetId="0">#REF!</definedName>
    <definedName name="TAV24_7_3">#REF!</definedName>
    <definedName name="tot_2" localSheetId="0">#REF!</definedName>
    <definedName name="tot_2">#REF!</definedName>
    <definedName name="tot_6" localSheetId="0">'[3]Tav. 24.3'!#REF!</definedName>
    <definedName name="tot_6">'[3]Tav. 24.3'!#REF!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9" i="135" l="1"/>
  <c r="A48" i="135" l="1"/>
  <c r="A47" i="135"/>
  <c r="A46" i="135"/>
  <c r="A45" i="135"/>
  <c r="A43" i="135"/>
  <c r="A44" i="135"/>
  <c r="A42" i="135"/>
  <c r="A41" i="135"/>
  <c r="A39" i="135"/>
  <c r="A5" i="135"/>
  <c r="A11" i="135"/>
  <c r="A37" i="135" l="1"/>
  <c r="A4" i="135"/>
  <c r="A6" i="135"/>
  <c r="A7" i="135"/>
  <c r="A8" i="135"/>
  <c r="A9" i="135"/>
  <c r="A10" i="135"/>
  <c r="A12" i="135"/>
  <c r="A13" i="135"/>
  <c r="A14" i="135"/>
  <c r="A15" i="135"/>
  <c r="A16" i="135"/>
  <c r="A17" i="135"/>
  <c r="A18" i="135"/>
  <c r="A19" i="135"/>
  <c r="A20" i="135"/>
  <c r="A21" i="135"/>
  <c r="A22" i="135"/>
  <c r="A23" i="135"/>
  <c r="A24" i="135"/>
  <c r="A25" i="135"/>
  <c r="A26" i="135"/>
  <c r="A27" i="135"/>
  <c r="A28" i="135"/>
  <c r="A29" i="135"/>
  <c r="A30" i="135"/>
  <c r="A31" i="135"/>
  <c r="A32" i="135"/>
  <c r="A33" i="135"/>
  <c r="A34" i="135"/>
  <c r="A35" i="135"/>
  <c r="A36" i="135"/>
  <c r="A38" i="135"/>
  <c r="A40" i="135"/>
  <c r="A3" i="135"/>
</calcChain>
</file>

<file path=xl/sharedStrings.xml><?xml version="1.0" encoding="utf-8"?>
<sst xmlns="http://schemas.openxmlformats.org/spreadsheetml/2006/main" count="2568" uniqueCount="233">
  <si>
    <t>In famiglia</t>
  </si>
  <si>
    <t>Con amici</t>
  </si>
  <si>
    <t>Con estranei</t>
  </si>
  <si>
    <t>Solo o
prevalentemente
italiano</t>
  </si>
  <si>
    <t>Solo o
prevalentemente
dialetto</t>
  </si>
  <si>
    <t>Sia
italiano
che
dialetto</t>
  </si>
  <si>
    <t>Altra
lingua</t>
  </si>
  <si>
    <t>Altro</t>
  </si>
  <si>
    <t>.</t>
  </si>
  <si>
    <t>Piemonte</t>
  </si>
  <si>
    <t>Valle d'Aosta/Vallée d'Aoste</t>
  </si>
  <si>
    <t>Liguria</t>
  </si>
  <si>
    <t>Lombardia</t>
  </si>
  <si>
    <t>Trentino-Alto Adige</t>
  </si>
  <si>
    <t>Bolzano/Bozen</t>
  </si>
  <si>
    <t>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</si>
  <si>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</si>
  <si>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</si>
  <si>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</si>
  <si>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</si>
  <si>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</si>
  <si>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</si>
  <si>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</si>
  <si>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</si>
  <si>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</si>
  <si>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</si>
  <si>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</si>
  <si>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</si>
  <si>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</si>
  <si>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</si>
  <si>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</si>
  <si>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</si>
  <si>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</si>
  <si>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</si>
  <si>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</si>
  <si>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</si>
  <si>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Comune centro dell'area metropolitana</t>
  </si>
  <si>
    <t>Periferia dell'area metropolitana</t>
  </si>
  <si>
    <t>Fino a 2.000 abitanti</t>
  </si>
  <si>
    <t>Da 2.001 a 10.000 abitanti</t>
  </si>
  <si>
    <t>Da 10.001 a 50.000 abitanti</t>
  </si>
  <si>
    <t>50.001 abitanti e piu'</t>
  </si>
  <si>
    <t>Totale</t>
  </si>
  <si>
    <t>MASCHI</t>
  </si>
  <si>
    <t>25-34 anni</t>
  </si>
  <si>
    <t>Laurea e più</t>
  </si>
  <si>
    <t>Diploma superiore</t>
  </si>
  <si>
    <t>Fino alla licenza media</t>
  </si>
  <si>
    <t>35-44 anni</t>
  </si>
  <si>
    <t>45-54 anni</t>
  </si>
  <si>
    <t>55-64 anni</t>
  </si>
  <si>
    <t>65-74 anni</t>
  </si>
  <si>
    <t>75 e più</t>
  </si>
  <si>
    <t>FEMMINE</t>
  </si>
  <si>
    <t>Uso prevalente sul LUOGO DI LAVORO di italiano, dialetto, altra lingua</t>
  </si>
  <si>
    <t>Sia italiano
che dialetto</t>
  </si>
  <si>
    <t>Altra lingua</t>
  </si>
  <si>
    <t>15-24</t>
  </si>
  <si>
    <t>25-34</t>
  </si>
  <si>
    <t>35-44</t>
  </si>
  <si>
    <t>45-54</t>
  </si>
  <si>
    <t>55-64</t>
  </si>
  <si>
    <t>65 e più</t>
  </si>
  <si>
    <t>Entrambi solo o
prevalentemente
italiano</t>
  </si>
  <si>
    <t>Solo il padre
prevalentemente
dialetto o sia
italiano che
dialetto</t>
  </si>
  <si>
    <t>Solo la madre
prevalentemente
dialetto o sia
italiano che
dialetto</t>
  </si>
  <si>
    <t>6-10 anni</t>
  </si>
  <si>
    <t>11-17 anni</t>
  </si>
  <si>
    <t>18-24 anni</t>
  </si>
  <si>
    <t>Lingua madre</t>
  </si>
  <si>
    <t>Italiano</t>
  </si>
  <si>
    <t>6-24 anni</t>
  </si>
  <si>
    <t>di cui 6-14</t>
  </si>
  <si>
    <t>di cui 15-24</t>
  </si>
  <si>
    <t>di cui 65-74</t>
  </si>
  <si>
    <t>di cui 75 e più</t>
  </si>
  <si>
    <t>Almeno
una
lingua
straniera</t>
  </si>
  <si>
    <t>Inglese</t>
  </si>
  <si>
    <t>Francese</t>
  </si>
  <si>
    <t>Spagnolo</t>
  </si>
  <si>
    <t>Tedesco</t>
  </si>
  <si>
    <t>Cinese</t>
  </si>
  <si>
    <t>Arabo</t>
  </si>
  <si>
    <t>Russo</t>
  </si>
  <si>
    <t>Comune centro dell'area
metropolitana</t>
  </si>
  <si>
    <t>Valle d'Aosta/Vallée
d'Aoste</t>
  </si>
  <si>
    <t>-</t>
  </si>
  <si>
    <t>Periferia dell'area
metropolitana</t>
  </si>
  <si>
    <t>Da 2.001 a 10.000
abitanti</t>
  </si>
  <si>
    <t>Da 10.001 a 50.000
abitanti</t>
  </si>
  <si>
    <t>CONDIZIONE OCCUPAZIONALE</t>
  </si>
  <si>
    <t>Occupati</t>
  </si>
  <si>
    <t>In cerca di nuova occupazione</t>
  </si>
  <si>
    <t>In cerca di prima occupazione</t>
  </si>
  <si>
    <t>Casalinghe</t>
  </si>
  <si>
    <t>Studenti</t>
  </si>
  <si>
    <t>Ritirati dal lavoro</t>
  </si>
  <si>
    <t>Altra condizione</t>
  </si>
  <si>
    <t>No</t>
  </si>
  <si>
    <t>Sì</t>
  </si>
  <si>
    <t>Comune centro dell'area
metropolitana</t>
  </si>
  <si>
    <t>Comune centro
dell'area metropolitana</t>
  </si>
  <si>
    <t>ALMENO UNA LINGUA STRANIERA</t>
  </si>
  <si>
    <t>Solo o prevalentemente italiano</t>
  </si>
  <si>
    <t>Solo o prevalentemente dialaetto, sia italiano che dialetto</t>
  </si>
  <si>
    <t>Italia</t>
  </si>
  <si>
    <t>Fonte: Indagine "Cittadini e il tempo libero" - Anno 2024</t>
  </si>
  <si>
    <t>MASCHI E FEMMINE</t>
  </si>
  <si>
    <t>SESSO, CLASSI DI ETA'</t>
  </si>
  <si>
    <t>SESSO, 
CLASSI DI ETA'</t>
  </si>
  <si>
    <t>REGIONE, RIPARTIZIONE, TIPO DI COMUNE</t>
  </si>
  <si>
    <t>Lingue straniere conosciute diverse da lingua madre</t>
  </si>
  <si>
    <t>SESSO,
CLASSI D'ETA'</t>
  </si>
  <si>
    <t>Livello di conoscenza della lingua meglio conosciuta</t>
  </si>
  <si>
    <t>Livello di conoscenza dell'inglese</t>
  </si>
  <si>
    <t>Livello di conoscenza del francese</t>
  </si>
  <si>
    <t>Scarsa</t>
  </si>
  <si>
    <t>Sufficiente</t>
  </si>
  <si>
    <t>Buona</t>
  </si>
  <si>
    <t>Ottima</t>
  </si>
  <si>
    <t>Livello di conoscenza dello spagnolo</t>
  </si>
  <si>
    <t>Livello di conoscenza dell'italiano</t>
  </si>
  <si>
    <t>Livello di conoscenza del tedesco</t>
  </si>
  <si>
    <t>Livello di conoscenza del cinese</t>
  </si>
  <si>
    <t>Livello di conoscenza dell'arabo</t>
  </si>
  <si>
    <t>Livello di conoscenza del russo</t>
  </si>
  <si>
    <t>Livello di conoscenza di un'altra lingua</t>
  </si>
  <si>
    <t>Conoscenza lingue tutelate</t>
  </si>
  <si>
    <t>Catalano</t>
  </si>
  <si>
    <t>Greco</t>
  </si>
  <si>
    <t>Sloveno o
croato</t>
  </si>
  <si>
    <t>Franco-provenzale</t>
  </si>
  <si>
    <t>Friulano</t>
  </si>
  <si>
    <t>Ladino</t>
  </si>
  <si>
    <t>Occitano</t>
  </si>
  <si>
    <t>Sardo</t>
  </si>
  <si>
    <t>Albanese</t>
  </si>
  <si>
    <t>Almeno
una</t>
  </si>
  <si>
    <t>SESSO, LINGUA MADRE</t>
  </si>
  <si>
    <t>Indice delle tavole</t>
  </si>
  <si>
    <t>L'USO DELLA LINGUA ITALIANA, DEI DIALETTI E DELLE LINGUE STRANIERE - ANNO 2024</t>
  </si>
  <si>
    <t>Conosce almeno una lingua</t>
  </si>
  <si>
    <t>Conosce l'inglese</t>
  </si>
  <si>
    <t>Conosce il francese</t>
  </si>
  <si>
    <t>Conosce l'italiano</t>
  </si>
  <si>
    <t>Conosce lo spagnolo</t>
  </si>
  <si>
    <t>Conosce il tedesco</t>
  </si>
  <si>
    <t>Conosce il cinese</t>
  </si>
  <si>
    <t>Conosce l'arabo</t>
  </si>
  <si>
    <t>Conosce il russo</t>
  </si>
  <si>
    <t>Conosce un'altra lingua</t>
  </si>
  <si>
    <t>Conosce una lingua</t>
  </si>
  <si>
    <t>Conosce due lingue</t>
  </si>
  <si>
    <t>Conosce tre o più lingue</t>
  </si>
  <si>
    <t>Conosce solo l'inglese</t>
  </si>
  <si>
    <t>Conosce solo l'inglese a livello scarso o sufficiente</t>
  </si>
  <si>
    <t>Conosce solo l'inglese a livello buono o ottimo</t>
  </si>
  <si>
    <t>REGIONE</t>
  </si>
  <si>
    <t>RIPARTIZIONE</t>
  </si>
  <si>
    <t>TIPO DI COMUNE</t>
  </si>
  <si>
    <t>SESSO, CLASSI DI ETA', TITOLO DI STUDIO</t>
  </si>
  <si>
    <t>LINGUA PARLATA IN FAMIGLIA, CLASSI DI ETA'</t>
  </si>
  <si>
    <t>Solo o prevalentemente dialetto, sia italiano che dialetto</t>
  </si>
  <si>
    <t>6-24 ANNI</t>
  </si>
  <si>
    <t>25-44</t>
  </si>
  <si>
    <t>SESSO, ETA', TITOLO DI STUDIO</t>
  </si>
  <si>
    <t>SESSO, CONDIZIONE OCCUPAZIONALE, LINGUA STRANIERA CONOSCIUTA</t>
  </si>
  <si>
    <t>LINGUA PARLATA IN FAMIGLIA</t>
  </si>
  <si>
    <t xml:space="preserve"> -Dirigenti, Imprenditori, Liberi professionisti</t>
  </si>
  <si>
    <t xml:space="preserve"> -Direttivi, Quadri, Impiegati, Intermedi</t>
  </si>
  <si>
    <t xml:space="preserve"> -Operai, Apprendisti</t>
  </si>
  <si>
    <r>
      <t xml:space="preserve"> </t>
    </r>
    <r>
      <rPr>
        <i/>
        <sz val="7"/>
        <color rgb="FF000000"/>
        <rFont val="Arial"/>
        <family val="2"/>
      </rPr>
      <t>-Lavoratori in proprio e Coadiuvanti</t>
    </r>
  </si>
  <si>
    <t xml:space="preserve"> -Lavoratori in proprio e Coadiuvanti</t>
  </si>
  <si>
    <t>Entrambi i genitori parlano uno italiano e l'altro altra lingua</t>
  </si>
  <si>
    <t>Entrambi solo o
prevalentemente
dialetto, sia
italiano che
dialetto</t>
  </si>
  <si>
    <r>
      <t>Tavola 1. Persone di 6 anni e più secondo la lingua abitualmente usata in diversi contesti relazionali per sesso e classi di età. Anno 2024</t>
    </r>
    <r>
      <rPr>
        <i/>
        <sz val="9"/>
        <color rgb="FF000000"/>
        <rFont val="Arial"/>
        <family val="2"/>
      </rPr>
      <t xml:space="preserve"> 
(per 100 persone di 6 anni e più con le stesse caratteristiche)</t>
    </r>
  </si>
  <si>
    <r>
      <t xml:space="preserve">Tavola 1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secondo la lingua abitualmente usata in diversi contesti relazionali per sesso e classi di età.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</si>
  <si>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2. Persone di 25 anni e più secondo la lingua abitualmente usata in diversi contesti relazionali per sesso, classi d'età e titolo di studio.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</si>
  <si>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>Tavola 2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(segue)</t>
    </r>
    <r>
      <rPr>
        <b/>
        <sz val="9"/>
        <color indexed="8"/>
        <rFont val="Arial"/>
        <family val="2"/>
      </rPr>
      <t xml:space="preserve">. Persone di 25 anni e più secondo la lingua abitualmente usata in diversi contesti relazionali per sesso, classi d'età e titolo di studio. Anno 2024 
</t>
    </r>
    <r>
      <rPr>
        <i/>
        <sz val="9"/>
        <color indexed="8"/>
        <rFont val="Arial"/>
        <family val="2"/>
      </rPr>
      <t>(dati in migliaia)</t>
    </r>
  </si>
  <si>
    <r>
      <t xml:space="preserve">Tavola 3. Persone di 6 anni e più secondo la lingua abitualmente usata in diversi contesti relazionali per regione, ripartizione e tipo di Comune.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</si>
  <si>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3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secondo la lingua abitualmente usata in diversi contesti relazionali per regione, ripartizione e tipo di Comune.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</si>
  <si>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4. Persone occupate di 15 anni e più secondo la lingua abitualmente usata sul luogo di lavoro per sesso e classi d'età. Anno 2024 
</t>
    </r>
    <r>
      <rPr>
        <i/>
        <sz val="9"/>
        <color rgb="FF000000"/>
        <rFont val="Arial"/>
        <family val="2"/>
      </rPr>
      <t>(per 100 persone di 15 anni e più occupate con le stesse caratteristiche)</t>
    </r>
  </si>
  <si>
    <r>
      <t xml:space="preserve">Tavola 4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>. Persone occupate di 15 anni e più secondo la lingua abitualmente usata sul luogo di lavoro per sesso e classi d'età. Anno 2024</t>
    </r>
    <r>
      <rPr>
        <i/>
        <sz val="9"/>
        <color rgb="FF000000"/>
        <rFont val="Arial"/>
        <family val="2"/>
      </rPr>
      <t xml:space="preserve"> 
(dati in migliaia)</t>
    </r>
  </si>
  <si>
    <r>
      <t xml:space="preserve">Tavola 5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>. Persone di 25 anni e più secondo la lingua abitualmente usata in diversi contesti relazionali per sesso, classi d'età e titolo di studio. Anno 2024</t>
    </r>
    <r>
      <rPr>
        <i/>
        <sz val="9"/>
        <color rgb="FF000000"/>
        <rFont val="Arial"/>
        <family val="2"/>
      </rPr>
      <t xml:space="preserve"> 
(dati in migliaia)</t>
    </r>
  </si>
  <si>
    <r>
      <t xml:space="preserve">Tavola 6. Figli di 6-24 anni secondo la lingua parlata in famiglia rispetto ai genitori per età (entrambi i genitori presenti). Anno 2024
</t>
    </r>
    <r>
      <rPr>
        <i/>
        <sz val="9"/>
        <color rgb="FF000000"/>
        <rFont val="Arial"/>
        <family val="2"/>
      </rPr>
      <t>(per 100 persone di 6-24 anni con le stesse caratteristiche)</t>
    </r>
  </si>
  <si>
    <r>
      <t xml:space="preserve">Tavola 6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Figli di 6-24 anni secondo la lingua parlata in famiglia rispetto ai genitori per età (entrambi i genitori presenti). Anno 2024
</t>
    </r>
    <r>
      <rPr>
        <i/>
        <sz val="9"/>
        <color rgb="FF000000"/>
        <rFont val="Arial"/>
        <family val="2"/>
      </rPr>
      <t>(dati in migliaia)</t>
    </r>
  </si>
  <si>
    <r>
      <t xml:space="preserve">Tavola 7. Persone occupate di 15 anni e più secondo la lingua abitualmente usata in diversi contesti relazionali per condizione professionale. Anno 2024 
</t>
    </r>
    <r>
      <rPr>
        <i/>
        <sz val="9"/>
        <color rgb="FF000000"/>
        <rFont val="Arial"/>
        <family val="2"/>
      </rPr>
      <t>(per 100 persone di 15 anni e più con le stesse caratteristiche)</t>
    </r>
  </si>
  <si>
    <r>
      <t xml:space="preserve">Tavola 7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occupate di 15 anni e più secondo la lingua abitualmente usata in diversi contesti relazionali per condizione professionale.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</si>
  <si>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8. Persone occupate di 15 anni e più secondo la lingua abitualmente usata sul luogo di lavoro per condizione professionale. Anno 2024 
</t>
    </r>
    <r>
      <rPr>
        <i/>
        <sz val="9"/>
        <color rgb="FF000000"/>
        <rFont val="Arial"/>
        <family val="2"/>
      </rPr>
      <t>(per 100 persone di 15 anni e più con le stesse caratteristiche)</t>
    </r>
  </si>
  <si>
    <r>
      <t xml:space="preserve">Tavola 8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occupate di 15 anni e più secondo la lingua abitualmente usata sul luogo di lavoro per condizione professionale.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</si>
  <si>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9. Persone di 15 anni e più secondo la lingua abitualmente usata in diversi contesti relazionali per condizione professionale. Anno 2024 
</t>
    </r>
    <r>
      <rPr>
        <i/>
        <sz val="9"/>
        <color rgb="FF000000"/>
        <rFont val="Arial"/>
        <family val="2"/>
      </rPr>
      <t>(per 100 persone di 15 anni e più con le stesse caratteristiche)</t>
    </r>
  </si>
  <si>
    <r>
      <t xml:space="preserve">Tavola 9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15 anni e più secondo la lingua abitualmente usata in diversi contesti relazionali per condizione professionale.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</si>
  <si>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10. Persone di 6 anni e più per lingua madre, regione, ripartizione geografica, tipo di comune.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</si>
  <si>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10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per lingua madre, regione, ripartizione geografica, tipo di comune.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</si>
  <si>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11. Persone di 6 anni e più secondo la lingua abitualmente usata in diversi contesti relazionali per sesso e lingua madre.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</si>
  <si>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>Tavola 11</t>
    </r>
    <r>
      <rPr>
        <i/>
        <sz val="9"/>
        <color rgb="FF000000"/>
        <rFont val="Arial"/>
        <family val="2"/>
      </rPr>
      <t xml:space="preserve"> (segue)</t>
    </r>
    <r>
      <rPr>
        <b/>
        <sz val="9"/>
        <color rgb="FF000000"/>
        <rFont val="Arial"/>
        <family val="2"/>
      </rPr>
      <t xml:space="preserve">. Persone di 6 anni e più secondo la lingua abitualmente usata in diversi contesti relazionali per sesso e lingua madre.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</si>
  <si>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12. Persone di 6 anni e più secondo la lingua usata in diversi contesti relazionali per lingua madre, sesso e classi d'età.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</si>
  <si>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12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secondo la lingua usata in diversi contesti relazionali per lingua madre, sesso e classi d'età.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</si>
  <si>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13. Persone di 6 anni e più per lingua straniera conosciuta, sesso e classi d'età.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</si>
  <si>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13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per lingua straniera conosciuta, sesso e classi d'età.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</si>
  <si>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14. Persone di 6 anni e più per conoscenza delle lingue tutelate per legge, regione, ripartizione geografica, tipo di comune.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</si>
  <si>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14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per conoscenza delle lingue tutelate per legge, regione, ripartizione geografica, tipo di comune.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</si>
  <si>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15. Persone di 6 anni e più per lingua madre, lingua straniera conosciuta, sesso e classi d'età.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</si>
  <si>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15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per lingua madre, lingua straniera conosciuta, sesso e classi d'età.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</si>
  <si>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16. Persone di 6 anni e più per lingua straniera conosciuta, sesso e condizione occupazionale.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</si>
  <si>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16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per lingua straniera conosciuta, sesso e condizione occupazionale.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</si>
  <si>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17. Persone di 6 anni e più che conoscono una o più lingue straniere per tipo di lingua straniera conosciuta, livello di conoscenza, regione, ripartizione geografica e tipo di Comune. -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</si>
  <si>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17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che conoscono una o più lingue straniere per tipo di lingua straniera conosciuta, livello di conoscenza, regione, ripartizione geografica e tipo di Comune. -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</si>
  <si>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18. Persone di 6 anni e più che conoscono una o più lingue straniere per tipo di lingua straniera conosciuta, livello di conoscenza, regione, ripartizione geografica e tipo di Comune. -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</si>
  <si>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18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che conoscono una o più lingue straniere per tipo di lingua straniera conosciuta, livello di conoscenza, regione, ripartizione geografica e tipo di Comune. -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</si>
  <si>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19. Persone di 6 anni e più che conoscono una o più lingue straniere per tipo di lingua straniera conosciuta, livello di conoscenza, regione, ripartizione geografica e tipo di Comune. -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</si>
  <si>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19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che conoscono una o più lingue straniere per tipo di lingua straniera conosciuta, livello di conoscenza, regione, ripartizione geografica e tipo di Comune. - Anno 2024 
</t>
    </r>
    <r>
      <rPr>
        <i/>
        <sz val="9"/>
        <color rgb="FF000000"/>
        <rFont val="Arial"/>
        <family val="2"/>
      </rPr>
      <t>(dati in migliaia)</t>
    </r>
  </si>
  <si>
    <t>TORNA ALL'INDICE</t>
  </si>
  <si>
    <t>25-44 anni</t>
  </si>
  <si>
    <t>45-64 anni</t>
  </si>
  <si>
    <t>65 anni e più</t>
  </si>
  <si>
    <r>
      <t xml:space="preserve">Tavola 20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25 anni e più che conoscono una o più lingue straniere per tipo di lingua straniera conosciuta, livello di conoscenza, sesso, età e titolo di studio. -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</si>
  <si>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20. Persone di 25 anni e più che conoscono una o più lingue straniere per tipo di lingua straniera conosciuta, livello di conoscenza, sesso, età e titolo di studio. - Anno 2024 
</t>
    </r>
    <r>
      <rPr>
        <i/>
        <sz val="9"/>
        <color rgb="FF000000"/>
        <rFont val="Arial"/>
        <family val="2"/>
      </rPr>
      <t>(per 100 persone di 25 anni e più con le stesse caratteristiche)</t>
    </r>
  </si>
  <si>
    <r>
      <t xml:space="preserve">Tavola 21. Persone di 6 anni e più che conoscono una o più lingue straniere per lingua straniera meglio conosciuta, livello di conoscenza, sesso e età. - Anno 2024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</si>
  <si>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22. Persone di 6 anni e più per lingua madre, conoscenza di lingua straniera e sesso.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</si>
  <si>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22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per lingua madre, conoscenza di lingua straniera e sesso.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</si>
  <si>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23. Persone di 6 anni e più per lingue conosciute, sesso e classi d'età. Anno 2024 
</t>
    </r>
    <r>
      <rPr>
        <i/>
        <sz val="9"/>
        <color rgb="FF000000"/>
        <rFont val="Arial"/>
        <family val="2"/>
      </rPr>
      <t>(per 100 persone di 6 anni e più con le stesse caratteristiche)</t>
    </r>
  </si>
  <si>
    <r>
      <t xml:space="preserve">Tavola 23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per lingue conosciute, sesso e classi d'età. Anno 2024 
</t>
    </r>
    <r>
      <rPr>
        <i/>
        <sz val="9"/>
        <color rgb="FF000000"/>
        <rFont val="Arial"/>
        <family val="2"/>
      </rPr>
      <t>(dati in migliaia)</t>
    </r>
  </si>
  <si>
    <r>
      <t xml:space="preserve">Tavola 21 </t>
    </r>
    <r>
      <rPr>
        <i/>
        <sz val="9"/>
        <color rgb="FF000000"/>
        <rFont val="Arial"/>
        <family val="2"/>
      </rPr>
      <t>(segue)</t>
    </r>
    <r>
      <rPr>
        <b/>
        <sz val="9"/>
        <color rgb="FF000000"/>
        <rFont val="Arial"/>
        <family val="2"/>
      </rPr>
      <t xml:space="preserve">. Persone di 6 anni e più che conoscono una o più lingue straniere per lingua straniera meglio conosciuta, livello di conoscenza, sesso e età. - Anno 2024
</t>
    </r>
    <r>
      <rPr>
        <i/>
        <sz val="9"/>
        <color rgb="FF000000"/>
        <rFont val="Arial"/>
        <family val="2"/>
      </rPr>
      <t>(dati in migliaia)</t>
    </r>
  </si>
  <si>
    <r>
      <t xml:space="preserve">Tavola 5. Persone di 25 anni e più secondo la lingua abitualmente usata in diversi contesti relazionali per sesso, classi d'età e titolo di studio. Anno 2024 
</t>
    </r>
    <r>
      <rPr>
        <i/>
        <sz val="9"/>
        <color rgb="FF000000"/>
        <rFont val="Arial"/>
        <family val="2"/>
      </rPr>
      <t>(per 100 persone di 25 anni e più occupate con le stesse caratteristiche)</t>
    </r>
  </si>
  <si>
    <t>ANNI</t>
  </si>
  <si>
    <t>Solo o prevalen-temente italiano</t>
  </si>
  <si>
    <t>Solo o prevalen-temente dialetto</t>
  </si>
  <si>
    <t>Sia italiano che dialetto</t>
  </si>
  <si>
    <t>1987/88</t>
  </si>
  <si>
    <t>Sul luogo di lavoro (a)</t>
  </si>
  <si>
    <t>(a) La lingua abitualmente utilizzata sul luogo di lavoro è stata rilevata per la prima volta nel 2015</t>
  </si>
  <si>
    <r>
      <t xml:space="preserve">Tavola 24. Persone di 6 anni e più secondo la lingua abitualmente usata in diversi contesti relazionali per sesso e classi di età. Anni 1987/88, 1995, 2000, 2006, 2015 e 2024 
</t>
    </r>
    <r>
      <rPr>
        <i/>
        <sz val="9"/>
        <color rgb="FF000000"/>
        <rFont val="Arial"/>
        <family val="2"/>
      </rPr>
      <t>(per 100 persone di 6 anni e più)</t>
    </r>
    <r>
      <rPr>
        <sz val="10"/>
        <color rgb="FF000000"/>
        <rFont val="Arial Narrow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</si>
</sst>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,##0"/>
    <numFmt numFmtId="165" formatCode="#,##0.0"/>
    <numFmt numFmtId="166" formatCode="#####0"/>
    <numFmt numFmtId="167" formatCode="###,##0.0"/>
  </numFmts>
  <fonts count="33" x14ac:knownFonts="1">
    <font>
      <sz val="7"/>
      <color rgb="FF000000"/>
      <name val="Arial"/>
    </font>
    <font>
      <sz val="11"/>
      <color theme="1"/>
      <name val="Courier New"/>
      <family val="2"/>
      <scheme val="minor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indexed="8"/>
      <name val="Arial"/>
      <family val="2"/>
    </font>
    <font>
      <i/>
      <sz val="9"/>
      <color rgb="FF000000"/>
      <name val="Arial"/>
      <family val="2"/>
    </font>
    <font>
      <i/>
      <sz val="9"/>
      <color indexed="8"/>
      <name val="Arial"/>
      <family val="2"/>
    </font>
    <font>
      <sz val="8"/>
      <name val="Times New Roman"/>
      <family val="1"/>
    </font>
    <font>
      <i/>
      <sz val="9"/>
      <name val="Arial"/>
      <family val="2"/>
    </font>
    <font>
      <b/>
      <sz val="7"/>
      <color rgb="FF000000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i/>
      <sz val="7"/>
      <color rgb="FF000000"/>
      <name val="Arial"/>
      <family val="2"/>
    </font>
    <font>
      <i/>
      <sz val="7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MS Sans Serif"/>
      <family val="2"/>
    </font>
    <font>
      <u/>
      <sz val="10"/>
      <color theme="10"/>
      <name val="MS Sans Serif"/>
      <family val="2"/>
    </font>
    <font>
      <sz val="8"/>
      <color rgb="FF0000FF"/>
      <name val="Arial"/>
      <family val="2"/>
    </font>
    <font>
      <u/>
      <sz val="9"/>
      <color theme="10"/>
      <name val="Arial"/>
      <family val="2"/>
    </font>
    <font>
      <b/>
      <sz val="9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7"/>
      <color rgb="FF000000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9" fillId="0" borderId="0"/>
    <xf numFmtId="0" fontId="5" fillId="0" borderId="0"/>
    <xf numFmtId="0" fontId="4" fillId="0" borderId="0"/>
    <xf numFmtId="0" fontId="25" fillId="0" borderId="0"/>
    <xf numFmtId="0" fontId="26" fillId="0" borderId="0" applyNumberFormat="0" applyFill="0" applyBorder="0" applyAlignment="0" applyProtection="0"/>
    <xf numFmtId="0" fontId="1" fillId="0" borderId="0"/>
  </cellStyleXfs>
  <cellXfs count="311"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right"/>
    </xf>
    <xf numFmtId="165" fontId="0" fillId="0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top"/>
    </xf>
    <xf numFmtId="164" fontId="3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>
      <alignment horizontal="left" vertical="top"/>
    </xf>
    <xf numFmtId="165" fontId="3" fillId="0" borderId="3" xfId="0" applyNumberFormat="1" applyFont="1" applyFill="1" applyBorder="1" applyAlignment="1">
      <alignment horizontal="right"/>
    </xf>
    <xf numFmtId="164" fontId="0" fillId="0" borderId="0" xfId="0" applyNumberFormat="1" applyFill="1" applyAlignment="1"/>
    <xf numFmtId="0" fontId="0" fillId="0" borderId="0" xfId="0" applyFill="1" applyAlignment="1"/>
    <xf numFmtId="165" fontId="0" fillId="0" borderId="0" xfId="0" applyNumberFormat="1" applyFill="1" applyAlignment="1"/>
    <xf numFmtId="3" fontId="13" fillId="0" borderId="0" xfId="1" applyNumberFormat="1" applyFont="1" applyFill="1" applyAlignment="1">
      <alignment vertical="center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top"/>
    </xf>
    <xf numFmtId="165" fontId="0" fillId="0" borderId="0" xfId="0" applyNumberFormat="1" applyFill="1" applyBorder="1" applyAlignment="1"/>
    <xf numFmtId="164" fontId="0" fillId="0" borderId="0" xfId="0" applyNumberFormat="1" applyFill="1" applyBorder="1" applyAlignment="1"/>
    <xf numFmtId="0" fontId="12" fillId="0" borderId="3" xfId="0" applyFont="1" applyFill="1" applyBorder="1" applyAlignment="1">
      <alignment vertical="top"/>
    </xf>
    <xf numFmtId="3" fontId="13" fillId="0" borderId="1" xfId="1" applyNumberFormat="1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right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right"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0" fontId="0" fillId="0" borderId="2" xfId="0" applyFill="1" applyBorder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3" xfId="0" applyFill="1" applyBorder="1" applyAlignment="1">
      <alignment horizontal="right" wrapText="1"/>
    </xf>
    <xf numFmtId="0" fontId="0" fillId="0" borderId="3" xfId="0" applyFill="1" applyBorder="1" applyAlignment="1">
      <alignment horizontal="right"/>
    </xf>
    <xf numFmtId="0" fontId="13" fillId="0" borderId="2" xfId="1" applyFont="1" applyFill="1" applyBorder="1" applyAlignment="1">
      <alignment horizontal="left" vertical="center" wrapText="1"/>
    </xf>
    <xf numFmtId="166" fontId="0" fillId="0" borderId="0" xfId="0" applyNumberFormat="1" applyFill="1" applyBorder="1" applyAlignment="1">
      <alignment horizontal="right"/>
    </xf>
    <xf numFmtId="166" fontId="0" fillId="0" borderId="0" xfId="0" applyNumberFormat="1" applyFill="1" applyBorder="1"/>
    <xf numFmtId="166" fontId="3" fillId="0" borderId="0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65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3" fontId="15" fillId="0" borderId="1" xfId="0" applyNumberFormat="1" applyFont="1" applyFill="1" applyBorder="1" applyAlignment="1" applyProtection="1">
      <alignment vertical="center"/>
    </xf>
    <xf numFmtId="3" fontId="15" fillId="0" borderId="0" xfId="0" applyNumberFormat="1" applyFont="1" applyFill="1" applyBorder="1" applyAlignment="1" applyProtection="1">
      <alignment vertical="center"/>
    </xf>
    <xf numFmtId="3" fontId="15" fillId="0" borderId="0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horizontal="left" vertical="top"/>
    </xf>
    <xf numFmtId="165" fontId="0" fillId="0" borderId="2" xfId="0" applyNumberFormat="1" applyFill="1" applyBorder="1" applyAlignment="1"/>
    <xf numFmtId="165" fontId="0" fillId="0" borderId="2" xfId="0" applyNumberFormat="1" applyFill="1" applyBorder="1" applyAlignment="1">
      <alignment horizontal="right"/>
    </xf>
    <xf numFmtId="164" fontId="0" fillId="0" borderId="2" xfId="0" applyNumberFormat="1" applyFill="1" applyBorder="1" applyAlignment="1"/>
    <xf numFmtId="16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ont="1" applyFill="1" applyBorder="1" applyAlignment="1"/>
    <xf numFmtId="0" fontId="4" fillId="0" borderId="2" xfId="3" applyFont="1" applyFill="1" applyBorder="1" applyAlignment="1">
      <alignment vertical="center"/>
    </xf>
    <xf numFmtId="0" fontId="4" fillId="0" borderId="2" xfId="3" applyFont="1" applyFill="1" applyBorder="1" applyAlignment="1"/>
    <xf numFmtId="0" fontId="4" fillId="0" borderId="0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right" wrapText="1"/>
    </xf>
    <xf numFmtId="0" fontId="4" fillId="0" borderId="0" xfId="3" applyFont="1" applyFill="1" applyBorder="1" applyAlignment="1">
      <alignment horizontal="right" wrapText="1"/>
    </xf>
    <xf numFmtId="0" fontId="4" fillId="0" borderId="0" xfId="3" applyFont="1" applyFill="1" applyBorder="1" applyAlignment="1">
      <alignment horizontal="right"/>
    </xf>
    <xf numFmtId="0" fontId="4" fillId="0" borderId="0" xfId="3" applyFont="1" applyFill="1" applyBorder="1" applyAlignment="1">
      <alignment horizontal="left" vertical="top"/>
    </xf>
    <xf numFmtId="165" fontId="4" fillId="0" borderId="0" xfId="3" applyNumberFormat="1" applyFont="1" applyFill="1" applyBorder="1" applyAlignment="1"/>
    <xf numFmtId="165" fontId="4" fillId="0" borderId="0" xfId="3" applyNumberFormat="1" applyFont="1" applyFill="1" applyBorder="1" applyAlignment="1">
      <alignment horizontal="right"/>
    </xf>
    <xf numFmtId="0" fontId="12" fillId="0" borderId="0" xfId="3" applyFont="1" applyFill="1" applyBorder="1" applyAlignment="1">
      <alignment horizontal="left" vertical="top"/>
    </xf>
    <xf numFmtId="165" fontId="12" fillId="0" borderId="0" xfId="3" applyNumberFormat="1" applyFont="1" applyFill="1" applyBorder="1" applyAlignment="1">
      <alignment horizontal="right"/>
    </xf>
    <xf numFmtId="0" fontId="12" fillId="0" borderId="0" xfId="3" applyFont="1" applyFill="1" applyBorder="1" applyAlignment="1">
      <alignment horizontal="left"/>
    </xf>
    <xf numFmtId="0" fontId="12" fillId="0" borderId="3" xfId="3" applyFont="1" applyFill="1" applyBorder="1" applyAlignment="1">
      <alignment horizontal="left" vertical="top"/>
    </xf>
    <xf numFmtId="165" fontId="3" fillId="0" borderId="3" xfId="3" applyNumberFormat="1" applyFont="1" applyFill="1" applyBorder="1" applyAlignment="1">
      <alignment horizontal="right"/>
    </xf>
    <xf numFmtId="0" fontId="4" fillId="0" borderId="0" xfId="3" applyFont="1" applyFill="1" applyBorder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left" vertical="top"/>
    </xf>
    <xf numFmtId="164" fontId="3" fillId="0" borderId="0" xfId="3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left"/>
    </xf>
    <xf numFmtId="0" fontId="3" fillId="0" borderId="3" xfId="3" applyFont="1" applyFill="1" applyBorder="1" applyAlignment="1">
      <alignment horizontal="left" vertical="top"/>
    </xf>
    <xf numFmtId="164" fontId="3" fillId="0" borderId="3" xfId="3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/>
    <xf numFmtId="165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164" fontId="20" fillId="0" borderId="3" xfId="0" applyNumberFormat="1" applyFont="1" applyFill="1" applyBorder="1" applyAlignment="1">
      <alignment horizontal="right"/>
    </xf>
    <xf numFmtId="165" fontId="20" fillId="0" borderId="3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top"/>
    </xf>
    <xf numFmtId="164" fontId="0" fillId="0" borderId="2" xfId="0" applyNumberFormat="1" applyFont="1" applyFill="1" applyBorder="1" applyAlignment="1"/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vertical="top"/>
    </xf>
    <xf numFmtId="165" fontId="3" fillId="0" borderId="0" xfId="3" applyNumberFormat="1" applyFont="1" applyFill="1" applyBorder="1" applyAlignment="1">
      <alignment horizontal="right"/>
    </xf>
    <xf numFmtId="0" fontId="4" fillId="0" borderId="2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right"/>
    </xf>
    <xf numFmtId="0" fontId="0" fillId="0" borderId="3" xfId="0" applyFont="1" applyFill="1" applyBorder="1" applyAlignment="1">
      <alignment horizontal="right" wrapText="1"/>
    </xf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4" fillId="0" borderId="0" xfId="3" applyFont="1" applyFill="1" applyBorder="1" applyAlignment="1">
      <alignment horizontal="left"/>
    </xf>
    <xf numFmtId="0" fontId="3" fillId="0" borderId="3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165" fontId="3" fillId="0" borderId="0" xfId="0" applyNumberFormat="1" applyFont="1" applyFill="1" applyBorder="1" applyAlignment="1"/>
    <xf numFmtId="0" fontId="0" fillId="0" borderId="1" xfId="0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165" fontId="1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/>
    </xf>
    <xf numFmtId="0" fontId="0" fillId="0" borderId="2" xfId="0" applyFont="1" applyFill="1" applyBorder="1" applyAlignment="1"/>
    <xf numFmtId="0" fontId="0" fillId="0" borderId="3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 wrapText="1"/>
    </xf>
    <xf numFmtId="166" fontId="0" fillId="0" borderId="0" xfId="0" applyNumberFormat="1" applyFont="1" applyFill="1" applyBorder="1" applyAlignment="1"/>
    <xf numFmtId="166" fontId="0" fillId="0" borderId="0" xfId="0" applyNumberFormat="1" applyFont="1" applyFill="1" applyBorder="1" applyAlignment="1">
      <alignment horizontal="right"/>
    </xf>
    <xf numFmtId="166" fontId="20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/>
    <xf numFmtId="166" fontId="4" fillId="0" borderId="0" xfId="0" applyNumberFormat="1" applyFont="1" applyFill="1" applyBorder="1" applyAlignment="1">
      <alignment horizontal="right"/>
    </xf>
    <xf numFmtId="166" fontId="20" fillId="0" borderId="3" xfId="0" applyNumberFormat="1" applyFont="1" applyFill="1" applyBorder="1" applyAlignment="1">
      <alignment horizontal="right"/>
    </xf>
    <xf numFmtId="0" fontId="4" fillId="0" borderId="0" xfId="3" applyFont="1" applyFill="1" applyBorder="1" applyAlignment="1">
      <alignment horizontal="left" wrapText="1"/>
    </xf>
    <xf numFmtId="165" fontId="3" fillId="0" borderId="0" xfId="3" applyNumberFormat="1" applyFont="1" applyFill="1" applyBorder="1" applyAlignment="1"/>
    <xf numFmtId="164" fontId="3" fillId="0" borderId="0" xfId="3" applyNumberFormat="1" applyFont="1" applyFill="1" applyBorder="1" applyAlignment="1"/>
    <xf numFmtId="0" fontId="4" fillId="0" borderId="3" xfId="3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12" fillId="0" borderId="0" xfId="3" applyFont="1" applyFill="1" applyBorder="1" applyAlignment="1">
      <alignment horizontal="left" vertical="top"/>
    </xf>
    <xf numFmtId="0" fontId="0" fillId="0" borderId="0" xfId="0" applyFill="1" applyAlignment="1">
      <alignment horizontal="left"/>
    </xf>
    <xf numFmtId="0" fontId="3" fillId="0" borderId="0" xfId="0" applyFont="1" applyFill="1" applyBorder="1" applyAlignment="1">
      <alignment horizontal="left" vertical="top"/>
    </xf>
    <xf numFmtId="0" fontId="4" fillId="0" borderId="0" xfId="3" applyFont="1" applyFill="1" applyBorder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21" fillId="0" borderId="0" xfId="3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/>
    </xf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right"/>
    </xf>
    <xf numFmtId="0" fontId="16" fillId="2" borderId="0" xfId="2" applyFont="1" applyFill="1" applyBorder="1"/>
    <xf numFmtId="0" fontId="16" fillId="2" borderId="0" xfId="0" applyFont="1" applyFill="1" applyBorder="1"/>
    <xf numFmtId="0" fontId="22" fillId="0" borderId="0" xfId="3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/>
    </xf>
    <xf numFmtId="0" fontId="12" fillId="0" borderId="0" xfId="3" applyFont="1" applyFill="1" applyBorder="1" applyAlignment="1">
      <alignment horizontal="left" vertical="top"/>
    </xf>
    <xf numFmtId="0" fontId="12" fillId="0" borderId="3" xfId="3" applyFont="1" applyFill="1" applyBorder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right" wrapText="1"/>
    </xf>
    <xf numFmtId="0" fontId="22" fillId="0" borderId="0" xfId="3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right"/>
    </xf>
    <xf numFmtId="3" fontId="13" fillId="0" borderId="3" xfId="0" applyNumberFormat="1" applyFont="1" applyFill="1" applyBorder="1" applyAlignment="1" applyProtection="1">
      <alignment horizontal="right" wrapText="1"/>
    </xf>
    <xf numFmtId="3" fontId="13" fillId="0" borderId="5" xfId="0" applyNumberFormat="1" applyFont="1" applyFill="1" applyBorder="1" applyAlignment="1" applyProtection="1">
      <alignment horizontal="right" wrapText="1"/>
    </xf>
    <xf numFmtId="3" fontId="15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 wrapText="1"/>
    </xf>
    <xf numFmtId="3" fontId="13" fillId="0" borderId="6" xfId="0" applyNumberFormat="1" applyFont="1" applyFill="1" applyBorder="1" applyAlignment="1" applyProtection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7" fillId="2" borderId="0" xfId="2" applyFont="1" applyFill="1" applyBorder="1" applyAlignment="1" applyProtection="1">
      <alignment horizontal="left"/>
      <protection hidden="1"/>
    </xf>
    <xf numFmtId="0" fontId="16" fillId="2" borderId="0" xfId="0" applyFont="1" applyFill="1" applyBorder="1" applyAlignment="1">
      <alignment horizontal="left"/>
    </xf>
    <xf numFmtId="0" fontId="18" fillId="2" borderId="0" xfId="2" applyFont="1" applyFill="1" applyBorder="1" applyAlignment="1">
      <alignment wrapText="1"/>
    </xf>
    <xf numFmtId="0" fontId="18" fillId="2" borderId="0" xfId="0" applyFont="1" applyFill="1" applyBorder="1" applyAlignment="1">
      <alignment wrapText="1"/>
    </xf>
    <xf numFmtId="0" fontId="29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1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0" fontId="3" fillId="0" borderId="0" xfId="0" applyFont="1" applyFill="1" applyBorder="1" applyAlignment="1"/>
    <xf numFmtId="165" fontId="12" fillId="0" borderId="0" xfId="0" applyNumberFormat="1" applyFont="1" applyFill="1" applyAlignment="1"/>
    <xf numFmtId="165" fontId="12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/>
    <xf numFmtId="3" fontId="15" fillId="0" borderId="2" xfId="0" applyNumberFormat="1" applyFont="1" applyFill="1" applyBorder="1" applyAlignment="1" applyProtection="1">
      <alignment vertical="center"/>
    </xf>
    <xf numFmtId="3" fontId="13" fillId="0" borderId="3" xfId="0" applyNumberFormat="1" applyFont="1" applyFill="1" applyBorder="1" applyAlignment="1" applyProtection="1">
      <alignment wrapText="1"/>
    </xf>
    <xf numFmtId="3" fontId="13" fillId="0" borderId="5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/>
    <xf numFmtId="164" fontId="3" fillId="0" borderId="3" xfId="0" applyNumberFormat="1" applyFont="1" applyFill="1" applyBorder="1" applyAlignment="1"/>
    <xf numFmtId="0" fontId="3" fillId="0" borderId="3" xfId="0" applyFont="1" applyFill="1" applyBorder="1" applyAlignment="1">
      <alignment horizontal="left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 wrapText="1"/>
    </xf>
    <xf numFmtId="165" fontId="3" fillId="0" borderId="3" xfId="0" applyNumberFormat="1" applyFont="1" applyFill="1" applyBorder="1" applyAlignment="1"/>
    <xf numFmtId="164" fontId="12" fillId="0" borderId="3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6"/>
    <xf numFmtId="0" fontId="8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6" applyBorder="1"/>
    <xf numFmtId="0" fontId="30" fillId="0" borderId="0" xfId="6" applyFont="1" applyFill="1" applyBorder="1" applyAlignment="1">
      <alignment horizontal="right" vertical="center" wrapText="1"/>
    </xf>
    <xf numFmtId="0" fontId="31" fillId="0" borderId="1" xfId="6" applyFont="1" applyFill="1" applyBorder="1" applyAlignment="1">
      <alignment horizontal="right" vertical="center"/>
    </xf>
    <xf numFmtId="0" fontId="30" fillId="0" borderId="2" xfId="6" applyFont="1" applyFill="1" applyBorder="1" applyAlignment="1">
      <alignment vertical="center"/>
    </xf>
    <xf numFmtId="0" fontId="32" fillId="0" borderId="3" xfId="6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right"/>
    </xf>
    <xf numFmtId="167" fontId="0" fillId="0" borderId="0" xfId="0" applyNumberFormat="1" applyFill="1" applyAlignment="1">
      <alignment horizontal="left"/>
    </xf>
    <xf numFmtId="167" fontId="0" fillId="0" borderId="3" xfId="0" applyNumberFormat="1" applyFill="1" applyBorder="1" applyAlignment="1">
      <alignment horizontal="right"/>
    </xf>
    <xf numFmtId="167" fontId="0" fillId="0" borderId="3" xfId="0" applyNumberFormat="1" applyFill="1" applyBorder="1" applyAlignment="1">
      <alignment horizontal="left"/>
    </xf>
    <xf numFmtId="167" fontId="0" fillId="0" borderId="0" xfId="0" applyNumberFormat="1" applyFill="1" applyAlignment="1">
      <alignment horizontal="right"/>
    </xf>
    <xf numFmtId="167" fontId="4" fillId="0" borderId="0" xfId="0" quotePrefix="1" applyNumberFormat="1" applyFont="1" applyFill="1" applyAlignment="1">
      <alignment horizontal="right"/>
    </xf>
    <xf numFmtId="167" fontId="0" fillId="0" borderId="0" xfId="0" applyNumberFormat="1" applyFill="1" applyBorder="1" applyAlignment="1"/>
    <xf numFmtId="167" fontId="0" fillId="0" borderId="0" xfId="0" applyNumberFormat="1" applyFill="1" applyAlignment="1"/>
    <xf numFmtId="167" fontId="0" fillId="0" borderId="3" xfId="0" applyNumberFormat="1" applyFill="1" applyBorder="1" applyAlignment="1"/>
    <xf numFmtId="0" fontId="2" fillId="0" borderId="0" xfId="0" applyFont="1" applyFill="1" applyBorder="1" applyAlignment="1">
      <alignment horizontal="left" wrapText="1"/>
    </xf>
    <xf numFmtId="0" fontId="28" fillId="0" borderId="0" xfId="5" applyFont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horizontal="left" vertical="top"/>
    </xf>
    <xf numFmtId="0" fontId="3" fillId="0" borderId="3" xfId="3" applyFont="1" applyFill="1" applyBorder="1" applyAlignment="1">
      <alignment horizontal="left" vertical="top"/>
    </xf>
    <xf numFmtId="0" fontId="4" fillId="0" borderId="2" xfId="3" applyFont="1" applyFill="1" applyBorder="1" applyAlignment="1">
      <alignment horizontal="left" vertical="top"/>
    </xf>
    <xf numFmtId="0" fontId="4" fillId="0" borderId="1" xfId="3" applyFont="1" applyFill="1" applyBorder="1" applyAlignment="1">
      <alignment horizontal="center" vertical="top"/>
    </xf>
    <xf numFmtId="0" fontId="4" fillId="0" borderId="3" xfId="3" applyFont="1" applyFill="1" applyBorder="1" applyAlignment="1">
      <alignment horizontal="center" vertical="top"/>
    </xf>
    <xf numFmtId="0" fontId="2" fillId="0" borderId="0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center"/>
    </xf>
    <xf numFmtId="0" fontId="4" fillId="0" borderId="2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top"/>
    </xf>
    <xf numFmtId="0" fontId="12" fillId="0" borderId="3" xfId="3" applyFont="1" applyFill="1" applyBorder="1" applyAlignment="1">
      <alignment horizontal="left" vertical="top"/>
    </xf>
    <xf numFmtId="0" fontId="23" fillId="0" borderId="0" xfId="3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left" vertical="center" wrapText="1"/>
    </xf>
    <xf numFmtId="3" fontId="14" fillId="0" borderId="0" xfId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4" fillId="0" borderId="3" xfId="3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3" fontId="13" fillId="0" borderId="4" xfId="0" applyNumberFormat="1" applyFont="1" applyFill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</cellXfs>
  <cellStyles count="7">
    <cellStyle name="Collegamento ipertestuale" xfId="5" builtinId="8"/>
    <cellStyle name="Normale" xfId="0" builtinId="0"/>
    <cellStyle name="Normale 2" xfId="1"/>
    <cellStyle name="Normale 3" xfId="2"/>
    <cellStyle name="Normale 4" xfId="3"/>
    <cellStyle name="Normale 5" xfId="4"/>
    <cellStyle name="Normale 6" xfId="6"/>
  </cellStyles>
  <dxfs count="0"/>
  <tableStyles count="0" defaultTableStyle="TableStyleMedium9" defaultPivotStyle="PivotStyleMedium4"/>
  <colors>
    <mruColors>
      <color rgb="FFFF00FF"/>
      <color rgb="FFFFCC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naccio\Downloads\Tavole-servizi-prima-infanzia-2022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servizi_sociali\tavout_p\Tavole%206-6.8%20formatt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Tana33/comuni/Comuni%202008/Tavole/Tavole%202008/Tavola%2024_24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v. 1"/>
      <sheetName val="Tav1_segue (a)"/>
      <sheetName val="Tav1_segue (b)"/>
      <sheetName val="Tav. 1.1"/>
      <sheetName val="Tav. 1.2"/>
      <sheetName val="Tav. 1.3"/>
      <sheetName val="Tav. 1.3.1"/>
      <sheetName val="Tav. 1.4"/>
      <sheetName val="Tav1.4_segue (a)"/>
      <sheetName val="Tav1.4_segue (b)"/>
      <sheetName val="Tav1.5"/>
      <sheetName val="Tav1.5.1"/>
      <sheetName val="Tav1.5.2"/>
      <sheetName val="Tav1.6"/>
      <sheetName val="Tav1.7"/>
      <sheetName val="Tav1.7_segue (a)"/>
      <sheetName val="Tav1.7_segue (a1) "/>
      <sheetName val="Tav1.7_segue (b)"/>
      <sheetName val="Tav1.8"/>
      <sheetName val="Tav1.8 (a)"/>
      <sheetName val="Tav1.8 (b)"/>
      <sheetName val="Tav1.8 (c)"/>
      <sheetName val="Tav1.9"/>
    </sheetNames>
    <sheetDataSet>
      <sheetData sheetId="0"/>
      <sheetData sheetId="1"/>
      <sheetData sheetId="2">
        <row r="1">
          <cell r="C1" t="str">
            <v>Nidi(a): utenti, spesa dei Comuni, compartecipazione degli utenti, spesa complessiva,  percentuale di spesa pagata dagli utenti, spesa media per utente, per regione, ripartizione geografica e tipologia del servizio - Anno 2022 (Valori in euro)</v>
          </cell>
        </row>
      </sheetData>
      <sheetData sheetId="3">
        <row r="1">
          <cell r="C1" t="str">
            <v>Sezioni primavera(a): utenti, spesa dei Comuni, compartecipazione degli utenti, spesa complessiva, percentuale di spesa pagata dagli utenti, spesa media per utente, per regione, ripartizione geografica e tipologia del servizio - Anno 2022  (Valori in euro)</v>
          </cell>
        </row>
      </sheetData>
      <sheetData sheetId="4">
        <row r="1">
          <cell r="C1" t="str">
            <v>Nidi e sezioni primavera(a):  indicatori territoriali – Anno 2022</v>
          </cell>
        </row>
      </sheetData>
      <sheetData sheetId="5">
        <row r="1">
          <cell r="C1" t="str">
            <v>Servizi integrativi per la prima infanzia(a): utenti, spesa dei Comuni, compartecipazione degli utenti, spesa complessiva, percentuale di spesa pagata dagli utenti, spesa media per utente, per regione e ripartizione geografica - Anno 2022 (Valori in euro)</v>
          </cell>
        </row>
      </sheetData>
      <sheetData sheetId="6">
        <row r="1">
          <cell r="C1" t="str">
            <v>Servizi integrativi per la prima infanzia(a): indicatori territoriali – Anno 2022</v>
          </cell>
        </row>
      </sheetData>
      <sheetData sheetId="7">
        <row r="1">
          <cell r="C1" t="str">
            <v>Totale servizi socio-educativi per la prima infanzia(a): utenti, spesa dei Comuni, compartecipazione degli utenti, spesa complessiva,  percentuale di spesa pagata dagli utenti, spesa media per utente, per regione, ripartizione geografica e tipologia del servizio - Anno 2022  (Valori in euro)</v>
          </cell>
        </row>
      </sheetData>
      <sheetData sheetId="8">
        <row r="1">
          <cell r="C1" t="str">
            <v>Nidi e sezioni primavera comunali(a): utenti, spesa dei Comuni, compartecipazione degli utenti, spesa complessiva,  percentuale di spesa pagata dagli utenti, spesa media per utente, per regione, ripartizione geografica e tipo di gestione - Anno 2022  (Valori in euro)</v>
          </cell>
        </row>
      </sheetData>
      <sheetData sheetId="9">
        <row r="1">
          <cell r="C1" t="str">
            <v>Nidi e sezioni primavera comunali(a) a gestione diretta: utenti, spesa dei Comuni, compartecipazione degli utenti, spesa complessiva,  percentuale di spesa pagata dagli utenti, spesa media per utente, per regione, ripartizione geografica e tipo di gestione - Anno 2022  (Valori in euro)</v>
          </cell>
        </row>
      </sheetData>
      <sheetData sheetId="10">
        <row r="1">
          <cell r="C1" t="str">
            <v>Nidi e sezioni primavera comunali(a) a gestione affidata a terzi: utenti, spesa dei Comuni, compartecipazione degli utenti, spesa complessiva,  percentuale di spesa pagata dagli utenti, spesa media per utente, per regione, ripartizione geografica e tipo di gestione - Anno 2022  (Valori in euro)</v>
          </cell>
        </row>
      </sheetData>
      <sheetData sheetId="11">
        <row r="1">
          <cell r="C1" t="str">
            <v>Utenti dell'offerta comunale di nidi e sezioni primavera(a), per tipo di gestione del servizio(b) - Anno 2022</v>
          </cell>
        </row>
      </sheetData>
      <sheetData sheetId="12">
        <row r="1">
          <cell r="C1" t="str">
            <v>Spesa sostenuta dai Comuni singoli e associati per nidi e sezioni primavera(a), per tipo di gestione del servizio(b) - Anno 2022  (Valori in euro)</v>
          </cell>
        </row>
      </sheetData>
      <sheetData sheetId="13">
        <row r="1">
          <cell r="C1" t="str">
            <v>Spesa media per utente dell'offerta comunale di nidi e sezioni primavera(a), per tipo di gestione del servizio(b) - Anno 2022
(Valori in euro)</v>
          </cell>
        </row>
      </sheetData>
      <sheetData sheetId="14">
        <row r="1">
          <cell r="C1" t="str">
            <v>Totale servizi educativi per la prima infanzia(a):  indicatori territoriali – Anno 2022</v>
          </cell>
        </row>
      </sheetData>
      <sheetData sheetId="15">
        <row r="1">
          <cell r="C1" t="str">
            <v>Nidi e sezioni primavera: numero di servizi e posti disponibili al 31.12.2022, per settore del titolare, tipo di servizio, regione e ripartizione geografica(a)</v>
          </cell>
        </row>
      </sheetData>
      <sheetData sheetId="16">
        <row r="1">
          <cell r="C1" t="str">
            <v>Nidi, micronidi e nidi aziendali: numero di servizi e posti disponibili al 31.12.2022, per settore del titolare, tipo di servizio, regione e ripartizione geografica(a)</v>
          </cell>
        </row>
      </sheetData>
      <sheetData sheetId="17">
        <row r="1">
          <cell r="C1" t="str">
            <v>Nidi aziendali: numero di servizi e posti disponibili al 31.12.2022, per settore del titolare, tipo di servizio, regione e ripartizione geografica(a)</v>
          </cell>
        </row>
      </sheetData>
      <sheetData sheetId="18">
        <row r="1">
          <cell r="C1" t="str">
            <v>Sezioni primavera: numero di servizi e posti disponibili al 31.12.2022, per settore del titolare, tipo di servizio, regione e ripartizione geografica(a)</v>
          </cell>
        </row>
      </sheetData>
      <sheetData sheetId="19">
        <row r="1">
          <cell r="C1" t="str">
            <v>Servizi integrativi per la prima infanzia(a) (totale servizi): numero di servizi e posti disponibili al 31.12.2022, per settore del titolare, regione e ripartizione geografica</v>
          </cell>
        </row>
      </sheetData>
      <sheetData sheetId="20">
        <row r="1">
          <cell r="C1" t="str">
            <v>Servizi integrativi per la prima infanzia(a) (spazi gioco): numero di servizi e posti disponibili al 31.12.2022, per settore del titolare, regione e ripartizione geografica</v>
          </cell>
        </row>
      </sheetData>
      <sheetData sheetId="21">
        <row r="1">
          <cell r="C1" t="str">
            <v>Servizi integrativi per la prima infanzia(a) (servizi in contesto domiciliare): numero di servizi e posti disponibili al 31.12.2022, per settore del titolare, regione e ripartizione geografica</v>
          </cell>
        </row>
      </sheetData>
      <sheetData sheetId="22">
        <row r="1">
          <cell r="C1" t="str">
            <v>Servizi integrativi per la prima infanzia(a) (centri bambini-genitori): numero di servizi e posti disponibili al 31.12.2022, per settore del titolare, regione e ripartizione geografica</v>
          </cell>
        </row>
      </sheetData>
      <sheetData sheetId="23">
        <row r="1">
          <cell r="C1" t="str">
            <v>Totale servizi educativi per la prima infanzia e posti disponibili al 31.12.2022, per settore del titolare, regione e ripartizione geografica(a)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0"/>
  <sheetViews>
    <sheetView tabSelected="1" zoomScaleNormal="100" workbookViewId="0"/>
  </sheetViews>
  <sheetFormatPr defaultColWidth="9.59765625" defaultRowHeight="12" x14ac:dyDescent="0.2"/>
  <cols>
    <col min="1" max="1" width="248.3984375" style="188" bestFit="1" customWidth="1"/>
    <col min="2" max="16384" width="9.59765625" style="167"/>
  </cols>
  <sheetData>
    <row r="1" spans="1:1" s="166" customFormat="1" x14ac:dyDescent="0.2">
      <c r="A1" s="191" t="s">
        <v>140</v>
      </c>
    </row>
    <row r="2" spans="1:1" s="192" customFormat="1" ht="23.25" customHeight="1" x14ac:dyDescent="0.15">
      <c r="A2" s="191" t="s">
        <v>139</v>
      </c>
    </row>
    <row r="3" spans="1:1" s="189" customFormat="1" ht="13.5" customHeight="1" x14ac:dyDescent="0.2">
      <c r="A3" s="187" t="str">
        <f>HYPERLINK("#tav1!A1", "Tavola 1. Persone di 6 anni e più secondo la lingua abitualmente usata in diversi contesti relazionali per sesso e classi di età. Anno 2024 (per 100 persone di 6 anni e più con le stesse caratteristiche)")</f>
        <v>Tavola 1. Persone di 6 anni e più secondo la lingua abitualmente usata in diversi contesti relazionali per sesso e classi di età. Anno 2024 (per 100 persone di 6 anni e più con le stesse caratteristiche)</v>
      </c>
    </row>
    <row r="4" spans="1:1" s="190" customFormat="1" ht="13.5" customHeight="1" x14ac:dyDescent="0.2">
      <c r="A4" s="187" t="str">
        <f>HYPERLINK("#'tav1 (segue)'!A1", "Tavola 1 (segue). Persone di 6 anni e più secondo la lingua abitualmente usata in diversi contesti relazionali per sesso e classi di età. Anno 2024 (dati in migliaia)")</f>
        <v>Tavola 1 (segue). Persone di 6 anni e più secondo la lingua abitualmente usata in diversi contesti relazionali per sesso e classi di età. Anno 2024 (dati in migliaia)</v>
      </c>
    </row>
    <row r="5" spans="1:1" s="190" customFormat="1" ht="13.5" customHeight="1" x14ac:dyDescent="0.2">
      <c r="A5" s="187" t="str">
        <f>HYPERLINK("#tav2!A1", "Tavola 2. Persone di 25 anni e più secondo la lingua abitualmente usata in diversi contesti relazionali per sesso, classi d'età e titolo di studio. Anno 2024 (per 100 persone di 25 anni e più con le stesse caratteristiche)")</f>
        <v>Tavola 2. Persone di 25 anni e più secondo la lingua abitualmente usata in diversi contesti relazionali per sesso, classi d'età e titolo di studio. Anno 2024 (per 100 persone di 25 anni e più con le stesse caratteristiche)</v>
      </c>
    </row>
    <row r="6" spans="1:1" s="190" customFormat="1" ht="13.5" customHeight="1" x14ac:dyDescent="0.2">
      <c r="A6" s="187" t="str">
        <f>HYPERLINK("#'tav2 (segue)'!A1", "Tavola 2 (segue). Persone di 25 anni e più secondo la lingua abitualmente usata in diversi contesti relazionali per sesso, classi d'età e titolo di studio. Anno 2024 (dati in migliaia)")</f>
        <v>Tavola 2 (segue). Persone di 25 anni e più secondo la lingua abitualmente usata in diversi contesti relazionali per sesso, classi d'età e titolo di studio. Anno 2024 (dati in migliaia)</v>
      </c>
    </row>
    <row r="7" spans="1:1" s="190" customFormat="1" ht="13.5" customHeight="1" x14ac:dyDescent="0.2">
      <c r="A7" s="187" t="str">
        <f>HYPERLINK("#tav3!A1", "Tavola 3. Persone di 6 anni e più secondo la lingua abitualmente usata in diversi contesti relazionali per regione, ripartizione e tipo di Comune. Anno 2024 (per 100 persone di 6 anni e più con le stesse caratteristiche)")</f>
        <v>Tavola 3. Persone di 6 anni e più secondo la lingua abitualmente usata in diversi contesti relazionali per regione, ripartizione e tipo di Comune. Anno 2024 (per 100 persone di 6 anni e più con le stesse caratteristiche)</v>
      </c>
    </row>
    <row r="8" spans="1:1" s="190" customFormat="1" ht="13.5" customHeight="1" x14ac:dyDescent="0.2">
      <c r="A8" s="187" t="str">
        <f>HYPERLINK("#'tav3 (segue)'!A1", "Tavola 3 (segue). Persone di 6 anni e più secondo la lingua abitualmente usata in diversi contesti relazionali per regione, ripartizione e tipo di Comune. Anno 2024 (dati in migliaia)")</f>
        <v>Tavola 3 (segue). Persone di 6 anni e più secondo la lingua abitualmente usata in diversi contesti relazionali per regione, ripartizione e tipo di Comune. Anno 2024 (dati in migliaia)</v>
      </c>
    </row>
    <row r="9" spans="1:1" s="190" customFormat="1" ht="13.5" customHeight="1" x14ac:dyDescent="0.2">
      <c r="A9" s="187" t="str">
        <f>HYPERLINK("#tav4!A1", "Tavola 4. Persone occupate di 15 anni e più secondo la lingua abitualmente usata sul luogo di lavoro per sesso e classi d'età. Anno 2024 (per 100 persone di 15 anni e più occupate con le stesse caratteristiche)")</f>
        <v>Tavola 4. Persone occupate di 15 anni e più secondo la lingua abitualmente usata sul luogo di lavoro per sesso e classi d'età. Anno 2024 (per 100 persone di 15 anni e più occupate con le stesse caratteristiche)</v>
      </c>
    </row>
    <row r="10" spans="1:1" s="190" customFormat="1" ht="13.5" customHeight="1" x14ac:dyDescent="0.2">
      <c r="A10" s="187" t="str">
        <f>HYPERLINK("#'tav4 (segue)'!A1", "Tavola 4 (segue). Persone occupate di 15 anni e più secondo la lingua abitualmente usata sul luogo di lavoro per sesso e classi d'età. Anno 2024 (dati in migliaia)")</f>
        <v>Tavola 4 (segue). Persone occupate di 15 anni e più secondo la lingua abitualmente usata sul luogo di lavoro per sesso e classi d'età. Anno 2024 (dati in migliaia)</v>
      </c>
    </row>
    <row r="11" spans="1:1" s="190" customFormat="1" ht="13.5" customHeight="1" x14ac:dyDescent="0.2">
      <c r="A11" s="187" t="str">
        <f>HYPERLINK("#tav5!A1", "Tavola 5. Persone di 25 anni e più secondo la lingua abitualmente usata in diversi contesti relazionali per sesso, classi d'età e titolo di studio. Anno 2024 (per 100 persone di 25 anni e più occupate con le stesse caratteristiche)")</f>
        <v>Tavola 5. Persone di 25 anni e più secondo la lingua abitualmente usata in diversi contesti relazionali per sesso, classi d'età e titolo di studio. Anno 2024 (per 100 persone di 25 anni e più occupate con le stesse caratteristiche)</v>
      </c>
    </row>
    <row r="12" spans="1:1" s="190" customFormat="1" ht="13.5" customHeight="1" x14ac:dyDescent="0.2">
      <c r="A12" s="187" t="str">
        <f>HYPERLINK("#'tav5 (segue)'!A1", "Tavola 5 (segue). Persone di 25 anni e più secondo la lingua abitualmente usata in diversi contesti relazionali per sesso, classi d'età e titolo di studio. Anno 2024 (dati in migliaia)")</f>
        <v>Tavola 5 (segue). Persone di 25 anni e più secondo la lingua abitualmente usata in diversi contesti relazionali per sesso, classi d'età e titolo di studio. Anno 2024 (dati in migliaia)</v>
      </c>
    </row>
    <row r="13" spans="1:1" s="190" customFormat="1" ht="13.5" customHeight="1" x14ac:dyDescent="0.2">
      <c r="A13" s="187" t="str">
        <f>HYPERLINK("#tav6!A1", "Tavola 6. Figli di 6-24 anni secondo la lingua parlata in famiglia rispetto ai genitori per età (entrambi i genitori presenti). Anno 2024 (per 100 persone di 6-24 anni con le stesse caratteristiche)")</f>
        <v>Tavola 6. Figli di 6-24 anni secondo la lingua parlata in famiglia rispetto ai genitori per età (entrambi i genitori presenti). Anno 2024 (per 100 persone di 6-24 anni con le stesse caratteristiche)</v>
      </c>
    </row>
    <row r="14" spans="1:1" s="190" customFormat="1" ht="13.5" customHeight="1" x14ac:dyDescent="0.2">
      <c r="A14" s="187" t="str">
        <f>HYPERLINK("#'tav6 (segue)'!A1", "Tavola 6 (segue). Figli di 6-24 anni secondo la lingua parlata in famiglia rispetto ai genitori per età (entrambi i genitori presenti). Anno 2024 (dati in migliaia)")</f>
        <v>Tavola 6 (segue). Figli di 6-24 anni secondo la lingua parlata in famiglia rispetto ai genitori per età (entrambi i genitori presenti). Anno 2024 (dati in migliaia)</v>
      </c>
    </row>
    <row r="15" spans="1:1" s="190" customFormat="1" ht="13.5" customHeight="1" x14ac:dyDescent="0.2">
      <c r="A15" s="187" t="str">
        <f>HYPERLINK("#tav7!A1", "Tavola 7. Persone occupate di 15 anni e più secondo la lingua abitualmente usata in diversi contesti relazionali per condizione professionale. Anno 2024 (per 100 persone di 15 anni e più con le stesse caratteristiche)")</f>
        <v>Tavola 7. Persone occupate di 15 anni e più secondo la lingua abitualmente usata in diversi contesti relazionali per condizione professionale. Anno 2024 (per 100 persone di 15 anni e più con le stesse caratteristiche)</v>
      </c>
    </row>
    <row r="16" spans="1:1" s="190" customFormat="1" ht="13.5" customHeight="1" x14ac:dyDescent="0.2">
      <c r="A16" s="187" t="str">
        <f>HYPERLINK("#'tav7 (segue)'!A1", "Tavola 7 (segue). Persone occupate di 15 anni e più secondo la lingua abitualmente usata in diversi contesti relazionali per condizione professionale. Anno 2024 (dati in migliaia)")</f>
        <v>Tavola 7 (segue). Persone occupate di 15 anni e più secondo la lingua abitualmente usata in diversi contesti relazionali per condizione professionale. Anno 2024 (dati in migliaia)</v>
      </c>
    </row>
    <row r="17" spans="1:1" s="190" customFormat="1" ht="13.5" customHeight="1" x14ac:dyDescent="0.2">
      <c r="A17" s="187" t="str">
        <f>HYPERLINK("#tav8!A1", "Tavola 8. Persone occupate di 15 anni e più secondo la lingua abitualmente usata sul luogo di lavoro per condizione professionale. Anno 2024 (per 100 persone di 15 anni e più con le stesse caratteristiche)")</f>
        <v>Tavola 8. Persone occupate di 15 anni e più secondo la lingua abitualmente usata sul luogo di lavoro per condizione professionale. Anno 2024 (per 100 persone di 15 anni e più con le stesse caratteristiche)</v>
      </c>
    </row>
    <row r="18" spans="1:1" s="190" customFormat="1" ht="13.5" customHeight="1" x14ac:dyDescent="0.2">
      <c r="A18" s="187" t="str">
        <f>HYPERLINK("#'tav8 (segue)'!A1", "Tavola 8 (segue). Persone occupate di 15 anni e più secondo la lingua abitualmente usata sul luogo di lavoro per condizione professionale. Anno 2024 (dati in migliaia)")</f>
        <v>Tavola 8 (segue). Persone occupate di 15 anni e più secondo la lingua abitualmente usata sul luogo di lavoro per condizione professionale. Anno 2024 (dati in migliaia)</v>
      </c>
    </row>
    <row r="19" spans="1:1" s="190" customFormat="1" ht="13.5" customHeight="1" x14ac:dyDescent="0.2">
      <c r="A19" s="187" t="str">
        <f>HYPERLINK("#tav9!A1", "Tavola 9. Persone di 15 anni e più secondo la lingua abitualmente usata in diversi contesti relazionali per condizione professionale. Anno 2024 (per 100 persone di 15 anni e più con le stesse caratteristiche)")</f>
        <v>Tavola 9. Persone di 15 anni e più secondo la lingua abitualmente usata in diversi contesti relazionali per condizione professionale. Anno 2024 (per 100 persone di 15 anni e più con le stesse caratteristiche)</v>
      </c>
    </row>
    <row r="20" spans="1:1" s="190" customFormat="1" ht="13.5" customHeight="1" x14ac:dyDescent="0.2">
      <c r="A20" s="187" t="str">
        <f>HYPERLINK("#'tav9 (segue)'!A1", "Tavola 9 (segue). Persone di 15 anni e più secondo la lingua abitualmente usata in diversi contesti relazionali per condizione professionale. Anno 2024 (dati in migliaia)")</f>
        <v>Tavola 9 (segue). Persone di 15 anni e più secondo la lingua abitualmente usata in diversi contesti relazionali per condizione professionale. Anno 2024 (dati in migliaia)</v>
      </c>
    </row>
    <row r="21" spans="1:1" s="190" customFormat="1" ht="13.5" customHeight="1" x14ac:dyDescent="0.2">
      <c r="A21" s="187" t="str">
        <f>HYPERLINK("#tav10!A1", "Tavola 10. Persone di 6 anni e più per lingua madre, regione, ripartizione geografica, tipo di comune. Anno 2024 (per 100 persone di 6 anni e più con le stesse caratteristiche)")</f>
        <v>Tavola 10. Persone di 6 anni e più per lingua madre, regione, ripartizione geografica, tipo di comune. Anno 2024 (per 100 persone di 6 anni e più con le stesse caratteristiche)</v>
      </c>
    </row>
    <row r="22" spans="1:1" s="190" customFormat="1" ht="13.5" customHeight="1" x14ac:dyDescent="0.2">
      <c r="A22" s="187" t="str">
        <f>HYPERLINK("#'tav10 (segue)'!A1", "Tavola 10 (segue). Persone di 6 anni e più per lingua madre, regione, ripartizione geografica, tipo di comune. Anno 2024 (dati in migliaia)")</f>
        <v>Tavola 10 (segue). Persone di 6 anni e più per lingua madre, regione, ripartizione geografica, tipo di comune. Anno 2024 (dati in migliaia)</v>
      </c>
    </row>
    <row r="23" spans="1:1" s="190" customFormat="1" ht="13.5" customHeight="1" x14ac:dyDescent="0.2">
      <c r="A23" s="187" t="str">
        <f>HYPERLINK("#tav11!A1", "Tavola 11. Persone di 6 anni e più secondo la lingua abitualmente usata in diversi contesti relazionali per sesso e lingua madre. Anno 2024 (per 100 persone di 6 anni e più con le stesse caratteristiche)")</f>
        <v>Tavola 11. Persone di 6 anni e più secondo la lingua abitualmente usata in diversi contesti relazionali per sesso e lingua madre. Anno 2024 (per 100 persone di 6 anni e più con le stesse caratteristiche)</v>
      </c>
    </row>
    <row r="24" spans="1:1" s="190" customFormat="1" ht="13.5" customHeight="1" x14ac:dyDescent="0.2">
      <c r="A24" s="187" t="str">
        <f>HYPERLINK("#'tav11 (segue)'!A1", "Tavola 11 (segue). Persone di 6 anni e più secondo la lingua abitualmente usata in diversi contesti relazionali per sesso e lingua madre. Anno 2024 (dati in migliaia)")</f>
        <v>Tavola 11 (segue). Persone di 6 anni e più secondo la lingua abitualmente usata in diversi contesti relazionali per sesso e lingua madre. Anno 2024 (dati in migliaia)</v>
      </c>
    </row>
    <row r="25" spans="1:1" s="190" customFormat="1" ht="13.5" customHeight="1" x14ac:dyDescent="0.2">
      <c r="A25" s="187" t="str">
        <f>HYPERLINK("#tav12!A1", "Tavola 12. Persone di 6 anni e più secondo la lingua usata in diversi contesti relazionali per lingua madre, sesso e classi d'età. Anno 2024 (per 100 persone di 6 anni e più con le stesse caratteristiche)")</f>
        <v>Tavola 12. Persone di 6 anni e più secondo la lingua usata in diversi contesti relazionali per lingua madre, sesso e classi d'età. Anno 2024 (per 100 persone di 6 anni e più con le stesse caratteristiche)</v>
      </c>
    </row>
    <row r="26" spans="1:1" s="190" customFormat="1" ht="13.5" customHeight="1" x14ac:dyDescent="0.2">
      <c r="A26" s="187" t="str">
        <f>HYPERLINK("#'tav12 (segue)'!A1", "Tavola 12 (segue). Persone di 6 anni e più secondo la lingua usata in diversi contesti relazionali per lingua madre, sesso e classi d'età. Anno 2024 (dati in migliaia)")</f>
        <v>Tavola 12 (segue). Persone di 6 anni e più secondo la lingua usata in diversi contesti relazionali per lingua madre, sesso e classi d'età. Anno 2024 (dati in migliaia)</v>
      </c>
    </row>
    <row r="27" spans="1:1" s="190" customFormat="1" ht="13.5" customHeight="1" x14ac:dyDescent="0.2">
      <c r="A27" s="187" t="str">
        <f>HYPERLINK("#tav13!A1", "Tavola 13. Persone di 6 anni e più per lingua straniera conosciuta, sesso e classi d'età. Anno 2024 (per 100 persone di 6 anni e più con le stesse caratteristiche)")</f>
        <v>Tavola 13. Persone di 6 anni e più per lingua straniera conosciuta, sesso e classi d'età. Anno 2024 (per 100 persone di 6 anni e più con le stesse caratteristiche)</v>
      </c>
    </row>
    <row r="28" spans="1:1" s="190" customFormat="1" ht="13.5" customHeight="1" x14ac:dyDescent="0.2">
      <c r="A28" s="187" t="str">
        <f>HYPERLINK("#'tav13 (segue)'!A1", "Tavola 13 (segue). Persone di 6 anni e più per lingua straniera conosciuta, sesso e classi d'età. Anno 2024 (dati in migliaia)")</f>
        <v>Tavola 13 (segue). Persone di 6 anni e più per lingua straniera conosciuta, sesso e classi d'età. Anno 2024 (dati in migliaia)</v>
      </c>
    </row>
    <row r="29" spans="1:1" s="190" customFormat="1" ht="13.5" customHeight="1" x14ac:dyDescent="0.2">
      <c r="A29" s="187" t="str">
        <f>HYPERLINK("#tav14!A1", "Tavola 14. Persone di 6 anni e più per conoscenza delle lingue tutelate per legge, regione, ripartizione geografica, tipo di comune. Anno 2024 (per 100 persone di 6 anni e più con le stesse caratteristiche)")</f>
        <v>Tavola 14. Persone di 6 anni e più per conoscenza delle lingue tutelate per legge, regione, ripartizione geografica, tipo di comune. Anno 2024 (per 100 persone di 6 anni e più con le stesse caratteristiche)</v>
      </c>
    </row>
    <row r="30" spans="1:1" s="190" customFormat="1" ht="13.5" customHeight="1" x14ac:dyDescent="0.2">
      <c r="A30" s="187" t="str">
        <f>HYPERLINK("#'tav14 (segue)'!A1", "Tavola 14 (segue). Persone di 6 anni e più per conoscenza delle lingue tutelate per legge, regione, ripartizione geografica, tipo di comune. Anno 2024 (dati in migliaia)")</f>
        <v>Tavola 14 (segue). Persone di 6 anni e più per conoscenza delle lingue tutelate per legge, regione, ripartizione geografica, tipo di comune. Anno 2024 (dati in migliaia)</v>
      </c>
    </row>
    <row r="31" spans="1:1" s="190" customFormat="1" ht="13.5" customHeight="1" x14ac:dyDescent="0.2">
      <c r="A31" s="187" t="str">
        <f>HYPERLINK("#tav15!A1", "Tavola 15. Persone di 6 anni e più per lingua madre, lingua straniera conosciuta, sesso e classi d'età. Anno 2024 (per 100 persone di 6 anni e più con le stesse caratteristiche)")</f>
        <v>Tavola 15. Persone di 6 anni e più per lingua madre, lingua straniera conosciuta, sesso e classi d'età. Anno 2024 (per 100 persone di 6 anni e più con le stesse caratteristiche)</v>
      </c>
    </row>
    <row r="32" spans="1:1" s="190" customFormat="1" ht="13.5" customHeight="1" x14ac:dyDescent="0.2">
      <c r="A32" s="187" t="str">
        <f>HYPERLINK("#'tav15 (segue)'!A1", "Tavola 15 (segue). Persone di 6 anni e più per lingua madre, lingua straniera conosciuta, sesso e classi d'età. Anno 2024 (dati in migliaia)")</f>
        <v>Tavola 15 (segue). Persone di 6 anni e più per lingua madre, lingua straniera conosciuta, sesso e classi d'età. Anno 2024 (dati in migliaia)</v>
      </c>
    </row>
    <row r="33" spans="1:1" s="190" customFormat="1" ht="13.5" customHeight="1" x14ac:dyDescent="0.2">
      <c r="A33" s="187" t="str">
        <f>HYPERLINK("#tav16!A1", "Tavola 16. Persone di 6 anni e più per lingua straniera conosciuta, sesso e condizione occupazionale. Anno 2024 (per 100 persone di 6 anni e più con le stesse caratteristiche)")</f>
        <v>Tavola 16. Persone di 6 anni e più per lingua straniera conosciuta, sesso e condizione occupazionale. Anno 2024 (per 100 persone di 6 anni e più con le stesse caratteristiche)</v>
      </c>
    </row>
    <row r="34" spans="1:1" s="190" customFormat="1" ht="13.5" customHeight="1" x14ac:dyDescent="0.2">
      <c r="A34" s="187" t="str">
        <f>HYPERLINK("#'tav16 (segue)'!A1", "Tavola 16 (segue). Persone di 6 anni e più per lingua straniera conosciuta, sesso e condizione occupazionale. Anno 2024 (dati in migliaia)")</f>
        <v>Tavola 16 (segue). Persone di 6 anni e più per lingua straniera conosciuta, sesso e condizione occupazionale. Anno 2024 (dati in migliaia)</v>
      </c>
    </row>
    <row r="35" spans="1:1" s="190" customFormat="1" ht="13.5" customHeight="1" x14ac:dyDescent="0.2">
      <c r="A35" s="187" t="str">
        <f>HYPERLINK("#tav17!A1", "Tavola 17. Persone di 6 anni e più che conoscono una o più lingue straniere per tipo di lingua straniera conosciuta, livello di conoscenza, regione, ripartizione geografica e tipo di Comune. - Anno 2024 (dati in migliaia)")</f>
        <v>Tavola 17. Persone di 6 anni e più che conoscono una o più lingue straniere per tipo di lingua straniera conosciuta, livello di conoscenza, regione, ripartizione geografica e tipo di Comune. - Anno 2024 (dati in migliaia)</v>
      </c>
    </row>
    <row r="36" spans="1:1" s="190" customFormat="1" ht="13.5" customHeight="1" x14ac:dyDescent="0.2">
      <c r="A36" s="187" t="str">
        <f>HYPERLINK("#'tav17 (segue)'!A1", "Tavola 17 (segue). Persone di 6 anni e più che conoscono una o più lingue straniere per tipo di lingua straniera conosciuta, livello di conoscenza, regione, ripartizione geografica e tipo di Comune. - Anno 2024 (dati in migliaia)")</f>
        <v>Tavola 17 (segue). Persone di 6 anni e più che conoscono una o più lingue straniere per tipo di lingua straniera conosciuta, livello di conoscenza, regione, ripartizione geografica e tipo di Comune. - Anno 2024 (dati in migliaia)</v>
      </c>
    </row>
    <row r="37" spans="1:1" s="190" customFormat="1" ht="13.5" customHeight="1" x14ac:dyDescent="0.2">
      <c r="A37" s="187" t="str">
        <f>HYPERLINK("#'tav18'!A1", "Tavola 18. Persone di 6 anni e più che conoscono una o più lingue straniere per tipo di lingua straniera conosciuta, livello di conoscenza, regione, ripartizione geografica e tipo di Comune. - Anno 2024 (per 100 persone con le stesse caratteristiche)")</f>
        <v>Tavola 18. Persone di 6 anni e più che conoscono una o più lingue straniere per tipo di lingua straniera conosciuta, livello di conoscenza, regione, ripartizione geografica e tipo di Comune. - Anno 2024 (per 100 persone con le stesse caratteristiche)</v>
      </c>
    </row>
    <row r="38" spans="1:1" s="190" customFormat="1" ht="13.5" customHeight="1" x14ac:dyDescent="0.2">
      <c r="A38" s="187" t="str">
        <f>HYPERLINK("#'tav18 (segue)'!A1", "Tavola 18 (segue). Persone di 6 anni e più che conoscono una o più lingue straniere per tipo di lingua straniera conosciuta, livello di conoscenza, regione, ripartizione geografica e tipo di Comune. - Anno 2024 (dati in migliaia)")</f>
        <v>Tavola 18 (segue). Persone di 6 anni e più che conoscono una o più lingue straniere per tipo di lingua straniera conosciuta, livello di conoscenza, regione, ripartizione geografica e tipo di Comune. - Anno 2024 (dati in migliaia)</v>
      </c>
    </row>
    <row r="39" spans="1:1" s="190" customFormat="1" ht="13.5" customHeight="1" x14ac:dyDescent="0.2">
      <c r="A39" s="187" t="str">
        <f>HYPERLINK("#'tav19'!A1", "Tavola 19. Persone di 6 anni e più che conoscono una o più lingue straniere per tipo di lingua straniera conosciuta, livello di conoscenza, regione, ripartizione geografica e tipo di Comune. - Anno 2024 (per 100 persone con le stesse caratteristiche)")</f>
        <v>Tavola 19. Persone di 6 anni e più che conoscono una o più lingue straniere per tipo di lingua straniera conosciuta, livello di conoscenza, regione, ripartizione geografica e tipo di Comune. - Anno 2024 (per 100 persone con le stesse caratteristiche)</v>
      </c>
    </row>
    <row r="40" spans="1:1" s="190" customFormat="1" ht="13.5" customHeight="1" x14ac:dyDescent="0.2">
      <c r="A40" s="187" t="str">
        <f>HYPERLINK("#'tav19 (segue)'!A1", "Tavola 19 (segue). Persone di 6 anni e più che conoscono una o più lingue straniere per tipo di lingua straniera conosciuta, livello di conoscenza, regione, ripartizione geografica e tipo di Comune. - Anno 2024 (dati in migliaia)")</f>
        <v>Tavola 19 (segue). Persone di 6 anni e più che conoscono una o più lingue straniere per tipo di lingua straniera conosciuta, livello di conoscenza, regione, ripartizione geografica e tipo di Comune. - Anno 2024 (dati in migliaia)</v>
      </c>
    </row>
    <row r="41" spans="1:1" s="190" customFormat="1" ht="13.5" customHeight="1" x14ac:dyDescent="0.2">
      <c r="A41" s="187" t="str">
        <f>HYPERLINK("#tav20!A1", "Tavola 20. Persone di 25 anni e più che conoscono una o più lingue straniere per tipo di lingua straniera conosciuta, livello di conoscenza, sesso, età e titolo di studio. - Anno 2024  (per 100 persone di 25 anni e più con le stesse caratteristiche)")</f>
        <v>Tavola 20. Persone di 25 anni e più che conoscono una o più lingue straniere per tipo di lingua straniera conosciuta, livello di conoscenza, sesso, età e titolo di studio. - Anno 2024  (per 100 persone di 25 anni e più con le stesse caratteristiche)</v>
      </c>
    </row>
    <row r="42" spans="1:1" s="190" customFormat="1" ht="13.5" customHeight="1" x14ac:dyDescent="0.2">
      <c r="A42" s="187" t="str">
        <f>HYPERLINK("#'tav20 (segue)'!A1", "Tavola 20 (segue). Persone di 25 anni e più che conoscono una o più lingue straniere per tipo di lingua straniera conosciuta, livello di conoscenza, sesso, età e titolo di studio.- Anno 2024 (dati in migliaia)")</f>
        <v>Tavola 20 (segue). Persone di 25 anni e più che conoscono una o più lingue straniere per tipo di lingua straniera conosciuta, livello di conoscenza, sesso, età e titolo di studio.- Anno 2024 (dati in migliaia)</v>
      </c>
    </row>
    <row r="43" spans="1:1" s="190" customFormat="1" ht="13.5" customHeight="1" x14ac:dyDescent="0.2">
      <c r="A43" s="187" t="str">
        <f>HYPERLINK("#tav21!A1", "Tavola 21. Persone di 6 anni e più che conoscono una o più lingue straniere per lingua straniera meglio conosciuta, livello di conoscenza, sesso e età. - Anno 2024 (per 100 persone di 6 anni e più con le stesse caratteristiche)")</f>
        <v>Tavola 21. Persone di 6 anni e più che conoscono una o più lingue straniere per lingua straniera meglio conosciuta, livello di conoscenza, sesso e età. - Anno 2024 (per 100 persone di 6 anni e più con le stesse caratteristiche)</v>
      </c>
    </row>
    <row r="44" spans="1:1" s="190" customFormat="1" ht="13.5" customHeight="1" x14ac:dyDescent="0.2">
      <c r="A44" s="187" t="str">
        <f>HYPERLINK("#'tav21 (segue)'!A1", "Tavola 21 (segue). Persone di 6 anni e più che conoscono una o più lingue straniere per lingua straniera meglio conosciuta, livello di conoscenza, sesso e età. - Anno 2024 (dati in migliaia)")</f>
        <v>Tavola 21 (segue). Persone di 6 anni e più che conoscono una o più lingue straniere per lingua straniera meglio conosciuta, livello di conoscenza, sesso e età. - Anno 2024 (dati in migliaia)</v>
      </c>
    </row>
    <row r="45" spans="1:1" s="190" customFormat="1" ht="13.5" customHeight="1" x14ac:dyDescent="0.2">
      <c r="A45" s="187" t="str">
        <f>HYPERLINK("#'tav22'!A1", "Tavola 22. Persone di 6 anni e più per lingua madre, conoscenza di lingua straniera e sesso. Anno 2024 (per 100 persone di 6 anni e più con le stesse caratteristiche)")</f>
        <v>Tavola 22. Persone di 6 anni e più per lingua madre, conoscenza di lingua straniera e sesso. Anno 2024 (per 100 persone di 6 anni e più con le stesse caratteristiche)</v>
      </c>
    </row>
    <row r="46" spans="1:1" s="190" customFormat="1" ht="13.5" customHeight="1" x14ac:dyDescent="0.2">
      <c r="A46" s="187" t="str">
        <f>HYPERLINK("#'tav22 (segue)'!A1", "Tavola 22 (segue). Persone di 6 anni e più per lingua madre, conoscenza di lingua straniera e sesso. Anno 2024 
(dati in migliaia)")</f>
        <v>Tavola 22 (segue). Persone di 6 anni e più per lingua madre, conoscenza di lingua straniera e sesso. Anno 2024 
(dati in migliaia)</v>
      </c>
    </row>
    <row r="47" spans="1:1" s="190" customFormat="1" ht="13.5" customHeight="1" x14ac:dyDescent="0.2">
      <c r="A47" s="187" t="str">
        <f>HYPERLINK("#tav23!A1", "Tavola 23. Persone di 6 anni e più per lingue conosciute, sesso e classi d'età. Anno 2024 (per 100 persone di 6 anni e più con le stesse caratteristiche)")</f>
        <v>Tavola 23. Persone di 6 anni e più per lingue conosciute, sesso e classi d'età. Anno 2024 (per 100 persone di 6 anni e più con le stesse caratteristiche)</v>
      </c>
    </row>
    <row r="48" spans="1:1" s="190" customFormat="1" ht="13.5" customHeight="1" x14ac:dyDescent="0.2">
      <c r="A48" s="187" t="str">
        <f>HYPERLINK("#'tav23 (segue)'!A1", "Tavola 23 (segue). Persone di 6 anni e più per lingue conosciute, sesso e classi d'età. Anno 2024 (dati in migliaia)")</f>
        <v>Tavola 23 (segue). Persone di 6 anni e più per lingue conosciute, sesso e classi d'età. Anno 2024 (dati in migliaia)</v>
      </c>
    </row>
    <row r="49" spans="1:1" s="190" customFormat="1" ht="13.5" customHeight="1" x14ac:dyDescent="0.2">
      <c r="A49" s="187" t="str">
        <f>HYPERLINK("#'tav24'!A1", "Tavola 24. Persone di 6 anni e più secondo la lingua abitualmente usata in diversi contesti relazionali per sesso e classi di età. Anni 1987/88, 1995, 2000, 2006, 2015 e 2024 
(per 100 persone di 6 anni e più)")</f>
        <v>Tavola 24. Persone di 6 anni e più secondo la lingua abitualmente usata in diversi contesti relazionali per sesso e classi di età. Anni 1987/88, 1995, 2000, 2006, 2015 e 2024 
(per 100 persone di 6 anni e più)</v>
      </c>
    </row>
    <row r="50" spans="1:1" s="190" customFormat="1" ht="13.5" customHeight="1" x14ac:dyDescent="0.2">
      <c r="A50" s="188"/>
    </row>
  </sheetData>
  <pageMargins left="0.25" right="0.25" top="0.75" bottom="0.75" header="0.3" footer="0.3"/>
  <pageSetup paperSize="9" scale="84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4"/>
  <sheetViews>
    <sheetView zoomScaleNormal="100" workbookViewId="0">
      <selection sqref="A1:R1"/>
    </sheetView>
  </sheetViews>
  <sheetFormatPr defaultColWidth="16.3984375" defaultRowHeight="9" customHeight="1" x14ac:dyDescent="0.15"/>
  <cols>
    <col min="1" max="1" width="16.3984375" style="41"/>
    <col min="2" max="2" width="25.3984375" style="41" bestFit="1" customWidth="1"/>
    <col min="3" max="6" width="8.796875" style="41" customWidth="1"/>
    <col min="7" max="7" width="1.59765625" style="41" customWidth="1"/>
    <col min="8" max="11" width="8.796875" style="41" customWidth="1"/>
    <col min="12" max="12" width="1.59765625" style="41" customWidth="1"/>
    <col min="13" max="16" width="8.796875" style="41" customWidth="1"/>
    <col min="17" max="16384" width="16.3984375" style="41"/>
  </cols>
  <sheetData>
    <row r="1" spans="1:20" ht="26.25" customHeight="1" x14ac:dyDescent="0.2">
      <c r="A1" s="242" t="s">
        <v>224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</row>
    <row r="2" spans="1:20" s="122" customFormat="1" ht="12" x14ac:dyDescent="0.2">
      <c r="A2" s="2"/>
      <c r="S2" s="243" t="s">
        <v>212</v>
      </c>
      <c r="T2" s="243"/>
    </row>
    <row r="4" spans="1:20" ht="9.9499999999999993" customHeight="1" x14ac:dyDescent="0.15">
      <c r="A4" s="271" t="s">
        <v>160</v>
      </c>
      <c r="B4" s="272"/>
      <c r="C4" s="279" t="s">
        <v>0</v>
      </c>
      <c r="D4" s="279"/>
      <c r="E4" s="279"/>
      <c r="F4" s="279"/>
      <c r="G4" s="73"/>
      <c r="H4" s="279" t="s">
        <v>1</v>
      </c>
      <c r="I4" s="279"/>
      <c r="J4" s="279"/>
      <c r="K4" s="279"/>
      <c r="L4" s="73"/>
      <c r="M4" s="279" t="s">
        <v>2</v>
      </c>
      <c r="N4" s="279"/>
      <c r="O4" s="279"/>
      <c r="P4" s="279"/>
    </row>
    <row r="5" spans="1:20" s="99" customFormat="1" ht="42" customHeight="1" x14ac:dyDescent="0.15">
      <c r="A5" s="273"/>
      <c r="B5" s="273"/>
      <c r="C5" s="99" t="s">
        <v>3</v>
      </c>
      <c r="D5" s="99" t="s">
        <v>4</v>
      </c>
      <c r="E5" s="99" t="s">
        <v>5</v>
      </c>
      <c r="F5" s="99" t="s">
        <v>6</v>
      </c>
      <c r="H5" s="99" t="s">
        <v>3</v>
      </c>
      <c r="I5" s="99" t="s">
        <v>4</v>
      </c>
      <c r="J5" s="99" t="s">
        <v>5</v>
      </c>
      <c r="K5" s="99" t="s">
        <v>6</v>
      </c>
      <c r="M5" s="99" t="s">
        <v>3</v>
      </c>
      <c r="N5" s="99" t="s">
        <v>4</v>
      </c>
      <c r="O5" s="99" t="s">
        <v>5</v>
      </c>
      <c r="P5" s="99" t="s">
        <v>6</v>
      </c>
    </row>
    <row r="6" spans="1:20" ht="9.9499999999999993" customHeight="1" x14ac:dyDescent="0.15">
      <c r="A6" s="278" t="s">
        <v>43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</row>
    <row r="7" spans="1:20" ht="9.9499999999999993" customHeight="1" x14ac:dyDescent="0.15">
      <c r="A7" s="274" t="s">
        <v>44</v>
      </c>
      <c r="B7" s="100" t="s">
        <v>45</v>
      </c>
      <c r="C7" s="105">
        <v>59.1</v>
      </c>
      <c r="D7" s="105">
        <v>4.9000000000000004</v>
      </c>
      <c r="E7" s="105">
        <v>28.9</v>
      </c>
      <c r="F7" s="105">
        <v>6.9</v>
      </c>
      <c r="G7" s="105"/>
      <c r="H7" s="105">
        <v>65</v>
      </c>
      <c r="I7" s="105">
        <v>4.7</v>
      </c>
      <c r="J7" s="105">
        <v>27.9</v>
      </c>
      <c r="K7" s="105">
        <v>2.4</v>
      </c>
      <c r="L7" s="105"/>
      <c r="M7" s="105">
        <v>89.8</v>
      </c>
      <c r="N7" s="105">
        <v>1.1000000000000001</v>
      </c>
      <c r="O7" s="105">
        <v>3.5</v>
      </c>
      <c r="P7" s="105">
        <v>5.2</v>
      </c>
    </row>
    <row r="8" spans="1:20" ht="9.9499999999999993" customHeight="1" x14ac:dyDescent="0.15">
      <c r="A8" s="270"/>
      <c r="B8" s="100" t="s">
        <v>46</v>
      </c>
      <c r="C8" s="106">
        <v>48.5</v>
      </c>
      <c r="D8" s="106">
        <v>7.1</v>
      </c>
      <c r="E8" s="106">
        <v>33.9</v>
      </c>
      <c r="F8" s="106">
        <v>9.8000000000000007</v>
      </c>
      <c r="G8" s="106"/>
      <c r="H8" s="106">
        <v>54.9</v>
      </c>
      <c r="I8" s="106">
        <v>6</v>
      </c>
      <c r="J8" s="106">
        <v>32.1</v>
      </c>
      <c r="K8" s="106">
        <v>6.5</v>
      </c>
      <c r="L8" s="106"/>
      <c r="M8" s="106">
        <v>82.7</v>
      </c>
      <c r="N8" s="106">
        <v>1.3</v>
      </c>
      <c r="O8" s="106">
        <v>11.3</v>
      </c>
      <c r="P8" s="106">
        <v>4.0999999999999996</v>
      </c>
    </row>
    <row r="9" spans="1:20" ht="9.9499999999999993" customHeight="1" x14ac:dyDescent="0.15">
      <c r="A9" s="270"/>
      <c r="B9" s="100" t="s">
        <v>47</v>
      </c>
      <c r="C9" s="106">
        <v>29.4</v>
      </c>
      <c r="D9" s="106">
        <v>9</v>
      </c>
      <c r="E9" s="106">
        <v>21.4</v>
      </c>
      <c r="F9" s="106">
        <v>38.6</v>
      </c>
      <c r="G9" s="106"/>
      <c r="H9" s="106">
        <v>40.5</v>
      </c>
      <c r="I9" s="106">
        <v>7.9</v>
      </c>
      <c r="J9" s="106">
        <v>22.2</v>
      </c>
      <c r="K9" s="106">
        <v>27.9</v>
      </c>
      <c r="L9" s="106"/>
      <c r="M9" s="106">
        <v>71.400000000000006</v>
      </c>
      <c r="N9" s="106">
        <v>3.4</v>
      </c>
      <c r="O9" s="106">
        <v>9.1999999999999993</v>
      </c>
      <c r="P9" s="106">
        <v>11.3</v>
      </c>
    </row>
    <row r="10" spans="1:20" ht="9.9499999999999993" customHeight="1" x14ac:dyDescent="0.15">
      <c r="A10" s="270"/>
      <c r="B10" s="25" t="s">
        <v>42</v>
      </c>
      <c r="C10" s="107">
        <v>47.6</v>
      </c>
      <c r="D10" s="107">
        <v>6.9</v>
      </c>
      <c r="E10" s="107">
        <v>30.1</v>
      </c>
      <c r="F10" s="107">
        <v>14.8</v>
      </c>
      <c r="G10" s="107"/>
      <c r="H10" s="107">
        <v>54.7</v>
      </c>
      <c r="I10" s="107">
        <v>6</v>
      </c>
      <c r="J10" s="107">
        <v>29</v>
      </c>
      <c r="K10" s="107">
        <v>9.6999999999999993</v>
      </c>
      <c r="L10" s="107"/>
      <c r="M10" s="107">
        <v>82.4</v>
      </c>
      <c r="N10" s="107">
        <v>1.7</v>
      </c>
      <c r="O10" s="107">
        <v>8.8000000000000007</v>
      </c>
      <c r="P10" s="107">
        <v>5.8</v>
      </c>
    </row>
    <row r="11" spans="1:20" ht="9.9499999999999993" customHeight="1" x14ac:dyDescent="0.15">
      <c r="A11" s="270" t="s">
        <v>48</v>
      </c>
      <c r="B11" s="100" t="s">
        <v>45</v>
      </c>
      <c r="C11" s="105">
        <v>69.5</v>
      </c>
      <c r="D11" s="105">
        <v>1.8</v>
      </c>
      <c r="E11" s="105">
        <v>24.6</v>
      </c>
      <c r="F11" s="105">
        <v>3.4</v>
      </c>
      <c r="G11" s="105"/>
      <c r="H11" s="105">
        <v>70.8</v>
      </c>
      <c r="I11" s="105">
        <v>2</v>
      </c>
      <c r="J11" s="105">
        <v>23.5</v>
      </c>
      <c r="K11" s="105">
        <v>2.4</v>
      </c>
      <c r="L11" s="105"/>
      <c r="M11" s="105">
        <v>89.9</v>
      </c>
      <c r="N11" s="105">
        <v>0.1</v>
      </c>
      <c r="O11" s="105">
        <v>3.9</v>
      </c>
      <c r="P11" s="105">
        <v>4.4000000000000004</v>
      </c>
    </row>
    <row r="12" spans="1:20" ht="9.9499999999999993" customHeight="1" x14ac:dyDescent="0.15">
      <c r="A12" s="270"/>
      <c r="B12" s="100" t="s">
        <v>46</v>
      </c>
      <c r="C12" s="106">
        <v>48.3</v>
      </c>
      <c r="D12" s="106">
        <v>8.1999999999999993</v>
      </c>
      <c r="E12" s="106">
        <v>33.4</v>
      </c>
      <c r="F12" s="106">
        <v>9.4</v>
      </c>
      <c r="G12" s="106"/>
      <c r="H12" s="106">
        <v>47.4</v>
      </c>
      <c r="I12" s="106">
        <v>8.1999999999999993</v>
      </c>
      <c r="J12" s="106">
        <v>36.1</v>
      </c>
      <c r="K12" s="106">
        <v>7.4</v>
      </c>
      <c r="L12" s="106"/>
      <c r="M12" s="106">
        <v>82</v>
      </c>
      <c r="N12" s="106">
        <v>1.7</v>
      </c>
      <c r="O12" s="106">
        <v>11.8</v>
      </c>
      <c r="P12" s="106">
        <v>3.2</v>
      </c>
    </row>
    <row r="13" spans="1:20" ht="9.9499999999999993" customHeight="1" x14ac:dyDescent="0.15">
      <c r="A13" s="270"/>
      <c r="B13" s="100" t="s">
        <v>47</v>
      </c>
      <c r="C13" s="106">
        <v>32.1</v>
      </c>
      <c r="D13" s="106">
        <v>13.5</v>
      </c>
      <c r="E13" s="106">
        <v>28.6</v>
      </c>
      <c r="F13" s="106">
        <v>24.9</v>
      </c>
      <c r="G13" s="106"/>
      <c r="H13" s="106">
        <v>39.1</v>
      </c>
      <c r="I13" s="106">
        <v>12.6</v>
      </c>
      <c r="J13" s="106">
        <v>29.9</v>
      </c>
      <c r="K13" s="106">
        <v>17</v>
      </c>
      <c r="L13" s="106"/>
      <c r="M13" s="106">
        <v>76</v>
      </c>
      <c r="N13" s="106">
        <v>3.4</v>
      </c>
      <c r="O13" s="106">
        <v>13.2</v>
      </c>
      <c r="P13" s="106">
        <v>6.3</v>
      </c>
    </row>
    <row r="14" spans="1:20" ht="9.9499999999999993" customHeight="1" x14ac:dyDescent="0.15">
      <c r="A14" s="270"/>
      <c r="B14" s="25" t="s">
        <v>42</v>
      </c>
      <c r="C14" s="107">
        <v>49</v>
      </c>
      <c r="D14" s="107">
        <v>8.1</v>
      </c>
      <c r="E14" s="107">
        <v>30</v>
      </c>
      <c r="F14" s="107">
        <v>12.1</v>
      </c>
      <c r="G14" s="107"/>
      <c r="H14" s="107">
        <v>50.7</v>
      </c>
      <c r="I14" s="107">
        <v>7.9</v>
      </c>
      <c r="J14" s="107">
        <v>31.5</v>
      </c>
      <c r="K14" s="107">
        <v>8.8000000000000007</v>
      </c>
      <c r="L14" s="107"/>
      <c r="M14" s="107">
        <v>82.3</v>
      </c>
      <c r="N14" s="107">
        <v>1.7</v>
      </c>
      <c r="O14" s="107">
        <v>10.3</v>
      </c>
      <c r="P14" s="107">
        <v>4.3</v>
      </c>
    </row>
    <row r="15" spans="1:20" ht="9.9499999999999993" customHeight="1" x14ac:dyDescent="0.15">
      <c r="A15" s="270" t="s">
        <v>49</v>
      </c>
      <c r="B15" s="100" t="s">
        <v>45</v>
      </c>
      <c r="C15" s="105">
        <v>67.900000000000006</v>
      </c>
      <c r="D15" s="105">
        <v>4.2</v>
      </c>
      <c r="E15" s="105">
        <v>22.2</v>
      </c>
      <c r="F15" s="105">
        <v>5</v>
      </c>
      <c r="G15" s="105"/>
      <c r="H15" s="105">
        <v>71</v>
      </c>
      <c r="I15" s="105">
        <v>2.8</v>
      </c>
      <c r="J15" s="105">
        <v>22.1</v>
      </c>
      <c r="K15" s="105">
        <v>3.5</v>
      </c>
      <c r="L15" s="105"/>
      <c r="M15" s="105">
        <v>93.3</v>
      </c>
      <c r="N15" s="105">
        <v>0.3</v>
      </c>
      <c r="O15" s="105">
        <v>2.1</v>
      </c>
      <c r="P15" s="105">
        <v>3.6</v>
      </c>
    </row>
    <row r="16" spans="1:20" ht="9.9499999999999993" customHeight="1" x14ac:dyDescent="0.15">
      <c r="A16" s="270"/>
      <c r="B16" s="100" t="s">
        <v>46</v>
      </c>
      <c r="C16" s="106">
        <v>53.5</v>
      </c>
      <c r="D16" s="106">
        <v>6.4</v>
      </c>
      <c r="E16" s="106">
        <v>31.6</v>
      </c>
      <c r="F16" s="106">
        <v>7.8</v>
      </c>
      <c r="G16" s="106"/>
      <c r="H16" s="106">
        <v>54.4</v>
      </c>
      <c r="I16" s="106">
        <v>5.5</v>
      </c>
      <c r="J16" s="106">
        <v>33.6</v>
      </c>
      <c r="K16" s="106">
        <v>5.7</v>
      </c>
      <c r="L16" s="106"/>
      <c r="M16" s="106">
        <v>85.6</v>
      </c>
      <c r="N16" s="106">
        <v>1.2</v>
      </c>
      <c r="O16" s="106">
        <v>8.9</v>
      </c>
      <c r="P16" s="106">
        <v>3</v>
      </c>
    </row>
    <row r="17" spans="1:16" ht="9.9499999999999993" customHeight="1" x14ac:dyDescent="0.15">
      <c r="A17" s="270"/>
      <c r="B17" s="100" t="s">
        <v>47</v>
      </c>
      <c r="C17" s="106">
        <v>39.5</v>
      </c>
      <c r="D17" s="106">
        <v>14</v>
      </c>
      <c r="E17" s="106">
        <v>31.5</v>
      </c>
      <c r="F17" s="106">
        <v>13.8</v>
      </c>
      <c r="G17" s="106"/>
      <c r="H17" s="106">
        <v>43.8</v>
      </c>
      <c r="I17" s="106">
        <v>12.4</v>
      </c>
      <c r="J17" s="106">
        <v>31.7</v>
      </c>
      <c r="K17" s="106">
        <v>11.2</v>
      </c>
      <c r="L17" s="106"/>
      <c r="M17" s="106">
        <v>74.3</v>
      </c>
      <c r="N17" s="106">
        <v>4.7</v>
      </c>
      <c r="O17" s="106">
        <v>15.4</v>
      </c>
      <c r="P17" s="106">
        <v>4.8</v>
      </c>
    </row>
    <row r="18" spans="1:16" ht="9.9499999999999993" customHeight="1" x14ac:dyDescent="0.15">
      <c r="A18" s="270"/>
      <c r="B18" s="25" t="s">
        <v>42</v>
      </c>
      <c r="C18" s="107">
        <v>51.4</v>
      </c>
      <c r="D18" s="107">
        <v>8.6</v>
      </c>
      <c r="E18" s="107">
        <v>29.8</v>
      </c>
      <c r="F18" s="107">
        <v>9.4</v>
      </c>
      <c r="G18" s="107"/>
      <c r="H18" s="107">
        <v>53.8</v>
      </c>
      <c r="I18" s="107">
        <v>7.4</v>
      </c>
      <c r="J18" s="107">
        <v>30.8</v>
      </c>
      <c r="K18" s="107">
        <v>7.2</v>
      </c>
      <c r="L18" s="107"/>
      <c r="M18" s="107">
        <v>83.1</v>
      </c>
      <c r="N18" s="107">
        <v>2.2999999999999998</v>
      </c>
      <c r="O18" s="107">
        <v>9.9</v>
      </c>
      <c r="P18" s="107">
        <v>3.7</v>
      </c>
    </row>
    <row r="19" spans="1:16" ht="9.9499999999999993" customHeight="1" x14ac:dyDescent="0.15">
      <c r="A19" s="270" t="s">
        <v>50</v>
      </c>
      <c r="B19" s="100" t="s">
        <v>45</v>
      </c>
      <c r="C19" s="105">
        <v>71.7</v>
      </c>
      <c r="D19" s="105">
        <v>2.9</v>
      </c>
      <c r="E19" s="105">
        <v>18.8</v>
      </c>
      <c r="F19" s="105">
        <v>6.3</v>
      </c>
      <c r="G19" s="105"/>
      <c r="H19" s="105">
        <v>73.3</v>
      </c>
      <c r="I19" s="105">
        <v>2.9</v>
      </c>
      <c r="J19" s="105">
        <v>21</v>
      </c>
      <c r="K19" s="105">
        <v>2.2999999999999998</v>
      </c>
      <c r="L19" s="105"/>
      <c r="M19" s="105">
        <v>89.1</v>
      </c>
      <c r="N19" s="105">
        <v>0.1</v>
      </c>
      <c r="O19" s="105">
        <v>4.9000000000000004</v>
      </c>
      <c r="P19" s="105">
        <v>4.9000000000000004</v>
      </c>
    </row>
    <row r="20" spans="1:16" ht="9.9499999999999993" customHeight="1" x14ac:dyDescent="0.15">
      <c r="A20" s="270"/>
      <c r="B20" s="100" t="s">
        <v>46</v>
      </c>
      <c r="C20" s="106">
        <v>53.3</v>
      </c>
      <c r="D20" s="106">
        <v>7.8</v>
      </c>
      <c r="E20" s="106">
        <v>33.9</v>
      </c>
      <c r="F20" s="106">
        <v>4.5999999999999996</v>
      </c>
      <c r="G20" s="106"/>
      <c r="H20" s="106">
        <v>53.7</v>
      </c>
      <c r="I20" s="106">
        <v>6.4</v>
      </c>
      <c r="J20" s="106">
        <v>35.9</v>
      </c>
      <c r="K20" s="106">
        <v>3.8</v>
      </c>
      <c r="L20" s="106"/>
      <c r="M20" s="106">
        <v>84.1</v>
      </c>
      <c r="N20" s="106">
        <v>1.3</v>
      </c>
      <c r="O20" s="106">
        <v>10.8</v>
      </c>
      <c r="P20" s="106">
        <v>2.8</v>
      </c>
    </row>
    <row r="21" spans="1:16" ht="9.9499999999999993" customHeight="1" x14ac:dyDescent="0.15">
      <c r="A21" s="270"/>
      <c r="B21" s="100" t="s">
        <v>47</v>
      </c>
      <c r="C21" s="106">
        <v>36.5</v>
      </c>
      <c r="D21" s="106">
        <v>17.600000000000001</v>
      </c>
      <c r="E21" s="106">
        <v>38.200000000000003</v>
      </c>
      <c r="F21" s="106">
        <v>7.2</v>
      </c>
      <c r="G21" s="106"/>
      <c r="H21" s="106">
        <v>38.6</v>
      </c>
      <c r="I21" s="106">
        <v>16.7</v>
      </c>
      <c r="J21" s="106">
        <v>38.6</v>
      </c>
      <c r="K21" s="106">
        <v>5.5</v>
      </c>
      <c r="L21" s="106"/>
      <c r="M21" s="106">
        <v>73.5</v>
      </c>
      <c r="N21" s="106">
        <v>3.9</v>
      </c>
      <c r="O21" s="106">
        <v>19.100000000000001</v>
      </c>
      <c r="P21" s="106">
        <v>2.5</v>
      </c>
    </row>
    <row r="22" spans="1:16" ht="9.9499999999999993" customHeight="1" x14ac:dyDescent="0.15">
      <c r="A22" s="270"/>
      <c r="B22" s="25" t="s">
        <v>42</v>
      </c>
      <c r="C22" s="107">
        <v>49.1</v>
      </c>
      <c r="D22" s="107">
        <v>11.2</v>
      </c>
      <c r="E22" s="107">
        <v>33.299999999999997</v>
      </c>
      <c r="F22" s="107">
        <v>6</v>
      </c>
      <c r="G22" s="107"/>
      <c r="H22" s="107">
        <v>50.4</v>
      </c>
      <c r="I22" s="107">
        <v>10.199999999999999</v>
      </c>
      <c r="J22" s="107">
        <v>34.6</v>
      </c>
      <c r="K22" s="107">
        <v>4.3</v>
      </c>
      <c r="L22" s="107"/>
      <c r="M22" s="107">
        <v>80.400000000000006</v>
      </c>
      <c r="N22" s="107">
        <v>2.2000000000000002</v>
      </c>
      <c r="O22" s="107">
        <v>13.4</v>
      </c>
      <c r="P22" s="107">
        <v>3</v>
      </c>
    </row>
    <row r="23" spans="1:16" ht="9.9499999999999993" customHeight="1" x14ac:dyDescent="0.15">
      <c r="A23" s="270" t="s">
        <v>51</v>
      </c>
      <c r="B23" s="100" t="s">
        <v>45</v>
      </c>
      <c r="C23" s="105">
        <v>69.099999999999994</v>
      </c>
      <c r="D23" s="105">
        <v>4.2</v>
      </c>
      <c r="E23" s="105">
        <v>22.2</v>
      </c>
      <c r="F23" s="105">
        <v>4.4000000000000004</v>
      </c>
      <c r="G23" s="105"/>
      <c r="H23" s="105">
        <v>68.099999999999994</v>
      </c>
      <c r="I23" s="105">
        <v>3.7</v>
      </c>
      <c r="J23" s="105">
        <v>25.4</v>
      </c>
      <c r="K23" s="105">
        <v>2.8</v>
      </c>
      <c r="L23" s="105"/>
      <c r="M23" s="105">
        <v>91.6</v>
      </c>
      <c r="N23" s="105">
        <v>0.6</v>
      </c>
      <c r="O23" s="105">
        <v>4.9000000000000004</v>
      </c>
      <c r="P23" s="105">
        <v>2.9</v>
      </c>
    </row>
    <row r="24" spans="1:16" ht="9.9499999999999993" customHeight="1" x14ac:dyDescent="0.15">
      <c r="A24" s="270"/>
      <c r="B24" s="100" t="s">
        <v>46</v>
      </c>
      <c r="C24" s="106">
        <v>54.1</v>
      </c>
      <c r="D24" s="106">
        <v>9.5</v>
      </c>
      <c r="E24" s="106">
        <v>32.299999999999997</v>
      </c>
      <c r="F24" s="106">
        <v>3.9</v>
      </c>
      <c r="G24" s="106"/>
      <c r="H24" s="106">
        <v>52.5</v>
      </c>
      <c r="I24" s="106">
        <v>8</v>
      </c>
      <c r="J24" s="106">
        <v>37.1</v>
      </c>
      <c r="K24" s="106">
        <v>2.2000000000000002</v>
      </c>
      <c r="L24" s="106"/>
      <c r="M24" s="106">
        <v>85.2</v>
      </c>
      <c r="N24" s="106">
        <v>1.5</v>
      </c>
      <c r="O24" s="106">
        <v>10.1</v>
      </c>
      <c r="P24" s="106">
        <v>2.4</v>
      </c>
    </row>
    <row r="25" spans="1:16" ht="9.9499999999999993" customHeight="1" x14ac:dyDescent="0.15">
      <c r="A25" s="270"/>
      <c r="B25" s="100" t="s">
        <v>47</v>
      </c>
      <c r="C25" s="106">
        <v>33.799999999999997</v>
      </c>
      <c r="D25" s="106">
        <v>23.2</v>
      </c>
      <c r="E25" s="106">
        <v>38.299999999999997</v>
      </c>
      <c r="F25" s="106">
        <v>4.5</v>
      </c>
      <c r="G25" s="106"/>
      <c r="H25" s="106">
        <v>34.700000000000003</v>
      </c>
      <c r="I25" s="106">
        <v>21.6</v>
      </c>
      <c r="J25" s="106">
        <v>39.200000000000003</v>
      </c>
      <c r="K25" s="106">
        <v>4.2</v>
      </c>
      <c r="L25" s="106"/>
      <c r="M25" s="106">
        <v>68.400000000000006</v>
      </c>
      <c r="N25" s="106">
        <v>6.8</v>
      </c>
      <c r="O25" s="106">
        <v>22.8</v>
      </c>
      <c r="P25" s="106">
        <v>1.4</v>
      </c>
    </row>
    <row r="26" spans="1:16" ht="9.9499999999999993" customHeight="1" x14ac:dyDescent="0.15">
      <c r="A26" s="270"/>
      <c r="B26" s="25" t="s">
        <v>42</v>
      </c>
      <c r="C26" s="107">
        <v>46.4</v>
      </c>
      <c r="D26" s="107">
        <v>15.4</v>
      </c>
      <c r="E26" s="107">
        <v>33.700000000000003</v>
      </c>
      <c r="F26" s="107">
        <v>4.3</v>
      </c>
      <c r="G26" s="107"/>
      <c r="H26" s="107">
        <v>46.2</v>
      </c>
      <c r="I26" s="107">
        <v>14</v>
      </c>
      <c r="J26" s="107">
        <v>36.299999999999997</v>
      </c>
      <c r="K26" s="107">
        <v>3.3</v>
      </c>
      <c r="L26" s="107"/>
      <c r="M26" s="107">
        <v>77.900000000000006</v>
      </c>
      <c r="N26" s="107">
        <v>4</v>
      </c>
      <c r="O26" s="107">
        <v>15.5</v>
      </c>
      <c r="P26" s="107">
        <v>2</v>
      </c>
    </row>
    <row r="27" spans="1:16" ht="9.9499999999999993" customHeight="1" x14ac:dyDescent="0.15">
      <c r="A27" s="270" t="s">
        <v>52</v>
      </c>
      <c r="B27" s="100" t="s">
        <v>45</v>
      </c>
      <c r="C27" s="105">
        <v>77.5</v>
      </c>
      <c r="D27" s="105">
        <v>1.6</v>
      </c>
      <c r="E27" s="105">
        <v>18.399999999999999</v>
      </c>
      <c r="F27" s="105">
        <v>2.4</v>
      </c>
      <c r="G27" s="105"/>
      <c r="H27" s="105">
        <v>74.599999999999994</v>
      </c>
      <c r="I27" s="105">
        <v>2</v>
      </c>
      <c r="J27" s="105">
        <v>19.899999999999999</v>
      </c>
      <c r="K27" s="105">
        <v>3</v>
      </c>
      <c r="L27" s="105"/>
      <c r="M27" s="105">
        <v>91.2</v>
      </c>
      <c r="N27" s="101" t="s">
        <v>8</v>
      </c>
      <c r="O27" s="105">
        <v>5.0999999999999996</v>
      </c>
      <c r="P27" s="105">
        <v>3.7</v>
      </c>
    </row>
    <row r="28" spans="1:16" ht="9.9499999999999993" customHeight="1" x14ac:dyDescent="0.15">
      <c r="A28" s="270"/>
      <c r="B28" s="100" t="s">
        <v>46</v>
      </c>
      <c r="C28" s="106">
        <v>58.8</v>
      </c>
      <c r="D28" s="106">
        <v>9.4</v>
      </c>
      <c r="E28" s="106">
        <v>28.1</v>
      </c>
      <c r="F28" s="106">
        <v>3.2</v>
      </c>
      <c r="G28" s="106"/>
      <c r="H28" s="106">
        <v>55</v>
      </c>
      <c r="I28" s="106">
        <v>9</v>
      </c>
      <c r="J28" s="106">
        <v>32.4</v>
      </c>
      <c r="K28" s="106">
        <v>3.5</v>
      </c>
      <c r="L28" s="106"/>
      <c r="M28" s="106">
        <v>83.8</v>
      </c>
      <c r="N28" s="106">
        <v>3.1</v>
      </c>
      <c r="O28" s="106">
        <v>9.5</v>
      </c>
      <c r="P28" s="106">
        <v>2.6</v>
      </c>
    </row>
    <row r="29" spans="1:16" ht="9.9499999999999993" customHeight="1" x14ac:dyDescent="0.15">
      <c r="A29" s="270"/>
      <c r="B29" s="100" t="s">
        <v>47</v>
      </c>
      <c r="C29" s="106">
        <v>33.9</v>
      </c>
      <c r="D29" s="106">
        <v>29.1</v>
      </c>
      <c r="E29" s="106">
        <v>34.5</v>
      </c>
      <c r="F29" s="106">
        <v>2.2000000000000002</v>
      </c>
      <c r="G29" s="106"/>
      <c r="H29" s="106">
        <v>34.200000000000003</v>
      </c>
      <c r="I29" s="106">
        <v>25.6</v>
      </c>
      <c r="J29" s="106">
        <v>37.6</v>
      </c>
      <c r="K29" s="106">
        <v>2.2000000000000002</v>
      </c>
      <c r="L29" s="106"/>
      <c r="M29" s="106">
        <v>65.099999999999994</v>
      </c>
      <c r="N29" s="106">
        <v>11</v>
      </c>
      <c r="O29" s="106">
        <v>21.7</v>
      </c>
      <c r="P29" s="106">
        <v>1.6</v>
      </c>
    </row>
    <row r="30" spans="1:16" ht="9.9499999999999993" customHeight="1" x14ac:dyDescent="0.15">
      <c r="A30" s="270"/>
      <c r="B30" s="25" t="s">
        <v>42</v>
      </c>
      <c r="C30" s="107">
        <v>43.6</v>
      </c>
      <c r="D30" s="107">
        <v>22.2</v>
      </c>
      <c r="E30" s="107">
        <v>31.5</v>
      </c>
      <c r="F30" s="107">
        <v>2.5</v>
      </c>
      <c r="G30" s="107"/>
      <c r="H30" s="107">
        <v>42.6</v>
      </c>
      <c r="I30" s="107">
        <v>19.7</v>
      </c>
      <c r="J30" s="107">
        <v>34.799999999999997</v>
      </c>
      <c r="K30" s="107">
        <v>2.5</v>
      </c>
      <c r="L30" s="107"/>
      <c r="M30" s="107">
        <v>71.7</v>
      </c>
      <c r="N30" s="107">
        <v>8.1999999999999993</v>
      </c>
      <c r="O30" s="107">
        <v>17.399999999999999</v>
      </c>
      <c r="P30" s="107">
        <v>2</v>
      </c>
    </row>
    <row r="31" spans="1:16" ht="9.9499999999999993" customHeight="1" x14ac:dyDescent="0.15">
      <c r="A31" s="275" t="s">
        <v>42</v>
      </c>
      <c r="B31" s="98" t="s">
        <v>45</v>
      </c>
      <c r="C31" s="108">
        <v>67.900000000000006</v>
      </c>
      <c r="D31" s="108">
        <v>3.4</v>
      </c>
      <c r="E31" s="108">
        <v>23.3</v>
      </c>
      <c r="F31" s="108">
        <v>5</v>
      </c>
      <c r="G31" s="108"/>
      <c r="H31" s="108">
        <v>70</v>
      </c>
      <c r="I31" s="108">
        <v>3.1</v>
      </c>
      <c r="J31" s="108">
        <v>23.7</v>
      </c>
      <c r="K31" s="108">
        <v>2.7</v>
      </c>
      <c r="L31" s="108"/>
      <c r="M31" s="108">
        <v>90.8</v>
      </c>
      <c r="N31" s="108">
        <v>0.4</v>
      </c>
      <c r="O31" s="108">
        <v>3.8</v>
      </c>
      <c r="P31" s="108">
        <v>4.3</v>
      </c>
    </row>
    <row r="32" spans="1:16" ht="9.9499999999999993" customHeight="1" x14ac:dyDescent="0.15">
      <c r="A32" s="275"/>
      <c r="B32" s="98" t="s">
        <v>46</v>
      </c>
      <c r="C32" s="107">
        <v>52</v>
      </c>
      <c r="D32" s="107">
        <v>7.8</v>
      </c>
      <c r="E32" s="107">
        <v>32.700000000000003</v>
      </c>
      <c r="F32" s="107">
        <v>7</v>
      </c>
      <c r="G32" s="107"/>
      <c r="H32" s="107">
        <v>52.8</v>
      </c>
      <c r="I32" s="107">
        <v>6.9</v>
      </c>
      <c r="J32" s="107">
        <v>34.6</v>
      </c>
      <c r="K32" s="107">
        <v>5.2</v>
      </c>
      <c r="L32" s="107"/>
      <c r="M32" s="107">
        <v>83.9</v>
      </c>
      <c r="N32" s="107">
        <v>1.5</v>
      </c>
      <c r="O32" s="107">
        <v>10.5</v>
      </c>
      <c r="P32" s="107">
        <v>3.1</v>
      </c>
    </row>
    <row r="33" spans="1:16" ht="9.9499999999999993" customHeight="1" x14ac:dyDescent="0.15">
      <c r="A33" s="275"/>
      <c r="B33" s="98" t="s">
        <v>47</v>
      </c>
      <c r="C33" s="107">
        <v>34.9</v>
      </c>
      <c r="D33" s="107">
        <v>19.7</v>
      </c>
      <c r="E33" s="107">
        <v>33.9</v>
      </c>
      <c r="F33" s="107">
        <v>10.9</v>
      </c>
      <c r="G33" s="107"/>
      <c r="H33" s="107">
        <v>37.9</v>
      </c>
      <c r="I33" s="107">
        <v>17.899999999999999</v>
      </c>
      <c r="J33" s="107">
        <v>35.1</v>
      </c>
      <c r="K33" s="107">
        <v>8.4</v>
      </c>
      <c r="L33" s="107"/>
      <c r="M33" s="107">
        <v>70.8</v>
      </c>
      <c r="N33" s="107">
        <v>6.2</v>
      </c>
      <c r="O33" s="107">
        <v>18.399999999999999</v>
      </c>
      <c r="P33" s="107">
        <v>3.5</v>
      </c>
    </row>
    <row r="34" spans="1:16" ht="9.9499999999999993" customHeight="1" x14ac:dyDescent="0.15">
      <c r="A34" s="275"/>
      <c r="B34" s="98" t="s">
        <v>42</v>
      </c>
      <c r="C34" s="107">
        <v>48.2</v>
      </c>
      <c r="D34" s="107">
        <v>11.7</v>
      </c>
      <c r="E34" s="107">
        <v>31.4</v>
      </c>
      <c r="F34" s="107">
        <v>8.1999999999999993</v>
      </c>
      <c r="G34" s="107"/>
      <c r="H34" s="107">
        <v>50.1</v>
      </c>
      <c r="I34" s="107">
        <v>10.5</v>
      </c>
      <c r="J34" s="107">
        <v>32.799999999999997</v>
      </c>
      <c r="K34" s="107">
        <v>6</v>
      </c>
      <c r="L34" s="107"/>
      <c r="M34" s="107">
        <v>80</v>
      </c>
      <c r="N34" s="107">
        <v>3.2</v>
      </c>
      <c r="O34" s="107">
        <v>12.4</v>
      </c>
      <c r="P34" s="107">
        <v>3.5</v>
      </c>
    </row>
    <row r="35" spans="1:16" ht="9.9499999999999993" customHeight="1" x14ac:dyDescent="0.15">
      <c r="A35" s="278" t="s">
        <v>53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</row>
    <row r="36" spans="1:16" ht="9.9499999999999993" customHeight="1" x14ac:dyDescent="0.15">
      <c r="A36" s="274"/>
      <c r="B36" s="100" t="s">
        <v>45</v>
      </c>
      <c r="C36" s="105">
        <v>67.400000000000006</v>
      </c>
      <c r="D36" s="105">
        <v>2.1</v>
      </c>
      <c r="E36" s="105">
        <v>23.4</v>
      </c>
      <c r="F36" s="105">
        <v>6.9</v>
      </c>
      <c r="G36" s="105"/>
      <c r="H36" s="105">
        <v>75.8</v>
      </c>
      <c r="I36" s="105">
        <v>1.4</v>
      </c>
      <c r="J36" s="105">
        <v>18.7</v>
      </c>
      <c r="K36" s="105">
        <v>3.9</v>
      </c>
      <c r="L36" s="105"/>
      <c r="M36" s="105">
        <v>91.7</v>
      </c>
      <c r="N36" s="101" t="s">
        <v>8</v>
      </c>
      <c r="O36" s="105">
        <v>2.2000000000000002</v>
      </c>
      <c r="P36" s="105">
        <v>5.8</v>
      </c>
    </row>
    <row r="37" spans="1:16" ht="9.9499999999999993" customHeight="1" x14ac:dyDescent="0.15">
      <c r="A37" s="270" t="s">
        <v>44</v>
      </c>
      <c r="B37" s="100" t="s">
        <v>46</v>
      </c>
      <c r="C37" s="106">
        <v>53.3</v>
      </c>
      <c r="D37" s="106">
        <v>5.4</v>
      </c>
      <c r="E37" s="106">
        <v>30.6</v>
      </c>
      <c r="F37" s="106">
        <v>10.5</v>
      </c>
      <c r="G37" s="106"/>
      <c r="H37" s="106">
        <v>60.3</v>
      </c>
      <c r="I37" s="106">
        <v>3.8</v>
      </c>
      <c r="J37" s="106">
        <v>29</v>
      </c>
      <c r="K37" s="106">
        <v>6.5</v>
      </c>
      <c r="L37" s="106"/>
      <c r="M37" s="106">
        <v>87.5</v>
      </c>
      <c r="N37" s="106">
        <v>0.9</v>
      </c>
      <c r="O37" s="106">
        <v>5.6</v>
      </c>
      <c r="P37" s="106">
        <v>5.6</v>
      </c>
    </row>
    <row r="38" spans="1:16" ht="9.9499999999999993" customHeight="1" x14ac:dyDescent="0.15">
      <c r="A38" s="270"/>
      <c r="B38" s="100" t="s">
        <v>47</v>
      </c>
      <c r="C38" s="106">
        <v>40.5</v>
      </c>
      <c r="D38" s="106">
        <v>7.4</v>
      </c>
      <c r="E38" s="106">
        <v>26.2</v>
      </c>
      <c r="F38" s="106">
        <v>25</v>
      </c>
      <c r="G38" s="106"/>
      <c r="H38" s="106">
        <v>39</v>
      </c>
      <c r="I38" s="106">
        <v>5.6</v>
      </c>
      <c r="J38" s="106">
        <v>28.7</v>
      </c>
      <c r="K38" s="106">
        <v>23.9</v>
      </c>
      <c r="L38" s="106"/>
      <c r="M38" s="106">
        <v>74.900000000000006</v>
      </c>
      <c r="N38" s="106">
        <v>2.5</v>
      </c>
      <c r="O38" s="106">
        <v>11.6</v>
      </c>
      <c r="P38" s="106">
        <v>9.1999999999999993</v>
      </c>
    </row>
    <row r="39" spans="1:16" ht="9.9499999999999993" customHeight="1" x14ac:dyDescent="0.15">
      <c r="A39" s="270"/>
      <c r="B39" s="25" t="s">
        <v>42</v>
      </c>
      <c r="C39" s="107">
        <v>56.7</v>
      </c>
      <c r="D39" s="107">
        <v>4.4000000000000004</v>
      </c>
      <c r="E39" s="107">
        <v>27</v>
      </c>
      <c r="F39" s="107">
        <v>11.6</v>
      </c>
      <c r="G39" s="107"/>
      <c r="H39" s="107">
        <v>62.9</v>
      </c>
      <c r="I39" s="107">
        <v>3.2</v>
      </c>
      <c r="J39" s="107">
        <v>24.8</v>
      </c>
      <c r="K39" s="107">
        <v>8.4</v>
      </c>
      <c r="L39" s="107"/>
      <c r="M39" s="107">
        <v>87</v>
      </c>
      <c r="N39" s="107">
        <v>0.8</v>
      </c>
      <c r="O39" s="107">
        <v>5.3</v>
      </c>
      <c r="P39" s="107">
        <v>6.3</v>
      </c>
    </row>
    <row r="40" spans="1:16" ht="9.9499999999999993" customHeight="1" x14ac:dyDescent="0.15">
      <c r="A40" s="270" t="s">
        <v>48</v>
      </c>
      <c r="B40" s="100" t="s">
        <v>45</v>
      </c>
      <c r="C40" s="105">
        <v>67.400000000000006</v>
      </c>
      <c r="D40" s="105">
        <v>1.5</v>
      </c>
      <c r="E40" s="105">
        <v>24.1</v>
      </c>
      <c r="F40" s="105">
        <v>6.4</v>
      </c>
      <c r="G40" s="105"/>
      <c r="H40" s="105">
        <v>76.2</v>
      </c>
      <c r="I40" s="105">
        <v>0.6</v>
      </c>
      <c r="J40" s="105">
        <v>18.600000000000001</v>
      </c>
      <c r="K40" s="105">
        <v>4.2</v>
      </c>
      <c r="L40" s="105"/>
      <c r="M40" s="105">
        <v>92.7</v>
      </c>
      <c r="N40" s="105">
        <v>0.1</v>
      </c>
      <c r="O40" s="105">
        <v>1.9</v>
      </c>
      <c r="P40" s="105">
        <v>4.8</v>
      </c>
    </row>
    <row r="41" spans="1:16" ht="9.9499999999999993" customHeight="1" x14ac:dyDescent="0.15">
      <c r="A41" s="270"/>
      <c r="B41" s="100" t="s">
        <v>46</v>
      </c>
      <c r="C41" s="106">
        <v>56.7</v>
      </c>
      <c r="D41" s="106">
        <v>4.8</v>
      </c>
      <c r="E41" s="106">
        <v>30</v>
      </c>
      <c r="F41" s="106">
        <v>7.6</v>
      </c>
      <c r="G41" s="106"/>
      <c r="H41" s="106">
        <v>61.7</v>
      </c>
      <c r="I41" s="106">
        <v>2.9</v>
      </c>
      <c r="J41" s="106">
        <v>27.7</v>
      </c>
      <c r="K41" s="106">
        <v>7</v>
      </c>
      <c r="L41" s="106"/>
      <c r="M41" s="106">
        <v>86.8</v>
      </c>
      <c r="N41" s="106">
        <v>0.2</v>
      </c>
      <c r="O41" s="106">
        <v>9</v>
      </c>
      <c r="P41" s="106">
        <v>3.2</v>
      </c>
    </row>
    <row r="42" spans="1:16" ht="9.9499999999999993" customHeight="1" x14ac:dyDescent="0.15">
      <c r="A42" s="270"/>
      <c r="B42" s="100" t="s">
        <v>47</v>
      </c>
      <c r="C42" s="106">
        <v>39.6</v>
      </c>
      <c r="D42" s="106">
        <v>7.4</v>
      </c>
      <c r="E42" s="106">
        <v>25.2</v>
      </c>
      <c r="F42" s="106">
        <v>25.3</v>
      </c>
      <c r="G42" s="106"/>
      <c r="H42" s="106">
        <v>48.6</v>
      </c>
      <c r="I42" s="106">
        <v>6.4</v>
      </c>
      <c r="J42" s="106">
        <v>23.7</v>
      </c>
      <c r="K42" s="106">
        <v>20.2</v>
      </c>
      <c r="L42" s="106"/>
      <c r="M42" s="106">
        <v>78.5</v>
      </c>
      <c r="N42" s="106">
        <v>1.9</v>
      </c>
      <c r="O42" s="106">
        <v>11.7</v>
      </c>
      <c r="P42" s="106">
        <v>6.6</v>
      </c>
    </row>
    <row r="43" spans="1:16" ht="9.9499999999999993" customHeight="1" x14ac:dyDescent="0.15">
      <c r="A43" s="270"/>
      <c r="B43" s="25" t="s">
        <v>42</v>
      </c>
      <c r="C43" s="107">
        <v>56.6</v>
      </c>
      <c r="D43" s="107">
        <v>4.2</v>
      </c>
      <c r="E43" s="107">
        <v>26.9</v>
      </c>
      <c r="F43" s="107">
        <v>11.1</v>
      </c>
      <c r="G43" s="107"/>
      <c r="H43" s="107">
        <v>63.8</v>
      </c>
      <c r="I43" s="107">
        <v>2.9</v>
      </c>
      <c r="J43" s="107">
        <v>23.7</v>
      </c>
      <c r="K43" s="107">
        <v>9</v>
      </c>
      <c r="L43" s="107"/>
      <c r="M43" s="107">
        <v>87</v>
      </c>
      <c r="N43" s="107">
        <v>0.5</v>
      </c>
      <c r="O43" s="107">
        <v>7.2</v>
      </c>
      <c r="P43" s="107">
        <v>4.5</v>
      </c>
    </row>
    <row r="44" spans="1:16" ht="9.9499999999999993" customHeight="1" x14ac:dyDescent="0.15">
      <c r="A44" s="270" t="s">
        <v>49</v>
      </c>
      <c r="B44" s="100" t="s">
        <v>45</v>
      </c>
      <c r="C44" s="105">
        <v>72.099999999999994</v>
      </c>
      <c r="D44" s="105">
        <v>2</v>
      </c>
      <c r="E44" s="105">
        <v>19.7</v>
      </c>
      <c r="F44" s="105">
        <v>5.6</v>
      </c>
      <c r="G44" s="105"/>
      <c r="H44" s="105">
        <v>80.400000000000006</v>
      </c>
      <c r="I44" s="105">
        <v>1.1000000000000001</v>
      </c>
      <c r="J44" s="105">
        <v>14.4</v>
      </c>
      <c r="K44" s="105">
        <v>3.4</v>
      </c>
      <c r="L44" s="105"/>
      <c r="M44" s="105">
        <v>90.7</v>
      </c>
      <c r="N44" s="105">
        <v>0.5</v>
      </c>
      <c r="O44" s="105">
        <v>2.6</v>
      </c>
      <c r="P44" s="105">
        <v>5.5</v>
      </c>
    </row>
    <row r="45" spans="1:16" ht="9.9499999999999993" customHeight="1" x14ac:dyDescent="0.15">
      <c r="A45" s="270"/>
      <c r="B45" s="100" t="s">
        <v>46</v>
      </c>
      <c r="C45" s="106">
        <v>59.5</v>
      </c>
      <c r="D45" s="106">
        <v>4.4000000000000004</v>
      </c>
      <c r="E45" s="106">
        <v>27.9</v>
      </c>
      <c r="F45" s="106">
        <v>7.8</v>
      </c>
      <c r="G45" s="106"/>
      <c r="H45" s="106">
        <v>66.8</v>
      </c>
      <c r="I45" s="106">
        <v>2.6</v>
      </c>
      <c r="J45" s="106">
        <v>24.7</v>
      </c>
      <c r="K45" s="106">
        <v>5.5</v>
      </c>
      <c r="L45" s="106"/>
      <c r="M45" s="106">
        <v>88.3</v>
      </c>
      <c r="N45" s="106">
        <v>0.5</v>
      </c>
      <c r="O45" s="106">
        <v>7.7</v>
      </c>
      <c r="P45" s="106">
        <v>3</v>
      </c>
    </row>
    <row r="46" spans="1:16" ht="9.9499999999999993" customHeight="1" x14ac:dyDescent="0.15">
      <c r="A46" s="270"/>
      <c r="B46" s="100" t="s">
        <v>47</v>
      </c>
      <c r="C46" s="106">
        <v>39.4</v>
      </c>
      <c r="D46" s="106">
        <v>12.6</v>
      </c>
      <c r="E46" s="106">
        <v>34.9</v>
      </c>
      <c r="F46" s="106">
        <v>12.4</v>
      </c>
      <c r="G46" s="106"/>
      <c r="H46" s="106">
        <v>49.4</v>
      </c>
      <c r="I46" s="106">
        <v>9</v>
      </c>
      <c r="J46" s="106">
        <v>33.5</v>
      </c>
      <c r="K46" s="106">
        <v>7.4</v>
      </c>
      <c r="L46" s="106"/>
      <c r="M46" s="106">
        <v>78.599999999999994</v>
      </c>
      <c r="N46" s="106">
        <v>1.9</v>
      </c>
      <c r="O46" s="106">
        <v>14.4</v>
      </c>
      <c r="P46" s="106">
        <v>4.0999999999999996</v>
      </c>
    </row>
    <row r="47" spans="1:16" ht="9.9499999999999993" customHeight="1" x14ac:dyDescent="0.15">
      <c r="A47" s="270"/>
      <c r="B47" s="100" t="s">
        <v>42</v>
      </c>
      <c r="C47" s="107">
        <v>57.3</v>
      </c>
      <c r="D47" s="107">
        <v>6.1</v>
      </c>
      <c r="E47" s="107">
        <v>27.6</v>
      </c>
      <c r="F47" s="107">
        <v>8.5</v>
      </c>
      <c r="G47" s="107"/>
      <c r="H47" s="107">
        <v>65.599999999999994</v>
      </c>
      <c r="I47" s="107">
        <v>4</v>
      </c>
      <c r="J47" s="107">
        <v>24.4</v>
      </c>
      <c r="K47" s="107">
        <v>5.5</v>
      </c>
      <c r="L47" s="107"/>
      <c r="M47" s="107">
        <v>86.2</v>
      </c>
      <c r="N47" s="107">
        <v>0.9</v>
      </c>
      <c r="O47" s="107">
        <v>8.1999999999999993</v>
      </c>
      <c r="P47" s="107">
        <v>4</v>
      </c>
    </row>
    <row r="48" spans="1:16" ht="9.9499999999999993" customHeight="1" x14ac:dyDescent="0.15">
      <c r="A48" s="270" t="s">
        <v>50</v>
      </c>
      <c r="B48" s="25" t="s">
        <v>45</v>
      </c>
      <c r="C48" s="105">
        <v>76.2</v>
      </c>
      <c r="D48" s="105">
        <v>1.7</v>
      </c>
      <c r="E48" s="105">
        <v>16.399999999999999</v>
      </c>
      <c r="F48" s="105">
        <v>5</v>
      </c>
      <c r="G48" s="105"/>
      <c r="H48" s="105">
        <v>76.8</v>
      </c>
      <c r="I48" s="105">
        <v>0.8</v>
      </c>
      <c r="J48" s="105">
        <v>16.100000000000001</v>
      </c>
      <c r="K48" s="105">
        <v>5.7</v>
      </c>
      <c r="L48" s="105"/>
      <c r="M48" s="105">
        <v>92.5</v>
      </c>
      <c r="N48" s="105">
        <v>0.3</v>
      </c>
      <c r="O48" s="105">
        <v>2.2999999999999998</v>
      </c>
      <c r="P48" s="105">
        <v>4.2</v>
      </c>
    </row>
    <row r="49" spans="1:16" ht="9.9499999999999993" customHeight="1" x14ac:dyDescent="0.15">
      <c r="A49" s="270"/>
      <c r="B49" s="100" t="s">
        <v>46</v>
      </c>
      <c r="C49" s="106">
        <v>59.6</v>
      </c>
      <c r="D49" s="106">
        <v>5.2</v>
      </c>
      <c r="E49" s="106">
        <v>28.8</v>
      </c>
      <c r="F49" s="106">
        <v>5.8</v>
      </c>
      <c r="G49" s="106"/>
      <c r="H49" s="106">
        <v>66.2</v>
      </c>
      <c r="I49" s="106">
        <v>3.7</v>
      </c>
      <c r="J49" s="106">
        <v>25.8</v>
      </c>
      <c r="K49" s="106">
        <v>3.6</v>
      </c>
      <c r="L49" s="106"/>
      <c r="M49" s="106">
        <v>87.4</v>
      </c>
      <c r="N49" s="106">
        <v>0.7</v>
      </c>
      <c r="O49" s="106">
        <v>7.4</v>
      </c>
      <c r="P49" s="106">
        <v>3.5</v>
      </c>
    </row>
    <row r="50" spans="1:16" ht="9.9499999999999993" customHeight="1" x14ac:dyDescent="0.15">
      <c r="A50" s="270"/>
      <c r="B50" s="100" t="s">
        <v>47</v>
      </c>
      <c r="C50" s="106">
        <v>37.5</v>
      </c>
      <c r="D50" s="106">
        <v>17.7</v>
      </c>
      <c r="E50" s="106">
        <v>38</v>
      </c>
      <c r="F50" s="106">
        <v>6.1</v>
      </c>
      <c r="G50" s="106"/>
      <c r="H50" s="106">
        <v>45.3</v>
      </c>
      <c r="I50" s="106">
        <v>12.8</v>
      </c>
      <c r="J50" s="106">
        <v>36.200000000000003</v>
      </c>
      <c r="K50" s="106">
        <v>4.9000000000000004</v>
      </c>
      <c r="L50" s="106"/>
      <c r="M50" s="106">
        <v>75.5</v>
      </c>
      <c r="N50" s="106">
        <v>3.7</v>
      </c>
      <c r="O50" s="106">
        <v>17.100000000000001</v>
      </c>
      <c r="P50" s="106">
        <v>3</v>
      </c>
    </row>
    <row r="51" spans="1:16" ht="9.9499999999999993" customHeight="1" x14ac:dyDescent="0.15">
      <c r="A51" s="270"/>
      <c r="B51" s="25" t="s">
        <v>42</v>
      </c>
      <c r="C51" s="107">
        <v>53.4</v>
      </c>
      <c r="D51" s="107">
        <v>9.6999999999999993</v>
      </c>
      <c r="E51" s="107">
        <v>30.5</v>
      </c>
      <c r="F51" s="107">
        <v>5.8</v>
      </c>
      <c r="G51" s="107"/>
      <c r="H51" s="107">
        <v>59.5</v>
      </c>
      <c r="I51" s="107">
        <v>6.9</v>
      </c>
      <c r="J51" s="107">
        <v>28.4</v>
      </c>
      <c r="K51" s="107">
        <v>4.5</v>
      </c>
      <c r="L51" s="107"/>
      <c r="M51" s="107">
        <v>83.4</v>
      </c>
      <c r="N51" s="107">
        <v>1.9</v>
      </c>
      <c r="O51" s="107">
        <v>10.5</v>
      </c>
      <c r="P51" s="107">
        <v>3.4</v>
      </c>
    </row>
    <row r="52" spans="1:16" ht="9.9499999999999993" customHeight="1" x14ac:dyDescent="0.15">
      <c r="A52" s="270" t="s">
        <v>51</v>
      </c>
      <c r="B52" s="100" t="s">
        <v>45</v>
      </c>
      <c r="C52" s="105">
        <v>73.7</v>
      </c>
      <c r="D52" s="105">
        <v>3.5</v>
      </c>
      <c r="E52" s="105">
        <v>17.8</v>
      </c>
      <c r="F52" s="105">
        <v>4.3</v>
      </c>
      <c r="G52" s="105"/>
      <c r="H52" s="105">
        <v>78.7</v>
      </c>
      <c r="I52" s="105">
        <v>1.6</v>
      </c>
      <c r="J52" s="105">
        <v>16</v>
      </c>
      <c r="K52" s="105">
        <v>2</v>
      </c>
      <c r="L52" s="105"/>
      <c r="M52" s="105">
        <v>93</v>
      </c>
      <c r="N52" s="105">
        <v>0.5</v>
      </c>
      <c r="O52" s="105">
        <v>3.4</v>
      </c>
      <c r="P52" s="105">
        <v>2.4</v>
      </c>
    </row>
    <row r="53" spans="1:16" ht="9.9499999999999993" customHeight="1" x14ac:dyDescent="0.15">
      <c r="A53" s="270"/>
      <c r="B53" s="100" t="s">
        <v>46</v>
      </c>
      <c r="C53" s="106">
        <v>63.7</v>
      </c>
      <c r="D53" s="106">
        <v>5.9</v>
      </c>
      <c r="E53" s="106">
        <v>23.9</v>
      </c>
      <c r="F53" s="106">
        <v>5.8</v>
      </c>
      <c r="G53" s="106"/>
      <c r="H53" s="106">
        <v>70.599999999999994</v>
      </c>
      <c r="I53" s="106">
        <v>3.7</v>
      </c>
      <c r="J53" s="106">
        <v>21.4</v>
      </c>
      <c r="K53" s="106">
        <v>4.3</v>
      </c>
      <c r="L53" s="106"/>
      <c r="M53" s="106">
        <v>89.1</v>
      </c>
      <c r="N53" s="106">
        <v>0.6</v>
      </c>
      <c r="O53" s="106">
        <v>6.7</v>
      </c>
      <c r="P53" s="106">
        <v>3.2</v>
      </c>
    </row>
    <row r="54" spans="1:16" ht="9.9499999999999993" customHeight="1" x14ac:dyDescent="0.15">
      <c r="A54" s="270"/>
      <c r="B54" s="100" t="s">
        <v>47</v>
      </c>
      <c r="C54" s="106">
        <v>36.799999999999997</v>
      </c>
      <c r="D54" s="106">
        <v>22.9</v>
      </c>
      <c r="E54" s="106">
        <v>34.9</v>
      </c>
      <c r="F54" s="106">
        <v>4.9000000000000004</v>
      </c>
      <c r="G54" s="106"/>
      <c r="H54" s="106">
        <v>43.5</v>
      </c>
      <c r="I54" s="106">
        <v>17.2</v>
      </c>
      <c r="J54" s="106">
        <v>34.799999999999997</v>
      </c>
      <c r="K54" s="106">
        <v>3.9</v>
      </c>
      <c r="L54" s="106"/>
      <c r="M54" s="106">
        <v>71.5</v>
      </c>
      <c r="N54" s="106">
        <v>6</v>
      </c>
      <c r="O54" s="106">
        <v>19.399999999999999</v>
      </c>
      <c r="P54" s="106">
        <v>1.8</v>
      </c>
    </row>
    <row r="55" spans="1:16" ht="9.9499999999999993" customHeight="1" x14ac:dyDescent="0.15">
      <c r="A55" s="270"/>
      <c r="B55" s="25" t="s">
        <v>42</v>
      </c>
      <c r="C55" s="107">
        <v>50.2</v>
      </c>
      <c r="D55" s="107">
        <v>14.9</v>
      </c>
      <c r="E55" s="107">
        <v>29.2</v>
      </c>
      <c r="F55" s="107">
        <v>5.0999999999999996</v>
      </c>
      <c r="G55" s="107"/>
      <c r="H55" s="107">
        <v>56.7</v>
      </c>
      <c r="I55" s="107">
        <v>10.8</v>
      </c>
      <c r="J55" s="107">
        <v>28</v>
      </c>
      <c r="K55" s="107">
        <v>3.8</v>
      </c>
      <c r="L55" s="107"/>
      <c r="M55" s="107">
        <v>79.900000000000006</v>
      </c>
      <c r="N55" s="107">
        <v>3.6</v>
      </c>
      <c r="O55" s="107">
        <v>13.3</v>
      </c>
      <c r="P55" s="107">
        <v>2.2999999999999998</v>
      </c>
    </row>
    <row r="56" spans="1:16" ht="9.9499999999999993" customHeight="1" x14ac:dyDescent="0.15">
      <c r="A56" s="270" t="s">
        <v>52</v>
      </c>
      <c r="B56" s="100" t="s">
        <v>45</v>
      </c>
      <c r="C56" s="105">
        <v>76.400000000000006</v>
      </c>
      <c r="D56" s="105">
        <v>4.8</v>
      </c>
      <c r="E56" s="105">
        <v>16.2</v>
      </c>
      <c r="F56" s="105">
        <v>1.4</v>
      </c>
      <c r="G56" s="105"/>
      <c r="H56" s="105">
        <v>80.599999999999994</v>
      </c>
      <c r="I56" s="105">
        <v>1.2</v>
      </c>
      <c r="J56" s="105">
        <v>16.3</v>
      </c>
      <c r="K56" s="105">
        <v>0.7</v>
      </c>
      <c r="L56" s="105"/>
      <c r="M56" s="105">
        <v>92</v>
      </c>
      <c r="N56" s="105">
        <v>1.1000000000000001</v>
      </c>
      <c r="O56" s="105">
        <v>4.8</v>
      </c>
      <c r="P56" s="105">
        <v>0.9</v>
      </c>
    </row>
    <row r="57" spans="1:16" ht="9.9499999999999993" customHeight="1" x14ac:dyDescent="0.15">
      <c r="A57" s="270"/>
      <c r="B57" s="100" t="s">
        <v>46</v>
      </c>
      <c r="C57" s="106">
        <v>74.099999999999994</v>
      </c>
      <c r="D57" s="106">
        <v>5.0999999999999996</v>
      </c>
      <c r="E57" s="106">
        <v>19</v>
      </c>
      <c r="F57" s="106">
        <v>1.8</v>
      </c>
      <c r="G57" s="106"/>
      <c r="H57" s="106">
        <v>76.599999999999994</v>
      </c>
      <c r="I57" s="106">
        <v>3.6</v>
      </c>
      <c r="J57" s="106">
        <v>17.2</v>
      </c>
      <c r="K57" s="106">
        <v>2.5</v>
      </c>
      <c r="L57" s="106"/>
      <c r="M57" s="106">
        <v>91.9</v>
      </c>
      <c r="N57" s="106">
        <v>1</v>
      </c>
      <c r="O57" s="106">
        <v>5.2</v>
      </c>
      <c r="P57" s="106">
        <v>1.6</v>
      </c>
    </row>
    <row r="58" spans="1:16" ht="9.9499999999999993" customHeight="1" x14ac:dyDescent="0.15">
      <c r="A58" s="270"/>
      <c r="B58" s="100" t="s">
        <v>47</v>
      </c>
      <c r="C58" s="106">
        <v>35.6</v>
      </c>
      <c r="D58" s="106">
        <v>27.5</v>
      </c>
      <c r="E58" s="106">
        <v>34.299999999999997</v>
      </c>
      <c r="F58" s="106">
        <v>2.4</v>
      </c>
      <c r="G58" s="106"/>
      <c r="H58" s="106">
        <v>41.7</v>
      </c>
      <c r="I58" s="106">
        <v>22.6</v>
      </c>
      <c r="J58" s="106">
        <v>32.799999999999997</v>
      </c>
      <c r="K58" s="106">
        <v>2.1</v>
      </c>
      <c r="L58" s="106"/>
      <c r="M58" s="106">
        <v>65.599999999999994</v>
      </c>
      <c r="N58" s="106">
        <v>12.1</v>
      </c>
      <c r="O58" s="106">
        <v>20.6</v>
      </c>
      <c r="P58" s="106">
        <v>0.9</v>
      </c>
    </row>
    <row r="59" spans="1:16" ht="9.9499999999999993" customHeight="1" x14ac:dyDescent="0.15">
      <c r="A59" s="270"/>
      <c r="B59" s="25" t="s">
        <v>42</v>
      </c>
      <c r="C59" s="107">
        <v>43.1</v>
      </c>
      <c r="D59" s="107">
        <v>23.2</v>
      </c>
      <c r="E59" s="107">
        <v>31.2</v>
      </c>
      <c r="F59" s="107">
        <v>2.2000000000000002</v>
      </c>
      <c r="G59" s="107"/>
      <c r="H59" s="107">
        <v>48.7</v>
      </c>
      <c r="I59" s="107">
        <v>18.8</v>
      </c>
      <c r="J59" s="107">
        <v>29.7</v>
      </c>
      <c r="K59" s="107">
        <v>2.1</v>
      </c>
      <c r="L59" s="107"/>
      <c r="M59" s="107">
        <v>70.7</v>
      </c>
      <c r="N59" s="107">
        <v>10</v>
      </c>
      <c r="O59" s="107">
        <v>17.600000000000001</v>
      </c>
      <c r="P59" s="107">
        <v>1</v>
      </c>
    </row>
    <row r="60" spans="1:16" ht="9.9499999999999993" customHeight="1" x14ac:dyDescent="0.15">
      <c r="A60" s="275" t="s">
        <v>42</v>
      </c>
      <c r="B60" s="98" t="s">
        <v>45</v>
      </c>
      <c r="C60" s="108">
        <v>70.900000000000006</v>
      </c>
      <c r="D60" s="108">
        <v>2.1</v>
      </c>
      <c r="E60" s="108">
        <v>20.8</v>
      </c>
      <c r="F60" s="108">
        <v>5.7</v>
      </c>
      <c r="G60" s="108"/>
      <c r="H60" s="108">
        <v>77.599999999999994</v>
      </c>
      <c r="I60" s="108">
        <v>1</v>
      </c>
      <c r="J60" s="108">
        <v>16.899999999999999</v>
      </c>
      <c r="K60" s="108">
        <v>3.8</v>
      </c>
      <c r="L60" s="108"/>
      <c r="M60" s="108">
        <v>91.9</v>
      </c>
      <c r="N60" s="108">
        <v>0.3</v>
      </c>
      <c r="O60" s="108">
        <v>2.5</v>
      </c>
      <c r="P60" s="108">
        <v>4.7</v>
      </c>
    </row>
    <row r="61" spans="1:16" ht="9.9499999999999993" customHeight="1" x14ac:dyDescent="0.15">
      <c r="A61" s="275"/>
      <c r="B61" s="98" t="s">
        <v>46</v>
      </c>
      <c r="C61" s="107">
        <v>59.7</v>
      </c>
      <c r="D61" s="107">
        <v>5.0999999999999996</v>
      </c>
      <c r="E61" s="107">
        <v>27.7</v>
      </c>
      <c r="F61" s="107">
        <v>7</v>
      </c>
      <c r="G61" s="107"/>
      <c r="H61" s="107">
        <v>66</v>
      </c>
      <c r="I61" s="107">
        <v>3.3</v>
      </c>
      <c r="J61" s="107">
        <v>25.1</v>
      </c>
      <c r="K61" s="107">
        <v>5.0999999999999996</v>
      </c>
      <c r="L61" s="107"/>
      <c r="M61" s="107">
        <v>88.1</v>
      </c>
      <c r="N61" s="107">
        <v>0.6</v>
      </c>
      <c r="O61" s="107">
        <v>7.2</v>
      </c>
      <c r="P61" s="107">
        <v>3.5</v>
      </c>
    </row>
    <row r="62" spans="1:16" ht="9.9499999999999993" customHeight="1" x14ac:dyDescent="0.15">
      <c r="A62" s="275"/>
      <c r="B62" s="98" t="s">
        <v>47</v>
      </c>
      <c r="C62" s="107">
        <v>37.200000000000003</v>
      </c>
      <c r="D62" s="107">
        <v>20.2</v>
      </c>
      <c r="E62" s="107">
        <v>34.1</v>
      </c>
      <c r="F62" s="107">
        <v>7.8</v>
      </c>
      <c r="G62" s="107"/>
      <c r="H62" s="107">
        <v>44.1</v>
      </c>
      <c r="I62" s="107">
        <v>15.8</v>
      </c>
      <c r="J62" s="107">
        <v>33</v>
      </c>
      <c r="K62" s="107">
        <v>6.2</v>
      </c>
      <c r="L62" s="107"/>
      <c r="M62" s="107">
        <v>71.8</v>
      </c>
      <c r="N62" s="107">
        <v>6.7</v>
      </c>
      <c r="O62" s="107">
        <v>17.7</v>
      </c>
      <c r="P62" s="107">
        <v>2.8</v>
      </c>
    </row>
    <row r="63" spans="1:16" ht="9.9499999999999993" customHeight="1" x14ac:dyDescent="0.15">
      <c r="A63" s="275" t="s">
        <v>107</v>
      </c>
      <c r="B63" s="98" t="s">
        <v>42</v>
      </c>
      <c r="C63" s="107">
        <v>52.7</v>
      </c>
      <c r="D63" s="107">
        <v>10.8</v>
      </c>
      <c r="E63" s="107">
        <v>28.9</v>
      </c>
      <c r="F63" s="107">
        <v>7.1</v>
      </c>
      <c r="G63" s="107"/>
      <c r="H63" s="107">
        <v>59.3</v>
      </c>
      <c r="I63" s="107">
        <v>8.1</v>
      </c>
      <c r="J63" s="107">
        <v>26.7</v>
      </c>
      <c r="K63" s="107">
        <v>5.3</v>
      </c>
      <c r="L63" s="107"/>
      <c r="M63" s="107">
        <v>82.1</v>
      </c>
      <c r="N63" s="107">
        <v>3.1</v>
      </c>
      <c r="O63" s="107">
        <v>10.6</v>
      </c>
      <c r="P63" s="107">
        <v>3.4</v>
      </c>
    </row>
    <row r="64" spans="1:16" ht="9.9499999999999993" customHeight="1" x14ac:dyDescent="0.15">
      <c r="A64" s="277" t="s">
        <v>107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</row>
    <row r="65" spans="1:16" ht="9.9499999999999993" customHeight="1" x14ac:dyDescent="0.15">
      <c r="A65" s="274" t="s">
        <v>44</v>
      </c>
      <c r="B65" s="100" t="s">
        <v>45</v>
      </c>
      <c r="C65" s="105">
        <v>63.9</v>
      </c>
      <c r="D65" s="105">
        <v>3.3</v>
      </c>
      <c r="E65" s="105">
        <v>25.7</v>
      </c>
      <c r="F65" s="105">
        <v>6.9</v>
      </c>
      <c r="G65" s="105"/>
      <c r="H65" s="105">
        <v>71.3</v>
      </c>
      <c r="I65" s="105">
        <v>2.8</v>
      </c>
      <c r="J65" s="105">
        <v>22.5</v>
      </c>
      <c r="K65" s="105">
        <v>3.3</v>
      </c>
      <c r="L65" s="105"/>
      <c r="M65" s="105">
        <v>90.9</v>
      </c>
      <c r="N65" s="105">
        <v>0.5</v>
      </c>
      <c r="O65" s="105">
        <v>2.8</v>
      </c>
      <c r="P65" s="105">
        <v>5.5</v>
      </c>
    </row>
    <row r="66" spans="1:16" ht="9.9499999999999993" customHeight="1" x14ac:dyDescent="0.15">
      <c r="A66" s="270"/>
      <c r="B66" s="100" t="s">
        <v>46</v>
      </c>
      <c r="C66" s="106">
        <v>50.6</v>
      </c>
      <c r="D66" s="106">
        <v>6.3</v>
      </c>
      <c r="E66" s="106">
        <v>32.5</v>
      </c>
      <c r="F66" s="106">
        <v>10.1</v>
      </c>
      <c r="G66" s="106"/>
      <c r="H66" s="106">
        <v>57.2</v>
      </c>
      <c r="I66" s="106">
        <v>5</v>
      </c>
      <c r="J66" s="106">
        <v>30.8</v>
      </c>
      <c r="K66" s="106">
        <v>6.5</v>
      </c>
      <c r="L66" s="106"/>
      <c r="M66" s="106">
        <v>84.8</v>
      </c>
      <c r="N66" s="106">
        <v>1.1000000000000001</v>
      </c>
      <c r="O66" s="106">
        <v>8.9</v>
      </c>
      <c r="P66" s="106">
        <v>4.7</v>
      </c>
    </row>
    <row r="67" spans="1:16" ht="9.9499999999999993" customHeight="1" x14ac:dyDescent="0.15">
      <c r="A67" s="270"/>
      <c r="B67" s="100" t="s">
        <v>47</v>
      </c>
      <c r="C67" s="106">
        <v>34.4</v>
      </c>
      <c r="D67" s="106">
        <v>8.3000000000000007</v>
      </c>
      <c r="E67" s="106">
        <v>23.6</v>
      </c>
      <c r="F67" s="106">
        <v>32.6</v>
      </c>
      <c r="G67" s="106"/>
      <c r="H67" s="106">
        <v>39.799999999999997</v>
      </c>
      <c r="I67" s="106">
        <v>6.9</v>
      </c>
      <c r="J67" s="106">
        <v>25.1</v>
      </c>
      <c r="K67" s="106">
        <v>26.1</v>
      </c>
      <c r="L67" s="106"/>
      <c r="M67" s="106">
        <v>72.900000000000006</v>
      </c>
      <c r="N67" s="106">
        <v>3</v>
      </c>
      <c r="O67" s="106">
        <v>10.199999999999999</v>
      </c>
      <c r="P67" s="106">
        <v>10.4</v>
      </c>
    </row>
    <row r="68" spans="1:16" ht="9.9499999999999993" customHeight="1" x14ac:dyDescent="0.15">
      <c r="A68" s="270"/>
      <c r="B68" s="25" t="s">
        <v>42</v>
      </c>
      <c r="C68" s="107">
        <v>52</v>
      </c>
      <c r="D68" s="107">
        <v>5.7</v>
      </c>
      <c r="E68" s="107">
        <v>28.6</v>
      </c>
      <c r="F68" s="107">
        <v>13.2</v>
      </c>
      <c r="G68" s="107"/>
      <c r="H68" s="107">
        <v>58.7</v>
      </c>
      <c r="I68" s="107">
        <v>4.5999999999999996</v>
      </c>
      <c r="J68" s="107">
        <v>27</v>
      </c>
      <c r="K68" s="107">
        <v>9.1</v>
      </c>
      <c r="L68" s="107"/>
      <c r="M68" s="107">
        <v>84.6</v>
      </c>
      <c r="N68" s="107">
        <v>1.2</v>
      </c>
      <c r="O68" s="107">
        <v>7.1</v>
      </c>
      <c r="P68" s="107">
        <v>6.1</v>
      </c>
    </row>
    <row r="69" spans="1:16" ht="9.9499999999999993" customHeight="1" x14ac:dyDescent="0.15">
      <c r="A69" s="270" t="s">
        <v>48</v>
      </c>
      <c r="B69" s="100" t="s">
        <v>45</v>
      </c>
      <c r="C69" s="105">
        <v>68.2</v>
      </c>
      <c r="D69" s="105">
        <v>1.6</v>
      </c>
      <c r="E69" s="105">
        <v>24.3</v>
      </c>
      <c r="F69" s="105">
        <v>5.2</v>
      </c>
      <c r="G69" s="105"/>
      <c r="H69" s="105">
        <v>73.900000000000006</v>
      </c>
      <c r="I69" s="105">
        <v>1.2</v>
      </c>
      <c r="J69" s="105">
        <v>20.6</v>
      </c>
      <c r="K69" s="105">
        <v>3.5</v>
      </c>
      <c r="L69" s="105"/>
      <c r="M69" s="105">
        <v>91.5</v>
      </c>
      <c r="N69" s="105">
        <v>0.1</v>
      </c>
      <c r="O69" s="105">
        <v>2.7</v>
      </c>
      <c r="P69" s="105">
        <v>4.7</v>
      </c>
    </row>
    <row r="70" spans="1:16" ht="9.9499999999999993" customHeight="1" x14ac:dyDescent="0.15">
      <c r="A70" s="270"/>
      <c r="B70" s="100" t="s">
        <v>46</v>
      </c>
      <c r="C70" s="106">
        <v>52.2</v>
      </c>
      <c r="D70" s="106">
        <v>6.6</v>
      </c>
      <c r="E70" s="106">
        <v>31.8</v>
      </c>
      <c r="F70" s="106">
        <v>8.6</v>
      </c>
      <c r="G70" s="106"/>
      <c r="H70" s="106">
        <v>54.1</v>
      </c>
      <c r="I70" s="106">
        <v>5.7</v>
      </c>
      <c r="J70" s="106">
        <v>32.200000000000003</v>
      </c>
      <c r="K70" s="106">
        <v>7.2</v>
      </c>
      <c r="L70" s="106"/>
      <c r="M70" s="106">
        <v>84.3</v>
      </c>
      <c r="N70" s="106">
        <v>1</v>
      </c>
      <c r="O70" s="106">
        <v>10.5</v>
      </c>
      <c r="P70" s="106">
        <v>3.2</v>
      </c>
    </row>
    <row r="71" spans="1:16" ht="9.9499999999999993" customHeight="1" x14ac:dyDescent="0.15">
      <c r="A71" s="270"/>
      <c r="B71" s="100" t="s">
        <v>47</v>
      </c>
      <c r="C71" s="106">
        <v>35.5</v>
      </c>
      <c r="D71" s="106">
        <v>10.7</v>
      </c>
      <c r="E71" s="106">
        <v>27.1</v>
      </c>
      <c r="F71" s="106">
        <v>25.1</v>
      </c>
      <c r="G71" s="106"/>
      <c r="H71" s="106">
        <v>43.4</v>
      </c>
      <c r="I71" s="106">
        <v>9.9</v>
      </c>
      <c r="J71" s="106">
        <v>27.1</v>
      </c>
      <c r="K71" s="106">
        <v>18.5</v>
      </c>
      <c r="L71" s="106"/>
      <c r="M71" s="106">
        <v>77.099999999999994</v>
      </c>
      <c r="N71" s="106">
        <v>2.7</v>
      </c>
      <c r="O71" s="106">
        <v>12.6</v>
      </c>
      <c r="P71" s="106">
        <v>6.5</v>
      </c>
    </row>
    <row r="72" spans="1:16" ht="9.9499999999999993" customHeight="1" x14ac:dyDescent="0.15">
      <c r="A72" s="270"/>
      <c r="B72" s="25" t="s">
        <v>42</v>
      </c>
      <c r="C72" s="107">
        <v>52.8</v>
      </c>
      <c r="D72" s="107">
        <v>6.2</v>
      </c>
      <c r="E72" s="107">
        <v>28.5</v>
      </c>
      <c r="F72" s="107">
        <v>11.6</v>
      </c>
      <c r="G72" s="107"/>
      <c r="H72" s="107">
        <v>57.2</v>
      </c>
      <c r="I72" s="107">
        <v>5.4</v>
      </c>
      <c r="J72" s="107">
        <v>27.6</v>
      </c>
      <c r="K72" s="107">
        <v>8.9</v>
      </c>
      <c r="L72" s="107"/>
      <c r="M72" s="107">
        <v>84.6</v>
      </c>
      <c r="N72" s="107">
        <v>1.1000000000000001</v>
      </c>
      <c r="O72" s="107">
        <v>8.6999999999999993</v>
      </c>
      <c r="P72" s="107">
        <v>4.4000000000000004</v>
      </c>
    </row>
    <row r="73" spans="1:16" ht="9.9499999999999993" customHeight="1" x14ac:dyDescent="0.15">
      <c r="A73" s="270" t="s">
        <v>49</v>
      </c>
      <c r="B73" s="100" t="s">
        <v>45</v>
      </c>
      <c r="C73" s="105">
        <v>70.400000000000006</v>
      </c>
      <c r="D73" s="105">
        <v>2.9</v>
      </c>
      <c r="E73" s="105">
        <v>20.7</v>
      </c>
      <c r="F73" s="105">
        <v>5.4</v>
      </c>
      <c r="G73" s="105"/>
      <c r="H73" s="105">
        <v>76.5</v>
      </c>
      <c r="I73" s="105">
        <v>1.8</v>
      </c>
      <c r="J73" s="105">
        <v>17.600000000000001</v>
      </c>
      <c r="K73" s="105">
        <v>3.4</v>
      </c>
      <c r="L73" s="105"/>
      <c r="M73" s="105">
        <v>91.8</v>
      </c>
      <c r="N73" s="105">
        <v>0.4</v>
      </c>
      <c r="O73" s="105">
        <v>2.4</v>
      </c>
      <c r="P73" s="105">
        <v>4.7</v>
      </c>
    </row>
    <row r="74" spans="1:16" ht="9.9499999999999993" customHeight="1" x14ac:dyDescent="0.15">
      <c r="A74" s="270"/>
      <c r="B74" s="100" t="s">
        <v>46</v>
      </c>
      <c r="C74" s="106">
        <v>56.5</v>
      </c>
      <c r="D74" s="106">
        <v>5.4</v>
      </c>
      <c r="E74" s="106">
        <v>29.7</v>
      </c>
      <c r="F74" s="106">
        <v>7.8</v>
      </c>
      <c r="G74" s="106"/>
      <c r="H74" s="106">
        <v>60.6</v>
      </c>
      <c r="I74" s="106">
        <v>4</v>
      </c>
      <c r="J74" s="106">
        <v>29.1</v>
      </c>
      <c r="K74" s="106">
        <v>5.6</v>
      </c>
      <c r="L74" s="106"/>
      <c r="M74" s="106">
        <v>86.9</v>
      </c>
      <c r="N74" s="106">
        <v>0.8</v>
      </c>
      <c r="O74" s="106">
        <v>8.3000000000000007</v>
      </c>
      <c r="P74" s="106">
        <v>3</v>
      </c>
    </row>
    <row r="75" spans="1:16" ht="9.9499999999999993" customHeight="1" x14ac:dyDescent="0.15">
      <c r="A75" s="270"/>
      <c r="B75" s="100" t="s">
        <v>47</v>
      </c>
      <c r="C75" s="106">
        <v>39.5</v>
      </c>
      <c r="D75" s="106">
        <v>13.4</v>
      </c>
      <c r="E75" s="106">
        <v>33</v>
      </c>
      <c r="F75" s="106">
        <v>13.2</v>
      </c>
      <c r="G75" s="106"/>
      <c r="H75" s="106">
        <v>46.3</v>
      </c>
      <c r="I75" s="106">
        <v>10.9</v>
      </c>
      <c r="J75" s="106">
        <v>32.5</v>
      </c>
      <c r="K75" s="106">
        <v>9.5</v>
      </c>
      <c r="L75" s="106"/>
      <c r="M75" s="106">
        <v>76.3</v>
      </c>
      <c r="N75" s="106">
        <v>3.4</v>
      </c>
      <c r="O75" s="106">
        <v>14.9</v>
      </c>
      <c r="P75" s="106">
        <v>4.5</v>
      </c>
    </row>
    <row r="76" spans="1:16" ht="9.9499999999999993" customHeight="1" x14ac:dyDescent="0.15">
      <c r="A76" s="270"/>
      <c r="B76" s="25" t="s">
        <v>42</v>
      </c>
      <c r="C76" s="107">
        <v>54.3</v>
      </c>
      <c r="D76" s="107">
        <v>7.3</v>
      </c>
      <c r="E76" s="107">
        <v>28.7</v>
      </c>
      <c r="F76" s="107">
        <v>8.9</v>
      </c>
      <c r="G76" s="107"/>
      <c r="H76" s="107">
        <v>59.8</v>
      </c>
      <c r="I76" s="107">
        <v>5.7</v>
      </c>
      <c r="J76" s="107">
        <v>27.6</v>
      </c>
      <c r="K76" s="107">
        <v>6.3</v>
      </c>
      <c r="L76" s="107"/>
      <c r="M76" s="107">
        <v>84.7</v>
      </c>
      <c r="N76" s="107">
        <v>1.6</v>
      </c>
      <c r="O76" s="107">
        <v>9</v>
      </c>
      <c r="P76" s="107">
        <v>3.9</v>
      </c>
    </row>
    <row r="77" spans="1:16" ht="9.9499999999999993" customHeight="1" x14ac:dyDescent="0.15">
      <c r="A77" s="270" t="s">
        <v>50</v>
      </c>
      <c r="B77" s="100" t="s">
        <v>45</v>
      </c>
      <c r="C77" s="105">
        <v>74.099999999999994</v>
      </c>
      <c r="D77" s="105">
        <v>2.2999999999999998</v>
      </c>
      <c r="E77" s="105">
        <v>17.600000000000001</v>
      </c>
      <c r="F77" s="105">
        <v>5.6</v>
      </c>
      <c r="G77" s="105"/>
      <c r="H77" s="105">
        <v>75.099999999999994</v>
      </c>
      <c r="I77" s="105">
        <v>1.8</v>
      </c>
      <c r="J77" s="105">
        <v>18.399999999999999</v>
      </c>
      <c r="K77" s="105">
        <v>4.0999999999999996</v>
      </c>
      <c r="L77" s="105"/>
      <c r="M77" s="105">
        <v>90.9</v>
      </c>
      <c r="N77" s="105">
        <v>0.2</v>
      </c>
      <c r="O77" s="105">
        <v>3.6</v>
      </c>
      <c r="P77" s="105">
        <v>4.5</v>
      </c>
    </row>
    <row r="78" spans="1:16" ht="9.9499999999999993" customHeight="1" x14ac:dyDescent="0.15">
      <c r="A78" s="270"/>
      <c r="B78" s="100" t="s">
        <v>46</v>
      </c>
      <c r="C78" s="106">
        <v>56.6</v>
      </c>
      <c r="D78" s="106">
        <v>6.5</v>
      </c>
      <c r="E78" s="106">
        <v>31.3</v>
      </c>
      <c r="F78" s="106">
        <v>5.3</v>
      </c>
      <c r="G78" s="106"/>
      <c r="H78" s="106">
        <v>60.2</v>
      </c>
      <c r="I78" s="106">
        <v>5</v>
      </c>
      <c r="J78" s="106">
        <v>30.7</v>
      </c>
      <c r="K78" s="106">
        <v>3.7</v>
      </c>
      <c r="L78" s="106"/>
      <c r="M78" s="106">
        <v>85.8</v>
      </c>
      <c r="N78" s="106">
        <v>1</v>
      </c>
      <c r="O78" s="106">
        <v>9.1</v>
      </c>
      <c r="P78" s="106">
        <v>3.2</v>
      </c>
    </row>
    <row r="79" spans="1:16" ht="9.9499999999999993" customHeight="1" x14ac:dyDescent="0.15">
      <c r="A79" s="270"/>
      <c r="B79" s="100" t="s">
        <v>47</v>
      </c>
      <c r="C79" s="106">
        <v>37</v>
      </c>
      <c r="D79" s="106">
        <v>17.600000000000001</v>
      </c>
      <c r="E79" s="106">
        <v>38.1</v>
      </c>
      <c r="F79" s="106">
        <v>6.6</v>
      </c>
      <c r="G79" s="106"/>
      <c r="H79" s="106">
        <v>42</v>
      </c>
      <c r="I79" s="106">
        <v>14.7</v>
      </c>
      <c r="J79" s="106">
        <v>37.4</v>
      </c>
      <c r="K79" s="106">
        <v>5.2</v>
      </c>
      <c r="L79" s="106"/>
      <c r="M79" s="106">
        <v>74.5</v>
      </c>
      <c r="N79" s="106">
        <v>3.8</v>
      </c>
      <c r="O79" s="106">
        <v>18.100000000000001</v>
      </c>
      <c r="P79" s="106">
        <v>2.7</v>
      </c>
    </row>
    <row r="80" spans="1:16" ht="9.9499999999999993" customHeight="1" x14ac:dyDescent="0.15">
      <c r="A80" s="270"/>
      <c r="B80" s="25" t="s">
        <v>42</v>
      </c>
      <c r="C80" s="107">
        <v>51.3</v>
      </c>
      <c r="D80" s="107">
        <v>10.4</v>
      </c>
      <c r="E80" s="107">
        <v>31.9</v>
      </c>
      <c r="F80" s="107">
        <v>5.9</v>
      </c>
      <c r="G80" s="107"/>
      <c r="H80" s="107">
        <v>55.1</v>
      </c>
      <c r="I80" s="107">
        <v>8.5</v>
      </c>
      <c r="J80" s="107">
        <v>31.5</v>
      </c>
      <c r="K80" s="107">
        <v>4.4000000000000004</v>
      </c>
      <c r="L80" s="107"/>
      <c r="M80" s="107">
        <v>81.900000000000006</v>
      </c>
      <c r="N80" s="107">
        <v>2</v>
      </c>
      <c r="O80" s="107">
        <v>11.9</v>
      </c>
      <c r="P80" s="107">
        <v>3.2</v>
      </c>
    </row>
    <row r="81" spans="1:16" ht="9.9499999999999993" customHeight="1" x14ac:dyDescent="0.15">
      <c r="A81" s="270" t="s">
        <v>51</v>
      </c>
      <c r="B81" s="177" t="s">
        <v>45</v>
      </c>
      <c r="C81" s="105">
        <v>71.400000000000006</v>
      </c>
      <c r="D81" s="105">
        <v>3.9</v>
      </c>
      <c r="E81" s="105">
        <v>20.100000000000001</v>
      </c>
      <c r="F81" s="105">
        <v>4.4000000000000004</v>
      </c>
      <c r="G81" s="105"/>
      <c r="H81" s="105">
        <v>73.2</v>
      </c>
      <c r="I81" s="105">
        <v>2.7</v>
      </c>
      <c r="J81" s="105">
        <v>20.9</v>
      </c>
      <c r="K81" s="105">
        <v>2.4</v>
      </c>
      <c r="L81" s="105"/>
      <c r="M81" s="105">
        <v>92.3</v>
      </c>
      <c r="N81" s="105">
        <v>0.6</v>
      </c>
      <c r="O81" s="105">
        <v>4.2</v>
      </c>
      <c r="P81" s="105">
        <v>2.7</v>
      </c>
    </row>
    <row r="82" spans="1:16" ht="9.9499999999999993" customHeight="1" x14ac:dyDescent="0.15">
      <c r="A82" s="270"/>
      <c r="B82" s="100" t="s">
        <v>46</v>
      </c>
      <c r="C82" s="106">
        <v>58.8</v>
      </c>
      <c r="D82" s="106">
        <v>7.7</v>
      </c>
      <c r="E82" s="106">
        <v>28.2</v>
      </c>
      <c r="F82" s="106">
        <v>4.8</v>
      </c>
      <c r="G82" s="106"/>
      <c r="H82" s="106">
        <v>61.4</v>
      </c>
      <c r="I82" s="106">
        <v>5.9</v>
      </c>
      <c r="J82" s="106">
        <v>29.3</v>
      </c>
      <c r="K82" s="106">
        <v>3.3</v>
      </c>
      <c r="L82" s="106"/>
      <c r="M82" s="106">
        <v>87.1</v>
      </c>
      <c r="N82" s="106">
        <v>1.1000000000000001</v>
      </c>
      <c r="O82" s="106">
        <v>8.5</v>
      </c>
      <c r="P82" s="106">
        <v>2.8</v>
      </c>
    </row>
    <row r="83" spans="1:16" ht="9.9499999999999993" customHeight="1" x14ac:dyDescent="0.15">
      <c r="A83" s="270"/>
      <c r="B83" s="100" t="s">
        <v>47</v>
      </c>
      <c r="C83" s="106">
        <v>35.5</v>
      </c>
      <c r="D83" s="106">
        <v>23</v>
      </c>
      <c r="E83" s="106">
        <v>36.4</v>
      </c>
      <c r="F83" s="106">
        <v>4.7</v>
      </c>
      <c r="G83" s="106"/>
      <c r="H83" s="106">
        <v>39.5</v>
      </c>
      <c r="I83" s="106">
        <v>19.100000000000001</v>
      </c>
      <c r="J83" s="106">
        <v>36.700000000000003</v>
      </c>
      <c r="K83" s="106">
        <v>4</v>
      </c>
      <c r="L83" s="106"/>
      <c r="M83" s="106">
        <v>70.099999999999994</v>
      </c>
      <c r="N83" s="106">
        <v>6.4</v>
      </c>
      <c r="O83" s="106">
        <v>20.9</v>
      </c>
      <c r="P83" s="106">
        <v>1.6</v>
      </c>
    </row>
    <row r="84" spans="1:16" ht="9.9499999999999993" customHeight="1" x14ac:dyDescent="0.15">
      <c r="A84" s="270"/>
      <c r="B84" s="25" t="s">
        <v>42</v>
      </c>
      <c r="C84" s="107">
        <v>48.4</v>
      </c>
      <c r="D84" s="107">
        <v>15.2</v>
      </c>
      <c r="E84" s="107">
        <v>31.3</v>
      </c>
      <c r="F84" s="107">
        <v>4.7</v>
      </c>
      <c r="G84" s="107"/>
      <c r="H84" s="107">
        <v>51.7</v>
      </c>
      <c r="I84" s="107">
        <v>12.3</v>
      </c>
      <c r="J84" s="107">
        <v>32</v>
      </c>
      <c r="K84" s="107">
        <v>3.6</v>
      </c>
      <c r="L84" s="107"/>
      <c r="M84" s="107">
        <v>79</v>
      </c>
      <c r="N84" s="107">
        <v>3.8</v>
      </c>
      <c r="O84" s="107">
        <v>14.4</v>
      </c>
      <c r="P84" s="107">
        <v>2.2000000000000002</v>
      </c>
    </row>
    <row r="85" spans="1:16" ht="9.9499999999999993" customHeight="1" x14ac:dyDescent="0.15">
      <c r="A85" s="270" t="s">
        <v>52</v>
      </c>
      <c r="B85" s="100" t="s">
        <v>45</v>
      </c>
      <c r="C85" s="105">
        <v>77</v>
      </c>
      <c r="D85" s="105">
        <v>3</v>
      </c>
      <c r="E85" s="105">
        <v>17.5</v>
      </c>
      <c r="F85" s="105">
        <v>2</v>
      </c>
      <c r="G85" s="105"/>
      <c r="H85" s="105">
        <v>77.2</v>
      </c>
      <c r="I85" s="105">
        <v>1.7</v>
      </c>
      <c r="J85" s="105">
        <v>18.3</v>
      </c>
      <c r="K85" s="105">
        <v>2</v>
      </c>
      <c r="L85" s="105"/>
      <c r="M85" s="105">
        <v>91.6</v>
      </c>
      <c r="N85" s="105">
        <v>0.5</v>
      </c>
      <c r="O85" s="105">
        <v>5</v>
      </c>
      <c r="P85" s="105">
        <v>2.5</v>
      </c>
    </row>
    <row r="86" spans="1:16" ht="9.9499999999999993" customHeight="1" x14ac:dyDescent="0.15">
      <c r="A86" s="270"/>
      <c r="B86" s="100" t="s">
        <v>46</v>
      </c>
      <c r="C86" s="106">
        <v>66.2</v>
      </c>
      <c r="D86" s="106">
        <v>7.3</v>
      </c>
      <c r="E86" s="106">
        <v>23.7</v>
      </c>
      <c r="F86" s="106">
        <v>2.5</v>
      </c>
      <c r="G86" s="106"/>
      <c r="H86" s="106">
        <v>65.5</v>
      </c>
      <c r="I86" s="106">
        <v>6.4</v>
      </c>
      <c r="J86" s="106">
        <v>25</v>
      </c>
      <c r="K86" s="106">
        <v>3</v>
      </c>
      <c r="L86" s="106"/>
      <c r="M86" s="106">
        <v>87.7</v>
      </c>
      <c r="N86" s="106">
        <v>2</v>
      </c>
      <c r="O86" s="106">
        <v>7.4</v>
      </c>
      <c r="P86" s="106">
        <v>2.1</v>
      </c>
    </row>
    <row r="87" spans="1:16" ht="9.9499999999999993" customHeight="1" x14ac:dyDescent="0.15">
      <c r="A87" s="270"/>
      <c r="B87" s="100" t="s">
        <v>47</v>
      </c>
      <c r="C87" s="106">
        <v>35</v>
      </c>
      <c r="D87" s="106">
        <v>28.1</v>
      </c>
      <c r="E87" s="106">
        <v>34.4</v>
      </c>
      <c r="F87" s="106">
        <v>2.2999999999999998</v>
      </c>
      <c r="G87" s="106"/>
      <c r="H87" s="106">
        <v>38.9</v>
      </c>
      <c r="I87" s="106">
        <v>23.7</v>
      </c>
      <c r="J87" s="106">
        <v>34.6</v>
      </c>
      <c r="K87" s="106">
        <v>2.1</v>
      </c>
      <c r="L87" s="106"/>
      <c r="M87" s="106">
        <v>65.400000000000006</v>
      </c>
      <c r="N87" s="106">
        <v>11.7</v>
      </c>
      <c r="O87" s="106">
        <v>21</v>
      </c>
      <c r="P87" s="106">
        <v>1.2</v>
      </c>
    </row>
    <row r="88" spans="1:16" ht="9.9499999999999993" customHeight="1" x14ac:dyDescent="0.15">
      <c r="A88" s="270"/>
      <c r="B88" s="25" t="s">
        <v>42</v>
      </c>
      <c r="C88" s="107">
        <v>43.3</v>
      </c>
      <c r="D88" s="107">
        <v>22.7</v>
      </c>
      <c r="E88" s="107">
        <v>31.3</v>
      </c>
      <c r="F88" s="107">
        <v>2.2999999999999998</v>
      </c>
      <c r="G88" s="107"/>
      <c r="H88" s="107">
        <v>46.2</v>
      </c>
      <c r="I88" s="107">
        <v>19.2</v>
      </c>
      <c r="J88" s="107">
        <v>31.8</v>
      </c>
      <c r="K88" s="107">
        <v>2.2999999999999998</v>
      </c>
      <c r="L88" s="107"/>
      <c r="M88" s="107">
        <v>71.099999999999994</v>
      </c>
      <c r="N88" s="107">
        <v>9.1999999999999993</v>
      </c>
      <c r="O88" s="107">
        <v>17.5</v>
      </c>
      <c r="P88" s="107">
        <v>1.4</v>
      </c>
    </row>
    <row r="89" spans="1:16" ht="9.9499999999999993" customHeight="1" x14ac:dyDescent="0.15">
      <c r="A89" s="275" t="s">
        <v>42</v>
      </c>
      <c r="B89" s="98" t="s">
        <v>45</v>
      </c>
      <c r="C89" s="108">
        <v>69.5</v>
      </c>
      <c r="D89" s="108">
        <v>2.7</v>
      </c>
      <c r="E89" s="108">
        <v>21.9</v>
      </c>
      <c r="F89" s="108">
        <v>5.4</v>
      </c>
      <c r="G89" s="108"/>
      <c r="H89" s="108">
        <v>74.2</v>
      </c>
      <c r="I89" s="108">
        <v>2</v>
      </c>
      <c r="J89" s="108">
        <v>19.899999999999999</v>
      </c>
      <c r="K89" s="108">
        <v>3.3</v>
      </c>
      <c r="L89" s="108"/>
      <c r="M89" s="108">
        <v>91.4</v>
      </c>
      <c r="N89" s="108">
        <v>0.3</v>
      </c>
      <c r="O89" s="108">
        <v>3.1</v>
      </c>
      <c r="P89" s="108">
        <v>4.5</v>
      </c>
    </row>
    <row r="90" spans="1:16" ht="9.9499999999999993" customHeight="1" x14ac:dyDescent="0.15">
      <c r="A90" s="275"/>
      <c r="B90" s="98" t="s">
        <v>46</v>
      </c>
      <c r="C90" s="107">
        <v>55.8</v>
      </c>
      <c r="D90" s="107">
        <v>6.4</v>
      </c>
      <c r="E90" s="107">
        <v>30.3</v>
      </c>
      <c r="F90" s="107">
        <v>7</v>
      </c>
      <c r="G90" s="107"/>
      <c r="H90" s="107">
        <v>59.2</v>
      </c>
      <c r="I90" s="107">
        <v>5.0999999999999996</v>
      </c>
      <c r="J90" s="107">
        <v>30</v>
      </c>
      <c r="K90" s="107">
        <v>5.0999999999999996</v>
      </c>
      <c r="L90" s="107"/>
      <c r="M90" s="107">
        <v>85.9</v>
      </c>
      <c r="N90" s="107">
        <v>1.1000000000000001</v>
      </c>
      <c r="O90" s="107">
        <v>8.9</v>
      </c>
      <c r="P90" s="107">
        <v>3.3</v>
      </c>
    </row>
    <row r="91" spans="1:16" ht="9.9499999999999993" customHeight="1" x14ac:dyDescent="0.15">
      <c r="A91" s="275"/>
      <c r="B91" s="98" t="s">
        <v>47</v>
      </c>
      <c r="C91" s="107">
        <v>36.200000000000003</v>
      </c>
      <c r="D91" s="107">
        <v>20</v>
      </c>
      <c r="E91" s="107">
        <v>34</v>
      </c>
      <c r="F91" s="107">
        <v>9.1999999999999993</v>
      </c>
      <c r="G91" s="107"/>
      <c r="H91" s="107">
        <v>41.2</v>
      </c>
      <c r="I91" s="107">
        <v>16.8</v>
      </c>
      <c r="J91" s="107">
        <v>34</v>
      </c>
      <c r="K91" s="107">
        <v>7.2</v>
      </c>
      <c r="L91" s="107"/>
      <c r="M91" s="107">
        <v>71.400000000000006</v>
      </c>
      <c r="N91" s="107">
        <v>6.4</v>
      </c>
      <c r="O91" s="107">
        <v>18</v>
      </c>
      <c r="P91" s="107">
        <v>3.1</v>
      </c>
    </row>
    <row r="92" spans="1:16" ht="9.9499999999999993" customHeight="1" x14ac:dyDescent="0.15">
      <c r="A92" s="276"/>
      <c r="B92" s="110" t="s">
        <v>42</v>
      </c>
      <c r="C92" s="112">
        <v>50.5</v>
      </c>
      <c r="D92" s="112">
        <v>11.2</v>
      </c>
      <c r="E92" s="112">
        <v>30.1</v>
      </c>
      <c r="F92" s="112">
        <v>7.6</v>
      </c>
      <c r="G92" s="112"/>
      <c r="H92" s="112">
        <v>54.9</v>
      </c>
      <c r="I92" s="112">
        <v>9.3000000000000007</v>
      </c>
      <c r="J92" s="112">
        <v>29.6</v>
      </c>
      <c r="K92" s="112">
        <v>5.6</v>
      </c>
      <c r="L92" s="112"/>
      <c r="M92" s="112">
        <v>81.099999999999994</v>
      </c>
      <c r="N92" s="112">
        <v>3.1</v>
      </c>
      <c r="O92" s="112">
        <v>11.5</v>
      </c>
      <c r="P92" s="112">
        <v>3.5</v>
      </c>
    </row>
    <row r="93" spans="1:16" s="154" customFormat="1" ht="9" customHeight="1" x14ac:dyDescent="0.15">
      <c r="A93" s="154" t="s">
        <v>106</v>
      </c>
    </row>
    <row r="94" spans="1:16" ht="9" customHeight="1" x14ac:dyDescent="0.15">
      <c r="A94" s="74"/>
    </row>
  </sheetData>
  <mergeCells count="30">
    <mergeCell ref="A1:R1"/>
    <mergeCell ref="S2:T2"/>
    <mergeCell ref="A73:A76"/>
    <mergeCell ref="A77:A80"/>
    <mergeCell ref="A81:A84"/>
    <mergeCell ref="A31:A34"/>
    <mergeCell ref="A36:A39"/>
    <mergeCell ref="A40:A43"/>
    <mergeCell ref="A44:A47"/>
    <mergeCell ref="A48:A51"/>
    <mergeCell ref="A35:P35"/>
    <mergeCell ref="A27:A30"/>
    <mergeCell ref="C4:F4"/>
    <mergeCell ref="H4:K4"/>
    <mergeCell ref="M4:P4"/>
    <mergeCell ref="A6:P6"/>
    <mergeCell ref="A85:A88"/>
    <mergeCell ref="A89:A92"/>
    <mergeCell ref="A52:A55"/>
    <mergeCell ref="A56:A59"/>
    <mergeCell ref="A60:A63"/>
    <mergeCell ref="A65:A68"/>
    <mergeCell ref="A69:A72"/>
    <mergeCell ref="A64:P64"/>
    <mergeCell ref="A23:A26"/>
    <mergeCell ref="A4:B5"/>
    <mergeCell ref="A7:A10"/>
    <mergeCell ref="A11:A14"/>
    <mergeCell ref="A15:A18"/>
    <mergeCell ref="A19:A22"/>
  </mergeCells>
  <hyperlinks>
    <hyperlink ref="S2:T2" location="'Indice delle tavole'!A1" display="TORNA ALL'INDICE"/>
  </hyperlinks>
  <pageMargins left="0.5" right="0.5" top="0.5" bottom="0.5" header="0" footer="0"/>
  <pageSetup paperSize="9" scale="6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4"/>
  <sheetViews>
    <sheetView zoomScaleNormal="100" workbookViewId="0">
      <selection sqref="A1:R1"/>
    </sheetView>
  </sheetViews>
  <sheetFormatPr defaultColWidth="16.3984375" defaultRowHeight="9" customHeight="1" x14ac:dyDescent="0.15"/>
  <cols>
    <col min="1" max="1" width="16.3984375" style="41"/>
    <col min="2" max="2" width="25.3984375" style="41" bestFit="1" customWidth="1"/>
    <col min="3" max="6" width="8.796875" style="41" customWidth="1"/>
    <col min="7" max="7" width="1.59765625" style="41" customWidth="1"/>
    <col min="8" max="11" width="8.796875" style="41" customWidth="1"/>
    <col min="12" max="12" width="1.59765625" style="41" customWidth="1"/>
    <col min="13" max="16" width="8.796875" style="41" customWidth="1"/>
    <col min="17" max="16384" width="16.3984375" style="41"/>
  </cols>
  <sheetData>
    <row r="1" spans="1:20" ht="26.25" customHeight="1" x14ac:dyDescent="0.2">
      <c r="A1" s="242" t="s">
        <v>183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</row>
    <row r="2" spans="1:20" s="122" customFormat="1" ht="12" x14ac:dyDescent="0.2">
      <c r="A2" s="2"/>
      <c r="S2" s="243" t="s">
        <v>212</v>
      </c>
      <c r="T2" s="243"/>
    </row>
    <row r="4" spans="1:20" ht="9.9499999999999993" customHeight="1" x14ac:dyDescent="0.15">
      <c r="A4" s="272" t="s">
        <v>160</v>
      </c>
      <c r="B4" s="272"/>
      <c r="C4" s="279" t="s">
        <v>0</v>
      </c>
      <c r="D4" s="279"/>
      <c r="E4" s="279"/>
      <c r="F4" s="279"/>
      <c r="G4" s="73"/>
      <c r="H4" s="279" t="s">
        <v>1</v>
      </c>
      <c r="I4" s="279"/>
      <c r="J4" s="279"/>
      <c r="K4" s="279"/>
      <c r="L4" s="73"/>
      <c r="M4" s="279" t="s">
        <v>2</v>
      </c>
      <c r="N4" s="279"/>
      <c r="O4" s="279"/>
      <c r="P4" s="279"/>
    </row>
    <row r="5" spans="1:20" s="99" customFormat="1" ht="42" customHeight="1" x14ac:dyDescent="0.15">
      <c r="A5" s="273"/>
      <c r="B5" s="273"/>
      <c r="C5" s="99" t="s">
        <v>3</v>
      </c>
      <c r="D5" s="99" t="s">
        <v>4</v>
      </c>
      <c r="E5" s="99" t="s">
        <v>5</v>
      </c>
      <c r="F5" s="99" t="s">
        <v>6</v>
      </c>
      <c r="H5" s="99" t="s">
        <v>3</v>
      </c>
      <c r="I5" s="99" t="s">
        <v>4</v>
      </c>
      <c r="J5" s="99" t="s">
        <v>5</v>
      </c>
      <c r="K5" s="99" t="s">
        <v>6</v>
      </c>
      <c r="M5" s="99" t="s">
        <v>3</v>
      </c>
      <c r="N5" s="99" t="s">
        <v>4</v>
      </c>
      <c r="O5" s="99" t="s">
        <v>5</v>
      </c>
      <c r="P5" s="99" t="s">
        <v>6</v>
      </c>
    </row>
    <row r="6" spans="1:20" ht="9.9499999999999993" customHeight="1" x14ac:dyDescent="0.15">
      <c r="A6" s="278" t="s">
        <v>43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</row>
    <row r="7" spans="1:20" ht="9.9499999999999993" customHeight="1" x14ac:dyDescent="0.15">
      <c r="A7" s="274" t="s">
        <v>44</v>
      </c>
      <c r="B7" s="100" t="s">
        <v>45</v>
      </c>
      <c r="C7" s="101">
        <v>509</v>
      </c>
      <c r="D7" s="101">
        <v>42</v>
      </c>
      <c r="E7" s="101">
        <v>248</v>
      </c>
      <c r="F7" s="101">
        <v>59</v>
      </c>
      <c r="G7" s="101"/>
      <c r="H7" s="101">
        <v>559</v>
      </c>
      <c r="I7" s="101">
        <v>41</v>
      </c>
      <c r="J7" s="101">
        <v>240</v>
      </c>
      <c r="K7" s="101">
        <v>21</v>
      </c>
      <c r="L7" s="101"/>
      <c r="M7" s="101">
        <v>773</v>
      </c>
      <c r="N7" s="101">
        <v>10</v>
      </c>
      <c r="O7" s="101">
        <v>30</v>
      </c>
      <c r="P7" s="101">
        <v>44</v>
      </c>
    </row>
    <row r="8" spans="1:20" ht="9.9499999999999993" customHeight="1" x14ac:dyDescent="0.15">
      <c r="A8" s="270"/>
      <c r="B8" s="100" t="s">
        <v>46</v>
      </c>
      <c r="C8" s="102">
        <v>818</v>
      </c>
      <c r="D8" s="102">
        <v>119</v>
      </c>
      <c r="E8" s="102">
        <v>572</v>
      </c>
      <c r="F8" s="102">
        <v>165</v>
      </c>
      <c r="G8" s="102"/>
      <c r="H8" s="102">
        <v>924</v>
      </c>
      <c r="I8" s="102">
        <v>101</v>
      </c>
      <c r="J8" s="102">
        <v>541</v>
      </c>
      <c r="K8" s="102">
        <v>109</v>
      </c>
      <c r="L8" s="102"/>
      <c r="M8" s="102">
        <v>1394</v>
      </c>
      <c r="N8" s="102">
        <v>21</v>
      </c>
      <c r="O8" s="102">
        <v>190</v>
      </c>
      <c r="P8" s="102">
        <v>69</v>
      </c>
    </row>
    <row r="9" spans="1:20" ht="9.9499999999999993" customHeight="1" x14ac:dyDescent="0.15">
      <c r="A9" s="270"/>
      <c r="B9" s="100" t="s">
        <v>47</v>
      </c>
      <c r="C9" s="102">
        <v>187</v>
      </c>
      <c r="D9" s="102">
        <v>58</v>
      </c>
      <c r="E9" s="102">
        <v>137</v>
      </c>
      <c r="F9" s="102">
        <v>246</v>
      </c>
      <c r="G9" s="102"/>
      <c r="H9" s="102">
        <v>258</v>
      </c>
      <c r="I9" s="102">
        <v>50</v>
      </c>
      <c r="J9" s="102">
        <v>141</v>
      </c>
      <c r="K9" s="102">
        <v>178</v>
      </c>
      <c r="L9" s="102"/>
      <c r="M9" s="102">
        <v>455</v>
      </c>
      <c r="N9" s="102">
        <v>22</v>
      </c>
      <c r="O9" s="102">
        <v>58</v>
      </c>
      <c r="P9" s="102">
        <v>72</v>
      </c>
    </row>
    <row r="10" spans="1:20" ht="9.9499999999999993" customHeight="1" x14ac:dyDescent="0.15">
      <c r="A10" s="270"/>
      <c r="B10" s="155" t="s">
        <v>42</v>
      </c>
      <c r="C10" s="103">
        <v>1513</v>
      </c>
      <c r="D10" s="103">
        <v>219</v>
      </c>
      <c r="E10" s="103">
        <v>957</v>
      </c>
      <c r="F10" s="103">
        <v>470</v>
      </c>
      <c r="G10" s="103"/>
      <c r="H10" s="103">
        <v>1741</v>
      </c>
      <c r="I10" s="103">
        <v>192</v>
      </c>
      <c r="J10" s="103">
        <v>922</v>
      </c>
      <c r="K10" s="103">
        <v>307</v>
      </c>
      <c r="L10" s="103"/>
      <c r="M10" s="103">
        <v>2621</v>
      </c>
      <c r="N10" s="103">
        <v>53</v>
      </c>
      <c r="O10" s="103">
        <v>279</v>
      </c>
      <c r="P10" s="103">
        <v>186</v>
      </c>
    </row>
    <row r="11" spans="1:20" ht="9.9499999999999993" customHeight="1" x14ac:dyDescent="0.15">
      <c r="A11" s="270" t="s">
        <v>48</v>
      </c>
      <c r="B11" s="100" t="s">
        <v>45</v>
      </c>
      <c r="C11" s="101">
        <v>575</v>
      </c>
      <c r="D11" s="101">
        <v>15</v>
      </c>
      <c r="E11" s="101">
        <v>204</v>
      </c>
      <c r="F11" s="101">
        <v>28</v>
      </c>
      <c r="G11" s="101"/>
      <c r="H11" s="101">
        <v>586</v>
      </c>
      <c r="I11" s="101">
        <v>17</v>
      </c>
      <c r="J11" s="101">
        <v>194</v>
      </c>
      <c r="K11" s="101">
        <v>20</v>
      </c>
      <c r="L11" s="101"/>
      <c r="M11" s="101">
        <v>744</v>
      </c>
      <c r="N11" s="101">
        <v>1</v>
      </c>
      <c r="O11" s="101">
        <v>32</v>
      </c>
      <c r="P11" s="101">
        <v>37</v>
      </c>
    </row>
    <row r="12" spans="1:20" ht="9.9499999999999993" customHeight="1" x14ac:dyDescent="0.15">
      <c r="A12" s="270"/>
      <c r="B12" s="100" t="s">
        <v>46</v>
      </c>
      <c r="C12" s="102">
        <v>837</v>
      </c>
      <c r="D12" s="102">
        <v>143</v>
      </c>
      <c r="E12" s="102">
        <v>578</v>
      </c>
      <c r="F12" s="102">
        <v>163</v>
      </c>
      <c r="G12" s="102"/>
      <c r="H12" s="102">
        <v>822</v>
      </c>
      <c r="I12" s="102">
        <v>142</v>
      </c>
      <c r="J12" s="102">
        <v>626</v>
      </c>
      <c r="K12" s="102">
        <v>128</v>
      </c>
      <c r="L12" s="102"/>
      <c r="M12" s="102">
        <v>1421</v>
      </c>
      <c r="N12" s="102">
        <v>29</v>
      </c>
      <c r="O12" s="102">
        <v>204</v>
      </c>
      <c r="P12" s="102">
        <v>56</v>
      </c>
    </row>
    <row r="13" spans="1:20" ht="9.9499999999999993" customHeight="1" x14ac:dyDescent="0.15">
      <c r="A13" s="270"/>
      <c r="B13" s="100" t="s">
        <v>47</v>
      </c>
      <c r="C13" s="102">
        <v>300</v>
      </c>
      <c r="D13" s="102">
        <v>126</v>
      </c>
      <c r="E13" s="102">
        <v>267</v>
      </c>
      <c r="F13" s="102">
        <v>232</v>
      </c>
      <c r="G13" s="102"/>
      <c r="H13" s="102">
        <v>365</v>
      </c>
      <c r="I13" s="102">
        <v>118</v>
      </c>
      <c r="J13" s="102">
        <v>279</v>
      </c>
      <c r="K13" s="102">
        <v>159</v>
      </c>
      <c r="L13" s="102"/>
      <c r="M13" s="102">
        <v>710</v>
      </c>
      <c r="N13" s="102">
        <v>31</v>
      </c>
      <c r="O13" s="102">
        <v>123</v>
      </c>
      <c r="P13" s="102">
        <v>59</v>
      </c>
    </row>
    <row r="14" spans="1:20" ht="9.9499999999999993" customHeight="1" x14ac:dyDescent="0.15">
      <c r="A14" s="270"/>
      <c r="B14" s="155" t="s">
        <v>42</v>
      </c>
      <c r="C14" s="103">
        <v>1712</v>
      </c>
      <c r="D14" s="103">
        <v>283</v>
      </c>
      <c r="E14" s="103">
        <v>1049</v>
      </c>
      <c r="F14" s="103">
        <v>424</v>
      </c>
      <c r="G14" s="103"/>
      <c r="H14" s="103">
        <v>1773</v>
      </c>
      <c r="I14" s="103">
        <v>277</v>
      </c>
      <c r="J14" s="103">
        <v>1099</v>
      </c>
      <c r="K14" s="103">
        <v>307</v>
      </c>
      <c r="L14" s="103"/>
      <c r="M14" s="103">
        <v>2875</v>
      </c>
      <c r="N14" s="103">
        <v>61</v>
      </c>
      <c r="O14" s="103">
        <v>360</v>
      </c>
      <c r="P14" s="103">
        <v>152</v>
      </c>
    </row>
    <row r="15" spans="1:20" ht="9.9499999999999993" customHeight="1" x14ac:dyDescent="0.15">
      <c r="A15" s="270" t="s">
        <v>49</v>
      </c>
      <c r="B15" s="100" t="s">
        <v>45</v>
      </c>
      <c r="C15" s="101">
        <v>572</v>
      </c>
      <c r="D15" s="101">
        <v>35</v>
      </c>
      <c r="E15" s="101">
        <v>187</v>
      </c>
      <c r="F15" s="101">
        <v>42</v>
      </c>
      <c r="G15" s="101"/>
      <c r="H15" s="101">
        <v>598</v>
      </c>
      <c r="I15" s="101">
        <v>24</v>
      </c>
      <c r="J15" s="101">
        <v>186</v>
      </c>
      <c r="K15" s="101">
        <v>30</v>
      </c>
      <c r="L15" s="101"/>
      <c r="M15" s="101">
        <v>786</v>
      </c>
      <c r="N15" s="101">
        <v>3</v>
      </c>
      <c r="O15" s="101">
        <v>18</v>
      </c>
      <c r="P15" s="101">
        <v>30</v>
      </c>
    </row>
    <row r="16" spans="1:20" ht="9.9499999999999993" customHeight="1" x14ac:dyDescent="0.15">
      <c r="A16" s="270"/>
      <c r="B16" s="100" t="s">
        <v>46</v>
      </c>
      <c r="C16" s="102">
        <v>1107</v>
      </c>
      <c r="D16" s="102">
        <v>132</v>
      </c>
      <c r="E16" s="102">
        <v>654</v>
      </c>
      <c r="F16" s="102">
        <v>162</v>
      </c>
      <c r="G16" s="102"/>
      <c r="H16" s="102">
        <v>1126</v>
      </c>
      <c r="I16" s="102">
        <v>114</v>
      </c>
      <c r="J16" s="102">
        <v>696</v>
      </c>
      <c r="K16" s="102">
        <v>118</v>
      </c>
      <c r="L16" s="102"/>
      <c r="M16" s="102">
        <v>1772</v>
      </c>
      <c r="N16" s="102">
        <v>26</v>
      </c>
      <c r="O16" s="102">
        <v>184</v>
      </c>
      <c r="P16" s="102">
        <v>62</v>
      </c>
    </row>
    <row r="17" spans="1:16" ht="9.9499999999999993" customHeight="1" x14ac:dyDescent="0.15">
      <c r="A17" s="270"/>
      <c r="B17" s="100" t="s">
        <v>47</v>
      </c>
      <c r="C17" s="102">
        <v>615</v>
      </c>
      <c r="D17" s="102">
        <v>218</v>
      </c>
      <c r="E17" s="102">
        <v>490</v>
      </c>
      <c r="F17" s="102">
        <v>215</v>
      </c>
      <c r="G17" s="102"/>
      <c r="H17" s="102">
        <v>681</v>
      </c>
      <c r="I17" s="102">
        <v>193</v>
      </c>
      <c r="J17" s="102">
        <v>493</v>
      </c>
      <c r="K17" s="102">
        <v>175</v>
      </c>
      <c r="L17" s="102"/>
      <c r="M17" s="102">
        <v>1156</v>
      </c>
      <c r="N17" s="102">
        <v>72</v>
      </c>
      <c r="O17" s="102">
        <v>239</v>
      </c>
      <c r="P17" s="102">
        <v>75</v>
      </c>
    </row>
    <row r="18" spans="1:16" ht="9.9499999999999993" customHeight="1" x14ac:dyDescent="0.15">
      <c r="A18" s="270"/>
      <c r="B18" s="155" t="s">
        <v>42</v>
      </c>
      <c r="C18" s="103">
        <v>2294</v>
      </c>
      <c r="D18" s="103">
        <v>386</v>
      </c>
      <c r="E18" s="103">
        <v>1331</v>
      </c>
      <c r="F18" s="103">
        <v>419</v>
      </c>
      <c r="G18" s="103"/>
      <c r="H18" s="103">
        <v>2405</v>
      </c>
      <c r="I18" s="103">
        <v>330</v>
      </c>
      <c r="J18" s="103">
        <v>1374</v>
      </c>
      <c r="K18" s="103">
        <v>323</v>
      </c>
      <c r="L18" s="103"/>
      <c r="M18" s="103">
        <v>3714</v>
      </c>
      <c r="N18" s="103">
        <v>101</v>
      </c>
      <c r="O18" s="103">
        <v>441</v>
      </c>
      <c r="P18" s="103">
        <v>167</v>
      </c>
    </row>
    <row r="19" spans="1:16" ht="9.9499999999999993" customHeight="1" x14ac:dyDescent="0.15">
      <c r="A19" s="270" t="s">
        <v>50</v>
      </c>
      <c r="B19" s="100" t="s">
        <v>45</v>
      </c>
      <c r="C19" s="101">
        <v>512</v>
      </c>
      <c r="D19" s="101">
        <v>21</v>
      </c>
      <c r="E19" s="101">
        <v>134</v>
      </c>
      <c r="F19" s="101">
        <v>45</v>
      </c>
      <c r="G19" s="101"/>
      <c r="H19" s="101">
        <v>523</v>
      </c>
      <c r="I19" s="101">
        <v>21</v>
      </c>
      <c r="J19" s="101">
        <v>150</v>
      </c>
      <c r="K19" s="101">
        <v>16</v>
      </c>
      <c r="L19" s="101"/>
      <c r="M19" s="101">
        <v>636</v>
      </c>
      <c r="N19" s="101">
        <v>1</v>
      </c>
      <c r="O19" s="101">
        <v>35</v>
      </c>
      <c r="P19" s="101">
        <v>35</v>
      </c>
    </row>
    <row r="20" spans="1:16" ht="9.9499999999999993" customHeight="1" x14ac:dyDescent="0.15">
      <c r="A20" s="270"/>
      <c r="B20" s="100" t="s">
        <v>46</v>
      </c>
      <c r="C20" s="102">
        <v>998</v>
      </c>
      <c r="D20" s="102">
        <v>146</v>
      </c>
      <c r="E20" s="102">
        <v>634</v>
      </c>
      <c r="F20" s="102">
        <v>87</v>
      </c>
      <c r="G20" s="102"/>
      <c r="H20" s="102">
        <v>1004</v>
      </c>
      <c r="I20" s="102">
        <v>120</v>
      </c>
      <c r="J20" s="102">
        <v>672</v>
      </c>
      <c r="K20" s="102">
        <v>71</v>
      </c>
      <c r="L20" s="102"/>
      <c r="M20" s="102">
        <v>1573</v>
      </c>
      <c r="N20" s="102">
        <v>25</v>
      </c>
      <c r="O20" s="102">
        <v>203</v>
      </c>
      <c r="P20" s="102">
        <v>52</v>
      </c>
    </row>
    <row r="21" spans="1:16" ht="9.9499999999999993" customHeight="1" x14ac:dyDescent="0.15">
      <c r="A21" s="270"/>
      <c r="B21" s="100" t="s">
        <v>47</v>
      </c>
      <c r="C21" s="102">
        <v>689</v>
      </c>
      <c r="D21" s="102">
        <v>333</v>
      </c>
      <c r="E21" s="102">
        <v>723</v>
      </c>
      <c r="F21" s="102">
        <v>135</v>
      </c>
      <c r="G21" s="102"/>
      <c r="H21" s="102">
        <v>729</v>
      </c>
      <c r="I21" s="102">
        <v>316</v>
      </c>
      <c r="J21" s="102">
        <v>729</v>
      </c>
      <c r="K21" s="102">
        <v>104</v>
      </c>
      <c r="L21" s="102"/>
      <c r="M21" s="102">
        <v>1390</v>
      </c>
      <c r="N21" s="102">
        <v>74</v>
      </c>
      <c r="O21" s="102">
        <v>361</v>
      </c>
      <c r="P21" s="102">
        <v>47</v>
      </c>
    </row>
    <row r="22" spans="1:16" ht="9.9499999999999993" customHeight="1" x14ac:dyDescent="0.15">
      <c r="A22" s="270"/>
      <c r="B22" s="155" t="s">
        <v>42</v>
      </c>
      <c r="C22" s="103">
        <v>2199</v>
      </c>
      <c r="D22" s="103">
        <v>499</v>
      </c>
      <c r="E22" s="103">
        <v>1491</v>
      </c>
      <c r="F22" s="103">
        <v>267</v>
      </c>
      <c r="G22" s="103"/>
      <c r="H22" s="103">
        <v>2257</v>
      </c>
      <c r="I22" s="103">
        <v>456</v>
      </c>
      <c r="J22" s="103">
        <v>1550</v>
      </c>
      <c r="K22" s="103">
        <v>191</v>
      </c>
      <c r="L22" s="103"/>
      <c r="M22" s="103">
        <v>3599</v>
      </c>
      <c r="N22" s="103">
        <v>100</v>
      </c>
      <c r="O22" s="103">
        <v>599</v>
      </c>
      <c r="P22" s="103">
        <v>135</v>
      </c>
    </row>
    <row r="23" spans="1:16" ht="9.9499999999999993" customHeight="1" x14ac:dyDescent="0.15">
      <c r="A23" s="270" t="s">
        <v>51</v>
      </c>
      <c r="B23" s="100" t="s">
        <v>45</v>
      </c>
      <c r="C23" s="101">
        <v>352</v>
      </c>
      <c r="D23" s="101">
        <v>22</v>
      </c>
      <c r="E23" s="101">
        <v>113</v>
      </c>
      <c r="F23" s="101">
        <v>23</v>
      </c>
      <c r="G23" s="101"/>
      <c r="H23" s="101">
        <v>347</v>
      </c>
      <c r="I23" s="101">
        <v>19</v>
      </c>
      <c r="J23" s="101">
        <v>130</v>
      </c>
      <c r="K23" s="101">
        <v>14</v>
      </c>
      <c r="L23" s="101"/>
      <c r="M23" s="101">
        <v>466</v>
      </c>
      <c r="N23" s="101">
        <v>3</v>
      </c>
      <c r="O23" s="101">
        <v>25</v>
      </c>
      <c r="P23" s="101">
        <v>15</v>
      </c>
    </row>
    <row r="24" spans="1:16" ht="9.9499999999999993" customHeight="1" x14ac:dyDescent="0.15">
      <c r="A24" s="270"/>
      <c r="B24" s="100" t="s">
        <v>46</v>
      </c>
      <c r="C24" s="102">
        <v>645</v>
      </c>
      <c r="D24" s="102">
        <v>113</v>
      </c>
      <c r="E24" s="102">
        <v>385</v>
      </c>
      <c r="F24" s="102">
        <v>46</v>
      </c>
      <c r="G24" s="102"/>
      <c r="H24" s="102">
        <v>626</v>
      </c>
      <c r="I24" s="102">
        <v>95</v>
      </c>
      <c r="J24" s="102">
        <v>442</v>
      </c>
      <c r="K24" s="102">
        <v>27</v>
      </c>
      <c r="L24" s="102"/>
      <c r="M24" s="102">
        <v>1015</v>
      </c>
      <c r="N24" s="102">
        <v>18</v>
      </c>
      <c r="O24" s="102">
        <v>121</v>
      </c>
      <c r="P24" s="102">
        <v>28</v>
      </c>
    </row>
    <row r="25" spans="1:16" ht="9.9499999999999993" customHeight="1" x14ac:dyDescent="0.15">
      <c r="A25" s="270"/>
      <c r="B25" s="100" t="s">
        <v>47</v>
      </c>
      <c r="C25" s="102">
        <v>552</v>
      </c>
      <c r="D25" s="102">
        <v>379</v>
      </c>
      <c r="E25" s="102">
        <v>625</v>
      </c>
      <c r="F25" s="102">
        <v>74</v>
      </c>
      <c r="G25" s="102"/>
      <c r="H25" s="102">
        <v>567</v>
      </c>
      <c r="I25" s="102">
        <v>353</v>
      </c>
      <c r="J25" s="102">
        <v>640</v>
      </c>
      <c r="K25" s="102">
        <v>69</v>
      </c>
      <c r="L25" s="102"/>
      <c r="M25" s="102">
        <v>1117</v>
      </c>
      <c r="N25" s="102">
        <v>111</v>
      </c>
      <c r="O25" s="102">
        <v>372</v>
      </c>
      <c r="P25" s="102">
        <v>23</v>
      </c>
    </row>
    <row r="26" spans="1:16" ht="9.9499999999999993" customHeight="1" x14ac:dyDescent="0.15">
      <c r="A26" s="270"/>
      <c r="B26" s="155" t="s">
        <v>42</v>
      </c>
      <c r="C26" s="103">
        <v>1549</v>
      </c>
      <c r="D26" s="103">
        <v>514</v>
      </c>
      <c r="E26" s="103">
        <v>1124</v>
      </c>
      <c r="F26" s="103">
        <v>143</v>
      </c>
      <c r="G26" s="103"/>
      <c r="H26" s="103">
        <v>1540</v>
      </c>
      <c r="I26" s="103">
        <v>467</v>
      </c>
      <c r="J26" s="103">
        <v>1212</v>
      </c>
      <c r="K26" s="103">
        <v>110</v>
      </c>
      <c r="L26" s="103"/>
      <c r="M26" s="103">
        <v>2599</v>
      </c>
      <c r="N26" s="103">
        <v>133</v>
      </c>
      <c r="O26" s="103">
        <v>518</v>
      </c>
      <c r="P26" s="103">
        <v>66</v>
      </c>
    </row>
    <row r="27" spans="1:16" ht="9.9499999999999993" customHeight="1" x14ac:dyDescent="0.15">
      <c r="A27" s="270" t="s">
        <v>52</v>
      </c>
      <c r="B27" s="100" t="s">
        <v>45</v>
      </c>
      <c r="C27" s="101">
        <v>227</v>
      </c>
      <c r="D27" s="101">
        <v>5</v>
      </c>
      <c r="E27" s="101">
        <v>54</v>
      </c>
      <c r="F27" s="101">
        <v>7</v>
      </c>
      <c r="G27" s="101"/>
      <c r="H27" s="101">
        <v>218</v>
      </c>
      <c r="I27" s="101">
        <v>6</v>
      </c>
      <c r="J27" s="101">
        <v>58</v>
      </c>
      <c r="K27" s="101">
        <v>9</v>
      </c>
      <c r="L27" s="101"/>
      <c r="M27" s="101">
        <v>267</v>
      </c>
      <c r="N27" s="101" t="s">
        <v>8</v>
      </c>
      <c r="O27" s="101">
        <v>15</v>
      </c>
      <c r="P27" s="101">
        <v>11</v>
      </c>
    </row>
    <row r="28" spans="1:16" ht="9.9499999999999993" customHeight="1" x14ac:dyDescent="0.15">
      <c r="A28" s="270"/>
      <c r="B28" s="100" t="s">
        <v>46</v>
      </c>
      <c r="C28" s="102">
        <v>383</v>
      </c>
      <c r="D28" s="102">
        <v>61</v>
      </c>
      <c r="E28" s="102">
        <v>183</v>
      </c>
      <c r="F28" s="102">
        <v>21</v>
      </c>
      <c r="G28" s="102"/>
      <c r="H28" s="102">
        <v>358</v>
      </c>
      <c r="I28" s="102">
        <v>59</v>
      </c>
      <c r="J28" s="102">
        <v>211</v>
      </c>
      <c r="K28" s="102">
        <v>23</v>
      </c>
      <c r="L28" s="102"/>
      <c r="M28" s="102">
        <v>546</v>
      </c>
      <c r="N28" s="102">
        <v>20</v>
      </c>
      <c r="O28" s="102">
        <v>62</v>
      </c>
      <c r="P28" s="102">
        <v>17</v>
      </c>
    </row>
    <row r="29" spans="1:16" ht="9.9499999999999993" customHeight="1" x14ac:dyDescent="0.15">
      <c r="A29" s="270"/>
      <c r="B29" s="100" t="s">
        <v>47</v>
      </c>
      <c r="C29" s="102">
        <v>702</v>
      </c>
      <c r="D29" s="102">
        <v>602</v>
      </c>
      <c r="E29" s="102">
        <v>713</v>
      </c>
      <c r="F29" s="102">
        <v>46</v>
      </c>
      <c r="G29" s="102"/>
      <c r="H29" s="102">
        <v>708</v>
      </c>
      <c r="I29" s="102">
        <v>529</v>
      </c>
      <c r="J29" s="102">
        <v>778</v>
      </c>
      <c r="K29" s="102">
        <v>45</v>
      </c>
      <c r="L29" s="102"/>
      <c r="M29" s="102">
        <v>1346</v>
      </c>
      <c r="N29" s="102">
        <v>227</v>
      </c>
      <c r="O29" s="102">
        <v>449</v>
      </c>
      <c r="P29" s="102">
        <v>34</v>
      </c>
    </row>
    <row r="30" spans="1:16" ht="9.9499999999999993" customHeight="1" x14ac:dyDescent="0.15">
      <c r="A30" s="270"/>
      <c r="B30" s="155" t="s">
        <v>42</v>
      </c>
      <c r="C30" s="103">
        <v>1312</v>
      </c>
      <c r="D30" s="103">
        <v>668</v>
      </c>
      <c r="E30" s="103">
        <v>950</v>
      </c>
      <c r="F30" s="103">
        <v>74</v>
      </c>
      <c r="G30" s="103"/>
      <c r="H30" s="103">
        <v>1285</v>
      </c>
      <c r="I30" s="103">
        <v>594</v>
      </c>
      <c r="J30" s="103">
        <v>1048</v>
      </c>
      <c r="K30" s="103">
        <v>76</v>
      </c>
      <c r="L30" s="103"/>
      <c r="M30" s="103">
        <v>2160</v>
      </c>
      <c r="N30" s="103">
        <v>247</v>
      </c>
      <c r="O30" s="103">
        <v>526</v>
      </c>
      <c r="P30" s="103">
        <v>61</v>
      </c>
    </row>
    <row r="31" spans="1:16" ht="9.9499999999999993" customHeight="1" x14ac:dyDescent="0.15">
      <c r="A31" s="275" t="s">
        <v>42</v>
      </c>
      <c r="B31" s="98" t="s">
        <v>45</v>
      </c>
      <c r="C31" s="104">
        <v>2747</v>
      </c>
      <c r="D31" s="104">
        <v>139</v>
      </c>
      <c r="E31" s="104">
        <v>941</v>
      </c>
      <c r="F31" s="104">
        <v>204</v>
      </c>
      <c r="G31" s="104"/>
      <c r="H31" s="104">
        <v>2831</v>
      </c>
      <c r="I31" s="104">
        <v>127</v>
      </c>
      <c r="J31" s="104">
        <v>958</v>
      </c>
      <c r="K31" s="104">
        <v>109</v>
      </c>
      <c r="L31" s="104"/>
      <c r="M31" s="104">
        <v>3673</v>
      </c>
      <c r="N31" s="104">
        <v>17</v>
      </c>
      <c r="O31" s="104">
        <v>155</v>
      </c>
      <c r="P31" s="104">
        <v>172</v>
      </c>
    </row>
    <row r="32" spans="1:16" ht="9.9499999999999993" customHeight="1" x14ac:dyDescent="0.15">
      <c r="A32" s="275"/>
      <c r="B32" s="98" t="s">
        <v>46</v>
      </c>
      <c r="C32" s="103">
        <v>4787</v>
      </c>
      <c r="D32" s="103">
        <v>714</v>
      </c>
      <c r="E32" s="103">
        <v>3007</v>
      </c>
      <c r="F32" s="103">
        <v>645</v>
      </c>
      <c r="G32" s="103"/>
      <c r="H32" s="103">
        <v>4861</v>
      </c>
      <c r="I32" s="103">
        <v>631</v>
      </c>
      <c r="J32" s="103">
        <v>3188</v>
      </c>
      <c r="K32" s="103">
        <v>476</v>
      </c>
      <c r="L32" s="103"/>
      <c r="M32" s="103">
        <v>7721</v>
      </c>
      <c r="N32" s="103">
        <v>139</v>
      </c>
      <c r="O32" s="103">
        <v>965</v>
      </c>
      <c r="P32" s="103">
        <v>286</v>
      </c>
    </row>
    <row r="33" spans="1:16" ht="9.9499999999999993" customHeight="1" x14ac:dyDescent="0.15">
      <c r="A33" s="275"/>
      <c r="B33" s="98" t="s">
        <v>47</v>
      </c>
      <c r="C33" s="103">
        <v>3045</v>
      </c>
      <c r="D33" s="103">
        <v>1715</v>
      </c>
      <c r="E33" s="103">
        <v>2954</v>
      </c>
      <c r="F33" s="103">
        <v>949</v>
      </c>
      <c r="G33" s="103"/>
      <c r="H33" s="103">
        <v>3308</v>
      </c>
      <c r="I33" s="103">
        <v>1559</v>
      </c>
      <c r="J33" s="103">
        <v>3060</v>
      </c>
      <c r="K33" s="103">
        <v>730</v>
      </c>
      <c r="L33" s="103"/>
      <c r="M33" s="103">
        <v>6174</v>
      </c>
      <c r="N33" s="103">
        <v>538</v>
      </c>
      <c r="O33" s="103">
        <v>1602</v>
      </c>
      <c r="P33" s="103">
        <v>309</v>
      </c>
    </row>
    <row r="34" spans="1:16" ht="9.9499999999999993" customHeight="1" x14ac:dyDescent="0.15">
      <c r="A34" s="275"/>
      <c r="B34" s="98" t="s">
        <v>42</v>
      </c>
      <c r="C34" s="103">
        <v>10579</v>
      </c>
      <c r="D34" s="103">
        <v>2569</v>
      </c>
      <c r="E34" s="103">
        <v>6902</v>
      </c>
      <c r="F34" s="103">
        <v>1797</v>
      </c>
      <c r="G34" s="103"/>
      <c r="H34" s="103">
        <v>11000</v>
      </c>
      <c r="I34" s="103">
        <v>2316</v>
      </c>
      <c r="J34" s="103">
        <v>7205</v>
      </c>
      <c r="K34" s="103">
        <v>1315</v>
      </c>
      <c r="L34" s="103"/>
      <c r="M34" s="103">
        <v>17569</v>
      </c>
      <c r="N34" s="103">
        <v>694</v>
      </c>
      <c r="O34" s="103">
        <v>2723</v>
      </c>
      <c r="P34" s="103">
        <v>767</v>
      </c>
    </row>
    <row r="35" spans="1:16" ht="9.9499999999999993" customHeight="1" x14ac:dyDescent="0.15">
      <c r="A35" s="278" t="s">
        <v>53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</row>
    <row r="36" spans="1:16" ht="9.9499999999999993" customHeight="1" x14ac:dyDescent="0.15">
      <c r="A36" s="274" t="s">
        <v>44</v>
      </c>
      <c r="B36" s="100" t="s">
        <v>45</v>
      </c>
      <c r="C36" s="101">
        <v>805</v>
      </c>
      <c r="D36" s="101">
        <v>25</v>
      </c>
      <c r="E36" s="101">
        <v>279</v>
      </c>
      <c r="F36" s="101">
        <v>83</v>
      </c>
      <c r="G36" s="101"/>
      <c r="H36" s="101">
        <v>906</v>
      </c>
      <c r="I36" s="101">
        <v>17</v>
      </c>
      <c r="J36" s="101">
        <v>223</v>
      </c>
      <c r="K36" s="101">
        <v>46</v>
      </c>
      <c r="L36" s="101"/>
      <c r="M36" s="101">
        <v>1095</v>
      </c>
      <c r="N36" s="101" t="s">
        <v>8</v>
      </c>
      <c r="O36" s="101">
        <v>27</v>
      </c>
      <c r="P36" s="101">
        <v>70</v>
      </c>
    </row>
    <row r="37" spans="1:16" ht="9.9499999999999993" customHeight="1" x14ac:dyDescent="0.15">
      <c r="A37" s="270"/>
      <c r="B37" s="100" t="s">
        <v>46</v>
      </c>
      <c r="C37" s="102">
        <v>684</v>
      </c>
      <c r="D37" s="102">
        <v>69</v>
      </c>
      <c r="E37" s="102">
        <v>392</v>
      </c>
      <c r="F37" s="102">
        <v>134</v>
      </c>
      <c r="G37" s="102"/>
      <c r="H37" s="102">
        <v>773</v>
      </c>
      <c r="I37" s="102">
        <v>49</v>
      </c>
      <c r="J37" s="102">
        <v>372</v>
      </c>
      <c r="K37" s="102">
        <v>83</v>
      </c>
      <c r="L37" s="102"/>
      <c r="M37" s="102">
        <v>1121</v>
      </c>
      <c r="N37" s="102">
        <v>11</v>
      </c>
      <c r="O37" s="102">
        <v>72</v>
      </c>
      <c r="P37" s="102">
        <v>71</v>
      </c>
    </row>
    <row r="38" spans="1:16" ht="9.9499999999999993" customHeight="1" x14ac:dyDescent="0.15">
      <c r="A38" s="270"/>
      <c r="B38" s="100" t="s">
        <v>47</v>
      </c>
      <c r="C38" s="102">
        <v>208</v>
      </c>
      <c r="D38" s="102">
        <v>38</v>
      </c>
      <c r="E38" s="102">
        <v>135</v>
      </c>
      <c r="F38" s="102">
        <v>128</v>
      </c>
      <c r="G38" s="102"/>
      <c r="H38" s="102">
        <v>200</v>
      </c>
      <c r="I38" s="102">
        <v>29</v>
      </c>
      <c r="J38" s="102">
        <v>147</v>
      </c>
      <c r="K38" s="102">
        <v>123</v>
      </c>
      <c r="L38" s="102"/>
      <c r="M38" s="102">
        <v>384</v>
      </c>
      <c r="N38" s="102">
        <v>13</v>
      </c>
      <c r="O38" s="102">
        <v>59</v>
      </c>
      <c r="P38" s="102">
        <v>47</v>
      </c>
    </row>
    <row r="39" spans="1:16" ht="9.9499999999999993" customHeight="1" x14ac:dyDescent="0.15">
      <c r="A39" s="270"/>
      <c r="B39" s="155" t="s">
        <v>42</v>
      </c>
      <c r="C39" s="103">
        <v>1696</v>
      </c>
      <c r="D39" s="103">
        <v>131</v>
      </c>
      <c r="E39" s="103">
        <v>806</v>
      </c>
      <c r="F39" s="103">
        <v>346</v>
      </c>
      <c r="G39" s="103"/>
      <c r="H39" s="103">
        <v>1879</v>
      </c>
      <c r="I39" s="103">
        <v>94</v>
      </c>
      <c r="J39" s="103">
        <v>742</v>
      </c>
      <c r="K39" s="103">
        <v>251</v>
      </c>
      <c r="L39" s="103"/>
      <c r="M39" s="103">
        <v>2600</v>
      </c>
      <c r="N39" s="103">
        <v>24</v>
      </c>
      <c r="O39" s="103">
        <v>158</v>
      </c>
      <c r="P39" s="103">
        <v>188</v>
      </c>
    </row>
    <row r="40" spans="1:16" ht="9.9499999999999993" customHeight="1" x14ac:dyDescent="0.15">
      <c r="A40" s="270" t="s">
        <v>48</v>
      </c>
      <c r="B40" s="100" t="s">
        <v>45</v>
      </c>
      <c r="C40" s="101">
        <v>799</v>
      </c>
      <c r="D40" s="101">
        <v>17</v>
      </c>
      <c r="E40" s="101">
        <v>286</v>
      </c>
      <c r="F40" s="101">
        <v>76</v>
      </c>
      <c r="G40" s="101"/>
      <c r="H40" s="101">
        <v>903</v>
      </c>
      <c r="I40" s="101">
        <v>7</v>
      </c>
      <c r="J40" s="101">
        <v>221</v>
      </c>
      <c r="K40" s="101">
        <v>50</v>
      </c>
      <c r="L40" s="101"/>
      <c r="M40" s="101">
        <v>1099</v>
      </c>
      <c r="N40" s="101">
        <v>1</v>
      </c>
      <c r="O40" s="101">
        <v>22</v>
      </c>
      <c r="P40" s="101">
        <v>57</v>
      </c>
    </row>
    <row r="41" spans="1:16" ht="9.9499999999999993" customHeight="1" x14ac:dyDescent="0.15">
      <c r="A41" s="270"/>
      <c r="B41" s="100" t="s">
        <v>46</v>
      </c>
      <c r="C41" s="102">
        <v>860</v>
      </c>
      <c r="D41" s="102">
        <v>72</v>
      </c>
      <c r="E41" s="102">
        <v>456</v>
      </c>
      <c r="F41" s="102">
        <v>115</v>
      </c>
      <c r="G41" s="102"/>
      <c r="H41" s="102">
        <v>937</v>
      </c>
      <c r="I41" s="102">
        <v>45</v>
      </c>
      <c r="J41" s="102">
        <v>421</v>
      </c>
      <c r="K41" s="102">
        <v>107</v>
      </c>
      <c r="L41" s="102"/>
      <c r="M41" s="102">
        <v>1318</v>
      </c>
      <c r="N41" s="102">
        <v>3</v>
      </c>
      <c r="O41" s="102">
        <v>137</v>
      </c>
      <c r="P41" s="102">
        <v>49</v>
      </c>
    </row>
    <row r="42" spans="1:16" ht="9.9499999999999993" customHeight="1" x14ac:dyDescent="0.15">
      <c r="A42" s="270"/>
      <c r="B42" s="100" t="s">
        <v>47</v>
      </c>
      <c r="C42" s="102">
        <v>300</v>
      </c>
      <c r="D42" s="102">
        <v>56</v>
      </c>
      <c r="E42" s="102">
        <v>191</v>
      </c>
      <c r="F42" s="102">
        <v>192</v>
      </c>
      <c r="G42" s="102"/>
      <c r="H42" s="102">
        <v>368</v>
      </c>
      <c r="I42" s="102">
        <v>49</v>
      </c>
      <c r="J42" s="102">
        <v>179</v>
      </c>
      <c r="K42" s="102">
        <v>153</v>
      </c>
      <c r="L42" s="102"/>
      <c r="M42" s="102">
        <v>594</v>
      </c>
      <c r="N42" s="102">
        <v>15</v>
      </c>
      <c r="O42" s="102">
        <v>89</v>
      </c>
      <c r="P42" s="102">
        <v>50</v>
      </c>
    </row>
    <row r="43" spans="1:16" ht="9.9499999999999993" customHeight="1" x14ac:dyDescent="0.15">
      <c r="A43" s="270"/>
      <c r="B43" s="155" t="s">
        <v>42</v>
      </c>
      <c r="C43" s="103">
        <v>1959</v>
      </c>
      <c r="D43" s="103">
        <v>146</v>
      </c>
      <c r="E43" s="103">
        <v>932</v>
      </c>
      <c r="F43" s="103">
        <v>383</v>
      </c>
      <c r="G43" s="103"/>
      <c r="H43" s="103">
        <v>2208</v>
      </c>
      <c r="I43" s="103">
        <v>100</v>
      </c>
      <c r="J43" s="103">
        <v>821</v>
      </c>
      <c r="K43" s="103">
        <v>310</v>
      </c>
      <c r="L43" s="103"/>
      <c r="M43" s="103">
        <v>3011</v>
      </c>
      <c r="N43" s="103">
        <v>19</v>
      </c>
      <c r="O43" s="103">
        <v>248</v>
      </c>
      <c r="P43" s="103">
        <v>156</v>
      </c>
    </row>
    <row r="44" spans="1:16" ht="9.9499999999999993" customHeight="1" x14ac:dyDescent="0.15">
      <c r="A44" s="270" t="s">
        <v>49</v>
      </c>
      <c r="B44" s="100" t="s">
        <v>45</v>
      </c>
      <c r="C44" s="101">
        <v>875</v>
      </c>
      <c r="D44" s="101">
        <v>24</v>
      </c>
      <c r="E44" s="101">
        <v>238</v>
      </c>
      <c r="F44" s="101">
        <v>68</v>
      </c>
      <c r="G44" s="101"/>
      <c r="H44" s="101">
        <v>975</v>
      </c>
      <c r="I44" s="101">
        <v>13</v>
      </c>
      <c r="J44" s="101">
        <v>175</v>
      </c>
      <c r="K44" s="101">
        <v>41</v>
      </c>
      <c r="L44" s="101"/>
      <c r="M44" s="101">
        <v>1099</v>
      </c>
      <c r="N44" s="101">
        <v>6</v>
      </c>
      <c r="O44" s="101">
        <v>31</v>
      </c>
      <c r="P44" s="101">
        <v>66</v>
      </c>
    </row>
    <row r="45" spans="1:16" ht="9.9499999999999993" customHeight="1" x14ac:dyDescent="0.15">
      <c r="A45" s="270"/>
      <c r="B45" s="100" t="s">
        <v>46</v>
      </c>
      <c r="C45" s="102">
        <v>1231</v>
      </c>
      <c r="D45" s="102">
        <v>92</v>
      </c>
      <c r="E45" s="102">
        <v>577</v>
      </c>
      <c r="F45" s="102">
        <v>161</v>
      </c>
      <c r="G45" s="102"/>
      <c r="H45" s="102">
        <v>1382</v>
      </c>
      <c r="I45" s="102">
        <v>54</v>
      </c>
      <c r="J45" s="102">
        <v>510</v>
      </c>
      <c r="K45" s="102">
        <v>115</v>
      </c>
      <c r="L45" s="102"/>
      <c r="M45" s="102">
        <v>1825</v>
      </c>
      <c r="N45" s="102">
        <v>9</v>
      </c>
      <c r="O45" s="102">
        <v>159</v>
      </c>
      <c r="P45" s="102">
        <v>63</v>
      </c>
    </row>
    <row r="46" spans="1:16" ht="9.9499999999999993" customHeight="1" x14ac:dyDescent="0.15">
      <c r="A46" s="270"/>
      <c r="B46" s="100" t="s">
        <v>47</v>
      </c>
      <c r="C46" s="102">
        <v>500</v>
      </c>
      <c r="D46" s="102">
        <v>160</v>
      </c>
      <c r="E46" s="102">
        <v>442</v>
      </c>
      <c r="F46" s="102">
        <v>157</v>
      </c>
      <c r="G46" s="102"/>
      <c r="H46" s="102">
        <v>626</v>
      </c>
      <c r="I46" s="102">
        <v>114</v>
      </c>
      <c r="J46" s="102">
        <v>426</v>
      </c>
      <c r="K46" s="102">
        <v>93</v>
      </c>
      <c r="L46" s="102"/>
      <c r="M46" s="102">
        <v>997</v>
      </c>
      <c r="N46" s="102">
        <v>24</v>
      </c>
      <c r="O46" s="102">
        <v>182</v>
      </c>
      <c r="P46" s="102">
        <v>52</v>
      </c>
    </row>
    <row r="47" spans="1:16" ht="9.9499999999999993" customHeight="1" x14ac:dyDescent="0.15">
      <c r="A47" s="270"/>
      <c r="B47" s="100" t="s">
        <v>42</v>
      </c>
      <c r="C47" s="103">
        <v>2605</v>
      </c>
      <c r="D47" s="103">
        <v>277</v>
      </c>
      <c r="E47" s="103">
        <v>1258</v>
      </c>
      <c r="F47" s="103">
        <v>387</v>
      </c>
      <c r="G47" s="103"/>
      <c r="H47" s="103">
        <v>2983</v>
      </c>
      <c r="I47" s="103">
        <v>181</v>
      </c>
      <c r="J47" s="103">
        <v>1111</v>
      </c>
      <c r="K47" s="103">
        <v>249</v>
      </c>
      <c r="L47" s="103"/>
      <c r="M47" s="103">
        <v>3922</v>
      </c>
      <c r="N47" s="103">
        <v>39</v>
      </c>
      <c r="O47" s="103">
        <v>372</v>
      </c>
      <c r="P47" s="103">
        <v>182</v>
      </c>
    </row>
    <row r="48" spans="1:16" ht="9.9499999999999993" customHeight="1" x14ac:dyDescent="0.15">
      <c r="A48" s="270" t="s">
        <v>50</v>
      </c>
      <c r="B48" s="155" t="s">
        <v>45</v>
      </c>
      <c r="C48" s="101">
        <v>590</v>
      </c>
      <c r="D48" s="101">
        <v>13</v>
      </c>
      <c r="E48" s="101">
        <v>127</v>
      </c>
      <c r="F48" s="101">
        <v>39</v>
      </c>
      <c r="G48" s="101"/>
      <c r="H48" s="101">
        <v>595</v>
      </c>
      <c r="I48" s="101">
        <v>6</v>
      </c>
      <c r="J48" s="101">
        <v>125</v>
      </c>
      <c r="K48" s="101">
        <v>44</v>
      </c>
      <c r="L48" s="101"/>
      <c r="M48" s="101">
        <v>716</v>
      </c>
      <c r="N48" s="101">
        <v>2</v>
      </c>
      <c r="O48" s="101">
        <v>18</v>
      </c>
      <c r="P48" s="101">
        <v>32</v>
      </c>
    </row>
    <row r="49" spans="1:16" ht="9.9499999999999993" customHeight="1" x14ac:dyDescent="0.15">
      <c r="A49" s="270"/>
      <c r="B49" s="100" t="s">
        <v>46</v>
      </c>
      <c r="C49" s="102">
        <v>1201</v>
      </c>
      <c r="D49" s="102">
        <v>105</v>
      </c>
      <c r="E49" s="102">
        <v>580</v>
      </c>
      <c r="F49" s="102">
        <v>118</v>
      </c>
      <c r="G49" s="102"/>
      <c r="H49" s="102">
        <v>1335</v>
      </c>
      <c r="I49" s="102">
        <v>75</v>
      </c>
      <c r="J49" s="102">
        <v>520</v>
      </c>
      <c r="K49" s="102">
        <v>73</v>
      </c>
      <c r="L49" s="102"/>
      <c r="M49" s="102">
        <v>1761</v>
      </c>
      <c r="N49" s="102">
        <v>15</v>
      </c>
      <c r="O49" s="102">
        <v>149</v>
      </c>
      <c r="P49" s="102">
        <v>71</v>
      </c>
    </row>
    <row r="50" spans="1:16" ht="9.9499999999999993" customHeight="1" x14ac:dyDescent="0.15">
      <c r="A50" s="270"/>
      <c r="B50" s="100" t="s">
        <v>47</v>
      </c>
      <c r="C50" s="102">
        <v>715</v>
      </c>
      <c r="D50" s="102">
        <v>337</v>
      </c>
      <c r="E50" s="102">
        <v>724</v>
      </c>
      <c r="F50" s="102">
        <v>116</v>
      </c>
      <c r="G50" s="102"/>
      <c r="H50" s="102">
        <v>865</v>
      </c>
      <c r="I50" s="102">
        <v>244</v>
      </c>
      <c r="J50" s="102">
        <v>690</v>
      </c>
      <c r="K50" s="102">
        <v>93</v>
      </c>
      <c r="L50" s="102"/>
      <c r="M50" s="102">
        <v>1440</v>
      </c>
      <c r="N50" s="102">
        <v>70</v>
      </c>
      <c r="O50" s="102">
        <v>326</v>
      </c>
      <c r="P50" s="102">
        <v>57</v>
      </c>
    </row>
    <row r="51" spans="1:16" ht="9.9499999999999993" customHeight="1" x14ac:dyDescent="0.15">
      <c r="A51" s="270"/>
      <c r="B51" s="155" t="s">
        <v>42</v>
      </c>
      <c r="C51" s="103">
        <v>2506</v>
      </c>
      <c r="D51" s="103">
        <v>455</v>
      </c>
      <c r="E51" s="103">
        <v>1431</v>
      </c>
      <c r="F51" s="103">
        <v>272</v>
      </c>
      <c r="G51" s="103"/>
      <c r="H51" s="103">
        <v>2794</v>
      </c>
      <c r="I51" s="103">
        <v>325</v>
      </c>
      <c r="J51" s="103">
        <v>1335</v>
      </c>
      <c r="K51" s="103">
        <v>210</v>
      </c>
      <c r="L51" s="103"/>
      <c r="M51" s="103">
        <v>3917</v>
      </c>
      <c r="N51" s="103">
        <v>87</v>
      </c>
      <c r="O51" s="103">
        <v>492</v>
      </c>
      <c r="P51" s="103">
        <v>160</v>
      </c>
    </row>
    <row r="52" spans="1:16" ht="9.9499999999999993" customHeight="1" x14ac:dyDescent="0.15">
      <c r="A52" s="270" t="s">
        <v>51</v>
      </c>
      <c r="B52" s="100" t="s">
        <v>45</v>
      </c>
      <c r="C52" s="101">
        <v>356</v>
      </c>
      <c r="D52" s="101">
        <v>17</v>
      </c>
      <c r="E52" s="101">
        <v>86</v>
      </c>
      <c r="F52" s="101">
        <v>21</v>
      </c>
      <c r="G52" s="101"/>
      <c r="H52" s="101">
        <v>380</v>
      </c>
      <c r="I52" s="101">
        <v>8</v>
      </c>
      <c r="J52" s="101">
        <v>77</v>
      </c>
      <c r="K52" s="101">
        <v>10</v>
      </c>
      <c r="L52" s="101"/>
      <c r="M52" s="101">
        <v>449</v>
      </c>
      <c r="N52" s="101">
        <v>3</v>
      </c>
      <c r="O52" s="101">
        <v>17</v>
      </c>
      <c r="P52" s="101">
        <v>12</v>
      </c>
    </row>
    <row r="53" spans="1:16" ht="9.9499999999999993" customHeight="1" x14ac:dyDescent="0.15">
      <c r="A53" s="270"/>
      <c r="B53" s="100" t="s">
        <v>46</v>
      </c>
      <c r="C53" s="102">
        <v>738</v>
      </c>
      <c r="D53" s="102">
        <v>68</v>
      </c>
      <c r="E53" s="102">
        <v>277</v>
      </c>
      <c r="F53" s="102">
        <v>67</v>
      </c>
      <c r="G53" s="102"/>
      <c r="H53" s="102">
        <v>817</v>
      </c>
      <c r="I53" s="102">
        <v>43</v>
      </c>
      <c r="J53" s="102">
        <v>247</v>
      </c>
      <c r="K53" s="102">
        <v>50</v>
      </c>
      <c r="L53" s="102"/>
      <c r="M53" s="102">
        <v>1032</v>
      </c>
      <c r="N53" s="102">
        <v>7</v>
      </c>
      <c r="O53" s="102">
        <v>78</v>
      </c>
      <c r="P53" s="102">
        <v>37</v>
      </c>
    </row>
    <row r="54" spans="1:16" ht="9.9499999999999993" customHeight="1" x14ac:dyDescent="0.15">
      <c r="A54" s="270"/>
      <c r="B54" s="100" t="s">
        <v>47</v>
      </c>
      <c r="C54" s="102">
        <v>739</v>
      </c>
      <c r="D54" s="102">
        <v>459</v>
      </c>
      <c r="E54" s="102">
        <v>701</v>
      </c>
      <c r="F54" s="102">
        <v>99</v>
      </c>
      <c r="G54" s="102"/>
      <c r="H54" s="102">
        <v>872</v>
      </c>
      <c r="I54" s="102">
        <v>345</v>
      </c>
      <c r="J54" s="102">
        <v>698</v>
      </c>
      <c r="K54" s="102">
        <v>78</v>
      </c>
      <c r="L54" s="102"/>
      <c r="M54" s="102">
        <v>1435</v>
      </c>
      <c r="N54" s="102">
        <v>121</v>
      </c>
      <c r="O54" s="102">
        <v>390</v>
      </c>
      <c r="P54" s="102">
        <v>36</v>
      </c>
    </row>
    <row r="55" spans="1:16" ht="9.9499999999999993" customHeight="1" x14ac:dyDescent="0.15">
      <c r="A55" s="270"/>
      <c r="B55" s="155" t="s">
        <v>42</v>
      </c>
      <c r="C55" s="103">
        <v>1833</v>
      </c>
      <c r="D55" s="103">
        <v>545</v>
      </c>
      <c r="E55" s="103">
        <v>1064</v>
      </c>
      <c r="F55" s="103">
        <v>187</v>
      </c>
      <c r="G55" s="103"/>
      <c r="H55" s="103">
        <v>2069</v>
      </c>
      <c r="I55" s="103">
        <v>395</v>
      </c>
      <c r="J55" s="103">
        <v>1022</v>
      </c>
      <c r="K55" s="103">
        <v>138</v>
      </c>
      <c r="L55" s="103"/>
      <c r="M55" s="103">
        <v>2915</v>
      </c>
      <c r="N55" s="103">
        <v>131</v>
      </c>
      <c r="O55" s="103">
        <v>485</v>
      </c>
      <c r="P55" s="103">
        <v>85</v>
      </c>
    </row>
    <row r="56" spans="1:16" ht="9.9499999999999993" customHeight="1" x14ac:dyDescent="0.15">
      <c r="A56" s="270" t="s">
        <v>52</v>
      </c>
      <c r="B56" s="100" t="s">
        <v>45</v>
      </c>
      <c r="C56" s="101">
        <v>167</v>
      </c>
      <c r="D56" s="101">
        <v>11</v>
      </c>
      <c r="E56" s="101">
        <v>35</v>
      </c>
      <c r="F56" s="101">
        <v>3</v>
      </c>
      <c r="G56" s="101"/>
      <c r="H56" s="101">
        <v>176</v>
      </c>
      <c r="I56" s="101">
        <v>3</v>
      </c>
      <c r="J56" s="101">
        <v>36</v>
      </c>
      <c r="K56" s="101">
        <v>2</v>
      </c>
      <c r="L56" s="101"/>
      <c r="M56" s="101">
        <v>201</v>
      </c>
      <c r="N56" s="101">
        <v>2</v>
      </c>
      <c r="O56" s="101">
        <v>10</v>
      </c>
      <c r="P56" s="101">
        <v>2</v>
      </c>
    </row>
    <row r="57" spans="1:16" ht="9.9499999999999993" customHeight="1" x14ac:dyDescent="0.15">
      <c r="A57" s="270"/>
      <c r="B57" s="100" t="s">
        <v>46</v>
      </c>
      <c r="C57" s="102">
        <v>455</v>
      </c>
      <c r="D57" s="102">
        <v>31</v>
      </c>
      <c r="E57" s="102">
        <v>117</v>
      </c>
      <c r="F57" s="102">
        <v>11</v>
      </c>
      <c r="G57" s="102"/>
      <c r="H57" s="102">
        <v>470</v>
      </c>
      <c r="I57" s="102">
        <v>22</v>
      </c>
      <c r="J57" s="102">
        <v>106</v>
      </c>
      <c r="K57" s="102">
        <v>16</v>
      </c>
      <c r="L57" s="102"/>
      <c r="M57" s="102">
        <v>564</v>
      </c>
      <c r="N57" s="102">
        <v>6</v>
      </c>
      <c r="O57" s="102">
        <v>32</v>
      </c>
      <c r="P57" s="102">
        <v>10</v>
      </c>
    </row>
    <row r="58" spans="1:16" ht="9.9499999999999993" customHeight="1" x14ac:dyDescent="0.15">
      <c r="A58" s="270"/>
      <c r="B58" s="100" t="s">
        <v>47</v>
      </c>
      <c r="C58" s="102">
        <v>1236</v>
      </c>
      <c r="D58" s="102">
        <v>956</v>
      </c>
      <c r="E58" s="102">
        <v>1193</v>
      </c>
      <c r="F58" s="102">
        <v>83</v>
      </c>
      <c r="G58" s="102"/>
      <c r="H58" s="102">
        <v>1451</v>
      </c>
      <c r="I58" s="102">
        <v>786</v>
      </c>
      <c r="J58" s="102">
        <v>1141</v>
      </c>
      <c r="K58" s="102">
        <v>74</v>
      </c>
      <c r="L58" s="102"/>
      <c r="M58" s="102">
        <v>2282</v>
      </c>
      <c r="N58" s="102">
        <v>421</v>
      </c>
      <c r="O58" s="102">
        <v>715</v>
      </c>
      <c r="P58" s="102">
        <v>32</v>
      </c>
    </row>
    <row r="59" spans="1:16" ht="9.9499999999999993" customHeight="1" x14ac:dyDescent="0.15">
      <c r="A59" s="270"/>
      <c r="B59" s="155" t="s">
        <v>42</v>
      </c>
      <c r="C59" s="103">
        <v>1858</v>
      </c>
      <c r="D59" s="103">
        <v>998</v>
      </c>
      <c r="E59" s="103">
        <v>1345</v>
      </c>
      <c r="F59" s="103">
        <v>97</v>
      </c>
      <c r="G59" s="103"/>
      <c r="H59" s="103">
        <v>2097</v>
      </c>
      <c r="I59" s="103">
        <v>811</v>
      </c>
      <c r="J59" s="103">
        <v>1282</v>
      </c>
      <c r="K59" s="103">
        <v>91</v>
      </c>
      <c r="L59" s="103"/>
      <c r="M59" s="103">
        <v>3047</v>
      </c>
      <c r="N59" s="103">
        <v>430</v>
      </c>
      <c r="O59" s="103">
        <v>757</v>
      </c>
      <c r="P59" s="103">
        <v>44</v>
      </c>
    </row>
    <row r="60" spans="1:16" ht="9.9499999999999993" customHeight="1" x14ac:dyDescent="0.15">
      <c r="A60" s="275" t="s">
        <v>42</v>
      </c>
      <c r="B60" s="98" t="s">
        <v>45</v>
      </c>
      <c r="C60" s="104">
        <v>3591</v>
      </c>
      <c r="D60" s="104">
        <v>107</v>
      </c>
      <c r="E60" s="104">
        <v>1052</v>
      </c>
      <c r="F60" s="104">
        <v>290</v>
      </c>
      <c r="G60" s="104"/>
      <c r="H60" s="104">
        <v>3934</v>
      </c>
      <c r="I60" s="104">
        <v>53</v>
      </c>
      <c r="J60" s="104">
        <v>856</v>
      </c>
      <c r="K60" s="104">
        <v>193</v>
      </c>
      <c r="L60" s="104"/>
      <c r="M60" s="104">
        <v>4659</v>
      </c>
      <c r="N60" s="104">
        <v>14</v>
      </c>
      <c r="O60" s="104">
        <v>125</v>
      </c>
      <c r="P60" s="104">
        <v>239</v>
      </c>
    </row>
    <row r="61" spans="1:16" ht="9.9499999999999993" customHeight="1" x14ac:dyDescent="0.15">
      <c r="A61" s="275"/>
      <c r="B61" s="98" t="s">
        <v>46</v>
      </c>
      <c r="C61" s="103">
        <v>5169</v>
      </c>
      <c r="D61" s="103">
        <v>437</v>
      </c>
      <c r="E61" s="103">
        <v>2399</v>
      </c>
      <c r="F61" s="103">
        <v>607</v>
      </c>
      <c r="G61" s="103"/>
      <c r="H61" s="103">
        <v>5714</v>
      </c>
      <c r="I61" s="103">
        <v>287</v>
      </c>
      <c r="J61" s="103">
        <v>2176</v>
      </c>
      <c r="K61" s="103">
        <v>443</v>
      </c>
      <c r="L61" s="103"/>
      <c r="M61" s="103">
        <v>7620</v>
      </c>
      <c r="N61" s="103">
        <v>52</v>
      </c>
      <c r="O61" s="103">
        <v>627</v>
      </c>
      <c r="P61" s="103">
        <v>301</v>
      </c>
    </row>
    <row r="62" spans="1:16" ht="9.9499999999999993" customHeight="1" x14ac:dyDescent="0.15">
      <c r="A62" s="275"/>
      <c r="B62" s="98" t="s">
        <v>47</v>
      </c>
      <c r="C62" s="103">
        <v>3698</v>
      </c>
      <c r="D62" s="103">
        <v>2007</v>
      </c>
      <c r="E62" s="103">
        <v>3386</v>
      </c>
      <c r="F62" s="103">
        <v>774</v>
      </c>
      <c r="G62" s="103"/>
      <c r="H62" s="103">
        <v>4382</v>
      </c>
      <c r="I62" s="103">
        <v>1566</v>
      </c>
      <c r="J62" s="103">
        <v>3280</v>
      </c>
      <c r="K62" s="103">
        <v>614</v>
      </c>
      <c r="L62" s="103"/>
      <c r="M62" s="103">
        <v>7132</v>
      </c>
      <c r="N62" s="103">
        <v>664</v>
      </c>
      <c r="O62" s="103">
        <v>1761</v>
      </c>
      <c r="P62" s="103">
        <v>274</v>
      </c>
    </row>
    <row r="63" spans="1:16" ht="9.9499999999999993" customHeight="1" x14ac:dyDescent="0.15">
      <c r="A63" s="275" t="s">
        <v>107</v>
      </c>
      <c r="B63" s="98" t="s">
        <v>42</v>
      </c>
      <c r="C63" s="103">
        <v>12457</v>
      </c>
      <c r="D63" s="103">
        <v>2551</v>
      </c>
      <c r="E63" s="103">
        <v>6837</v>
      </c>
      <c r="F63" s="103">
        <v>1671</v>
      </c>
      <c r="G63" s="103"/>
      <c r="H63" s="103">
        <v>14030</v>
      </c>
      <c r="I63" s="103">
        <v>1907</v>
      </c>
      <c r="J63" s="103">
        <v>6313</v>
      </c>
      <c r="K63" s="103">
        <v>1249</v>
      </c>
      <c r="L63" s="103"/>
      <c r="M63" s="103">
        <v>19412</v>
      </c>
      <c r="N63" s="103">
        <v>730</v>
      </c>
      <c r="O63" s="103">
        <v>2512</v>
      </c>
      <c r="P63" s="103">
        <v>814</v>
      </c>
    </row>
    <row r="64" spans="1:16" ht="9.9499999999999993" customHeight="1" x14ac:dyDescent="0.15">
      <c r="A64" s="277" t="s">
        <v>107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</row>
    <row r="65" spans="1:16" ht="9.9499999999999993" customHeight="1" x14ac:dyDescent="0.15">
      <c r="A65" s="274" t="s">
        <v>44</v>
      </c>
      <c r="B65" s="113" t="s">
        <v>45</v>
      </c>
      <c r="C65" s="114">
        <v>1313</v>
      </c>
      <c r="D65" s="114">
        <v>67</v>
      </c>
      <c r="E65" s="114">
        <v>527</v>
      </c>
      <c r="F65" s="114">
        <v>142</v>
      </c>
      <c r="G65" s="114"/>
      <c r="H65" s="114">
        <v>1465</v>
      </c>
      <c r="I65" s="114">
        <v>58</v>
      </c>
      <c r="J65" s="114">
        <v>463</v>
      </c>
      <c r="K65" s="114">
        <v>67</v>
      </c>
      <c r="L65" s="114"/>
      <c r="M65" s="114">
        <v>1868</v>
      </c>
      <c r="N65" s="114">
        <v>10</v>
      </c>
      <c r="O65" s="114">
        <v>57</v>
      </c>
      <c r="P65" s="114">
        <v>114</v>
      </c>
    </row>
    <row r="66" spans="1:16" ht="9.9499999999999993" customHeight="1" x14ac:dyDescent="0.15">
      <c r="A66" s="270"/>
      <c r="B66" s="100" t="s">
        <v>46</v>
      </c>
      <c r="C66" s="102">
        <v>1501</v>
      </c>
      <c r="D66" s="102">
        <v>188</v>
      </c>
      <c r="E66" s="102">
        <v>964</v>
      </c>
      <c r="F66" s="102">
        <v>299</v>
      </c>
      <c r="G66" s="102"/>
      <c r="H66" s="102">
        <v>1698</v>
      </c>
      <c r="I66" s="102">
        <v>150</v>
      </c>
      <c r="J66" s="102">
        <v>913</v>
      </c>
      <c r="K66" s="102">
        <v>192</v>
      </c>
      <c r="L66" s="102"/>
      <c r="M66" s="102">
        <v>2515</v>
      </c>
      <c r="N66" s="102">
        <v>32</v>
      </c>
      <c r="O66" s="102">
        <v>263</v>
      </c>
      <c r="P66" s="102">
        <v>140</v>
      </c>
    </row>
    <row r="67" spans="1:16" ht="9.9499999999999993" customHeight="1" x14ac:dyDescent="0.15">
      <c r="A67" s="270"/>
      <c r="B67" s="100" t="s">
        <v>47</v>
      </c>
      <c r="C67" s="102">
        <v>395</v>
      </c>
      <c r="D67" s="102">
        <v>95</v>
      </c>
      <c r="E67" s="102">
        <v>271</v>
      </c>
      <c r="F67" s="102">
        <v>374</v>
      </c>
      <c r="G67" s="102"/>
      <c r="H67" s="102">
        <v>458</v>
      </c>
      <c r="I67" s="102">
        <v>79</v>
      </c>
      <c r="J67" s="102">
        <v>289</v>
      </c>
      <c r="K67" s="102">
        <v>300</v>
      </c>
      <c r="L67" s="102"/>
      <c r="M67" s="102">
        <v>839</v>
      </c>
      <c r="N67" s="102">
        <v>35</v>
      </c>
      <c r="O67" s="102">
        <v>118</v>
      </c>
      <c r="P67" s="102">
        <v>119</v>
      </c>
    </row>
    <row r="68" spans="1:16" ht="9.9499999999999993" customHeight="1" x14ac:dyDescent="0.15">
      <c r="A68" s="270"/>
      <c r="B68" s="155" t="s">
        <v>42</v>
      </c>
      <c r="C68" s="103">
        <v>3209</v>
      </c>
      <c r="D68" s="103">
        <v>350</v>
      </c>
      <c r="E68" s="103">
        <v>1763</v>
      </c>
      <c r="F68" s="103">
        <v>816</v>
      </c>
      <c r="G68" s="103"/>
      <c r="H68" s="103">
        <v>3620</v>
      </c>
      <c r="I68" s="103">
        <v>287</v>
      </c>
      <c r="J68" s="103">
        <v>1664</v>
      </c>
      <c r="K68" s="103">
        <v>559</v>
      </c>
      <c r="L68" s="103"/>
      <c r="M68" s="103">
        <v>5222</v>
      </c>
      <c r="N68" s="103">
        <v>77</v>
      </c>
      <c r="O68" s="103">
        <v>437</v>
      </c>
      <c r="P68" s="103">
        <v>374</v>
      </c>
    </row>
    <row r="69" spans="1:16" ht="9.9499999999999993" customHeight="1" x14ac:dyDescent="0.15">
      <c r="A69" s="270" t="s">
        <v>48</v>
      </c>
      <c r="B69" s="100" t="s">
        <v>45</v>
      </c>
      <c r="C69" s="101">
        <v>1374</v>
      </c>
      <c r="D69" s="101">
        <v>32</v>
      </c>
      <c r="E69" s="101">
        <v>490</v>
      </c>
      <c r="F69" s="101">
        <v>105</v>
      </c>
      <c r="G69" s="101"/>
      <c r="H69" s="101">
        <v>1489</v>
      </c>
      <c r="I69" s="101">
        <v>24</v>
      </c>
      <c r="J69" s="101">
        <v>415</v>
      </c>
      <c r="K69" s="101">
        <v>70</v>
      </c>
      <c r="L69" s="101"/>
      <c r="M69" s="101">
        <v>1843</v>
      </c>
      <c r="N69" s="101">
        <v>1</v>
      </c>
      <c r="O69" s="101">
        <v>54</v>
      </c>
      <c r="P69" s="101">
        <v>94</v>
      </c>
    </row>
    <row r="70" spans="1:16" ht="9.9499999999999993" customHeight="1" x14ac:dyDescent="0.15">
      <c r="A70" s="270"/>
      <c r="B70" s="100" t="s">
        <v>46</v>
      </c>
      <c r="C70" s="102">
        <v>1697</v>
      </c>
      <c r="D70" s="102">
        <v>215</v>
      </c>
      <c r="E70" s="102">
        <v>1034</v>
      </c>
      <c r="F70" s="102">
        <v>278</v>
      </c>
      <c r="G70" s="102"/>
      <c r="H70" s="102">
        <v>1759</v>
      </c>
      <c r="I70" s="102">
        <v>187</v>
      </c>
      <c r="J70" s="102">
        <v>1047</v>
      </c>
      <c r="K70" s="102">
        <v>235</v>
      </c>
      <c r="L70" s="102"/>
      <c r="M70" s="102">
        <v>2739</v>
      </c>
      <c r="N70" s="102">
        <v>32</v>
      </c>
      <c r="O70" s="102">
        <v>341</v>
      </c>
      <c r="P70" s="102">
        <v>105</v>
      </c>
    </row>
    <row r="71" spans="1:16" ht="9.9499999999999993" customHeight="1" x14ac:dyDescent="0.15">
      <c r="A71" s="270"/>
      <c r="B71" s="100" t="s">
        <v>47</v>
      </c>
      <c r="C71" s="102">
        <v>600</v>
      </c>
      <c r="D71" s="102">
        <v>182</v>
      </c>
      <c r="E71" s="102">
        <v>458</v>
      </c>
      <c r="F71" s="102">
        <v>424</v>
      </c>
      <c r="G71" s="102"/>
      <c r="H71" s="102">
        <v>733</v>
      </c>
      <c r="I71" s="102">
        <v>167</v>
      </c>
      <c r="J71" s="102">
        <v>458</v>
      </c>
      <c r="K71" s="102">
        <v>312</v>
      </c>
      <c r="L71" s="102"/>
      <c r="M71" s="102">
        <v>1304</v>
      </c>
      <c r="N71" s="102">
        <v>46</v>
      </c>
      <c r="O71" s="102">
        <v>212</v>
      </c>
      <c r="P71" s="102">
        <v>109</v>
      </c>
    </row>
    <row r="72" spans="1:16" ht="9.9499999999999993" customHeight="1" x14ac:dyDescent="0.15">
      <c r="A72" s="270"/>
      <c r="B72" s="155" t="s">
        <v>42</v>
      </c>
      <c r="C72" s="103">
        <v>3671</v>
      </c>
      <c r="D72" s="103">
        <v>429</v>
      </c>
      <c r="E72" s="103">
        <v>1982</v>
      </c>
      <c r="F72" s="103">
        <v>807</v>
      </c>
      <c r="G72" s="103"/>
      <c r="H72" s="103">
        <v>3981</v>
      </c>
      <c r="I72" s="103">
        <v>377</v>
      </c>
      <c r="J72" s="103">
        <v>1921</v>
      </c>
      <c r="K72" s="103">
        <v>618</v>
      </c>
      <c r="L72" s="103"/>
      <c r="M72" s="103">
        <v>5886</v>
      </c>
      <c r="N72" s="103">
        <v>80</v>
      </c>
      <c r="O72" s="103">
        <v>608</v>
      </c>
      <c r="P72" s="103">
        <v>308</v>
      </c>
    </row>
    <row r="73" spans="1:16" ht="9.9499999999999993" customHeight="1" x14ac:dyDescent="0.15">
      <c r="A73" s="270" t="s">
        <v>49</v>
      </c>
      <c r="B73" s="100" t="s">
        <v>45</v>
      </c>
      <c r="C73" s="101">
        <v>1446</v>
      </c>
      <c r="D73" s="101">
        <v>60</v>
      </c>
      <c r="E73" s="101">
        <v>425</v>
      </c>
      <c r="F73" s="101">
        <v>111</v>
      </c>
      <c r="G73" s="101"/>
      <c r="H73" s="101">
        <v>1572</v>
      </c>
      <c r="I73" s="101">
        <v>37</v>
      </c>
      <c r="J73" s="101">
        <v>361</v>
      </c>
      <c r="K73" s="101">
        <v>70</v>
      </c>
      <c r="L73" s="101"/>
      <c r="M73" s="101">
        <v>1885</v>
      </c>
      <c r="N73" s="101">
        <v>9</v>
      </c>
      <c r="O73" s="101">
        <v>49</v>
      </c>
      <c r="P73" s="101">
        <v>97</v>
      </c>
    </row>
    <row r="74" spans="1:16" ht="9.9499999999999993" customHeight="1" x14ac:dyDescent="0.15">
      <c r="A74" s="270"/>
      <c r="B74" s="100" t="s">
        <v>46</v>
      </c>
      <c r="C74" s="102">
        <v>2338</v>
      </c>
      <c r="D74" s="102">
        <v>224</v>
      </c>
      <c r="E74" s="102">
        <v>1231</v>
      </c>
      <c r="F74" s="102">
        <v>324</v>
      </c>
      <c r="G74" s="102"/>
      <c r="H74" s="102">
        <v>2508</v>
      </c>
      <c r="I74" s="102">
        <v>167</v>
      </c>
      <c r="J74" s="102">
        <v>1206</v>
      </c>
      <c r="K74" s="102">
        <v>233</v>
      </c>
      <c r="L74" s="102"/>
      <c r="M74" s="102">
        <v>3597</v>
      </c>
      <c r="N74" s="102">
        <v>35</v>
      </c>
      <c r="O74" s="102">
        <v>343</v>
      </c>
      <c r="P74" s="102">
        <v>125</v>
      </c>
    </row>
    <row r="75" spans="1:16" ht="9.9499999999999993" customHeight="1" x14ac:dyDescent="0.15">
      <c r="A75" s="270"/>
      <c r="B75" s="100" t="s">
        <v>47</v>
      </c>
      <c r="C75" s="102">
        <v>1115</v>
      </c>
      <c r="D75" s="102">
        <v>379</v>
      </c>
      <c r="E75" s="102">
        <v>932</v>
      </c>
      <c r="F75" s="102">
        <v>372</v>
      </c>
      <c r="G75" s="102"/>
      <c r="H75" s="102">
        <v>1307</v>
      </c>
      <c r="I75" s="102">
        <v>307</v>
      </c>
      <c r="J75" s="102">
        <v>918</v>
      </c>
      <c r="K75" s="102">
        <v>268</v>
      </c>
      <c r="L75" s="102"/>
      <c r="M75" s="102">
        <v>2154</v>
      </c>
      <c r="N75" s="102">
        <v>96</v>
      </c>
      <c r="O75" s="102">
        <v>421</v>
      </c>
      <c r="P75" s="102">
        <v>127</v>
      </c>
    </row>
    <row r="76" spans="1:16" ht="9.9499999999999993" customHeight="1" x14ac:dyDescent="0.15">
      <c r="A76" s="270"/>
      <c r="B76" s="155" t="s">
        <v>42</v>
      </c>
      <c r="C76" s="103">
        <v>4899</v>
      </c>
      <c r="D76" s="103">
        <v>662</v>
      </c>
      <c r="E76" s="103">
        <v>2588</v>
      </c>
      <c r="F76" s="103">
        <v>806</v>
      </c>
      <c r="G76" s="103"/>
      <c r="H76" s="103">
        <v>5387</v>
      </c>
      <c r="I76" s="103">
        <v>511</v>
      </c>
      <c r="J76" s="103">
        <v>2485</v>
      </c>
      <c r="K76" s="103">
        <v>572</v>
      </c>
      <c r="L76" s="103"/>
      <c r="M76" s="103">
        <v>7636</v>
      </c>
      <c r="N76" s="103">
        <v>140</v>
      </c>
      <c r="O76" s="103">
        <v>813</v>
      </c>
      <c r="P76" s="103">
        <v>349</v>
      </c>
    </row>
    <row r="77" spans="1:16" ht="9.9499999999999993" customHeight="1" x14ac:dyDescent="0.15">
      <c r="A77" s="270" t="s">
        <v>50</v>
      </c>
      <c r="B77" s="100" t="s">
        <v>45</v>
      </c>
      <c r="C77" s="101">
        <v>1102</v>
      </c>
      <c r="D77" s="101">
        <v>34</v>
      </c>
      <c r="E77" s="101">
        <v>261</v>
      </c>
      <c r="F77" s="101">
        <v>84</v>
      </c>
      <c r="G77" s="101"/>
      <c r="H77" s="101">
        <v>1118</v>
      </c>
      <c r="I77" s="101">
        <v>27</v>
      </c>
      <c r="J77" s="101">
        <v>274</v>
      </c>
      <c r="K77" s="101">
        <v>61</v>
      </c>
      <c r="L77" s="101"/>
      <c r="M77" s="101">
        <v>1352</v>
      </c>
      <c r="N77" s="101">
        <v>3</v>
      </c>
      <c r="O77" s="101">
        <v>53</v>
      </c>
      <c r="P77" s="101">
        <v>68</v>
      </c>
    </row>
    <row r="78" spans="1:16" ht="9.9499999999999993" customHeight="1" x14ac:dyDescent="0.15">
      <c r="A78" s="270"/>
      <c r="B78" s="100" t="s">
        <v>46</v>
      </c>
      <c r="C78" s="102">
        <v>2199</v>
      </c>
      <c r="D78" s="102">
        <v>251</v>
      </c>
      <c r="E78" s="102">
        <v>1215</v>
      </c>
      <c r="F78" s="102">
        <v>205</v>
      </c>
      <c r="G78" s="102"/>
      <c r="H78" s="102">
        <v>2339</v>
      </c>
      <c r="I78" s="102">
        <v>195</v>
      </c>
      <c r="J78" s="102">
        <v>1192</v>
      </c>
      <c r="K78" s="102">
        <v>144</v>
      </c>
      <c r="L78" s="102"/>
      <c r="M78" s="102">
        <v>3334</v>
      </c>
      <c r="N78" s="102">
        <v>40</v>
      </c>
      <c r="O78" s="102">
        <v>352</v>
      </c>
      <c r="P78" s="102">
        <v>124</v>
      </c>
    </row>
    <row r="79" spans="1:16" ht="9.9499999999999993" customHeight="1" x14ac:dyDescent="0.15">
      <c r="A79" s="270"/>
      <c r="B79" s="100" t="s">
        <v>47</v>
      </c>
      <c r="C79" s="102">
        <v>1404</v>
      </c>
      <c r="D79" s="102">
        <v>670</v>
      </c>
      <c r="E79" s="102">
        <v>1447</v>
      </c>
      <c r="F79" s="102">
        <v>251</v>
      </c>
      <c r="G79" s="102"/>
      <c r="H79" s="102">
        <v>1594</v>
      </c>
      <c r="I79" s="102">
        <v>560</v>
      </c>
      <c r="J79" s="102">
        <v>1419</v>
      </c>
      <c r="K79" s="102">
        <v>196</v>
      </c>
      <c r="L79" s="102"/>
      <c r="M79" s="102">
        <v>2830</v>
      </c>
      <c r="N79" s="102">
        <v>144</v>
      </c>
      <c r="O79" s="102">
        <v>687</v>
      </c>
      <c r="P79" s="102">
        <v>104</v>
      </c>
    </row>
    <row r="80" spans="1:16" ht="9.9499999999999993" customHeight="1" x14ac:dyDescent="0.15">
      <c r="A80" s="270"/>
      <c r="B80" s="155" t="s">
        <v>42</v>
      </c>
      <c r="C80" s="103">
        <v>4705</v>
      </c>
      <c r="D80" s="103">
        <v>954</v>
      </c>
      <c r="E80" s="103">
        <v>2923</v>
      </c>
      <c r="F80" s="103">
        <v>539</v>
      </c>
      <c r="G80" s="103"/>
      <c r="H80" s="103">
        <v>5051</v>
      </c>
      <c r="I80" s="103">
        <v>781</v>
      </c>
      <c r="J80" s="103">
        <v>2885</v>
      </c>
      <c r="K80" s="103">
        <v>401</v>
      </c>
      <c r="L80" s="103"/>
      <c r="M80" s="103">
        <v>7516</v>
      </c>
      <c r="N80" s="103">
        <v>187</v>
      </c>
      <c r="O80" s="103">
        <v>1092</v>
      </c>
      <c r="P80" s="103">
        <v>295</v>
      </c>
    </row>
    <row r="81" spans="1:16" ht="9.9499999999999993" customHeight="1" x14ac:dyDescent="0.15">
      <c r="A81" s="270" t="s">
        <v>51</v>
      </c>
      <c r="B81" s="161" t="s">
        <v>45</v>
      </c>
      <c r="C81" s="101">
        <v>708</v>
      </c>
      <c r="D81" s="101">
        <v>39</v>
      </c>
      <c r="E81" s="101">
        <v>199</v>
      </c>
      <c r="F81" s="101">
        <v>43</v>
      </c>
      <c r="G81" s="101"/>
      <c r="H81" s="101">
        <v>726</v>
      </c>
      <c r="I81" s="101">
        <v>27</v>
      </c>
      <c r="J81" s="101">
        <v>207</v>
      </c>
      <c r="K81" s="101">
        <v>24</v>
      </c>
      <c r="L81" s="101"/>
      <c r="M81" s="101">
        <v>915</v>
      </c>
      <c r="N81" s="101">
        <v>6</v>
      </c>
      <c r="O81" s="101">
        <v>42</v>
      </c>
      <c r="P81" s="101">
        <v>27</v>
      </c>
    </row>
    <row r="82" spans="1:16" ht="9.9499999999999993" customHeight="1" x14ac:dyDescent="0.15">
      <c r="A82" s="270"/>
      <c r="B82" s="100" t="s">
        <v>46</v>
      </c>
      <c r="C82" s="102">
        <v>1383</v>
      </c>
      <c r="D82" s="102">
        <v>181</v>
      </c>
      <c r="E82" s="102">
        <v>662</v>
      </c>
      <c r="F82" s="102">
        <v>114</v>
      </c>
      <c r="G82" s="102"/>
      <c r="H82" s="102">
        <v>1443</v>
      </c>
      <c r="I82" s="102">
        <v>138</v>
      </c>
      <c r="J82" s="102">
        <v>689</v>
      </c>
      <c r="K82" s="102">
        <v>77</v>
      </c>
      <c r="L82" s="102"/>
      <c r="M82" s="102">
        <v>2047</v>
      </c>
      <c r="N82" s="102">
        <v>26</v>
      </c>
      <c r="O82" s="102">
        <v>199</v>
      </c>
      <c r="P82" s="102">
        <v>66</v>
      </c>
    </row>
    <row r="83" spans="1:16" ht="9.9499999999999993" customHeight="1" x14ac:dyDescent="0.15">
      <c r="A83" s="270"/>
      <c r="B83" s="100" t="s">
        <v>47</v>
      </c>
      <c r="C83" s="102">
        <v>1291</v>
      </c>
      <c r="D83" s="102">
        <v>839</v>
      </c>
      <c r="E83" s="102">
        <v>1327</v>
      </c>
      <c r="F83" s="102">
        <v>173</v>
      </c>
      <c r="G83" s="102"/>
      <c r="H83" s="102">
        <v>1439</v>
      </c>
      <c r="I83" s="102">
        <v>697</v>
      </c>
      <c r="J83" s="102">
        <v>1337</v>
      </c>
      <c r="K83" s="102">
        <v>147</v>
      </c>
      <c r="L83" s="102"/>
      <c r="M83" s="102">
        <v>2552</v>
      </c>
      <c r="N83" s="102">
        <v>232</v>
      </c>
      <c r="O83" s="102">
        <v>762</v>
      </c>
      <c r="P83" s="102">
        <v>58</v>
      </c>
    </row>
    <row r="84" spans="1:16" ht="9.9499999999999993" customHeight="1" x14ac:dyDescent="0.15">
      <c r="A84" s="270"/>
      <c r="B84" s="155" t="s">
        <v>42</v>
      </c>
      <c r="C84" s="103">
        <v>3381</v>
      </c>
      <c r="D84" s="103">
        <v>1059</v>
      </c>
      <c r="E84" s="103">
        <v>2188</v>
      </c>
      <c r="F84" s="103">
        <v>329</v>
      </c>
      <c r="G84" s="103"/>
      <c r="H84" s="103">
        <v>3609</v>
      </c>
      <c r="I84" s="103">
        <v>861</v>
      </c>
      <c r="J84" s="103">
        <v>2234</v>
      </c>
      <c r="K84" s="103">
        <v>248</v>
      </c>
      <c r="L84" s="103"/>
      <c r="M84" s="103">
        <v>5514</v>
      </c>
      <c r="N84" s="103">
        <v>263</v>
      </c>
      <c r="O84" s="103">
        <v>1003</v>
      </c>
      <c r="P84" s="103">
        <v>151</v>
      </c>
    </row>
    <row r="85" spans="1:16" ht="9.9499999999999993" customHeight="1" x14ac:dyDescent="0.15">
      <c r="A85" s="270" t="s">
        <v>52</v>
      </c>
      <c r="B85" s="100" t="s">
        <v>45</v>
      </c>
      <c r="C85" s="101">
        <v>394</v>
      </c>
      <c r="D85" s="101">
        <v>15</v>
      </c>
      <c r="E85" s="101">
        <v>89</v>
      </c>
      <c r="F85" s="101">
        <v>10</v>
      </c>
      <c r="G85" s="101"/>
      <c r="H85" s="101">
        <v>395</v>
      </c>
      <c r="I85" s="101">
        <v>8</v>
      </c>
      <c r="J85" s="101">
        <v>94</v>
      </c>
      <c r="K85" s="101">
        <v>10</v>
      </c>
      <c r="L85" s="101"/>
      <c r="M85" s="101">
        <v>468</v>
      </c>
      <c r="N85" s="101">
        <v>2</v>
      </c>
      <c r="O85" s="101">
        <v>25</v>
      </c>
      <c r="P85" s="101">
        <v>13</v>
      </c>
    </row>
    <row r="86" spans="1:16" ht="9.9499999999999993" customHeight="1" x14ac:dyDescent="0.15">
      <c r="A86" s="270"/>
      <c r="B86" s="100" t="s">
        <v>46</v>
      </c>
      <c r="C86" s="102">
        <v>838</v>
      </c>
      <c r="D86" s="102">
        <v>92</v>
      </c>
      <c r="E86" s="102">
        <v>300</v>
      </c>
      <c r="F86" s="102">
        <v>32</v>
      </c>
      <c r="G86" s="102"/>
      <c r="H86" s="102">
        <v>828</v>
      </c>
      <c r="I86" s="102">
        <v>81</v>
      </c>
      <c r="J86" s="102">
        <v>317</v>
      </c>
      <c r="K86" s="102">
        <v>38</v>
      </c>
      <c r="L86" s="102"/>
      <c r="M86" s="102">
        <v>1110</v>
      </c>
      <c r="N86" s="102">
        <v>26</v>
      </c>
      <c r="O86" s="102">
        <v>94</v>
      </c>
      <c r="P86" s="102">
        <v>27</v>
      </c>
    </row>
    <row r="87" spans="1:16" ht="9.9499999999999993" customHeight="1" x14ac:dyDescent="0.15">
      <c r="A87" s="270"/>
      <c r="B87" s="100" t="s">
        <v>47</v>
      </c>
      <c r="C87" s="102">
        <v>1939</v>
      </c>
      <c r="D87" s="102">
        <v>1558</v>
      </c>
      <c r="E87" s="102">
        <v>1905</v>
      </c>
      <c r="F87" s="102">
        <v>129</v>
      </c>
      <c r="G87" s="102"/>
      <c r="H87" s="102">
        <v>2159</v>
      </c>
      <c r="I87" s="102">
        <v>1315</v>
      </c>
      <c r="J87" s="102">
        <v>1919</v>
      </c>
      <c r="K87" s="102">
        <v>119</v>
      </c>
      <c r="L87" s="102"/>
      <c r="M87" s="102">
        <v>3628</v>
      </c>
      <c r="N87" s="102">
        <v>648</v>
      </c>
      <c r="O87" s="102">
        <v>1163</v>
      </c>
      <c r="P87" s="102">
        <v>66</v>
      </c>
    </row>
    <row r="88" spans="1:16" ht="9.9499999999999993" customHeight="1" x14ac:dyDescent="0.15">
      <c r="A88" s="270"/>
      <c r="B88" s="155" t="s">
        <v>42</v>
      </c>
      <c r="C88" s="103">
        <v>3171</v>
      </c>
      <c r="D88" s="103">
        <v>1666</v>
      </c>
      <c r="E88" s="103">
        <v>2295</v>
      </c>
      <c r="F88" s="103">
        <v>171</v>
      </c>
      <c r="G88" s="103"/>
      <c r="H88" s="103">
        <v>3382</v>
      </c>
      <c r="I88" s="103">
        <v>1405</v>
      </c>
      <c r="J88" s="103">
        <v>2330</v>
      </c>
      <c r="K88" s="103">
        <v>167</v>
      </c>
      <c r="L88" s="103"/>
      <c r="M88" s="103">
        <v>5207</v>
      </c>
      <c r="N88" s="103">
        <v>676</v>
      </c>
      <c r="O88" s="103">
        <v>1282</v>
      </c>
      <c r="P88" s="103">
        <v>105</v>
      </c>
    </row>
    <row r="89" spans="1:16" ht="9.9499999999999993" customHeight="1" x14ac:dyDescent="0.15">
      <c r="A89" s="275" t="s">
        <v>42</v>
      </c>
      <c r="B89" s="98" t="s">
        <v>45</v>
      </c>
      <c r="C89" s="104">
        <v>6338</v>
      </c>
      <c r="D89" s="104">
        <v>246</v>
      </c>
      <c r="E89" s="104">
        <v>1992</v>
      </c>
      <c r="F89" s="104">
        <v>494</v>
      </c>
      <c r="G89" s="104"/>
      <c r="H89" s="104">
        <v>6765</v>
      </c>
      <c r="I89" s="104">
        <v>180</v>
      </c>
      <c r="J89" s="104">
        <v>1814</v>
      </c>
      <c r="K89" s="104">
        <v>302</v>
      </c>
      <c r="L89" s="104"/>
      <c r="M89" s="104">
        <v>8332</v>
      </c>
      <c r="N89" s="104">
        <v>31</v>
      </c>
      <c r="O89" s="104">
        <v>280</v>
      </c>
      <c r="P89" s="104">
        <v>412</v>
      </c>
    </row>
    <row r="90" spans="1:16" ht="9.9499999999999993" customHeight="1" x14ac:dyDescent="0.15">
      <c r="A90" s="275"/>
      <c r="B90" s="98" t="s">
        <v>46</v>
      </c>
      <c r="C90" s="103">
        <v>9956</v>
      </c>
      <c r="D90" s="103">
        <v>1151</v>
      </c>
      <c r="E90" s="103">
        <v>5406</v>
      </c>
      <c r="F90" s="103">
        <v>1252</v>
      </c>
      <c r="G90" s="103"/>
      <c r="H90" s="103">
        <v>10575</v>
      </c>
      <c r="I90" s="103">
        <v>918</v>
      </c>
      <c r="J90" s="103">
        <v>5364</v>
      </c>
      <c r="K90" s="103">
        <v>919</v>
      </c>
      <c r="L90" s="103"/>
      <c r="M90" s="103">
        <v>15342</v>
      </c>
      <c r="N90" s="103">
        <v>191</v>
      </c>
      <c r="O90" s="103">
        <v>1592</v>
      </c>
      <c r="P90" s="103">
        <v>587</v>
      </c>
    </row>
    <row r="91" spans="1:16" ht="9.9499999999999993" customHeight="1" x14ac:dyDescent="0.15">
      <c r="A91" s="275"/>
      <c r="B91" s="98" t="s">
        <v>47</v>
      </c>
      <c r="C91" s="103">
        <v>6743</v>
      </c>
      <c r="D91" s="103">
        <v>3722</v>
      </c>
      <c r="E91" s="103">
        <v>6340</v>
      </c>
      <c r="F91" s="103">
        <v>1723</v>
      </c>
      <c r="G91" s="103"/>
      <c r="H91" s="103">
        <v>7690</v>
      </c>
      <c r="I91" s="103">
        <v>3125</v>
      </c>
      <c r="J91" s="103">
        <v>6340</v>
      </c>
      <c r="K91" s="103">
        <v>1343</v>
      </c>
      <c r="L91" s="103"/>
      <c r="M91" s="103">
        <v>13306</v>
      </c>
      <c r="N91" s="103">
        <v>1201</v>
      </c>
      <c r="O91" s="103">
        <v>3363</v>
      </c>
      <c r="P91" s="103">
        <v>583</v>
      </c>
    </row>
    <row r="92" spans="1:16" ht="9.9499999999999993" customHeight="1" x14ac:dyDescent="0.15">
      <c r="A92" s="276"/>
      <c r="B92" s="110" t="s">
        <v>42</v>
      </c>
      <c r="C92" s="111">
        <v>23037</v>
      </c>
      <c r="D92" s="111">
        <v>5120</v>
      </c>
      <c r="E92" s="111">
        <v>13738</v>
      </c>
      <c r="F92" s="111">
        <v>3468</v>
      </c>
      <c r="G92" s="111"/>
      <c r="H92" s="111">
        <v>25030</v>
      </c>
      <c r="I92" s="111">
        <v>4222</v>
      </c>
      <c r="J92" s="111">
        <v>13518</v>
      </c>
      <c r="K92" s="111">
        <v>2565</v>
      </c>
      <c r="L92" s="111"/>
      <c r="M92" s="111">
        <v>36980</v>
      </c>
      <c r="N92" s="111">
        <v>1424</v>
      </c>
      <c r="O92" s="111">
        <v>5235</v>
      </c>
      <c r="P92" s="111">
        <v>1581</v>
      </c>
    </row>
    <row r="93" spans="1:16" s="154" customFormat="1" ht="9" customHeight="1" x14ac:dyDescent="0.15">
      <c r="A93" s="154" t="s">
        <v>106</v>
      </c>
    </row>
    <row r="94" spans="1:16" ht="9" customHeight="1" x14ac:dyDescent="0.15">
      <c r="A94" s="74"/>
    </row>
  </sheetData>
  <mergeCells count="30">
    <mergeCell ref="A1:R1"/>
    <mergeCell ref="S2:T2"/>
    <mergeCell ref="A73:A76"/>
    <mergeCell ref="A77:A80"/>
    <mergeCell ref="A81:A84"/>
    <mergeCell ref="A31:A34"/>
    <mergeCell ref="A36:A39"/>
    <mergeCell ref="A40:A43"/>
    <mergeCell ref="A44:A47"/>
    <mergeCell ref="A48:A51"/>
    <mergeCell ref="A35:P35"/>
    <mergeCell ref="A27:A30"/>
    <mergeCell ref="C4:F4"/>
    <mergeCell ref="H4:K4"/>
    <mergeCell ref="M4:P4"/>
    <mergeCell ref="A6:P6"/>
    <mergeCell ref="A85:A88"/>
    <mergeCell ref="A89:A92"/>
    <mergeCell ref="A52:A55"/>
    <mergeCell ref="A56:A59"/>
    <mergeCell ref="A60:A63"/>
    <mergeCell ref="A65:A68"/>
    <mergeCell ref="A69:A72"/>
    <mergeCell ref="A64:P64"/>
    <mergeCell ref="A23:A26"/>
    <mergeCell ref="A4:B5"/>
    <mergeCell ref="A7:A10"/>
    <mergeCell ref="A11:A14"/>
    <mergeCell ref="A15:A18"/>
    <mergeCell ref="A19:A22"/>
  </mergeCells>
  <hyperlinks>
    <hyperlink ref="S2:T2" location="'Indice delle tavole'!A1" display="TORNA ALL'INDICE"/>
  </hyperlinks>
  <pageMargins left="0.5" right="0.5" top="0.5" bottom="0.5" header="0" footer="0"/>
  <pageSetup paperSize="9" scale="6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workbookViewId="0">
      <selection sqref="A1:I1"/>
    </sheetView>
  </sheetViews>
  <sheetFormatPr defaultColWidth="11.19921875" defaultRowHeight="9" customHeight="1" x14ac:dyDescent="0.15"/>
  <cols>
    <col min="1" max="1" width="50.3984375" style="77" customWidth="1"/>
    <col min="2" max="5" width="15.796875" style="77" customWidth="1"/>
    <col min="6" max="6" width="10.3984375" style="77" customWidth="1"/>
    <col min="7" max="7" width="13" style="77" bestFit="1" customWidth="1"/>
    <col min="8" max="16384" width="11.19921875" style="77"/>
  </cols>
  <sheetData>
    <row r="1" spans="1:10" ht="26.25" customHeight="1" x14ac:dyDescent="0.2">
      <c r="A1" s="253" t="s">
        <v>184</v>
      </c>
      <c r="B1" s="253"/>
      <c r="C1" s="253"/>
      <c r="D1" s="253"/>
      <c r="E1" s="253"/>
      <c r="F1" s="253"/>
      <c r="G1" s="253"/>
      <c r="H1" s="253"/>
      <c r="I1" s="253"/>
    </row>
    <row r="2" spans="1:10" s="72" customFormat="1" ht="12" x14ac:dyDescent="0.2">
      <c r="A2" s="40"/>
      <c r="I2" s="243" t="s">
        <v>212</v>
      </c>
      <c r="J2" s="243"/>
    </row>
    <row r="3" spans="1:10" ht="9.9499999999999993" customHeight="1" x14ac:dyDescent="0.15">
      <c r="A3" s="255" t="s">
        <v>161</v>
      </c>
      <c r="B3" s="245" t="s">
        <v>167</v>
      </c>
      <c r="C3" s="245"/>
      <c r="D3" s="245"/>
      <c r="E3" s="245"/>
      <c r="F3" s="245"/>
    </row>
    <row r="4" spans="1:10" ht="63" customHeight="1" x14ac:dyDescent="0.15">
      <c r="A4" s="280"/>
      <c r="B4" s="79" t="s">
        <v>63</v>
      </c>
      <c r="C4" s="79" t="s">
        <v>174</v>
      </c>
      <c r="D4" s="79" t="s">
        <v>64</v>
      </c>
      <c r="E4" s="79" t="s">
        <v>65</v>
      </c>
      <c r="F4" s="79" t="s">
        <v>173</v>
      </c>
    </row>
    <row r="5" spans="1:10" ht="9.9499999999999993" customHeight="1" x14ac:dyDescent="0.15">
      <c r="A5" s="251" t="s">
        <v>66</v>
      </c>
      <c r="B5" s="251"/>
      <c r="C5" s="251"/>
      <c r="D5" s="251"/>
      <c r="E5" s="251"/>
      <c r="F5" s="251"/>
    </row>
    <row r="6" spans="1:10" ht="9.9499999999999993" customHeight="1" x14ac:dyDescent="0.15">
      <c r="A6" s="82" t="s">
        <v>103</v>
      </c>
      <c r="B6" s="83">
        <v>23.2</v>
      </c>
      <c r="C6" s="83">
        <v>11.6</v>
      </c>
      <c r="D6" s="83">
        <v>20.9</v>
      </c>
      <c r="E6" s="83">
        <v>31.5</v>
      </c>
      <c r="F6" s="83">
        <v>9.3000000000000007</v>
      </c>
    </row>
    <row r="7" spans="1:10" ht="9.9499999999999993" customHeight="1" x14ac:dyDescent="0.15">
      <c r="A7" s="82" t="s">
        <v>104</v>
      </c>
      <c r="B7" s="84">
        <v>0.7</v>
      </c>
      <c r="C7" s="84">
        <v>8.3000000000000007</v>
      </c>
      <c r="D7" s="84">
        <v>3.3</v>
      </c>
      <c r="E7" s="84">
        <v>7</v>
      </c>
      <c r="F7" s="84">
        <v>1.5</v>
      </c>
    </row>
    <row r="8" spans="1:10" ht="9.9499999999999993" customHeight="1" x14ac:dyDescent="0.15">
      <c r="A8" s="82" t="s">
        <v>7</v>
      </c>
      <c r="B8" s="84">
        <v>0.3</v>
      </c>
      <c r="C8" s="84">
        <v>0.5</v>
      </c>
      <c r="D8" s="84">
        <v>0.5</v>
      </c>
      <c r="E8" s="84">
        <v>0.5</v>
      </c>
      <c r="F8" s="84">
        <v>18.100000000000001</v>
      </c>
    </row>
    <row r="9" spans="1:10" ht="9.9499999999999993" customHeight="1" x14ac:dyDescent="0.15">
      <c r="A9" s="153" t="s">
        <v>42</v>
      </c>
      <c r="B9" s="117">
        <v>24.2</v>
      </c>
      <c r="C9" s="117">
        <v>20.3</v>
      </c>
      <c r="D9" s="117">
        <v>25</v>
      </c>
      <c r="E9" s="117">
        <v>39.4</v>
      </c>
      <c r="F9" s="117">
        <v>29.2</v>
      </c>
    </row>
    <row r="10" spans="1:10" ht="9.9499999999999993" customHeight="1" x14ac:dyDescent="0.15">
      <c r="A10" s="251" t="s">
        <v>67</v>
      </c>
      <c r="B10" s="251"/>
      <c r="C10" s="251"/>
      <c r="D10" s="251"/>
      <c r="E10" s="251"/>
      <c r="F10" s="251"/>
    </row>
    <row r="11" spans="1:10" ht="9.9499999999999993" customHeight="1" x14ac:dyDescent="0.15">
      <c r="A11" s="82" t="s">
        <v>103</v>
      </c>
      <c r="B11" s="83">
        <v>39</v>
      </c>
      <c r="C11" s="83">
        <v>13.6</v>
      </c>
      <c r="D11" s="83">
        <v>29.5</v>
      </c>
      <c r="E11" s="83">
        <v>19.2</v>
      </c>
      <c r="F11" s="83">
        <v>13.4</v>
      </c>
    </row>
    <row r="12" spans="1:10" ht="9.9499999999999993" customHeight="1" x14ac:dyDescent="0.15">
      <c r="A12" s="82" t="s">
        <v>104</v>
      </c>
      <c r="B12" s="84">
        <v>1.3</v>
      </c>
      <c r="C12" s="84">
        <v>26</v>
      </c>
      <c r="D12" s="84">
        <v>8.5</v>
      </c>
      <c r="E12" s="84">
        <v>11.3</v>
      </c>
      <c r="F12" s="84">
        <v>2.9</v>
      </c>
    </row>
    <row r="13" spans="1:10" ht="9.9499999999999993" customHeight="1" x14ac:dyDescent="0.15">
      <c r="A13" s="82" t="s">
        <v>7</v>
      </c>
      <c r="B13" s="84">
        <v>0.2</v>
      </c>
      <c r="C13" s="84">
        <v>0.5</v>
      </c>
      <c r="D13" s="84">
        <v>1.4</v>
      </c>
      <c r="E13" s="84">
        <v>0.6</v>
      </c>
      <c r="F13" s="84">
        <v>24</v>
      </c>
    </row>
    <row r="14" spans="1:10" ht="9.9499999999999993" customHeight="1" x14ac:dyDescent="0.15">
      <c r="A14" s="153" t="s">
        <v>42</v>
      </c>
      <c r="B14" s="117">
        <v>40.6</v>
      </c>
      <c r="C14" s="117">
        <v>40.1</v>
      </c>
      <c r="D14" s="117">
        <v>39.4</v>
      </c>
      <c r="E14" s="117">
        <v>31.5</v>
      </c>
      <c r="F14" s="117">
        <v>40.4</v>
      </c>
    </row>
    <row r="15" spans="1:10" ht="9.9499999999999993" customHeight="1" x14ac:dyDescent="0.15">
      <c r="A15" s="251" t="s">
        <v>68</v>
      </c>
      <c r="B15" s="251"/>
      <c r="C15" s="251"/>
      <c r="D15" s="251"/>
      <c r="E15" s="251"/>
      <c r="F15" s="251"/>
    </row>
    <row r="16" spans="1:10" ht="9.9499999999999993" customHeight="1" x14ac:dyDescent="0.15">
      <c r="A16" s="82" t="s">
        <v>103</v>
      </c>
      <c r="B16" s="83">
        <v>33.700000000000003</v>
      </c>
      <c r="C16" s="83">
        <v>12.7</v>
      </c>
      <c r="D16" s="83">
        <v>23.8</v>
      </c>
      <c r="E16" s="83">
        <v>18.8</v>
      </c>
      <c r="F16" s="83">
        <v>5.4</v>
      </c>
    </row>
    <row r="17" spans="1:6" ht="9.9499999999999993" customHeight="1" x14ac:dyDescent="0.15">
      <c r="A17" s="82" t="s">
        <v>104</v>
      </c>
      <c r="B17" s="84">
        <v>1.5</v>
      </c>
      <c r="C17" s="84">
        <v>26.5</v>
      </c>
      <c r="D17" s="84">
        <v>10.7</v>
      </c>
      <c r="E17" s="84">
        <v>10.199999999999999</v>
      </c>
      <c r="F17" s="84">
        <v>1.9</v>
      </c>
    </row>
    <row r="18" spans="1:6" ht="9.9499999999999993" customHeight="1" x14ac:dyDescent="0.15">
      <c r="A18" s="82" t="s">
        <v>7</v>
      </c>
      <c r="B18" s="84">
        <v>0.1</v>
      </c>
      <c r="C18" s="84">
        <v>0.3</v>
      </c>
      <c r="D18" s="84">
        <v>1.2</v>
      </c>
      <c r="E18" s="84">
        <v>0.1</v>
      </c>
      <c r="F18" s="84">
        <v>23.1</v>
      </c>
    </row>
    <row r="19" spans="1:6" ht="9.9499999999999993" customHeight="1" x14ac:dyDescent="0.15">
      <c r="A19" s="153" t="s">
        <v>42</v>
      </c>
      <c r="B19" s="117">
        <v>35.200000000000003</v>
      </c>
      <c r="C19" s="117">
        <v>39.5</v>
      </c>
      <c r="D19" s="117">
        <v>35.6</v>
      </c>
      <c r="E19" s="117">
        <v>29.1</v>
      </c>
      <c r="F19" s="117">
        <v>30.4</v>
      </c>
    </row>
    <row r="20" spans="1:6" ht="9.9499999999999993" customHeight="1" x14ac:dyDescent="0.15">
      <c r="A20" s="251" t="s">
        <v>163</v>
      </c>
      <c r="B20" s="251"/>
      <c r="C20" s="251"/>
      <c r="D20" s="251"/>
      <c r="E20" s="251"/>
      <c r="F20" s="251"/>
    </row>
    <row r="21" spans="1:6" ht="9.9499999999999993" customHeight="1" x14ac:dyDescent="0.15">
      <c r="A21" s="82" t="s">
        <v>103</v>
      </c>
      <c r="B21" s="83">
        <v>95.9</v>
      </c>
      <c r="C21" s="83">
        <v>37.9</v>
      </c>
      <c r="D21" s="83">
        <v>74.2</v>
      </c>
      <c r="E21" s="83">
        <v>69.400000000000006</v>
      </c>
      <c r="F21" s="83">
        <v>28.2</v>
      </c>
    </row>
    <row r="22" spans="1:6" ht="9.9499999999999993" customHeight="1" x14ac:dyDescent="0.15">
      <c r="A22" s="82" t="s">
        <v>104</v>
      </c>
      <c r="B22" s="84">
        <v>3.5</v>
      </c>
      <c r="C22" s="84">
        <v>60.8</v>
      </c>
      <c r="D22" s="84">
        <v>22.5</v>
      </c>
      <c r="E22" s="84">
        <v>28.6</v>
      </c>
      <c r="F22" s="84">
        <v>6.3</v>
      </c>
    </row>
    <row r="23" spans="1:6" ht="9.9499999999999993" customHeight="1" x14ac:dyDescent="0.15">
      <c r="A23" s="153" t="s">
        <v>7</v>
      </c>
      <c r="B23" s="84">
        <v>0.6</v>
      </c>
      <c r="C23" s="84">
        <v>1.3</v>
      </c>
      <c r="D23" s="84">
        <v>3</v>
      </c>
      <c r="E23" s="84">
        <v>1.1000000000000001</v>
      </c>
      <c r="F23" s="84">
        <v>65.2</v>
      </c>
    </row>
    <row r="24" spans="1:6" ht="9.9499999999999993" customHeight="1" x14ac:dyDescent="0.15">
      <c r="A24" s="96" t="s">
        <v>42</v>
      </c>
      <c r="B24" s="89">
        <v>100</v>
      </c>
      <c r="C24" s="89">
        <v>100</v>
      </c>
      <c r="D24" s="89">
        <v>100</v>
      </c>
      <c r="E24" s="89">
        <v>100</v>
      </c>
      <c r="F24" s="89">
        <v>100</v>
      </c>
    </row>
    <row r="25" spans="1:6" s="154" customFormat="1" ht="9" customHeight="1" x14ac:dyDescent="0.15">
      <c r="A25" s="154" t="s">
        <v>106</v>
      </c>
    </row>
  </sheetData>
  <mergeCells count="8">
    <mergeCell ref="A15:F15"/>
    <mergeCell ref="A20:F20"/>
    <mergeCell ref="A3:A4"/>
    <mergeCell ref="A1:I1"/>
    <mergeCell ref="I2:J2"/>
    <mergeCell ref="B3:F3"/>
    <mergeCell ref="A5:F5"/>
    <mergeCell ref="A10:F10"/>
  </mergeCells>
  <hyperlinks>
    <hyperlink ref="I2:J2" location="'Indice delle tavole'!A1" display="TORNA ALL'INDICE"/>
  </hyperlinks>
  <pageMargins left="0.5" right="0.5" top="0.5" bottom="0.5" header="0" footer="0"/>
  <pageSetup paperSize="9" scale="7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workbookViewId="0">
      <selection sqref="A1:I1"/>
    </sheetView>
  </sheetViews>
  <sheetFormatPr defaultColWidth="11.19921875" defaultRowHeight="9" customHeight="1" x14ac:dyDescent="0.15"/>
  <cols>
    <col min="1" max="1" width="50.3984375" style="77" customWidth="1"/>
    <col min="2" max="5" width="15.796875" style="77" customWidth="1"/>
    <col min="6" max="6" width="10.3984375" style="77" customWidth="1"/>
    <col min="7" max="16384" width="11.19921875" style="77"/>
  </cols>
  <sheetData>
    <row r="1" spans="1:10" ht="26.25" customHeight="1" x14ac:dyDescent="0.2">
      <c r="A1" s="253" t="s">
        <v>185</v>
      </c>
      <c r="B1" s="253"/>
      <c r="C1" s="253"/>
      <c r="D1" s="253"/>
      <c r="E1" s="253"/>
      <c r="F1" s="253"/>
      <c r="G1" s="253"/>
      <c r="H1" s="253"/>
      <c r="I1" s="253"/>
    </row>
    <row r="2" spans="1:10" ht="12" x14ac:dyDescent="0.2">
      <c r="I2" s="243" t="s">
        <v>212</v>
      </c>
      <c r="J2" s="243"/>
    </row>
    <row r="3" spans="1:10" ht="9.9499999999999993" customHeight="1" x14ac:dyDescent="0.15">
      <c r="A3" s="255" t="s">
        <v>161</v>
      </c>
      <c r="B3" s="245" t="s">
        <v>167</v>
      </c>
      <c r="C3" s="245"/>
      <c r="D3" s="245"/>
      <c r="E3" s="245"/>
      <c r="F3" s="245"/>
    </row>
    <row r="4" spans="1:10" ht="63" customHeight="1" x14ac:dyDescent="0.15">
      <c r="A4" s="280"/>
      <c r="B4" s="79" t="s">
        <v>63</v>
      </c>
      <c r="C4" s="79" t="s">
        <v>174</v>
      </c>
      <c r="D4" s="79" t="s">
        <v>64</v>
      </c>
      <c r="E4" s="79" t="s">
        <v>65</v>
      </c>
      <c r="F4" s="79" t="s">
        <v>173</v>
      </c>
      <c r="J4" s="116"/>
    </row>
    <row r="5" spans="1:10" ht="9.9499999999999993" customHeight="1" x14ac:dyDescent="0.15">
      <c r="A5" s="251" t="s">
        <v>66</v>
      </c>
      <c r="B5" s="251"/>
      <c r="C5" s="251"/>
      <c r="D5" s="251"/>
      <c r="E5" s="251"/>
      <c r="F5" s="251"/>
    </row>
    <row r="6" spans="1:10" ht="9.9499999999999993" customHeight="1" x14ac:dyDescent="0.15">
      <c r="A6" s="82" t="s">
        <v>103</v>
      </c>
      <c r="B6" s="92">
        <v>804</v>
      </c>
      <c r="C6" s="92">
        <v>283</v>
      </c>
      <c r="D6" s="92">
        <v>170</v>
      </c>
      <c r="E6" s="92">
        <v>136</v>
      </c>
      <c r="F6" s="92">
        <v>96</v>
      </c>
    </row>
    <row r="7" spans="1:10" ht="9.9499999999999993" customHeight="1" x14ac:dyDescent="0.15">
      <c r="A7" s="82" t="s">
        <v>162</v>
      </c>
      <c r="B7" s="91">
        <v>26</v>
      </c>
      <c r="C7" s="91">
        <v>202</v>
      </c>
      <c r="D7" s="91">
        <v>27</v>
      </c>
      <c r="E7" s="91">
        <v>30</v>
      </c>
      <c r="F7" s="91">
        <v>15</v>
      </c>
    </row>
    <row r="8" spans="1:10" ht="9.9499999999999993" customHeight="1" x14ac:dyDescent="0.15">
      <c r="A8" s="82" t="s">
        <v>7</v>
      </c>
      <c r="B8" s="92">
        <v>9</v>
      </c>
      <c r="C8" s="92">
        <v>12</v>
      </c>
      <c r="D8" s="92">
        <v>4</v>
      </c>
      <c r="E8" s="92">
        <v>2</v>
      </c>
      <c r="F8" s="92">
        <v>187</v>
      </c>
    </row>
    <row r="9" spans="1:10" ht="9.9499999999999993" customHeight="1" x14ac:dyDescent="0.15">
      <c r="A9" s="152" t="s">
        <v>42</v>
      </c>
      <c r="B9" s="94">
        <v>840</v>
      </c>
      <c r="C9" s="94">
        <v>496</v>
      </c>
      <c r="D9" s="94">
        <v>203</v>
      </c>
      <c r="E9" s="94">
        <v>170</v>
      </c>
      <c r="F9" s="94">
        <v>301</v>
      </c>
    </row>
    <row r="10" spans="1:10" ht="9.9499999999999993" customHeight="1" x14ac:dyDescent="0.15">
      <c r="A10" s="251" t="s">
        <v>67</v>
      </c>
      <c r="B10" s="251"/>
      <c r="C10" s="251"/>
      <c r="D10" s="251"/>
      <c r="E10" s="251"/>
      <c r="F10" s="251"/>
    </row>
    <row r="11" spans="1:10" ht="9.9499999999999993" customHeight="1" x14ac:dyDescent="0.15">
      <c r="A11" s="82" t="s">
        <v>103</v>
      </c>
      <c r="B11" s="91">
        <v>1355</v>
      </c>
      <c r="C11" s="91">
        <v>333</v>
      </c>
      <c r="D11" s="91">
        <v>240</v>
      </c>
      <c r="E11" s="91">
        <v>83</v>
      </c>
      <c r="F11" s="91">
        <v>138</v>
      </c>
    </row>
    <row r="12" spans="1:10" ht="9.9499999999999993" customHeight="1" x14ac:dyDescent="0.15">
      <c r="A12" s="82" t="s">
        <v>162</v>
      </c>
      <c r="B12" s="92">
        <v>45</v>
      </c>
      <c r="C12" s="92">
        <v>634</v>
      </c>
      <c r="D12" s="92">
        <v>69</v>
      </c>
      <c r="E12" s="92">
        <v>49</v>
      </c>
      <c r="F12" s="92">
        <v>30</v>
      </c>
    </row>
    <row r="13" spans="1:10" ht="9.9499999999999993" customHeight="1" x14ac:dyDescent="0.15">
      <c r="A13" s="82" t="s">
        <v>7</v>
      </c>
      <c r="B13" s="92">
        <v>8</v>
      </c>
      <c r="C13" s="92">
        <v>12</v>
      </c>
      <c r="D13" s="92">
        <v>11</v>
      </c>
      <c r="E13" s="92">
        <v>2</v>
      </c>
      <c r="F13" s="92">
        <v>247</v>
      </c>
    </row>
    <row r="14" spans="1:10" ht="9.9499999999999993" customHeight="1" x14ac:dyDescent="0.15">
      <c r="A14" s="152" t="s">
        <v>42</v>
      </c>
      <c r="B14" s="94">
        <v>1410</v>
      </c>
      <c r="C14" s="94">
        <v>979</v>
      </c>
      <c r="D14" s="94">
        <v>320</v>
      </c>
      <c r="E14" s="94">
        <v>136</v>
      </c>
      <c r="F14" s="94">
        <v>416</v>
      </c>
    </row>
    <row r="15" spans="1:10" ht="9.9499999999999993" customHeight="1" x14ac:dyDescent="0.15">
      <c r="A15" s="251" t="s">
        <v>68</v>
      </c>
      <c r="B15" s="251"/>
      <c r="C15" s="251"/>
      <c r="D15" s="251"/>
      <c r="E15" s="251"/>
      <c r="F15" s="251"/>
    </row>
    <row r="16" spans="1:10" ht="9.9499999999999993" customHeight="1" x14ac:dyDescent="0.15">
      <c r="A16" s="82" t="s">
        <v>103</v>
      </c>
      <c r="B16" s="91">
        <v>1169</v>
      </c>
      <c r="C16" s="91">
        <v>310</v>
      </c>
      <c r="D16" s="91">
        <v>193</v>
      </c>
      <c r="E16" s="91">
        <v>81</v>
      </c>
      <c r="F16" s="91">
        <v>55</v>
      </c>
    </row>
    <row r="17" spans="1:6" ht="9.9499999999999993" customHeight="1" x14ac:dyDescent="0.15">
      <c r="A17" s="82" t="s">
        <v>162</v>
      </c>
      <c r="B17" s="92">
        <v>52</v>
      </c>
      <c r="C17" s="92">
        <v>647</v>
      </c>
      <c r="D17" s="92">
        <v>87</v>
      </c>
      <c r="E17" s="92">
        <v>44</v>
      </c>
      <c r="F17" s="92">
        <v>20</v>
      </c>
    </row>
    <row r="18" spans="1:6" ht="9.9499999999999993" customHeight="1" x14ac:dyDescent="0.15">
      <c r="A18" s="82" t="s">
        <v>7</v>
      </c>
      <c r="B18" s="92">
        <v>2</v>
      </c>
      <c r="C18" s="92">
        <v>8</v>
      </c>
      <c r="D18" s="92">
        <v>9</v>
      </c>
      <c r="E18" s="92">
        <v>0</v>
      </c>
      <c r="F18" s="92">
        <v>238</v>
      </c>
    </row>
    <row r="19" spans="1:6" ht="9.9499999999999993" customHeight="1" x14ac:dyDescent="0.15">
      <c r="A19" s="152" t="s">
        <v>42</v>
      </c>
      <c r="B19" s="94">
        <v>1223</v>
      </c>
      <c r="C19" s="94">
        <v>965</v>
      </c>
      <c r="D19" s="94">
        <v>290</v>
      </c>
      <c r="E19" s="94">
        <v>125</v>
      </c>
      <c r="F19" s="94">
        <v>313</v>
      </c>
    </row>
    <row r="20" spans="1:6" ht="9.9499999999999993" customHeight="1" x14ac:dyDescent="0.15">
      <c r="A20" s="251" t="s">
        <v>163</v>
      </c>
      <c r="B20" s="251"/>
      <c r="C20" s="251"/>
      <c r="D20" s="251"/>
      <c r="E20" s="251"/>
      <c r="F20" s="251"/>
    </row>
    <row r="21" spans="1:6" ht="9.9499999999999993" customHeight="1" x14ac:dyDescent="0.15">
      <c r="A21" s="82" t="s">
        <v>103</v>
      </c>
      <c r="B21" s="91">
        <v>3328</v>
      </c>
      <c r="C21" s="91">
        <v>926</v>
      </c>
      <c r="D21" s="91">
        <v>603</v>
      </c>
      <c r="E21" s="91">
        <v>300</v>
      </c>
      <c r="F21" s="91">
        <v>290</v>
      </c>
    </row>
    <row r="22" spans="1:6" ht="9.9499999999999993" customHeight="1" x14ac:dyDescent="0.15">
      <c r="A22" s="82" t="s">
        <v>162</v>
      </c>
      <c r="B22" s="92">
        <v>122</v>
      </c>
      <c r="C22" s="92">
        <v>1483</v>
      </c>
      <c r="D22" s="92">
        <v>183</v>
      </c>
      <c r="E22" s="92">
        <v>123</v>
      </c>
      <c r="F22" s="92">
        <v>65</v>
      </c>
    </row>
    <row r="23" spans="1:6" ht="9.9499999999999993" customHeight="1" x14ac:dyDescent="0.15">
      <c r="A23" s="152" t="s">
        <v>7</v>
      </c>
      <c r="B23" s="92">
        <v>19</v>
      </c>
      <c r="C23" s="92">
        <v>32</v>
      </c>
      <c r="D23" s="92">
        <v>25</v>
      </c>
      <c r="E23" s="92">
        <v>5</v>
      </c>
      <c r="F23" s="92">
        <v>672</v>
      </c>
    </row>
    <row r="24" spans="1:6" ht="9.9499999999999993" customHeight="1" x14ac:dyDescent="0.15">
      <c r="A24" s="88" t="s">
        <v>42</v>
      </c>
      <c r="B24" s="97">
        <v>3472</v>
      </c>
      <c r="C24" s="97">
        <v>2440</v>
      </c>
      <c r="D24" s="97">
        <v>813</v>
      </c>
      <c r="E24" s="97">
        <v>432</v>
      </c>
      <c r="F24" s="97">
        <v>1030</v>
      </c>
    </row>
    <row r="25" spans="1:6" s="154" customFormat="1" ht="9" customHeight="1" x14ac:dyDescent="0.15">
      <c r="A25" s="154" t="s">
        <v>106</v>
      </c>
    </row>
  </sheetData>
  <mergeCells count="8">
    <mergeCell ref="A15:F15"/>
    <mergeCell ref="A20:F20"/>
    <mergeCell ref="A3:A4"/>
    <mergeCell ref="A1:I1"/>
    <mergeCell ref="I2:J2"/>
    <mergeCell ref="B3:F3"/>
    <mergeCell ref="A5:F5"/>
    <mergeCell ref="A10:F10"/>
  </mergeCells>
  <hyperlinks>
    <hyperlink ref="I2:J2" location="'Indice delle tavole'!A1" display="TORNA ALL'INDICE"/>
  </hyperlinks>
  <pageMargins left="0.5" right="0.5" top="0.5" bottom="0.5" header="0" footer="0"/>
  <pageSetup paperSize="9" scale="8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zoomScaleNormal="100" workbookViewId="0">
      <selection sqref="A1:R1"/>
    </sheetView>
  </sheetViews>
  <sheetFormatPr defaultColWidth="11.19921875" defaultRowHeight="9" customHeight="1" x14ac:dyDescent="0.15"/>
  <cols>
    <col min="1" max="1" width="37" style="77" customWidth="1"/>
    <col min="2" max="5" width="10.19921875" style="77" customWidth="1"/>
    <col min="6" max="6" width="1.59765625" style="77" customWidth="1"/>
    <col min="7" max="10" width="10.19921875" style="77" customWidth="1"/>
    <col min="11" max="11" width="1.59765625" style="77" customWidth="1"/>
    <col min="12" max="15" width="10.19921875" style="77" customWidth="1"/>
    <col min="16" max="16384" width="11.19921875" style="77"/>
  </cols>
  <sheetData>
    <row r="1" spans="1:18" ht="26.25" customHeight="1" x14ac:dyDescent="0.2">
      <c r="A1" s="253" t="s">
        <v>186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2" x14ac:dyDescent="0.2">
      <c r="Q2" s="243" t="s">
        <v>212</v>
      </c>
      <c r="R2" s="243"/>
    </row>
    <row r="3" spans="1:18" ht="9.9499999999999993" customHeight="1" x14ac:dyDescent="0.15">
      <c r="A3" s="255" t="s">
        <v>90</v>
      </c>
      <c r="B3" s="245" t="s">
        <v>0</v>
      </c>
      <c r="C3" s="245"/>
      <c r="D3" s="245"/>
      <c r="E3" s="245"/>
      <c r="F3" s="118"/>
      <c r="G3" s="245" t="s">
        <v>1</v>
      </c>
      <c r="H3" s="245"/>
      <c r="I3" s="245"/>
      <c r="J3" s="245"/>
      <c r="K3" s="118"/>
      <c r="L3" s="245" t="s">
        <v>2</v>
      </c>
      <c r="M3" s="245"/>
      <c r="N3" s="245"/>
      <c r="O3" s="245"/>
    </row>
    <row r="4" spans="1:18" ht="42" customHeight="1" x14ac:dyDescent="0.15">
      <c r="A4" s="280"/>
      <c r="B4" s="175" t="s">
        <v>3</v>
      </c>
      <c r="C4" s="175" t="s">
        <v>4</v>
      </c>
      <c r="D4" s="175" t="s">
        <v>5</v>
      </c>
      <c r="E4" s="175" t="s">
        <v>6</v>
      </c>
      <c r="F4" s="80"/>
      <c r="G4" s="175" t="s">
        <v>3</v>
      </c>
      <c r="H4" s="175" t="s">
        <v>4</v>
      </c>
      <c r="I4" s="175" t="s">
        <v>5</v>
      </c>
      <c r="J4" s="175" t="s">
        <v>6</v>
      </c>
      <c r="K4" s="80"/>
      <c r="L4" s="175" t="s">
        <v>3</v>
      </c>
      <c r="M4" s="175" t="s">
        <v>4</v>
      </c>
      <c r="N4" s="175" t="s">
        <v>5</v>
      </c>
      <c r="O4" s="175" t="s">
        <v>6</v>
      </c>
    </row>
    <row r="5" spans="1:18" ht="9.9499999999999993" customHeight="1" x14ac:dyDescent="0.15">
      <c r="A5" s="82" t="s">
        <v>91</v>
      </c>
      <c r="B5" s="83">
        <v>55.8</v>
      </c>
      <c r="C5" s="83">
        <v>6.4</v>
      </c>
      <c r="D5" s="83">
        <v>27.8</v>
      </c>
      <c r="E5" s="83">
        <v>9.5</v>
      </c>
      <c r="F5" s="83"/>
      <c r="G5" s="83">
        <v>60.9</v>
      </c>
      <c r="H5" s="83">
        <v>5.2</v>
      </c>
      <c r="I5" s="83">
        <v>26.9</v>
      </c>
      <c r="J5" s="83">
        <v>6.4</v>
      </c>
      <c r="K5" s="83"/>
      <c r="L5" s="83">
        <v>86.3</v>
      </c>
      <c r="M5" s="83">
        <v>1.2</v>
      </c>
      <c r="N5" s="83">
        <v>7.6</v>
      </c>
      <c r="O5" s="83">
        <v>4.2</v>
      </c>
    </row>
    <row r="6" spans="1:18" ht="9.9499999999999993" customHeight="1" x14ac:dyDescent="0.15">
      <c r="A6" s="158" t="s">
        <v>168</v>
      </c>
      <c r="B6" s="84">
        <v>67.900000000000006</v>
      </c>
      <c r="C6" s="84">
        <v>4.4000000000000004</v>
      </c>
      <c r="D6" s="84">
        <v>23.7</v>
      </c>
      <c r="E6" s="84">
        <v>3.9</v>
      </c>
      <c r="F6" s="84"/>
      <c r="G6" s="84">
        <v>70.7</v>
      </c>
      <c r="H6" s="84">
        <v>3.5</v>
      </c>
      <c r="I6" s="84">
        <v>22.8</v>
      </c>
      <c r="J6" s="84">
        <v>2.4</v>
      </c>
      <c r="K6" s="84"/>
      <c r="L6" s="84">
        <v>88.6</v>
      </c>
      <c r="M6" s="84">
        <v>0.7</v>
      </c>
      <c r="N6" s="84">
        <v>6</v>
      </c>
      <c r="O6" s="84">
        <v>3.9</v>
      </c>
    </row>
    <row r="7" spans="1:18" ht="9.9499999999999993" customHeight="1" x14ac:dyDescent="0.15">
      <c r="A7" s="158" t="s">
        <v>169</v>
      </c>
      <c r="B7" s="84">
        <v>63.8</v>
      </c>
      <c r="C7" s="84">
        <v>4</v>
      </c>
      <c r="D7" s="84">
        <v>28.6</v>
      </c>
      <c r="E7" s="84">
        <v>3.4</v>
      </c>
      <c r="F7" s="84"/>
      <c r="G7" s="84">
        <v>68.5</v>
      </c>
      <c r="H7" s="84">
        <v>3.1</v>
      </c>
      <c r="I7" s="84">
        <v>26.4</v>
      </c>
      <c r="J7" s="84">
        <v>1.9</v>
      </c>
      <c r="K7" s="84"/>
      <c r="L7" s="84">
        <v>90.5</v>
      </c>
      <c r="M7" s="84">
        <v>0.5</v>
      </c>
      <c r="N7" s="84">
        <v>5.5</v>
      </c>
      <c r="O7" s="84">
        <v>3.2</v>
      </c>
    </row>
    <row r="8" spans="1:18" ht="9.9499999999999993" customHeight="1" x14ac:dyDescent="0.15">
      <c r="A8" s="158" t="s">
        <v>170</v>
      </c>
      <c r="B8" s="84">
        <v>43</v>
      </c>
      <c r="C8" s="84">
        <v>9.4</v>
      </c>
      <c r="D8" s="84">
        <v>27.2</v>
      </c>
      <c r="E8" s="84">
        <v>19.5</v>
      </c>
      <c r="F8" s="84"/>
      <c r="G8" s="84">
        <v>49.9</v>
      </c>
      <c r="H8" s="84">
        <v>7.8</v>
      </c>
      <c r="I8" s="84">
        <v>27.3</v>
      </c>
      <c r="J8" s="84">
        <v>14</v>
      </c>
      <c r="K8" s="84"/>
      <c r="L8" s="84">
        <v>81.599999999999994</v>
      </c>
      <c r="M8" s="84">
        <v>2</v>
      </c>
      <c r="N8" s="84">
        <v>9.5</v>
      </c>
      <c r="O8" s="84">
        <v>5.8</v>
      </c>
    </row>
    <row r="9" spans="1:18" ht="9.9499999999999993" customHeight="1" x14ac:dyDescent="0.15">
      <c r="A9" s="158" t="s">
        <v>172</v>
      </c>
      <c r="B9" s="84">
        <v>49.1</v>
      </c>
      <c r="C9" s="84">
        <v>9</v>
      </c>
      <c r="D9" s="84">
        <v>32.1</v>
      </c>
      <c r="E9" s="84">
        <v>9.3000000000000007</v>
      </c>
      <c r="F9" s="84"/>
      <c r="G9" s="84">
        <v>53.3</v>
      </c>
      <c r="H9" s="84">
        <v>7.5</v>
      </c>
      <c r="I9" s="84">
        <v>33.4</v>
      </c>
      <c r="J9" s="84">
        <v>5.4</v>
      </c>
      <c r="K9" s="84"/>
      <c r="L9" s="84">
        <v>81.3</v>
      </c>
      <c r="M9" s="84">
        <v>1.7</v>
      </c>
      <c r="N9" s="84">
        <v>12.5</v>
      </c>
      <c r="O9" s="84">
        <v>3.7</v>
      </c>
    </row>
    <row r="10" spans="1:18" ht="9.9499999999999993" customHeight="1" x14ac:dyDescent="0.15">
      <c r="A10" s="96" t="s">
        <v>42</v>
      </c>
      <c r="B10" s="89">
        <v>55.8</v>
      </c>
      <c r="C10" s="89">
        <v>6.4</v>
      </c>
      <c r="D10" s="89">
        <v>27.8</v>
      </c>
      <c r="E10" s="89">
        <v>9.5</v>
      </c>
      <c r="F10" s="89"/>
      <c r="G10" s="89">
        <v>60.9</v>
      </c>
      <c r="H10" s="89">
        <v>5.2</v>
      </c>
      <c r="I10" s="89">
        <v>26.9</v>
      </c>
      <c r="J10" s="89">
        <v>6.4</v>
      </c>
      <c r="K10" s="89"/>
      <c r="L10" s="89">
        <v>86.3</v>
      </c>
      <c r="M10" s="89">
        <v>1.2</v>
      </c>
      <c r="N10" s="89">
        <v>7.6</v>
      </c>
      <c r="O10" s="89">
        <v>4.2</v>
      </c>
    </row>
    <row r="11" spans="1:18" s="154" customFormat="1" ht="9" customHeight="1" x14ac:dyDescent="0.15">
      <c r="A11" s="154" t="s">
        <v>106</v>
      </c>
    </row>
  </sheetData>
  <mergeCells count="6">
    <mergeCell ref="A3:A4"/>
    <mergeCell ref="B3:E3"/>
    <mergeCell ref="G3:J3"/>
    <mergeCell ref="L3:O3"/>
    <mergeCell ref="A1:R1"/>
    <mergeCell ref="Q2:R2"/>
  </mergeCells>
  <hyperlinks>
    <hyperlink ref="Q2:R2" location="'Indice delle tavole'!A1" display="TORNA ALL'INDICE"/>
  </hyperlinks>
  <pageMargins left="0.5" right="0.5" top="0.5" bottom="0.5" header="0" footer="0"/>
  <pageSetup paperSize="9" scale="6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zoomScaleNormal="100" workbookViewId="0">
      <selection sqref="A1:R1"/>
    </sheetView>
  </sheetViews>
  <sheetFormatPr defaultColWidth="11.19921875" defaultRowHeight="9" customHeight="1" x14ac:dyDescent="0.15"/>
  <cols>
    <col min="1" max="1" width="37" style="77" customWidth="1"/>
    <col min="2" max="5" width="10.19921875" style="77" customWidth="1"/>
    <col min="6" max="6" width="1.59765625" style="77" customWidth="1"/>
    <col min="7" max="10" width="10.19921875" style="77" customWidth="1"/>
    <col min="11" max="11" width="1.59765625" style="77" customWidth="1"/>
    <col min="12" max="15" width="10.19921875" style="77" customWidth="1"/>
    <col min="16" max="16384" width="11.19921875" style="77"/>
  </cols>
  <sheetData>
    <row r="1" spans="1:18" ht="26.25" customHeight="1" x14ac:dyDescent="0.2">
      <c r="A1" s="253" t="s">
        <v>187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2" x14ac:dyDescent="0.2">
      <c r="Q2" s="243" t="s">
        <v>212</v>
      </c>
      <c r="R2" s="243"/>
    </row>
    <row r="3" spans="1:18" ht="9.9499999999999993" customHeight="1" x14ac:dyDescent="0.15">
      <c r="A3" s="255" t="s">
        <v>90</v>
      </c>
      <c r="B3" s="245" t="s">
        <v>0</v>
      </c>
      <c r="C3" s="245"/>
      <c r="D3" s="245"/>
      <c r="E3" s="245"/>
      <c r="F3" s="118"/>
      <c r="G3" s="245" t="s">
        <v>1</v>
      </c>
      <c r="H3" s="245"/>
      <c r="I3" s="245"/>
      <c r="J3" s="245"/>
      <c r="K3" s="118"/>
      <c r="L3" s="245" t="s">
        <v>2</v>
      </c>
      <c r="M3" s="245"/>
      <c r="N3" s="245"/>
      <c r="O3" s="245"/>
    </row>
    <row r="4" spans="1:18" ht="42" customHeight="1" x14ac:dyDescent="0.15">
      <c r="A4" s="280"/>
      <c r="B4" s="175" t="s">
        <v>3</v>
      </c>
      <c r="C4" s="175" t="s">
        <v>4</v>
      </c>
      <c r="D4" s="175" t="s">
        <v>5</v>
      </c>
      <c r="E4" s="175" t="s">
        <v>6</v>
      </c>
      <c r="F4" s="80"/>
      <c r="G4" s="175" t="s">
        <v>3</v>
      </c>
      <c r="H4" s="175" t="s">
        <v>4</v>
      </c>
      <c r="I4" s="175" t="s">
        <v>5</v>
      </c>
      <c r="J4" s="175" t="s">
        <v>6</v>
      </c>
      <c r="K4" s="80"/>
      <c r="L4" s="175" t="s">
        <v>3</v>
      </c>
      <c r="M4" s="175" t="s">
        <v>4</v>
      </c>
      <c r="N4" s="175" t="s">
        <v>5</v>
      </c>
      <c r="O4" s="175" t="s">
        <v>6</v>
      </c>
    </row>
    <row r="5" spans="1:18" ht="9.9499999999999993" customHeight="1" x14ac:dyDescent="0.15">
      <c r="A5" s="82" t="s">
        <v>91</v>
      </c>
      <c r="B5" s="91">
        <v>12928</v>
      </c>
      <c r="C5" s="91">
        <v>1483</v>
      </c>
      <c r="D5" s="91">
        <v>6446</v>
      </c>
      <c r="E5" s="91">
        <v>2205</v>
      </c>
      <c r="F5" s="91"/>
      <c r="G5" s="91">
        <v>14117</v>
      </c>
      <c r="H5" s="91">
        <v>1204</v>
      </c>
      <c r="I5" s="91">
        <v>6240</v>
      </c>
      <c r="J5" s="91">
        <v>1489</v>
      </c>
      <c r="K5" s="91"/>
      <c r="L5" s="91">
        <v>19988</v>
      </c>
      <c r="M5" s="91">
        <v>275</v>
      </c>
      <c r="N5" s="91">
        <v>1765</v>
      </c>
      <c r="O5" s="91">
        <v>976</v>
      </c>
    </row>
    <row r="6" spans="1:18" ht="9.9499999999999993" customHeight="1" x14ac:dyDescent="0.15">
      <c r="A6" s="168" t="s">
        <v>168</v>
      </c>
      <c r="B6" s="92">
        <v>2107</v>
      </c>
      <c r="C6" s="92">
        <v>138</v>
      </c>
      <c r="D6" s="92">
        <v>736</v>
      </c>
      <c r="E6" s="92">
        <v>120</v>
      </c>
      <c r="F6" s="92"/>
      <c r="G6" s="92">
        <v>2196</v>
      </c>
      <c r="H6" s="92">
        <v>109</v>
      </c>
      <c r="I6" s="92">
        <v>707</v>
      </c>
      <c r="J6" s="92">
        <v>73</v>
      </c>
      <c r="K6" s="92"/>
      <c r="L6" s="92">
        <v>2752</v>
      </c>
      <c r="M6" s="92">
        <v>22</v>
      </c>
      <c r="N6" s="92">
        <v>185</v>
      </c>
      <c r="O6" s="92">
        <v>121</v>
      </c>
    </row>
    <row r="7" spans="1:18" ht="9.9499999999999993" customHeight="1" x14ac:dyDescent="0.15">
      <c r="A7" s="168" t="s">
        <v>169</v>
      </c>
      <c r="B7" s="92">
        <v>6289</v>
      </c>
      <c r="C7" s="92">
        <v>396</v>
      </c>
      <c r="D7" s="92">
        <v>2821</v>
      </c>
      <c r="E7" s="92">
        <v>335</v>
      </c>
      <c r="F7" s="92"/>
      <c r="G7" s="92">
        <v>6750</v>
      </c>
      <c r="H7" s="92">
        <v>304</v>
      </c>
      <c r="I7" s="92">
        <v>2606</v>
      </c>
      <c r="J7" s="92">
        <v>186</v>
      </c>
      <c r="K7" s="92"/>
      <c r="L7" s="92">
        <v>8920</v>
      </c>
      <c r="M7" s="92">
        <v>54</v>
      </c>
      <c r="N7" s="92">
        <v>541</v>
      </c>
      <c r="O7" s="92">
        <v>313</v>
      </c>
    </row>
    <row r="8" spans="1:18" ht="9.9499999999999993" customHeight="1" x14ac:dyDescent="0.15">
      <c r="A8" s="168" t="s">
        <v>170</v>
      </c>
      <c r="B8" s="92">
        <v>3373</v>
      </c>
      <c r="C8" s="92">
        <v>737</v>
      </c>
      <c r="D8" s="92">
        <v>2133</v>
      </c>
      <c r="E8" s="92">
        <v>1531</v>
      </c>
      <c r="F8" s="92"/>
      <c r="G8" s="92">
        <v>3916</v>
      </c>
      <c r="H8" s="92">
        <v>613</v>
      </c>
      <c r="I8" s="92">
        <v>2141</v>
      </c>
      <c r="J8" s="92">
        <v>1102</v>
      </c>
      <c r="K8" s="92"/>
      <c r="L8" s="92">
        <v>6399</v>
      </c>
      <c r="M8" s="92">
        <v>160</v>
      </c>
      <c r="N8" s="92">
        <v>745</v>
      </c>
      <c r="O8" s="92">
        <v>454</v>
      </c>
    </row>
    <row r="9" spans="1:18" ht="9.9499999999999993" customHeight="1" x14ac:dyDescent="0.15">
      <c r="A9" s="168" t="s">
        <v>172</v>
      </c>
      <c r="B9" s="92">
        <v>1159</v>
      </c>
      <c r="C9" s="92">
        <v>213</v>
      </c>
      <c r="D9" s="92">
        <v>756</v>
      </c>
      <c r="E9" s="92">
        <v>219</v>
      </c>
      <c r="F9" s="92"/>
      <c r="G9" s="92">
        <v>1256</v>
      </c>
      <c r="H9" s="92">
        <v>177</v>
      </c>
      <c r="I9" s="92">
        <v>787</v>
      </c>
      <c r="J9" s="92">
        <v>128</v>
      </c>
      <c r="K9" s="92"/>
      <c r="L9" s="92">
        <v>1917</v>
      </c>
      <c r="M9" s="92">
        <v>39</v>
      </c>
      <c r="N9" s="92">
        <v>294</v>
      </c>
      <c r="O9" s="92">
        <v>87</v>
      </c>
    </row>
    <row r="10" spans="1:18" ht="9.9499999999999993" customHeight="1" x14ac:dyDescent="0.15">
      <c r="A10" s="88" t="s">
        <v>42</v>
      </c>
      <c r="B10" s="97">
        <v>12928</v>
      </c>
      <c r="C10" s="97">
        <v>1483</v>
      </c>
      <c r="D10" s="97">
        <v>6446</v>
      </c>
      <c r="E10" s="97">
        <v>2205</v>
      </c>
      <c r="F10" s="97"/>
      <c r="G10" s="97">
        <v>14117</v>
      </c>
      <c r="H10" s="97">
        <v>1204</v>
      </c>
      <c r="I10" s="97">
        <v>6240</v>
      </c>
      <c r="J10" s="97">
        <v>1489</v>
      </c>
      <c r="K10" s="97"/>
      <c r="L10" s="97">
        <v>19988</v>
      </c>
      <c r="M10" s="97">
        <v>275</v>
      </c>
      <c r="N10" s="97">
        <v>1765</v>
      </c>
      <c r="O10" s="97">
        <v>976</v>
      </c>
    </row>
    <row r="11" spans="1:18" s="154" customFormat="1" ht="9" customHeight="1" x14ac:dyDescent="0.15">
      <c r="A11" s="154" t="s">
        <v>106</v>
      </c>
    </row>
  </sheetData>
  <mergeCells count="6">
    <mergeCell ref="A3:A4"/>
    <mergeCell ref="B3:E3"/>
    <mergeCell ref="G3:J3"/>
    <mergeCell ref="L3:O3"/>
    <mergeCell ref="A1:R1"/>
    <mergeCell ref="Q2:R2"/>
  </mergeCells>
  <hyperlinks>
    <hyperlink ref="Q2:R2" location="'Indice delle tavole'!A1" display="TORNA ALL'INDICE"/>
  </hyperlinks>
  <pageMargins left="0.5" right="0.5" top="0.5" bottom="0.5" header="0" footer="0"/>
  <pageSetup paperSize="9" scale="6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sqref="A1:M1"/>
    </sheetView>
  </sheetViews>
  <sheetFormatPr defaultColWidth="11.19921875" defaultRowHeight="9" customHeight="1" x14ac:dyDescent="0.15"/>
  <cols>
    <col min="1" max="1" width="43" style="77" bestFit="1" customWidth="1"/>
    <col min="2" max="3" width="18" style="77" bestFit="1" customWidth="1"/>
    <col min="4" max="5" width="16" style="77" bestFit="1" customWidth="1"/>
    <col min="6" max="16384" width="11.19921875" style="77"/>
  </cols>
  <sheetData>
    <row r="1" spans="1:11" ht="26.25" customHeight="1" x14ac:dyDescent="0.2">
      <c r="A1" s="253" t="s">
        <v>188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2" x14ac:dyDescent="0.2">
      <c r="I2" s="243" t="s">
        <v>212</v>
      </c>
      <c r="J2" s="243"/>
    </row>
    <row r="3" spans="1:11" ht="9.9499999999999993" customHeight="1" x14ac:dyDescent="0.15">
      <c r="A3" s="255" t="s">
        <v>90</v>
      </c>
      <c r="B3" s="245" t="s">
        <v>54</v>
      </c>
      <c r="C3" s="245"/>
      <c r="D3" s="245"/>
      <c r="E3" s="245"/>
    </row>
    <row r="4" spans="1:11" ht="36" customHeight="1" x14ac:dyDescent="0.15">
      <c r="A4" s="280"/>
      <c r="B4" s="119" t="s">
        <v>3</v>
      </c>
      <c r="C4" s="119" t="s">
        <v>4</v>
      </c>
      <c r="D4" s="119" t="s">
        <v>55</v>
      </c>
      <c r="E4" s="120" t="s">
        <v>56</v>
      </c>
    </row>
    <row r="5" spans="1:11" ht="9.9499999999999993" customHeight="1" x14ac:dyDescent="0.15">
      <c r="A5" s="82" t="s">
        <v>91</v>
      </c>
      <c r="B5" s="83">
        <v>81.099999999999994</v>
      </c>
      <c r="C5" s="83">
        <v>1.9</v>
      </c>
      <c r="D5" s="83">
        <v>12.8</v>
      </c>
      <c r="E5" s="83">
        <v>3.5</v>
      </c>
    </row>
    <row r="6" spans="1:11" ht="9.9499999999999993" customHeight="1" x14ac:dyDescent="0.15">
      <c r="A6" s="158" t="s">
        <v>168</v>
      </c>
      <c r="B6" s="84">
        <v>83.8</v>
      </c>
      <c r="C6" s="84">
        <v>1</v>
      </c>
      <c r="D6" s="84">
        <v>9.4</v>
      </c>
      <c r="E6" s="84">
        <v>5.0999999999999996</v>
      </c>
    </row>
    <row r="7" spans="1:11" ht="9.9499999999999993" customHeight="1" x14ac:dyDescent="0.15">
      <c r="A7" s="158" t="s">
        <v>169</v>
      </c>
      <c r="B7" s="84">
        <v>87</v>
      </c>
      <c r="C7" s="84">
        <v>0.5</v>
      </c>
      <c r="D7" s="84">
        <v>8.5</v>
      </c>
      <c r="E7" s="84">
        <v>3.6</v>
      </c>
    </row>
    <row r="8" spans="1:11" ht="9.9499999999999993" customHeight="1" x14ac:dyDescent="0.15">
      <c r="A8" s="158" t="s">
        <v>170</v>
      </c>
      <c r="B8" s="84">
        <v>75.2</v>
      </c>
      <c r="C8" s="84">
        <v>3.7</v>
      </c>
      <c r="D8" s="84">
        <v>17.399999999999999</v>
      </c>
      <c r="E8" s="84">
        <v>2.9</v>
      </c>
    </row>
    <row r="9" spans="1:11" ht="9.9499999999999993" customHeight="1" x14ac:dyDescent="0.15">
      <c r="A9" s="158" t="s">
        <v>172</v>
      </c>
      <c r="B9" s="84">
        <v>72.5</v>
      </c>
      <c r="C9" s="84">
        <v>3.2</v>
      </c>
      <c r="D9" s="84">
        <v>20.100000000000001</v>
      </c>
      <c r="E9" s="84">
        <v>3.3</v>
      </c>
    </row>
    <row r="10" spans="1:11" ht="9.9499999999999993" customHeight="1" x14ac:dyDescent="0.15">
      <c r="A10" s="96" t="s">
        <v>42</v>
      </c>
      <c r="B10" s="89">
        <v>81.099999999999994</v>
      </c>
      <c r="C10" s="89">
        <v>1.9</v>
      </c>
      <c r="D10" s="89">
        <v>12.8</v>
      </c>
      <c r="E10" s="89">
        <v>3.5</v>
      </c>
    </row>
    <row r="11" spans="1:11" s="154" customFormat="1" ht="9" customHeight="1" x14ac:dyDescent="0.15">
      <c r="A11" s="154" t="s">
        <v>106</v>
      </c>
    </row>
  </sheetData>
  <mergeCells count="4">
    <mergeCell ref="A3:A4"/>
    <mergeCell ref="B3:E3"/>
    <mergeCell ref="A1:K1"/>
    <mergeCell ref="I2:J2"/>
  </mergeCells>
  <hyperlinks>
    <hyperlink ref="I2:J2" location="'Indice delle tavole'!A1" display="TORNA ALL'INDICE"/>
  </hyperlinks>
  <pageMargins left="0.5" right="0.5" top="0.5" bottom="0.5" header="0" footer="0"/>
  <pageSetup paperSize="9" scale="76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sqref="A1:K1"/>
    </sheetView>
  </sheetViews>
  <sheetFormatPr defaultColWidth="11.19921875" defaultRowHeight="9" customHeight="1" x14ac:dyDescent="0.15"/>
  <cols>
    <col min="1" max="1" width="43" style="77" bestFit="1" customWidth="1"/>
    <col min="2" max="3" width="18" style="77" bestFit="1" customWidth="1"/>
    <col min="4" max="5" width="16" style="77" bestFit="1" customWidth="1"/>
    <col min="6" max="16384" width="11.19921875" style="77"/>
  </cols>
  <sheetData>
    <row r="1" spans="1:11" ht="26.25" customHeight="1" x14ac:dyDescent="0.2">
      <c r="A1" s="253" t="s">
        <v>189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2" x14ac:dyDescent="0.2">
      <c r="I2" s="243" t="s">
        <v>212</v>
      </c>
      <c r="J2" s="243"/>
    </row>
    <row r="3" spans="1:11" ht="9.9499999999999993" customHeight="1" x14ac:dyDescent="0.15">
      <c r="A3" s="255" t="s">
        <v>90</v>
      </c>
      <c r="B3" s="245" t="s">
        <v>54</v>
      </c>
      <c r="C3" s="245"/>
      <c r="D3" s="245"/>
      <c r="E3" s="245"/>
    </row>
    <row r="4" spans="1:11" ht="36" customHeight="1" x14ac:dyDescent="0.15">
      <c r="A4" s="280"/>
      <c r="B4" s="119" t="s">
        <v>3</v>
      </c>
      <c r="C4" s="119" t="s">
        <v>4</v>
      </c>
      <c r="D4" s="119" t="s">
        <v>55</v>
      </c>
      <c r="E4" s="120" t="s">
        <v>56</v>
      </c>
    </row>
    <row r="5" spans="1:11" ht="9.9499999999999993" customHeight="1" x14ac:dyDescent="0.15">
      <c r="A5" s="82" t="s">
        <v>91</v>
      </c>
      <c r="B5" s="91">
        <v>18783</v>
      </c>
      <c r="C5" s="91">
        <v>447</v>
      </c>
      <c r="D5" s="91">
        <v>2977</v>
      </c>
      <c r="E5" s="91">
        <v>818</v>
      </c>
    </row>
    <row r="6" spans="1:11" ht="9.9499999999999993" customHeight="1" x14ac:dyDescent="0.15">
      <c r="A6" s="158" t="s">
        <v>168</v>
      </c>
      <c r="B6" s="92">
        <v>2603</v>
      </c>
      <c r="C6" s="92">
        <v>30</v>
      </c>
      <c r="D6" s="92">
        <v>292</v>
      </c>
      <c r="E6" s="92">
        <v>158</v>
      </c>
    </row>
    <row r="7" spans="1:11" ht="9.9499999999999993" customHeight="1" x14ac:dyDescent="0.15">
      <c r="A7" s="158" t="s">
        <v>169</v>
      </c>
      <c r="B7" s="92">
        <v>8575</v>
      </c>
      <c r="C7" s="92">
        <v>49</v>
      </c>
      <c r="D7" s="92">
        <v>843</v>
      </c>
      <c r="E7" s="92">
        <v>353</v>
      </c>
    </row>
    <row r="8" spans="1:11" ht="9.9499999999999993" customHeight="1" x14ac:dyDescent="0.15">
      <c r="A8" s="158" t="s">
        <v>170</v>
      </c>
      <c r="B8" s="92">
        <v>5896</v>
      </c>
      <c r="C8" s="92">
        <v>294</v>
      </c>
      <c r="D8" s="92">
        <v>1368</v>
      </c>
      <c r="E8" s="92">
        <v>229</v>
      </c>
    </row>
    <row r="9" spans="1:11" ht="9.9499999999999993" customHeight="1" x14ac:dyDescent="0.15">
      <c r="A9" s="158" t="s">
        <v>172</v>
      </c>
      <c r="B9" s="92">
        <v>1709</v>
      </c>
      <c r="C9" s="92">
        <v>75</v>
      </c>
      <c r="D9" s="92">
        <v>474</v>
      </c>
      <c r="E9" s="92">
        <v>78</v>
      </c>
    </row>
    <row r="10" spans="1:11" s="156" customFormat="1" ht="9.9499999999999993" customHeight="1" x14ac:dyDescent="0.15">
      <c r="A10" s="172" t="s">
        <v>42</v>
      </c>
      <c r="B10" s="97">
        <v>18783</v>
      </c>
      <c r="C10" s="97">
        <v>447</v>
      </c>
      <c r="D10" s="97">
        <v>2977</v>
      </c>
      <c r="E10" s="97">
        <v>818</v>
      </c>
    </row>
    <row r="11" spans="1:11" ht="9" customHeight="1" x14ac:dyDescent="0.15">
      <c r="A11" s="173" t="s">
        <v>106</v>
      </c>
    </row>
    <row r="12" spans="1:11" s="176" customFormat="1" ht="9" customHeight="1" x14ac:dyDescent="0.15"/>
  </sheetData>
  <mergeCells count="4">
    <mergeCell ref="A1:K1"/>
    <mergeCell ref="I2:J2"/>
    <mergeCell ref="A3:A4"/>
    <mergeCell ref="B3:E3"/>
  </mergeCells>
  <hyperlinks>
    <hyperlink ref="I2:J2" location="'Indice delle tavole'!A1" display="TORNA ALL'INDICE"/>
  </hyperlinks>
  <pageMargins left="0.5" right="0.5" top="0.5" bottom="0.5" header="0" footer="0"/>
  <pageSetup paperSize="9" scale="76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"/>
  <sheetViews>
    <sheetView zoomScaleNormal="100" workbookViewId="0">
      <selection sqref="A1:AA1"/>
    </sheetView>
  </sheetViews>
  <sheetFormatPr defaultColWidth="4.796875" defaultRowHeight="9" customHeight="1" x14ac:dyDescent="0.15"/>
  <cols>
    <col min="1" max="1" width="37.59765625" style="41" customWidth="1"/>
    <col min="2" max="3" width="8.3984375" style="41" customWidth="1"/>
    <col min="4" max="5" width="7.3984375" style="41" customWidth="1"/>
    <col min="6" max="6" width="1.796875" style="41" customWidth="1"/>
    <col min="7" max="10" width="7.3984375" style="41" customWidth="1"/>
    <col min="11" max="11" width="1.796875" style="41" customWidth="1"/>
    <col min="12" max="15" width="7.3984375" style="41" customWidth="1"/>
    <col min="16" max="20" width="4.796875" style="41"/>
    <col min="21" max="22" width="11.19921875" style="41" customWidth="1"/>
    <col min="23" max="16384" width="4.796875" style="41"/>
  </cols>
  <sheetData>
    <row r="1" spans="1:28" ht="26.25" customHeight="1" x14ac:dyDescent="0.2">
      <c r="A1" s="242" t="s">
        <v>190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186"/>
    </row>
    <row r="2" spans="1:28" ht="12" x14ac:dyDescent="0.2">
      <c r="U2" s="243" t="s">
        <v>212</v>
      </c>
      <c r="V2" s="243"/>
    </row>
    <row r="3" spans="1:28" s="115" customFormat="1" ht="9.9499999999999993" customHeight="1" x14ac:dyDescent="0.15">
      <c r="A3" s="255" t="s">
        <v>90</v>
      </c>
      <c r="B3" s="245" t="s">
        <v>0</v>
      </c>
      <c r="C3" s="245"/>
      <c r="D3" s="245"/>
      <c r="E3" s="245"/>
      <c r="F3" s="118"/>
      <c r="G3" s="245" t="s">
        <v>1</v>
      </c>
      <c r="H3" s="245"/>
      <c r="I3" s="245"/>
      <c r="J3" s="245"/>
      <c r="K3" s="118"/>
      <c r="L3" s="245" t="s">
        <v>2</v>
      </c>
      <c r="M3" s="245"/>
      <c r="N3" s="245"/>
      <c r="O3" s="245"/>
    </row>
    <row r="4" spans="1:28" ht="49.5" customHeight="1" x14ac:dyDescent="0.15">
      <c r="A4" s="280"/>
      <c r="B4" s="121" t="s">
        <v>3</v>
      </c>
      <c r="C4" s="121" t="s">
        <v>4</v>
      </c>
      <c r="D4" s="121" t="s">
        <v>5</v>
      </c>
      <c r="E4" s="121" t="s">
        <v>6</v>
      </c>
      <c r="F4" s="121"/>
      <c r="G4" s="121" t="s">
        <v>3</v>
      </c>
      <c r="H4" s="121" t="s">
        <v>4</v>
      </c>
      <c r="I4" s="121" t="s">
        <v>5</v>
      </c>
      <c r="J4" s="121" t="s">
        <v>6</v>
      </c>
      <c r="K4" s="121"/>
      <c r="L4" s="121" t="s">
        <v>3</v>
      </c>
      <c r="M4" s="121" t="s">
        <v>4</v>
      </c>
      <c r="N4" s="121" t="s">
        <v>5</v>
      </c>
      <c r="O4" s="121" t="s">
        <v>6</v>
      </c>
    </row>
    <row r="5" spans="1:28" ht="9.9499999999999993" customHeight="1" x14ac:dyDescent="0.15">
      <c r="A5" s="109" t="s">
        <v>91</v>
      </c>
      <c r="B5" s="105">
        <v>55.8</v>
      </c>
      <c r="C5" s="105">
        <v>6.4</v>
      </c>
      <c r="D5" s="105">
        <v>27.8</v>
      </c>
      <c r="E5" s="105">
        <v>9.5</v>
      </c>
      <c r="F5" s="105"/>
      <c r="G5" s="105">
        <v>60.9</v>
      </c>
      <c r="H5" s="105">
        <v>5.2</v>
      </c>
      <c r="I5" s="105">
        <v>26.9</v>
      </c>
      <c r="J5" s="105">
        <v>6.4</v>
      </c>
      <c r="K5" s="105"/>
      <c r="L5" s="105">
        <v>86.3</v>
      </c>
      <c r="M5" s="105">
        <v>1.2</v>
      </c>
      <c r="N5" s="105">
        <v>7.6</v>
      </c>
      <c r="O5" s="105">
        <v>4.2</v>
      </c>
    </row>
    <row r="6" spans="1:28" x14ac:dyDescent="0.15">
      <c r="A6" s="158" t="s">
        <v>168</v>
      </c>
      <c r="B6" s="106">
        <v>67.900000000000006</v>
      </c>
      <c r="C6" s="106">
        <v>4.4000000000000004</v>
      </c>
      <c r="D6" s="106">
        <v>23.7</v>
      </c>
      <c r="E6" s="106">
        <v>3.9</v>
      </c>
      <c r="F6" s="106"/>
      <c r="G6" s="106">
        <v>70.7</v>
      </c>
      <c r="H6" s="106">
        <v>3.5</v>
      </c>
      <c r="I6" s="106">
        <v>22.8</v>
      </c>
      <c r="J6" s="106">
        <v>2.4</v>
      </c>
      <c r="K6" s="106"/>
      <c r="L6" s="106">
        <v>88.6</v>
      </c>
      <c r="M6" s="106">
        <v>0.7</v>
      </c>
      <c r="N6" s="106">
        <v>6</v>
      </c>
      <c r="O6" s="106">
        <v>3.9</v>
      </c>
    </row>
    <row r="7" spans="1:28" ht="9.9499999999999993" customHeight="1" x14ac:dyDescent="0.15">
      <c r="A7" s="158" t="s">
        <v>169</v>
      </c>
      <c r="B7" s="106">
        <v>63.8</v>
      </c>
      <c r="C7" s="106">
        <v>4</v>
      </c>
      <c r="D7" s="106">
        <v>28.6</v>
      </c>
      <c r="E7" s="106">
        <v>3.4</v>
      </c>
      <c r="F7" s="106"/>
      <c r="G7" s="106">
        <v>68.5</v>
      </c>
      <c r="H7" s="106">
        <v>3.1</v>
      </c>
      <c r="I7" s="106">
        <v>26.4</v>
      </c>
      <c r="J7" s="106">
        <v>1.9</v>
      </c>
      <c r="K7" s="106"/>
      <c r="L7" s="106">
        <v>90.5</v>
      </c>
      <c r="M7" s="106">
        <v>0.5</v>
      </c>
      <c r="N7" s="106">
        <v>5.5</v>
      </c>
      <c r="O7" s="106">
        <v>3.2</v>
      </c>
    </row>
    <row r="8" spans="1:28" ht="9.9499999999999993" customHeight="1" x14ac:dyDescent="0.15">
      <c r="A8" s="158" t="s">
        <v>170</v>
      </c>
      <c r="B8" s="106">
        <v>43</v>
      </c>
      <c r="C8" s="106">
        <v>9.4</v>
      </c>
      <c r="D8" s="106">
        <v>27.2</v>
      </c>
      <c r="E8" s="106">
        <v>19.5</v>
      </c>
      <c r="F8" s="106"/>
      <c r="G8" s="106">
        <v>49.9</v>
      </c>
      <c r="H8" s="106">
        <v>7.8</v>
      </c>
      <c r="I8" s="106">
        <v>27.3</v>
      </c>
      <c r="J8" s="106">
        <v>14</v>
      </c>
      <c r="K8" s="106"/>
      <c r="L8" s="106">
        <v>81.599999999999994</v>
      </c>
      <c r="M8" s="106">
        <v>2</v>
      </c>
      <c r="N8" s="106">
        <v>9.5</v>
      </c>
      <c r="O8" s="106">
        <v>5.8</v>
      </c>
    </row>
    <row r="9" spans="1:28" ht="9.9499999999999993" customHeight="1" x14ac:dyDescent="0.15">
      <c r="A9" s="158" t="s">
        <v>172</v>
      </c>
      <c r="B9" s="106">
        <v>49.1</v>
      </c>
      <c r="C9" s="106">
        <v>9</v>
      </c>
      <c r="D9" s="106">
        <v>32.1</v>
      </c>
      <c r="E9" s="106">
        <v>9.3000000000000007</v>
      </c>
      <c r="F9" s="106"/>
      <c r="G9" s="106">
        <v>53.3</v>
      </c>
      <c r="H9" s="106">
        <v>7.5</v>
      </c>
      <c r="I9" s="106">
        <v>33.4</v>
      </c>
      <c r="J9" s="106">
        <v>5.4</v>
      </c>
      <c r="K9" s="106"/>
      <c r="L9" s="106">
        <v>81.3</v>
      </c>
      <c r="M9" s="106">
        <v>1.7</v>
      </c>
      <c r="N9" s="106">
        <v>12.5</v>
      </c>
      <c r="O9" s="106">
        <v>3.7</v>
      </c>
    </row>
    <row r="10" spans="1:28" ht="9.9499999999999993" customHeight="1" x14ac:dyDescent="0.15">
      <c r="A10" s="109" t="s">
        <v>92</v>
      </c>
      <c r="B10" s="106">
        <v>46.3</v>
      </c>
      <c r="C10" s="106">
        <v>9.6</v>
      </c>
      <c r="D10" s="106">
        <v>32.299999999999997</v>
      </c>
      <c r="E10" s="106">
        <v>10.5</v>
      </c>
      <c r="F10" s="106"/>
      <c r="G10" s="106">
        <v>52</v>
      </c>
      <c r="H10" s="106">
        <v>8.1999999999999993</v>
      </c>
      <c r="I10" s="106">
        <v>31.8</v>
      </c>
      <c r="J10" s="106">
        <v>7.1</v>
      </c>
      <c r="K10" s="106"/>
      <c r="L10" s="106">
        <v>78.900000000000006</v>
      </c>
      <c r="M10" s="106">
        <v>2.2000000000000002</v>
      </c>
      <c r="N10" s="106">
        <v>12.6</v>
      </c>
      <c r="O10" s="106">
        <v>4.7</v>
      </c>
    </row>
    <row r="11" spans="1:28" ht="9.9499999999999993" customHeight="1" x14ac:dyDescent="0.15">
      <c r="A11" s="109" t="s">
        <v>93</v>
      </c>
      <c r="B11" s="106">
        <v>50</v>
      </c>
      <c r="C11" s="106">
        <v>7.8</v>
      </c>
      <c r="D11" s="106">
        <v>30.9</v>
      </c>
      <c r="E11" s="106">
        <v>9.5</v>
      </c>
      <c r="F11" s="106"/>
      <c r="G11" s="106">
        <v>53.5</v>
      </c>
      <c r="H11" s="106">
        <v>7.5</v>
      </c>
      <c r="I11" s="106">
        <v>30.4</v>
      </c>
      <c r="J11" s="106">
        <v>6.9</v>
      </c>
      <c r="K11" s="106"/>
      <c r="L11" s="106">
        <v>72.7</v>
      </c>
      <c r="M11" s="106">
        <v>2.2999999999999998</v>
      </c>
      <c r="N11" s="106">
        <v>16</v>
      </c>
      <c r="O11" s="106">
        <v>6.9</v>
      </c>
    </row>
    <row r="12" spans="1:28" ht="9.9499999999999993" customHeight="1" x14ac:dyDescent="0.15">
      <c r="A12" s="109" t="s">
        <v>94</v>
      </c>
      <c r="B12" s="106">
        <v>41.3</v>
      </c>
      <c r="C12" s="106">
        <v>15.3</v>
      </c>
      <c r="D12" s="106">
        <v>34.700000000000003</v>
      </c>
      <c r="E12" s="106">
        <v>8.1</v>
      </c>
      <c r="F12" s="106"/>
      <c r="G12" s="106">
        <v>47.4</v>
      </c>
      <c r="H12" s="106">
        <v>11.6</v>
      </c>
      <c r="I12" s="106">
        <v>33.5</v>
      </c>
      <c r="J12" s="106">
        <v>6.7</v>
      </c>
      <c r="K12" s="106"/>
      <c r="L12" s="106">
        <v>74.5</v>
      </c>
      <c r="M12" s="106">
        <v>4.4000000000000004</v>
      </c>
      <c r="N12" s="106">
        <v>16.899999999999999</v>
      </c>
      <c r="O12" s="106">
        <v>3.3</v>
      </c>
    </row>
    <row r="13" spans="1:28" ht="9.9499999999999993" customHeight="1" x14ac:dyDescent="0.15">
      <c r="A13" s="109" t="s">
        <v>95</v>
      </c>
      <c r="B13" s="106">
        <v>65.3</v>
      </c>
      <c r="C13" s="106">
        <v>3.2</v>
      </c>
      <c r="D13" s="106">
        <v>23.8</v>
      </c>
      <c r="E13" s="106">
        <v>7</v>
      </c>
      <c r="F13" s="106"/>
      <c r="G13" s="106">
        <v>71.7</v>
      </c>
      <c r="H13" s="106">
        <v>3.2</v>
      </c>
      <c r="I13" s="106">
        <v>21.5</v>
      </c>
      <c r="J13" s="106">
        <v>3</v>
      </c>
      <c r="K13" s="106"/>
      <c r="L13" s="106">
        <v>89.4</v>
      </c>
      <c r="M13" s="106">
        <v>0.6</v>
      </c>
      <c r="N13" s="106">
        <v>5</v>
      </c>
      <c r="O13" s="106">
        <v>4.4000000000000004</v>
      </c>
    </row>
    <row r="14" spans="1:28" ht="9.9499999999999993" customHeight="1" x14ac:dyDescent="0.15">
      <c r="A14" s="109" t="s">
        <v>96</v>
      </c>
      <c r="B14" s="106">
        <v>47.7</v>
      </c>
      <c r="C14" s="106">
        <v>18</v>
      </c>
      <c r="D14" s="106">
        <v>30.9</v>
      </c>
      <c r="E14" s="106">
        <v>3.1</v>
      </c>
      <c r="F14" s="106"/>
      <c r="G14" s="106">
        <v>49.9</v>
      </c>
      <c r="H14" s="106">
        <v>15.3</v>
      </c>
      <c r="I14" s="106">
        <v>31.7</v>
      </c>
      <c r="J14" s="106">
        <v>2.7</v>
      </c>
      <c r="K14" s="106"/>
      <c r="L14" s="106">
        <v>77</v>
      </c>
      <c r="M14" s="106">
        <v>5.7</v>
      </c>
      <c r="N14" s="106">
        <v>14.8</v>
      </c>
      <c r="O14" s="106">
        <v>1.7</v>
      </c>
    </row>
    <row r="15" spans="1:28" ht="9.9499999999999993" customHeight="1" x14ac:dyDescent="0.15">
      <c r="A15" s="109" t="s">
        <v>97</v>
      </c>
      <c r="B15" s="106">
        <v>41.8</v>
      </c>
      <c r="C15" s="106">
        <v>22</v>
      </c>
      <c r="D15" s="106">
        <v>30.1</v>
      </c>
      <c r="E15" s="106">
        <v>4.9000000000000004</v>
      </c>
      <c r="F15" s="106"/>
      <c r="G15" s="106">
        <v>44.8</v>
      </c>
      <c r="H15" s="106">
        <v>18.8</v>
      </c>
      <c r="I15" s="106">
        <v>29.6</v>
      </c>
      <c r="J15" s="106">
        <v>4.0999999999999996</v>
      </c>
      <c r="K15" s="106"/>
      <c r="L15" s="106">
        <v>68.099999999999994</v>
      </c>
      <c r="M15" s="106">
        <v>10.7</v>
      </c>
      <c r="N15" s="106">
        <v>15.9</v>
      </c>
      <c r="O15" s="106">
        <v>2.4</v>
      </c>
    </row>
    <row r="16" spans="1:28" ht="9.9499999999999993" customHeight="1" x14ac:dyDescent="0.15">
      <c r="A16" s="125" t="s">
        <v>42</v>
      </c>
      <c r="B16" s="112">
        <v>51.9</v>
      </c>
      <c r="C16" s="112">
        <v>10.4</v>
      </c>
      <c r="D16" s="112">
        <v>29.5</v>
      </c>
      <c r="E16" s="112">
        <v>7.7</v>
      </c>
      <c r="F16" s="112"/>
      <c r="G16" s="112">
        <v>56.6</v>
      </c>
      <c r="H16" s="112">
        <v>8.6</v>
      </c>
      <c r="I16" s="112">
        <v>28.8</v>
      </c>
      <c r="J16" s="112">
        <v>5.4</v>
      </c>
      <c r="K16" s="112"/>
      <c r="L16" s="112">
        <v>81.8</v>
      </c>
      <c r="M16" s="112">
        <v>2.8</v>
      </c>
      <c r="N16" s="112">
        <v>10.9</v>
      </c>
      <c r="O16" s="112">
        <v>3.6</v>
      </c>
    </row>
    <row r="17" spans="1:1" s="154" customFormat="1" ht="9" customHeight="1" x14ac:dyDescent="0.15">
      <c r="A17" s="154" t="s">
        <v>106</v>
      </c>
    </row>
    <row r="18" spans="1:1" s="154" customFormat="1" ht="9" customHeight="1" x14ac:dyDescent="0.15"/>
  </sheetData>
  <mergeCells count="6">
    <mergeCell ref="B3:E3"/>
    <mergeCell ref="G3:J3"/>
    <mergeCell ref="L3:O3"/>
    <mergeCell ref="A3:A4"/>
    <mergeCell ref="A1:AA1"/>
    <mergeCell ref="U2:V2"/>
  </mergeCells>
  <hyperlinks>
    <hyperlink ref="U2:V2" location="'Indice delle tavole'!A1" display="TORNA ALL'INDICE"/>
  </hyperlinks>
  <pageMargins left="0.5" right="0.5" top="0.5" bottom="0.5" header="0" footer="0"/>
  <pageSetup paperSize="9" scale="67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"/>
  <sheetViews>
    <sheetView zoomScaleNormal="100" workbookViewId="0">
      <selection sqref="A1:AA1"/>
    </sheetView>
  </sheetViews>
  <sheetFormatPr defaultColWidth="4.796875" defaultRowHeight="9" customHeight="1" x14ac:dyDescent="0.15"/>
  <cols>
    <col min="1" max="1" width="37.59765625" style="41" customWidth="1"/>
    <col min="2" max="3" width="8.3984375" style="41" customWidth="1"/>
    <col min="4" max="5" width="7.3984375" style="41" customWidth="1"/>
    <col min="6" max="6" width="1.796875" style="41" customWidth="1"/>
    <col min="7" max="10" width="7.3984375" style="41" customWidth="1"/>
    <col min="11" max="11" width="1.796875" style="41" customWidth="1"/>
    <col min="12" max="12" width="8.796875" style="41" customWidth="1"/>
    <col min="13" max="15" width="7.3984375" style="41" customWidth="1"/>
    <col min="16" max="20" width="4.796875" style="41"/>
    <col min="21" max="22" width="11.19921875" style="41" customWidth="1"/>
    <col min="23" max="16384" width="4.796875" style="41"/>
  </cols>
  <sheetData>
    <row r="1" spans="1:28" ht="26.25" customHeight="1" x14ac:dyDescent="0.2">
      <c r="A1" s="242" t="s">
        <v>191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186"/>
    </row>
    <row r="2" spans="1:28" ht="12" x14ac:dyDescent="0.2">
      <c r="U2" s="243" t="s">
        <v>212</v>
      </c>
      <c r="V2" s="243"/>
    </row>
    <row r="3" spans="1:28" s="115" customFormat="1" ht="9.9499999999999993" customHeight="1" x14ac:dyDescent="0.15">
      <c r="A3" s="255" t="s">
        <v>90</v>
      </c>
      <c r="B3" s="245" t="s">
        <v>0</v>
      </c>
      <c r="C3" s="245"/>
      <c r="D3" s="245"/>
      <c r="E3" s="245"/>
      <c r="F3" s="118"/>
      <c r="G3" s="245" t="s">
        <v>1</v>
      </c>
      <c r="H3" s="245"/>
      <c r="I3" s="245"/>
      <c r="J3" s="245"/>
      <c r="K3" s="118"/>
      <c r="L3" s="245" t="s">
        <v>2</v>
      </c>
      <c r="M3" s="245"/>
      <c r="N3" s="245"/>
      <c r="O3" s="245"/>
    </row>
    <row r="4" spans="1:28" ht="49.5" customHeight="1" x14ac:dyDescent="0.15">
      <c r="A4" s="280"/>
      <c r="B4" s="121" t="s">
        <v>3</v>
      </c>
      <c r="C4" s="121" t="s">
        <v>4</v>
      </c>
      <c r="D4" s="121" t="s">
        <v>5</v>
      </c>
      <c r="E4" s="121" t="s">
        <v>6</v>
      </c>
      <c r="F4" s="121"/>
      <c r="G4" s="121" t="s">
        <v>3</v>
      </c>
      <c r="H4" s="121" t="s">
        <v>4</v>
      </c>
      <c r="I4" s="121" t="s">
        <v>5</v>
      </c>
      <c r="J4" s="121" t="s">
        <v>6</v>
      </c>
      <c r="K4" s="121"/>
      <c r="L4" s="121" t="s">
        <v>3</v>
      </c>
      <c r="M4" s="121" t="s">
        <v>4</v>
      </c>
      <c r="N4" s="121" t="s">
        <v>5</v>
      </c>
      <c r="O4" s="121" t="s">
        <v>6</v>
      </c>
    </row>
    <row r="5" spans="1:28" ht="9.9499999999999993" customHeight="1" x14ac:dyDescent="0.15">
      <c r="A5" s="109" t="s">
        <v>91</v>
      </c>
      <c r="B5" s="101">
        <v>12928</v>
      </c>
      <c r="C5" s="101">
        <v>1483</v>
      </c>
      <c r="D5" s="101">
        <v>6446</v>
      </c>
      <c r="E5" s="101">
        <v>2205</v>
      </c>
      <c r="F5" s="101"/>
      <c r="G5" s="101">
        <v>14117</v>
      </c>
      <c r="H5" s="101">
        <v>1204</v>
      </c>
      <c r="I5" s="101">
        <v>6240</v>
      </c>
      <c r="J5" s="101">
        <v>1489</v>
      </c>
      <c r="K5" s="101"/>
      <c r="L5" s="101">
        <v>19988</v>
      </c>
      <c r="M5" s="101">
        <v>275</v>
      </c>
      <c r="N5" s="101">
        <v>1765</v>
      </c>
      <c r="O5" s="101">
        <v>976</v>
      </c>
    </row>
    <row r="6" spans="1:28" x14ac:dyDescent="0.15">
      <c r="A6" s="158" t="s">
        <v>168</v>
      </c>
      <c r="B6" s="102">
        <v>2107</v>
      </c>
      <c r="C6" s="102">
        <v>138</v>
      </c>
      <c r="D6" s="102">
        <v>736</v>
      </c>
      <c r="E6" s="102">
        <v>120</v>
      </c>
      <c r="F6" s="102"/>
      <c r="G6" s="102">
        <v>2196</v>
      </c>
      <c r="H6" s="102">
        <v>109</v>
      </c>
      <c r="I6" s="102">
        <v>707</v>
      </c>
      <c r="J6" s="102">
        <v>73</v>
      </c>
      <c r="K6" s="102"/>
      <c r="L6" s="102">
        <v>2752</v>
      </c>
      <c r="M6" s="102">
        <v>22</v>
      </c>
      <c r="N6" s="102">
        <v>185</v>
      </c>
      <c r="O6" s="102">
        <v>121</v>
      </c>
    </row>
    <row r="7" spans="1:28" ht="9.9499999999999993" customHeight="1" x14ac:dyDescent="0.15">
      <c r="A7" s="158" t="s">
        <v>169</v>
      </c>
      <c r="B7" s="102">
        <v>6289</v>
      </c>
      <c r="C7" s="102">
        <v>396</v>
      </c>
      <c r="D7" s="102">
        <v>2821</v>
      </c>
      <c r="E7" s="102">
        <v>335</v>
      </c>
      <c r="F7" s="102"/>
      <c r="G7" s="102">
        <v>6750</v>
      </c>
      <c r="H7" s="102">
        <v>304</v>
      </c>
      <c r="I7" s="102">
        <v>2606</v>
      </c>
      <c r="J7" s="102">
        <v>186</v>
      </c>
      <c r="K7" s="102"/>
      <c r="L7" s="102">
        <v>8920</v>
      </c>
      <c r="M7" s="102">
        <v>54</v>
      </c>
      <c r="N7" s="102">
        <v>541</v>
      </c>
      <c r="O7" s="102">
        <v>313</v>
      </c>
    </row>
    <row r="8" spans="1:28" ht="9.9499999999999993" customHeight="1" x14ac:dyDescent="0.15">
      <c r="A8" s="158" t="s">
        <v>170</v>
      </c>
      <c r="B8" s="102">
        <v>3373</v>
      </c>
      <c r="C8" s="102">
        <v>737</v>
      </c>
      <c r="D8" s="102">
        <v>2133</v>
      </c>
      <c r="E8" s="102">
        <v>1531</v>
      </c>
      <c r="F8" s="102"/>
      <c r="G8" s="102">
        <v>3916</v>
      </c>
      <c r="H8" s="102">
        <v>613</v>
      </c>
      <c r="I8" s="102">
        <v>2141</v>
      </c>
      <c r="J8" s="102">
        <v>1102</v>
      </c>
      <c r="K8" s="102"/>
      <c r="L8" s="102">
        <v>6399</v>
      </c>
      <c r="M8" s="102">
        <v>160</v>
      </c>
      <c r="N8" s="102">
        <v>745</v>
      </c>
      <c r="O8" s="102">
        <v>454</v>
      </c>
    </row>
    <row r="9" spans="1:28" ht="9.9499999999999993" customHeight="1" x14ac:dyDescent="0.15">
      <c r="A9" s="158" t="s">
        <v>172</v>
      </c>
      <c r="B9" s="102">
        <v>1159</v>
      </c>
      <c r="C9" s="102">
        <v>213</v>
      </c>
      <c r="D9" s="102">
        <v>756</v>
      </c>
      <c r="E9" s="102">
        <v>219</v>
      </c>
      <c r="F9" s="102"/>
      <c r="G9" s="102">
        <v>1256</v>
      </c>
      <c r="H9" s="102">
        <v>177</v>
      </c>
      <c r="I9" s="102">
        <v>787</v>
      </c>
      <c r="J9" s="102">
        <v>128</v>
      </c>
      <c r="K9" s="102"/>
      <c r="L9" s="102">
        <v>1917</v>
      </c>
      <c r="M9" s="102">
        <v>39</v>
      </c>
      <c r="N9" s="102">
        <v>294</v>
      </c>
      <c r="O9" s="102">
        <v>87</v>
      </c>
    </row>
    <row r="10" spans="1:28" ht="9.9499999999999993" customHeight="1" x14ac:dyDescent="0.15">
      <c r="A10" s="109" t="s">
        <v>92</v>
      </c>
      <c r="B10" s="102">
        <v>1524</v>
      </c>
      <c r="C10" s="102">
        <v>316</v>
      </c>
      <c r="D10" s="102">
        <v>1062</v>
      </c>
      <c r="E10" s="102">
        <v>346</v>
      </c>
      <c r="F10" s="102"/>
      <c r="G10" s="102">
        <v>1710</v>
      </c>
      <c r="H10" s="102">
        <v>269</v>
      </c>
      <c r="I10" s="102">
        <v>1046</v>
      </c>
      <c r="J10" s="102">
        <v>234</v>
      </c>
      <c r="K10" s="102"/>
      <c r="L10" s="102">
        <v>2595</v>
      </c>
      <c r="M10" s="102">
        <v>74</v>
      </c>
      <c r="N10" s="102">
        <v>415</v>
      </c>
      <c r="O10" s="102">
        <v>155</v>
      </c>
    </row>
    <row r="11" spans="1:28" ht="9.9499999999999993" customHeight="1" x14ac:dyDescent="0.15">
      <c r="A11" s="109" t="s">
        <v>93</v>
      </c>
      <c r="B11" s="102">
        <v>626</v>
      </c>
      <c r="C11" s="102">
        <v>98</v>
      </c>
      <c r="D11" s="102">
        <v>388</v>
      </c>
      <c r="E11" s="102">
        <v>119</v>
      </c>
      <c r="F11" s="102"/>
      <c r="G11" s="102">
        <v>670</v>
      </c>
      <c r="H11" s="102">
        <v>94</v>
      </c>
      <c r="I11" s="102">
        <v>381</v>
      </c>
      <c r="J11" s="102">
        <v>86</v>
      </c>
      <c r="K11" s="102"/>
      <c r="L11" s="102">
        <v>910</v>
      </c>
      <c r="M11" s="102">
        <v>29</v>
      </c>
      <c r="N11" s="102">
        <v>201</v>
      </c>
      <c r="O11" s="102">
        <v>86</v>
      </c>
    </row>
    <row r="12" spans="1:28" ht="9.9499999999999993" customHeight="1" x14ac:dyDescent="0.15">
      <c r="A12" s="109" t="s">
        <v>94</v>
      </c>
      <c r="B12" s="102">
        <v>2850</v>
      </c>
      <c r="C12" s="102">
        <v>1054</v>
      </c>
      <c r="D12" s="102">
        <v>2399</v>
      </c>
      <c r="E12" s="102">
        <v>560</v>
      </c>
      <c r="F12" s="102"/>
      <c r="G12" s="102">
        <v>3273</v>
      </c>
      <c r="H12" s="102">
        <v>798</v>
      </c>
      <c r="I12" s="102">
        <v>2313</v>
      </c>
      <c r="J12" s="102">
        <v>466</v>
      </c>
      <c r="K12" s="102"/>
      <c r="L12" s="102">
        <v>5142</v>
      </c>
      <c r="M12" s="102">
        <v>303</v>
      </c>
      <c r="N12" s="102">
        <v>1170</v>
      </c>
      <c r="O12" s="102">
        <v>226</v>
      </c>
    </row>
    <row r="13" spans="1:28" ht="9.9499999999999993" customHeight="1" x14ac:dyDescent="0.15">
      <c r="A13" s="109" t="s">
        <v>95</v>
      </c>
      <c r="B13" s="102">
        <v>3013</v>
      </c>
      <c r="C13" s="102">
        <v>148</v>
      </c>
      <c r="D13" s="102">
        <v>1098</v>
      </c>
      <c r="E13" s="102">
        <v>323</v>
      </c>
      <c r="F13" s="102"/>
      <c r="G13" s="102">
        <v>3308</v>
      </c>
      <c r="H13" s="102">
        <v>148</v>
      </c>
      <c r="I13" s="102">
        <v>993</v>
      </c>
      <c r="J13" s="102">
        <v>140</v>
      </c>
      <c r="K13" s="102"/>
      <c r="L13" s="102">
        <v>4121</v>
      </c>
      <c r="M13" s="102">
        <v>29</v>
      </c>
      <c r="N13" s="102">
        <v>230</v>
      </c>
      <c r="O13" s="102">
        <v>204</v>
      </c>
    </row>
    <row r="14" spans="1:28" ht="9.9499999999999993" customHeight="1" x14ac:dyDescent="0.15">
      <c r="A14" s="109" t="s">
        <v>96</v>
      </c>
      <c r="B14" s="102">
        <v>5270</v>
      </c>
      <c r="C14" s="102">
        <v>1986</v>
      </c>
      <c r="D14" s="102">
        <v>3408</v>
      </c>
      <c r="E14" s="102">
        <v>339</v>
      </c>
      <c r="F14" s="102"/>
      <c r="G14" s="102">
        <v>5509</v>
      </c>
      <c r="H14" s="102">
        <v>1693</v>
      </c>
      <c r="I14" s="102">
        <v>3501</v>
      </c>
      <c r="J14" s="102">
        <v>298</v>
      </c>
      <c r="K14" s="102"/>
      <c r="L14" s="102">
        <v>8499</v>
      </c>
      <c r="M14" s="102">
        <v>630</v>
      </c>
      <c r="N14" s="102">
        <v>1635</v>
      </c>
      <c r="O14" s="102">
        <v>192</v>
      </c>
    </row>
    <row r="15" spans="1:28" ht="9.9499999999999993" customHeight="1" x14ac:dyDescent="0.15">
      <c r="A15" s="109" t="s">
        <v>97</v>
      </c>
      <c r="B15" s="102">
        <v>479</v>
      </c>
      <c r="C15" s="102">
        <v>252</v>
      </c>
      <c r="D15" s="102">
        <v>346</v>
      </c>
      <c r="E15" s="102">
        <v>56</v>
      </c>
      <c r="F15" s="102"/>
      <c r="G15" s="102">
        <v>515</v>
      </c>
      <c r="H15" s="102">
        <v>216</v>
      </c>
      <c r="I15" s="102">
        <v>340</v>
      </c>
      <c r="J15" s="102">
        <v>47</v>
      </c>
      <c r="K15" s="102"/>
      <c r="L15" s="102">
        <v>782</v>
      </c>
      <c r="M15" s="102">
        <v>123</v>
      </c>
      <c r="N15" s="102">
        <v>183</v>
      </c>
      <c r="O15" s="102">
        <v>28</v>
      </c>
    </row>
    <row r="16" spans="1:28" ht="9.9499999999999993" customHeight="1" x14ac:dyDescent="0.15">
      <c r="A16" s="125" t="s">
        <v>42</v>
      </c>
      <c r="B16" s="111">
        <v>26690</v>
      </c>
      <c r="C16" s="111">
        <v>5337</v>
      </c>
      <c r="D16" s="111">
        <v>15146</v>
      </c>
      <c r="E16" s="111">
        <v>3946</v>
      </c>
      <c r="F16" s="111"/>
      <c r="G16" s="111">
        <v>29102</v>
      </c>
      <c r="H16" s="111">
        <v>4422</v>
      </c>
      <c r="I16" s="111">
        <v>14814</v>
      </c>
      <c r="J16" s="111">
        <v>2759</v>
      </c>
      <c r="K16" s="111"/>
      <c r="L16" s="111">
        <v>42039</v>
      </c>
      <c r="M16" s="111">
        <v>1464</v>
      </c>
      <c r="N16" s="111">
        <v>5599</v>
      </c>
      <c r="O16" s="111">
        <v>1867</v>
      </c>
    </row>
    <row r="17" spans="1:1" s="154" customFormat="1" ht="9" customHeight="1" x14ac:dyDescent="0.15">
      <c r="A17" s="154" t="s">
        <v>106</v>
      </c>
    </row>
    <row r="18" spans="1:1" s="154" customFormat="1" ht="9" customHeight="1" x14ac:dyDescent="0.15"/>
  </sheetData>
  <mergeCells count="6">
    <mergeCell ref="B3:E3"/>
    <mergeCell ref="G3:J3"/>
    <mergeCell ref="L3:O3"/>
    <mergeCell ref="A3:A4"/>
    <mergeCell ref="A1:AA1"/>
    <mergeCell ref="U2:V2"/>
  </mergeCells>
  <hyperlinks>
    <hyperlink ref="U2:V2" location="'Indice delle tavole'!A1" display="TORNA ALL'INDICE"/>
  </hyperlinks>
  <pageMargins left="0.5" right="0.5" top="0.5" bottom="0.5" header="0" footer="0"/>
  <pageSetup paperSize="9" scale="6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zoomScaleNormal="100" workbookViewId="0">
      <selection sqref="A1:S1"/>
    </sheetView>
  </sheetViews>
  <sheetFormatPr defaultColWidth="11.19921875" defaultRowHeight="9" customHeight="1" x14ac:dyDescent="0.15"/>
  <cols>
    <col min="1" max="1" width="15" style="77" bestFit="1" customWidth="1"/>
    <col min="2" max="5" width="8.59765625" style="77" customWidth="1"/>
    <col min="6" max="6" width="1.796875" style="77" customWidth="1"/>
    <col min="7" max="10" width="8.59765625" style="77" customWidth="1"/>
    <col min="11" max="11" width="1.796875" style="77" customWidth="1"/>
    <col min="12" max="15" width="8.59765625" style="77" customWidth="1"/>
    <col min="16" max="16384" width="11.19921875" style="77"/>
  </cols>
  <sheetData>
    <row r="1" spans="1:21" s="41" customFormat="1" ht="26.25" customHeight="1" x14ac:dyDescent="0.2">
      <c r="A1" s="242" t="s">
        <v>175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s="41" customFormat="1" ht="12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243" t="s">
        <v>212</v>
      </c>
      <c r="U2" s="243"/>
    </row>
    <row r="3" spans="1:21" ht="9.9499999999999993" customHeight="1" x14ac:dyDescent="0.15">
      <c r="A3" s="75"/>
      <c r="B3" s="245" t="s">
        <v>0</v>
      </c>
      <c r="C3" s="245"/>
      <c r="D3" s="245"/>
      <c r="E3" s="245"/>
      <c r="F3" s="76"/>
      <c r="G3" s="245" t="s">
        <v>1</v>
      </c>
      <c r="H3" s="245"/>
      <c r="I3" s="245"/>
      <c r="J3" s="245"/>
      <c r="K3" s="76"/>
      <c r="L3" s="245" t="s">
        <v>2</v>
      </c>
      <c r="M3" s="245"/>
      <c r="N3" s="245"/>
      <c r="O3" s="245"/>
    </row>
    <row r="4" spans="1:21" s="81" customFormat="1" ht="42" customHeight="1" x14ac:dyDescent="0.15">
      <c r="A4" s="78" t="s">
        <v>108</v>
      </c>
      <c r="B4" s="79" t="s">
        <v>3</v>
      </c>
      <c r="C4" s="79" t="s">
        <v>4</v>
      </c>
      <c r="D4" s="79" t="s">
        <v>5</v>
      </c>
      <c r="E4" s="79" t="s">
        <v>6</v>
      </c>
      <c r="F4" s="80"/>
      <c r="G4" s="79" t="s">
        <v>3</v>
      </c>
      <c r="H4" s="79" t="s">
        <v>4</v>
      </c>
      <c r="I4" s="79" t="s">
        <v>5</v>
      </c>
      <c r="J4" s="79" t="s">
        <v>6</v>
      </c>
      <c r="K4" s="80"/>
      <c r="L4" s="79" t="s">
        <v>3</v>
      </c>
      <c r="M4" s="79" t="s">
        <v>4</v>
      </c>
      <c r="N4" s="79" t="s">
        <v>5</v>
      </c>
      <c r="O4" s="79" t="s">
        <v>6</v>
      </c>
    </row>
    <row r="5" spans="1:21" ht="9.9499999999999993" customHeight="1" x14ac:dyDescent="0.15">
      <c r="A5" s="246" t="s">
        <v>43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6" spans="1:21" ht="9.9499999999999993" customHeight="1" x14ac:dyDescent="0.15">
      <c r="A6" s="82" t="s">
        <v>71</v>
      </c>
      <c r="B6" s="83">
        <v>67.2</v>
      </c>
      <c r="C6" s="83">
        <v>3.1</v>
      </c>
      <c r="D6" s="83">
        <v>21.4</v>
      </c>
      <c r="E6" s="83">
        <v>7.3</v>
      </c>
      <c r="F6" s="83"/>
      <c r="G6" s="83">
        <v>73.3</v>
      </c>
      <c r="H6" s="83">
        <v>3.2</v>
      </c>
      <c r="I6" s="83">
        <v>20.399999999999999</v>
      </c>
      <c r="J6" s="83">
        <v>2.4</v>
      </c>
      <c r="K6" s="83"/>
      <c r="L6" s="83">
        <v>88.3</v>
      </c>
      <c r="M6" s="83">
        <v>0.7</v>
      </c>
      <c r="N6" s="83">
        <v>6.6</v>
      </c>
      <c r="O6" s="83">
        <v>3.6</v>
      </c>
    </row>
    <row r="7" spans="1:21" ht="9.9499999999999993" customHeight="1" x14ac:dyDescent="0.15">
      <c r="A7" s="168" t="s">
        <v>72</v>
      </c>
      <c r="B7" s="84">
        <v>72.599999999999994</v>
      </c>
      <c r="C7" s="84">
        <v>1.4</v>
      </c>
      <c r="D7" s="84">
        <v>17.100000000000001</v>
      </c>
      <c r="E7" s="84">
        <v>7.9</v>
      </c>
      <c r="F7" s="84"/>
      <c r="G7" s="84">
        <v>80.2</v>
      </c>
      <c r="H7" s="84">
        <v>1.6</v>
      </c>
      <c r="I7" s="84">
        <v>15.1</v>
      </c>
      <c r="J7" s="84">
        <v>2.4</v>
      </c>
      <c r="K7" s="84"/>
      <c r="L7" s="84">
        <v>91</v>
      </c>
      <c r="M7" s="84">
        <v>0.6</v>
      </c>
      <c r="N7" s="84">
        <v>5.6</v>
      </c>
      <c r="O7" s="84">
        <v>2.1</v>
      </c>
    </row>
    <row r="8" spans="1:21" ht="9.9499999999999993" customHeight="1" x14ac:dyDescent="0.15">
      <c r="A8" s="168" t="s">
        <v>73</v>
      </c>
      <c r="B8" s="84">
        <v>62.9</v>
      </c>
      <c r="C8" s="84">
        <v>4.4000000000000004</v>
      </c>
      <c r="D8" s="84">
        <v>24.9</v>
      </c>
      <c r="E8" s="84">
        <v>6.8</v>
      </c>
      <c r="F8" s="84"/>
      <c r="G8" s="84">
        <v>67.8</v>
      </c>
      <c r="H8" s="84">
        <v>4.4000000000000004</v>
      </c>
      <c r="I8" s="84">
        <v>24.7</v>
      </c>
      <c r="J8" s="84">
        <v>2.4</v>
      </c>
      <c r="K8" s="84"/>
      <c r="L8" s="84">
        <v>86.1</v>
      </c>
      <c r="M8" s="84">
        <v>0.7</v>
      </c>
      <c r="N8" s="84">
        <v>7.4</v>
      </c>
      <c r="O8" s="84">
        <v>4.9000000000000004</v>
      </c>
    </row>
    <row r="9" spans="1:21" ht="9.9499999999999993" customHeight="1" x14ac:dyDescent="0.15">
      <c r="A9" s="82" t="s">
        <v>44</v>
      </c>
      <c r="B9" s="84">
        <v>47.6</v>
      </c>
      <c r="C9" s="84">
        <v>6.9</v>
      </c>
      <c r="D9" s="84">
        <v>30.1</v>
      </c>
      <c r="E9" s="84">
        <v>14.8</v>
      </c>
      <c r="F9" s="84"/>
      <c r="G9" s="84">
        <v>54.7</v>
      </c>
      <c r="H9" s="84">
        <v>6</v>
      </c>
      <c r="I9" s="84">
        <v>29</v>
      </c>
      <c r="J9" s="84">
        <v>9.6999999999999993</v>
      </c>
      <c r="K9" s="84"/>
      <c r="L9" s="84">
        <v>82.4</v>
      </c>
      <c r="M9" s="84">
        <v>1.7</v>
      </c>
      <c r="N9" s="84">
        <v>8.8000000000000007</v>
      </c>
      <c r="O9" s="84">
        <v>5.8</v>
      </c>
    </row>
    <row r="10" spans="1:21" ht="9.9499999999999993" customHeight="1" x14ac:dyDescent="0.15">
      <c r="A10" s="82" t="s">
        <v>48</v>
      </c>
      <c r="B10" s="84">
        <v>49</v>
      </c>
      <c r="C10" s="84">
        <v>8.1</v>
      </c>
      <c r="D10" s="84">
        <v>30</v>
      </c>
      <c r="E10" s="84">
        <v>12.1</v>
      </c>
      <c r="F10" s="84"/>
      <c r="G10" s="84">
        <v>50.7</v>
      </c>
      <c r="H10" s="84">
        <v>7.9</v>
      </c>
      <c r="I10" s="84">
        <v>31.5</v>
      </c>
      <c r="J10" s="84">
        <v>8.8000000000000007</v>
      </c>
      <c r="K10" s="84"/>
      <c r="L10" s="84">
        <v>82.3</v>
      </c>
      <c r="M10" s="84">
        <v>1.7</v>
      </c>
      <c r="N10" s="84">
        <v>10.3</v>
      </c>
      <c r="O10" s="84">
        <v>4.3</v>
      </c>
    </row>
    <row r="11" spans="1:21" ht="9.9499999999999993" customHeight="1" x14ac:dyDescent="0.15">
      <c r="A11" s="82" t="s">
        <v>49</v>
      </c>
      <c r="B11" s="84">
        <v>51.4</v>
      </c>
      <c r="C11" s="84">
        <v>8.6</v>
      </c>
      <c r="D11" s="84">
        <v>29.8</v>
      </c>
      <c r="E11" s="84">
        <v>9.4</v>
      </c>
      <c r="F11" s="84"/>
      <c r="G11" s="84">
        <v>53.8</v>
      </c>
      <c r="H11" s="84">
        <v>7.4</v>
      </c>
      <c r="I11" s="84">
        <v>30.8</v>
      </c>
      <c r="J11" s="84">
        <v>7.2</v>
      </c>
      <c r="K11" s="84"/>
      <c r="L11" s="84">
        <v>83.1</v>
      </c>
      <c r="M11" s="84">
        <v>2.2999999999999998</v>
      </c>
      <c r="N11" s="84">
        <v>9.9</v>
      </c>
      <c r="O11" s="84">
        <v>3.7</v>
      </c>
    </row>
    <row r="12" spans="1:21" ht="9.9499999999999993" customHeight="1" x14ac:dyDescent="0.15">
      <c r="A12" s="82" t="s">
        <v>50</v>
      </c>
      <c r="B12" s="84">
        <v>49.1</v>
      </c>
      <c r="C12" s="84">
        <v>11.2</v>
      </c>
      <c r="D12" s="84">
        <v>33.299999999999997</v>
      </c>
      <c r="E12" s="84">
        <v>6</v>
      </c>
      <c r="F12" s="84"/>
      <c r="G12" s="84">
        <v>50.4</v>
      </c>
      <c r="H12" s="84">
        <v>10.199999999999999</v>
      </c>
      <c r="I12" s="84">
        <v>34.6</v>
      </c>
      <c r="J12" s="84">
        <v>4.3</v>
      </c>
      <c r="K12" s="84"/>
      <c r="L12" s="84">
        <v>80.400000000000006</v>
      </c>
      <c r="M12" s="84">
        <v>2.2000000000000002</v>
      </c>
      <c r="N12" s="84">
        <v>13.4</v>
      </c>
      <c r="O12" s="84">
        <v>3</v>
      </c>
    </row>
    <row r="13" spans="1:21" ht="9.9499999999999993" customHeight="1" x14ac:dyDescent="0.15">
      <c r="A13" s="82" t="s">
        <v>62</v>
      </c>
      <c r="B13" s="84">
        <v>45.1</v>
      </c>
      <c r="C13" s="84">
        <v>18.600000000000001</v>
      </c>
      <c r="D13" s="84">
        <v>32.700000000000003</v>
      </c>
      <c r="E13" s="84">
        <v>3.4</v>
      </c>
      <c r="F13" s="84"/>
      <c r="G13" s="84">
        <v>44.5</v>
      </c>
      <c r="H13" s="84">
        <v>16.7</v>
      </c>
      <c r="I13" s="84">
        <v>35.6</v>
      </c>
      <c r="J13" s="84">
        <v>2.9</v>
      </c>
      <c r="K13" s="84"/>
      <c r="L13" s="84">
        <v>75</v>
      </c>
      <c r="M13" s="84">
        <v>6</v>
      </c>
      <c r="N13" s="84">
        <v>16.399999999999999</v>
      </c>
      <c r="O13" s="84">
        <v>2</v>
      </c>
    </row>
    <row r="14" spans="1:21" ht="9.9499999999999993" customHeight="1" x14ac:dyDescent="0.15">
      <c r="A14" s="168" t="s">
        <v>74</v>
      </c>
      <c r="B14" s="84">
        <v>46.4</v>
      </c>
      <c r="C14" s="84">
        <v>15.4</v>
      </c>
      <c r="D14" s="84">
        <v>33.700000000000003</v>
      </c>
      <c r="E14" s="84">
        <v>4.3</v>
      </c>
      <c r="F14" s="84"/>
      <c r="G14" s="84">
        <v>46.2</v>
      </c>
      <c r="H14" s="84">
        <v>14</v>
      </c>
      <c r="I14" s="84">
        <v>36.299999999999997</v>
      </c>
      <c r="J14" s="84">
        <v>3.3</v>
      </c>
      <c r="K14" s="84"/>
      <c r="L14" s="84">
        <v>77.900000000000006</v>
      </c>
      <c r="M14" s="84">
        <v>4</v>
      </c>
      <c r="N14" s="84">
        <v>15.5</v>
      </c>
      <c r="O14" s="84">
        <v>2</v>
      </c>
    </row>
    <row r="15" spans="1:21" ht="9.9499999999999993" customHeight="1" x14ac:dyDescent="0.15">
      <c r="A15" s="168" t="s">
        <v>75</v>
      </c>
      <c r="B15" s="84">
        <v>43.6</v>
      </c>
      <c r="C15" s="84">
        <v>22.2</v>
      </c>
      <c r="D15" s="84">
        <v>31.5</v>
      </c>
      <c r="E15" s="84">
        <v>2.5</v>
      </c>
      <c r="F15" s="84"/>
      <c r="G15" s="84">
        <v>42.6</v>
      </c>
      <c r="H15" s="84">
        <v>19.7</v>
      </c>
      <c r="I15" s="84">
        <v>34.799999999999997</v>
      </c>
      <c r="J15" s="84">
        <v>2.5</v>
      </c>
      <c r="K15" s="84"/>
      <c r="L15" s="84">
        <v>71.7</v>
      </c>
      <c r="M15" s="84">
        <v>8.1999999999999993</v>
      </c>
      <c r="N15" s="84">
        <v>17.399999999999999</v>
      </c>
      <c r="O15" s="84">
        <v>2</v>
      </c>
    </row>
    <row r="16" spans="1:21" s="87" customFormat="1" ht="9.9499999999999993" customHeight="1" x14ac:dyDescent="0.15">
      <c r="A16" s="85" t="s">
        <v>42</v>
      </c>
      <c r="B16" s="86">
        <v>51.9</v>
      </c>
      <c r="C16" s="86">
        <v>10</v>
      </c>
      <c r="D16" s="86">
        <v>29.4</v>
      </c>
      <c r="E16" s="86">
        <v>8</v>
      </c>
      <c r="F16" s="86"/>
      <c r="G16" s="86">
        <v>54.7</v>
      </c>
      <c r="H16" s="86">
        <v>9.1</v>
      </c>
      <c r="I16" s="86">
        <v>30.4</v>
      </c>
      <c r="J16" s="86">
        <v>5.3</v>
      </c>
      <c r="K16" s="86"/>
      <c r="L16" s="86">
        <v>81.599999999999994</v>
      </c>
      <c r="M16" s="86">
        <v>2.7</v>
      </c>
      <c r="N16" s="86">
        <v>11.2</v>
      </c>
      <c r="O16" s="86">
        <v>3.5</v>
      </c>
    </row>
    <row r="17" spans="1:15" ht="9.9499999999999993" customHeight="1" x14ac:dyDescent="0.15">
      <c r="A17" s="244" t="s">
        <v>53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</row>
    <row r="18" spans="1:15" ht="9.9499999999999993" customHeight="1" x14ac:dyDescent="0.15">
      <c r="A18" s="82" t="s">
        <v>71</v>
      </c>
      <c r="B18" s="83">
        <v>67.3</v>
      </c>
      <c r="C18" s="83">
        <v>2.2999999999999998</v>
      </c>
      <c r="D18" s="83">
        <v>20.2</v>
      </c>
      <c r="E18" s="83">
        <v>9.1</v>
      </c>
      <c r="F18" s="83"/>
      <c r="G18" s="83">
        <v>77.8</v>
      </c>
      <c r="H18" s="83">
        <v>2.1</v>
      </c>
      <c r="I18" s="83">
        <v>16.399999999999999</v>
      </c>
      <c r="J18" s="83">
        <v>3</v>
      </c>
      <c r="K18" s="83"/>
      <c r="L18" s="83">
        <v>90.1</v>
      </c>
      <c r="M18" s="83">
        <v>0.5</v>
      </c>
      <c r="N18" s="83">
        <v>4.7</v>
      </c>
      <c r="O18" s="83">
        <v>3.7</v>
      </c>
    </row>
    <row r="19" spans="1:15" ht="9.9499999999999993" customHeight="1" x14ac:dyDescent="0.15">
      <c r="A19" s="168" t="s">
        <v>72</v>
      </c>
      <c r="B19" s="84">
        <v>72.5</v>
      </c>
      <c r="C19" s="84">
        <v>1.4</v>
      </c>
      <c r="D19" s="84">
        <v>16</v>
      </c>
      <c r="E19" s="84">
        <v>8.3000000000000007</v>
      </c>
      <c r="F19" s="84"/>
      <c r="G19" s="84">
        <v>83.9</v>
      </c>
      <c r="H19" s="84">
        <v>1.6</v>
      </c>
      <c r="I19" s="84">
        <v>12.2</v>
      </c>
      <c r="J19" s="84">
        <v>1.5</v>
      </c>
      <c r="K19" s="84"/>
      <c r="L19" s="84">
        <v>92</v>
      </c>
      <c r="M19" s="84">
        <v>0.3</v>
      </c>
      <c r="N19" s="84">
        <v>4.2</v>
      </c>
      <c r="O19" s="84">
        <v>2.1</v>
      </c>
    </row>
    <row r="20" spans="1:15" ht="9.9499999999999993" customHeight="1" x14ac:dyDescent="0.15">
      <c r="A20" s="168" t="s">
        <v>73</v>
      </c>
      <c r="B20" s="84">
        <v>63.1</v>
      </c>
      <c r="C20" s="84">
        <v>3</v>
      </c>
      <c r="D20" s="84">
        <v>23.7</v>
      </c>
      <c r="E20" s="84">
        <v>9.8000000000000007</v>
      </c>
      <c r="F20" s="84"/>
      <c r="G20" s="84">
        <v>72.900000000000006</v>
      </c>
      <c r="H20" s="84">
        <v>2.4</v>
      </c>
      <c r="I20" s="84">
        <v>19.8</v>
      </c>
      <c r="J20" s="84">
        <v>4.3</v>
      </c>
      <c r="K20" s="84"/>
      <c r="L20" s="84">
        <v>88.5</v>
      </c>
      <c r="M20" s="84">
        <v>0.7</v>
      </c>
      <c r="N20" s="84">
        <v>5.0999999999999996</v>
      </c>
      <c r="O20" s="84">
        <v>5</v>
      </c>
    </row>
    <row r="21" spans="1:15" ht="9.9499999999999993" customHeight="1" x14ac:dyDescent="0.15">
      <c r="A21" s="82" t="s">
        <v>44</v>
      </c>
      <c r="B21" s="84">
        <v>56.7</v>
      </c>
      <c r="C21" s="84">
        <v>4.4000000000000004</v>
      </c>
      <c r="D21" s="84">
        <v>27</v>
      </c>
      <c r="E21" s="84">
        <v>11.6</v>
      </c>
      <c r="F21" s="84"/>
      <c r="G21" s="84">
        <v>62.9</v>
      </c>
      <c r="H21" s="84">
        <v>3.2</v>
      </c>
      <c r="I21" s="84">
        <v>24.8</v>
      </c>
      <c r="J21" s="84">
        <v>8.4</v>
      </c>
      <c r="K21" s="84"/>
      <c r="L21" s="84">
        <v>87</v>
      </c>
      <c r="M21" s="84">
        <v>0.8</v>
      </c>
      <c r="N21" s="84">
        <v>5.3</v>
      </c>
      <c r="O21" s="84">
        <v>6.3</v>
      </c>
    </row>
    <row r="22" spans="1:15" ht="9.9499999999999993" customHeight="1" x14ac:dyDescent="0.15">
      <c r="A22" s="82" t="s">
        <v>48</v>
      </c>
      <c r="B22" s="84">
        <v>56.6</v>
      </c>
      <c r="C22" s="84">
        <v>4.2</v>
      </c>
      <c r="D22" s="84">
        <v>26.9</v>
      </c>
      <c r="E22" s="84">
        <v>11.1</v>
      </c>
      <c r="F22" s="84"/>
      <c r="G22" s="84">
        <v>63.8</v>
      </c>
      <c r="H22" s="84">
        <v>2.9</v>
      </c>
      <c r="I22" s="84">
        <v>23.7</v>
      </c>
      <c r="J22" s="84">
        <v>9</v>
      </c>
      <c r="K22" s="84"/>
      <c r="L22" s="84">
        <v>87</v>
      </c>
      <c r="M22" s="84">
        <v>0.5</v>
      </c>
      <c r="N22" s="84">
        <v>7.2</v>
      </c>
      <c r="O22" s="84">
        <v>4.5</v>
      </c>
    </row>
    <row r="23" spans="1:15" ht="9.9499999999999993" customHeight="1" x14ac:dyDescent="0.15">
      <c r="A23" s="82" t="s">
        <v>49</v>
      </c>
      <c r="B23" s="84">
        <v>57.3</v>
      </c>
      <c r="C23" s="84">
        <v>6.1</v>
      </c>
      <c r="D23" s="84">
        <v>27.6</v>
      </c>
      <c r="E23" s="84">
        <v>8.5</v>
      </c>
      <c r="F23" s="84"/>
      <c r="G23" s="84">
        <v>65.599999999999994</v>
      </c>
      <c r="H23" s="84">
        <v>4</v>
      </c>
      <c r="I23" s="84">
        <v>24.4</v>
      </c>
      <c r="J23" s="84">
        <v>5.5</v>
      </c>
      <c r="K23" s="84"/>
      <c r="L23" s="84">
        <v>86.2</v>
      </c>
      <c r="M23" s="84">
        <v>0.9</v>
      </c>
      <c r="N23" s="84">
        <v>8.1999999999999993</v>
      </c>
      <c r="O23" s="84">
        <v>4</v>
      </c>
    </row>
    <row r="24" spans="1:15" ht="9.9499999999999993" customHeight="1" x14ac:dyDescent="0.15">
      <c r="A24" s="82" t="s">
        <v>50</v>
      </c>
      <c r="B24" s="84">
        <v>53.4</v>
      </c>
      <c r="C24" s="84">
        <v>9.6999999999999993</v>
      </c>
      <c r="D24" s="84">
        <v>30.5</v>
      </c>
      <c r="E24" s="84">
        <v>5.8</v>
      </c>
      <c r="F24" s="84"/>
      <c r="G24" s="84">
        <v>59.5</v>
      </c>
      <c r="H24" s="84">
        <v>6.9</v>
      </c>
      <c r="I24" s="84">
        <v>28.4</v>
      </c>
      <c r="J24" s="84">
        <v>4.5</v>
      </c>
      <c r="K24" s="84"/>
      <c r="L24" s="84">
        <v>83.4</v>
      </c>
      <c r="M24" s="84">
        <v>1.9</v>
      </c>
      <c r="N24" s="84">
        <v>10.5</v>
      </c>
      <c r="O24" s="84">
        <v>3.4</v>
      </c>
    </row>
    <row r="25" spans="1:15" ht="9.9499999999999993" customHeight="1" x14ac:dyDescent="0.15">
      <c r="A25" s="82" t="s">
        <v>62</v>
      </c>
      <c r="B25" s="84">
        <v>46.4</v>
      </c>
      <c r="C25" s="84">
        <v>19.399999999999999</v>
      </c>
      <c r="D25" s="84">
        <v>30.3</v>
      </c>
      <c r="E25" s="84">
        <v>3.6</v>
      </c>
      <c r="F25" s="84"/>
      <c r="G25" s="84">
        <v>52.4</v>
      </c>
      <c r="H25" s="84">
        <v>15.2</v>
      </c>
      <c r="I25" s="84">
        <v>29</v>
      </c>
      <c r="J25" s="84">
        <v>2.9</v>
      </c>
      <c r="K25" s="84"/>
      <c r="L25" s="84">
        <v>74.900000000000006</v>
      </c>
      <c r="M25" s="84">
        <v>7</v>
      </c>
      <c r="N25" s="84">
        <v>15.6</v>
      </c>
      <c r="O25" s="84">
        <v>1.6</v>
      </c>
    </row>
    <row r="26" spans="1:15" ht="9.9499999999999993" customHeight="1" x14ac:dyDescent="0.15">
      <c r="A26" s="168" t="s">
        <v>74</v>
      </c>
      <c r="B26" s="84">
        <v>50.2</v>
      </c>
      <c r="C26" s="84">
        <v>14.9</v>
      </c>
      <c r="D26" s="84">
        <v>29.2</v>
      </c>
      <c r="E26" s="84">
        <v>5.0999999999999996</v>
      </c>
      <c r="F26" s="84"/>
      <c r="G26" s="84">
        <v>56.7</v>
      </c>
      <c r="H26" s="84">
        <v>10.8</v>
      </c>
      <c r="I26" s="84">
        <v>28</v>
      </c>
      <c r="J26" s="84">
        <v>3.8</v>
      </c>
      <c r="K26" s="84"/>
      <c r="L26" s="84">
        <v>79.900000000000006</v>
      </c>
      <c r="M26" s="84">
        <v>3.6</v>
      </c>
      <c r="N26" s="84">
        <v>13.3</v>
      </c>
      <c r="O26" s="84">
        <v>2.2999999999999998</v>
      </c>
    </row>
    <row r="27" spans="1:15" ht="9.9499999999999993" customHeight="1" x14ac:dyDescent="0.15">
      <c r="A27" s="168" t="s">
        <v>75</v>
      </c>
      <c r="B27" s="84">
        <v>43.1</v>
      </c>
      <c r="C27" s="84">
        <v>23.2</v>
      </c>
      <c r="D27" s="84">
        <v>31.2</v>
      </c>
      <c r="E27" s="84">
        <v>2.2000000000000002</v>
      </c>
      <c r="F27" s="84"/>
      <c r="G27" s="84">
        <v>48.7</v>
      </c>
      <c r="H27" s="84">
        <v>18.8</v>
      </c>
      <c r="I27" s="84">
        <v>29.7</v>
      </c>
      <c r="J27" s="84">
        <v>2.1</v>
      </c>
      <c r="K27" s="84"/>
      <c r="L27" s="84">
        <v>70.7</v>
      </c>
      <c r="M27" s="84">
        <v>10</v>
      </c>
      <c r="N27" s="84">
        <v>17.600000000000001</v>
      </c>
      <c r="O27" s="84">
        <v>1</v>
      </c>
    </row>
    <row r="28" spans="1:15" s="87" customFormat="1" ht="9.9499999999999993" customHeight="1" x14ac:dyDescent="0.15">
      <c r="A28" s="85" t="s">
        <v>42</v>
      </c>
      <c r="B28" s="86">
        <v>55.3</v>
      </c>
      <c r="C28" s="86">
        <v>9.3000000000000007</v>
      </c>
      <c r="D28" s="86">
        <v>27.4</v>
      </c>
      <c r="E28" s="86">
        <v>7.4</v>
      </c>
      <c r="F28" s="86"/>
      <c r="G28" s="86">
        <v>62.6</v>
      </c>
      <c r="H28" s="86">
        <v>7</v>
      </c>
      <c r="I28" s="86">
        <v>24.9</v>
      </c>
      <c r="J28" s="86">
        <v>4.9000000000000004</v>
      </c>
      <c r="K28" s="86"/>
      <c r="L28" s="86">
        <v>83.5</v>
      </c>
      <c r="M28" s="86">
        <v>2.6</v>
      </c>
      <c r="N28" s="86">
        <v>9.6</v>
      </c>
      <c r="O28" s="86">
        <v>3.5</v>
      </c>
    </row>
    <row r="29" spans="1:15" ht="9.9499999999999993" customHeight="1" x14ac:dyDescent="0.15">
      <c r="A29" s="244" t="s">
        <v>107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</row>
    <row r="30" spans="1:15" ht="9.9499999999999993" customHeight="1" x14ac:dyDescent="0.15">
      <c r="A30" s="82" t="s">
        <v>71</v>
      </c>
      <c r="B30" s="83">
        <v>67.3</v>
      </c>
      <c r="C30" s="83">
        <v>2.7</v>
      </c>
      <c r="D30" s="83">
        <v>20.8</v>
      </c>
      <c r="E30" s="83">
        <v>8.1999999999999993</v>
      </c>
      <c r="F30" s="83"/>
      <c r="G30" s="83">
        <v>75.5</v>
      </c>
      <c r="H30" s="83">
        <v>2.6</v>
      </c>
      <c r="I30" s="83">
        <v>18.5</v>
      </c>
      <c r="J30" s="83">
        <v>2.7</v>
      </c>
      <c r="K30" s="83"/>
      <c r="L30" s="83">
        <v>89.2</v>
      </c>
      <c r="M30" s="83">
        <v>0.6</v>
      </c>
      <c r="N30" s="83">
        <v>5.7</v>
      </c>
      <c r="O30" s="83">
        <v>3.6</v>
      </c>
    </row>
    <row r="31" spans="1:15" ht="9.9499999999999993" customHeight="1" x14ac:dyDescent="0.15">
      <c r="A31" s="168" t="s">
        <v>72</v>
      </c>
      <c r="B31" s="84">
        <v>72.599999999999994</v>
      </c>
      <c r="C31" s="84">
        <v>1.4</v>
      </c>
      <c r="D31" s="84">
        <v>16.600000000000001</v>
      </c>
      <c r="E31" s="84">
        <v>8.1</v>
      </c>
      <c r="F31" s="84"/>
      <c r="G31" s="84">
        <v>82</v>
      </c>
      <c r="H31" s="84">
        <v>1.6</v>
      </c>
      <c r="I31" s="84">
        <v>13.7</v>
      </c>
      <c r="J31" s="84">
        <v>2</v>
      </c>
      <c r="K31" s="84"/>
      <c r="L31" s="84">
        <v>91.5</v>
      </c>
      <c r="M31" s="84">
        <v>0.5</v>
      </c>
      <c r="N31" s="84">
        <v>4.9000000000000004</v>
      </c>
      <c r="O31" s="84">
        <v>2.1</v>
      </c>
    </row>
    <row r="32" spans="1:15" ht="9.9499999999999993" customHeight="1" x14ac:dyDescent="0.15">
      <c r="A32" s="168" t="s">
        <v>73</v>
      </c>
      <c r="B32" s="84">
        <v>63</v>
      </c>
      <c r="C32" s="84">
        <v>3.7</v>
      </c>
      <c r="D32" s="84">
        <v>24.3</v>
      </c>
      <c r="E32" s="84">
        <v>8.1999999999999993</v>
      </c>
      <c r="F32" s="84"/>
      <c r="G32" s="84">
        <v>70.2</v>
      </c>
      <c r="H32" s="84">
        <v>3.4</v>
      </c>
      <c r="I32" s="84">
        <v>22.4</v>
      </c>
      <c r="J32" s="84">
        <v>3.4</v>
      </c>
      <c r="K32" s="84"/>
      <c r="L32" s="84">
        <v>87.3</v>
      </c>
      <c r="M32" s="84">
        <v>0.7</v>
      </c>
      <c r="N32" s="84">
        <v>6.3</v>
      </c>
      <c r="O32" s="84">
        <v>4.9000000000000004</v>
      </c>
    </row>
    <row r="33" spans="1:15" ht="9.9499999999999993" customHeight="1" x14ac:dyDescent="0.15">
      <c r="A33" s="82" t="s">
        <v>44</v>
      </c>
      <c r="B33" s="84">
        <v>52</v>
      </c>
      <c r="C33" s="84">
        <v>5.7</v>
      </c>
      <c r="D33" s="84">
        <v>28.6</v>
      </c>
      <c r="E33" s="84">
        <v>13.2</v>
      </c>
      <c r="F33" s="84"/>
      <c r="G33" s="84">
        <v>58.7</v>
      </c>
      <c r="H33" s="84">
        <v>4.5999999999999996</v>
      </c>
      <c r="I33" s="84">
        <v>27</v>
      </c>
      <c r="J33" s="84">
        <v>9.1</v>
      </c>
      <c r="K33" s="84"/>
      <c r="L33" s="84">
        <v>84.6</v>
      </c>
      <c r="M33" s="84">
        <v>1.2</v>
      </c>
      <c r="N33" s="84">
        <v>7.1</v>
      </c>
      <c r="O33" s="84">
        <v>6.1</v>
      </c>
    </row>
    <row r="34" spans="1:15" ht="9.9499999999999993" customHeight="1" x14ac:dyDescent="0.15">
      <c r="A34" s="82" t="s">
        <v>48</v>
      </c>
      <c r="B34" s="84">
        <v>52.8</v>
      </c>
      <c r="C34" s="84">
        <v>6.2</v>
      </c>
      <c r="D34" s="84">
        <v>28.5</v>
      </c>
      <c r="E34" s="84">
        <v>11.6</v>
      </c>
      <c r="F34" s="84"/>
      <c r="G34" s="84">
        <v>57.2</v>
      </c>
      <c r="H34" s="84">
        <v>5.4</v>
      </c>
      <c r="I34" s="84">
        <v>27.6</v>
      </c>
      <c r="J34" s="84">
        <v>8.9</v>
      </c>
      <c r="K34" s="84"/>
      <c r="L34" s="84">
        <v>84.6</v>
      </c>
      <c r="M34" s="84">
        <v>1.1000000000000001</v>
      </c>
      <c r="N34" s="84">
        <v>8.6999999999999993</v>
      </c>
      <c r="O34" s="84">
        <v>4.4000000000000004</v>
      </c>
    </row>
    <row r="35" spans="1:15" ht="9.9499999999999993" customHeight="1" x14ac:dyDescent="0.15">
      <c r="A35" s="82" t="s">
        <v>49</v>
      </c>
      <c r="B35" s="84">
        <v>54.3</v>
      </c>
      <c r="C35" s="84">
        <v>7.3</v>
      </c>
      <c r="D35" s="84">
        <v>28.7</v>
      </c>
      <c r="E35" s="84">
        <v>8.9</v>
      </c>
      <c r="F35" s="84"/>
      <c r="G35" s="84">
        <v>59.8</v>
      </c>
      <c r="H35" s="84">
        <v>5.7</v>
      </c>
      <c r="I35" s="84">
        <v>27.6</v>
      </c>
      <c r="J35" s="84">
        <v>6.3</v>
      </c>
      <c r="K35" s="84"/>
      <c r="L35" s="84">
        <v>84.7</v>
      </c>
      <c r="M35" s="84">
        <v>1.6</v>
      </c>
      <c r="N35" s="84">
        <v>9</v>
      </c>
      <c r="O35" s="84">
        <v>3.9</v>
      </c>
    </row>
    <row r="36" spans="1:15" ht="9.9499999999999993" customHeight="1" x14ac:dyDescent="0.15">
      <c r="A36" s="82" t="s">
        <v>50</v>
      </c>
      <c r="B36" s="84">
        <v>51.3</v>
      </c>
      <c r="C36" s="84">
        <v>10.4</v>
      </c>
      <c r="D36" s="84">
        <v>31.9</v>
      </c>
      <c r="E36" s="84">
        <v>5.9</v>
      </c>
      <c r="F36" s="84"/>
      <c r="G36" s="84">
        <v>55.1</v>
      </c>
      <c r="H36" s="84">
        <v>8.5</v>
      </c>
      <c r="I36" s="84">
        <v>31.5</v>
      </c>
      <c r="J36" s="84">
        <v>4.4000000000000004</v>
      </c>
      <c r="K36" s="84"/>
      <c r="L36" s="84">
        <v>81.900000000000006</v>
      </c>
      <c r="M36" s="84">
        <v>2</v>
      </c>
      <c r="N36" s="84">
        <v>11.9</v>
      </c>
      <c r="O36" s="84">
        <v>3.2</v>
      </c>
    </row>
    <row r="37" spans="1:15" ht="9.9499999999999993" customHeight="1" x14ac:dyDescent="0.15">
      <c r="A37" s="82" t="s">
        <v>62</v>
      </c>
      <c r="B37" s="84">
        <v>45.8</v>
      </c>
      <c r="C37" s="84">
        <v>19</v>
      </c>
      <c r="D37" s="84">
        <v>31.3</v>
      </c>
      <c r="E37" s="84">
        <v>3.5</v>
      </c>
      <c r="F37" s="84"/>
      <c r="G37" s="84">
        <v>48.9</v>
      </c>
      <c r="H37" s="84">
        <v>15.8</v>
      </c>
      <c r="I37" s="84">
        <v>31.9</v>
      </c>
      <c r="J37" s="84">
        <v>2.9</v>
      </c>
      <c r="K37" s="84"/>
      <c r="L37" s="84">
        <v>74.900000000000006</v>
      </c>
      <c r="M37" s="84">
        <v>6.6</v>
      </c>
      <c r="N37" s="84">
        <v>16</v>
      </c>
      <c r="O37" s="84">
        <v>1.8</v>
      </c>
    </row>
    <row r="38" spans="1:15" ht="9.9499999999999993" customHeight="1" x14ac:dyDescent="0.15">
      <c r="A38" s="168" t="s">
        <v>74</v>
      </c>
      <c r="B38" s="84">
        <v>48.4</v>
      </c>
      <c r="C38" s="84">
        <v>15.2</v>
      </c>
      <c r="D38" s="84">
        <v>31.3</v>
      </c>
      <c r="E38" s="84">
        <v>4.7</v>
      </c>
      <c r="F38" s="84"/>
      <c r="G38" s="84">
        <v>51.7</v>
      </c>
      <c r="H38" s="84">
        <v>12.3</v>
      </c>
      <c r="I38" s="84">
        <v>32</v>
      </c>
      <c r="J38" s="84">
        <v>3.6</v>
      </c>
      <c r="K38" s="84"/>
      <c r="L38" s="84">
        <v>79</v>
      </c>
      <c r="M38" s="84">
        <v>3.8</v>
      </c>
      <c r="N38" s="84">
        <v>14.4</v>
      </c>
      <c r="O38" s="84">
        <v>2.2000000000000002</v>
      </c>
    </row>
    <row r="39" spans="1:15" ht="9.9499999999999993" customHeight="1" x14ac:dyDescent="0.15">
      <c r="A39" s="168" t="s">
        <v>75</v>
      </c>
      <c r="B39" s="84">
        <v>43.3</v>
      </c>
      <c r="C39" s="84">
        <v>22.7</v>
      </c>
      <c r="D39" s="84">
        <v>31.3</v>
      </c>
      <c r="E39" s="84">
        <v>2.2999999999999998</v>
      </c>
      <c r="F39" s="84"/>
      <c r="G39" s="84">
        <v>46.2</v>
      </c>
      <c r="H39" s="84">
        <v>19.2</v>
      </c>
      <c r="I39" s="84">
        <v>31.8</v>
      </c>
      <c r="J39" s="84">
        <v>2.2999999999999998</v>
      </c>
      <c r="K39" s="84"/>
      <c r="L39" s="84">
        <v>71.099999999999994</v>
      </c>
      <c r="M39" s="84">
        <v>9.1999999999999993</v>
      </c>
      <c r="N39" s="84">
        <v>17.5</v>
      </c>
      <c r="O39" s="84">
        <v>1.4</v>
      </c>
    </row>
    <row r="40" spans="1:15" ht="9.9499999999999993" customHeight="1" x14ac:dyDescent="0.15">
      <c r="A40" s="88" t="s">
        <v>42</v>
      </c>
      <c r="B40" s="89">
        <v>53.6</v>
      </c>
      <c r="C40" s="89">
        <v>9.6</v>
      </c>
      <c r="D40" s="89">
        <v>28.4</v>
      </c>
      <c r="E40" s="89">
        <v>7.7</v>
      </c>
      <c r="F40" s="89"/>
      <c r="G40" s="89">
        <v>58.7</v>
      </c>
      <c r="H40" s="89">
        <v>8</v>
      </c>
      <c r="I40" s="89">
        <v>27.5</v>
      </c>
      <c r="J40" s="89">
        <v>5.0999999999999996</v>
      </c>
      <c r="K40" s="89"/>
      <c r="L40" s="89">
        <v>82.6</v>
      </c>
      <c r="M40" s="89">
        <v>2.6</v>
      </c>
      <c r="N40" s="89">
        <v>10.4</v>
      </c>
      <c r="O40" s="89">
        <v>3.5</v>
      </c>
    </row>
    <row r="41" spans="1:15" s="154" customFormat="1" ht="9" customHeight="1" x14ac:dyDescent="0.15">
      <c r="A41" s="154" t="s">
        <v>106</v>
      </c>
    </row>
    <row r="42" spans="1:15" ht="12.95" customHeight="1" x14ac:dyDescent="0.1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</sheetData>
  <mergeCells count="8">
    <mergeCell ref="A1:S1"/>
    <mergeCell ref="T2:U2"/>
    <mergeCell ref="A29:O29"/>
    <mergeCell ref="B3:E3"/>
    <mergeCell ref="G3:J3"/>
    <mergeCell ref="L3:O3"/>
    <mergeCell ref="A5:O5"/>
    <mergeCell ref="A17:O17"/>
  </mergeCells>
  <hyperlinks>
    <hyperlink ref="T2:U2" location="'Indice delle tavole'!A1" display="TORNA ALL'INDICE"/>
  </hyperlinks>
  <pageMargins left="0.5" right="0.5" top="0.5" bottom="0.5" header="0" footer="0"/>
  <pageSetup paperSize="9" scale="71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Normal="100" workbookViewId="0">
      <selection sqref="A1:M1"/>
    </sheetView>
  </sheetViews>
  <sheetFormatPr defaultColWidth="11.19921875" defaultRowHeight="9" customHeight="1" x14ac:dyDescent="0.15"/>
  <cols>
    <col min="1" max="1" width="34.796875" style="1" customWidth="1"/>
    <col min="2" max="3" width="16.3984375" style="1" customWidth="1"/>
    <col min="4" max="8" width="11.19921875" style="1"/>
    <col min="9" max="9" width="16.19921875" style="1" customWidth="1"/>
    <col min="10" max="16384" width="11.19921875" style="1"/>
  </cols>
  <sheetData>
    <row r="1" spans="1:9" ht="26.25" customHeight="1" x14ac:dyDescent="0.2">
      <c r="A1" s="260" t="s">
        <v>192</v>
      </c>
      <c r="B1" s="260"/>
      <c r="C1" s="260"/>
      <c r="D1" s="260"/>
      <c r="E1" s="260"/>
      <c r="F1" s="260"/>
      <c r="G1" s="260"/>
      <c r="H1" s="260"/>
      <c r="I1" s="260"/>
    </row>
    <row r="2" spans="1:9" ht="12" x14ac:dyDescent="0.2">
      <c r="A2" s="2"/>
      <c r="G2" s="243" t="s">
        <v>212</v>
      </c>
      <c r="H2" s="243"/>
    </row>
    <row r="3" spans="1:9" ht="15" customHeight="1" x14ac:dyDescent="0.15">
      <c r="A3" s="281" t="s">
        <v>110</v>
      </c>
      <c r="B3" s="279" t="s">
        <v>69</v>
      </c>
      <c r="C3" s="279"/>
    </row>
    <row r="4" spans="1:9" s="4" customFormat="1" ht="21" customHeight="1" x14ac:dyDescent="0.15">
      <c r="A4" s="264"/>
      <c r="B4" s="43" t="s">
        <v>70</v>
      </c>
      <c r="C4" s="42" t="s">
        <v>6</v>
      </c>
    </row>
    <row r="5" spans="1:9" ht="9.9499999999999993" customHeight="1" x14ac:dyDescent="0.15">
      <c r="A5" s="261" t="s">
        <v>157</v>
      </c>
      <c r="B5" s="262"/>
      <c r="C5" s="262"/>
    </row>
    <row r="6" spans="1:9" ht="9.9499999999999993" customHeight="1" x14ac:dyDescent="0.15">
      <c r="A6" s="20" t="s">
        <v>9</v>
      </c>
      <c r="B6" s="26">
        <v>87.6</v>
      </c>
      <c r="C6" s="26">
        <v>12.4</v>
      </c>
    </row>
    <row r="7" spans="1:9" ht="9.9499999999999993" customHeight="1" x14ac:dyDescent="0.15">
      <c r="A7" s="20" t="s">
        <v>10</v>
      </c>
      <c r="B7" s="21">
        <v>90.3</v>
      </c>
      <c r="C7" s="21">
        <v>9.6</v>
      </c>
    </row>
    <row r="8" spans="1:9" ht="9.9499999999999993" customHeight="1" x14ac:dyDescent="0.15">
      <c r="A8" s="20" t="s">
        <v>11</v>
      </c>
      <c r="B8" s="21">
        <v>89.5</v>
      </c>
      <c r="C8" s="21">
        <v>10.5</v>
      </c>
    </row>
    <row r="9" spans="1:9" ht="9.9499999999999993" customHeight="1" x14ac:dyDescent="0.15">
      <c r="A9" s="20" t="s">
        <v>12</v>
      </c>
      <c r="B9" s="21">
        <v>87.3</v>
      </c>
      <c r="C9" s="21">
        <v>12.7</v>
      </c>
    </row>
    <row r="10" spans="1:9" ht="9.9499999999999993" customHeight="1" x14ac:dyDescent="0.15">
      <c r="A10" s="20" t="s">
        <v>13</v>
      </c>
      <c r="B10" s="21">
        <v>60.5</v>
      </c>
      <c r="C10" s="21">
        <v>39.4</v>
      </c>
    </row>
    <row r="11" spans="1:9" ht="9.9499999999999993" customHeight="1" x14ac:dyDescent="0.15">
      <c r="A11" s="159" t="s">
        <v>14</v>
      </c>
      <c r="B11" s="21">
        <v>30</v>
      </c>
      <c r="C11" s="21">
        <v>69.900000000000006</v>
      </c>
    </row>
    <row r="12" spans="1:9" ht="9.9499999999999993" customHeight="1" x14ac:dyDescent="0.15">
      <c r="A12" s="159" t="s">
        <v>15</v>
      </c>
      <c r="B12" s="21">
        <v>90.2</v>
      </c>
      <c r="C12" s="21">
        <v>9.6</v>
      </c>
    </row>
    <row r="13" spans="1:9" ht="9.9499999999999993" customHeight="1" x14ac:dyDescent="0.15">
      <c r="A13" s="20" t="s">
        <v>16</v>
      </c>
      <c r="B13" s="21">
        <v>87.7</v>
      </c>
      <c r="C13" s="21">
        <v>12.2</v>
      </c>
    </row>
    <row r="14" spans="1:9" ht="9.9499999999999993" customHeight="1" x14ac:dyDescent="0.15">
      <c r="A14" s="20" t="s">
        <v>17</v>
      </c>
      <c r="B14" s="21">
        <v>85.1</v>
      </c>
      <c r="C14" s="21">
        <v>14.8</v>
      </c>
    </row>
    <row r="15" spans="1:9" ht="9.9499999999999993" customHeight="1" x14ac:dyDescent="0.15">
      <c r="A15" s="20" t="s">
        <v>18</v>
      </c>
      <c r="B15" s="21">
        <v>85.4</v>
      </c>
      <c r="C15" s="21">
        <v>14.5</v>
      </c>
    </row>
    <row r="16" spans="1:9" ht="9.9499999999999993" customHeight="1" x14ac:dyDescent="0.15">
      <c r="A16" s="20" t="s">
        <v>19</v>
      </c>
      <c r="B16" s="21">
        <v>85.9</v>
      </c>
      <c r="C16" s="21">
        <v>14</v>
      </c>
    </row>
    <row r="17" spans="1:3" ht="9.9499999999999993" customHeight="1" x14ac:dyDescent="0.15">
      <c r="A17" s="20" t="s">
        <v>20</v>
      </c>
      <c r="B17" s="21">
        <v>88.2</v>
      </c>
      <c r="C17" s="21">
        <v>11.8</v>
      </c>
    </row>
    <row r="18" spans="1:3" ht="9.9499999999999993" customHeight="1" x14ac:dyDescent="0.15">
      <c r="A18" s="20" t="s">
        <v>21</v>
      </c>
      <c r="B18" s="21">
        <v>88.6</v>
      </c>
      <c r="C18" s="21">
        <v>11.4</v>
      </c>
    </row>
    <row r="19" spans="1:3" ht="9.9499999999999993" customHeight="1" x14ac:dyDescent="0.15">
      <c r="A19" s="20" t="s">
        <v>22</v>
      </c>
      <c r="B19" s="21">
        <v>87.7</v>
      </c>
      <c r="C19" s="21">
        <v>12.2</v>
      </c>
    </row>
    <row r="20" spans="1:3" ht="9.9499999999999993" customHeight="1" x14ac:dyDescent="0.15">
      <c r="A20" s="20" t="s">
        <v>23</v>
      </c>
      <c r="B20" s="21">
        <v>91.1</v>
      </c>
      <c r="C20" s="21">
        <v>8.8000000000000007</v>
      </c>
    </row>
    <row r="21" spans="1:3" ht="9.9499999999999993" customHeight="1" x14ac:dyDescent="0.15">
      <c r="A21" s="20" t="s">
        <v>24</v>
      </c>
      <c r="B21" s="21">
        <v>93.5</v>
      </c>
      <c r="C21" s="21">
        <v>6.3</v>
      </c>
    </row>
    <row r="22" spans="1:3" ht="9.9499999999999993" customHeight="1" x14ac:dyDescent="0.15">
      <c r="A22" s="20" t="s">
        <v>25</v>
      </c>
      <c r="B22" s="21">
        <v>94.9</v>
      </c>
      <c r="C22" s="21">
        <v>5</v>
      </c>
    </row>
    <row r="23" spans="1:3" ht="9.9499999999999993" customHeight="1" x14ac:dyDescent="0.15">
      <c r="A23" s="20" t="s">
        <v>26</v>
      </c>
      <c r="B23" s="21">
        <v>95.2</v>
      </c>
      <c r="C23" s="21">
        <v>4.8</v>
      </c>
    </row>
    <row r="24" spans="1:3" ht="9.9499999999999993" customHeight="1" x14ac:dyDescent="0.15">
      <c r="A24" s="20" t="s">
        <v>27</v>
      </c>
      <c r="B24" s="21">
        <v>95.9</v>
      </c>
      <c r="C24" s="21">
        <v>4.0999999999999996</v>
      </c>
    </row>
    <row r="25" spans="1:3" ht="9.9499999999999993" customHeight="1" x14ac:dyDescent="0.15">
      <c r="A25" s="20" t="s">
        <v>28</v>
      </c>
      <c r="B25" s="21">
        <v>93.8</v>
      </c>
      <c r="C25" s="21">
        <v>6.1</v>
      </c>
    </row>
    <row r="26" spans="1:3" ht="9.9499999999999993" customHeight="1" x14ac:dyDescent="0.15">
      <c r="A26" s="20" t="s">
        <v>29</v>
      </c>
      <c r="B26" s="21">
        <v>95.4</v>
      </c>
      <c r="C26" s="21">
        <v>4.5999999999999996</v>
      </c>
    </row>
    <row r="27" spans="1:3" ht="9.9499999999999993" customHeight="1" x14ac:dyDescent="0.15">
      <c r="A27" s="20" t="s">
        <v>30</v>
      </c>
      <c r="B27" s="21">
        <v>95.4</v>
      </c>
      <c r="C27" s="21">
        <v>4.5999999999999996</v>
      </c>
    </row>
    <row r="28" spans="1:3" ht="9.9499999999999993" customHeight="1" x14ac:dyDescent="0.15">
      <c r="A28" s="261" t="s">
        <v>158</v>
      </c>
      <c r="B28" s="262"/>
      <c r="C28" s="262"/>
    </row>
    <row r="29" spans="1:3" ht="9.9499999999999993" customHeight="1" x14ac:dyDescent="0.15">
      <c r="A29" s="20" t="s">
        <v>31</v>
      </c>
      <c r="B29" s="26">
        <v>87.6</v>
      </c>
      <c r="C29" s="26">
        <v>12.4</v>
      </c>
    </row>
    <row r="30" spans="1:3" ht="9.9499999999999993" customHeight="1" x14ac:dyDescent="0.15">
      <c r="A30" s="20" t="s">
        <v>32</v>
      </c>
      <c r="B30" s="21">
        <v>84</v>
      </c>
      <c r="C30" s="21">
        <v>15.8</v>
      </c>
    </row>
    <row r="31" spans="1:3" ht="9.9499999999999993" customHeight="1" x14ac:dyDescent="0.15">
      <c r="A31" s="20" t="s">
        <v>33</v>
      </c>
      <c r="B31" s="21">
        <v>87.3</v>
      </c>
      <c r="C31" s="21">
        <v>12.7</v>
      </c>
    </row>
    <row r="32" spans="1:3" ht="9.9499999999999993" customHeight="1" x14ac:dyDescent="0.15">
      <c r="A32" s="20" t="s">
        <v>34</v>
      </c>
      <c r="B32" s="21">
        <v>94.5</v>
      </c>
      <c r="C32" s="21">
        <v>5.5</v>
      </c>
    </row>
    <row r="33" spans="1:3" ht="9.9499999999999993" customHeight="1" x14ac:dyDescent="0.15">
      <c r="A33" s="20" t="s">
        <v>35</v>
      </c>
      <c r="B33" s="21">
        <v>95.4</v>
      </c>
      <c r="C33" s="21">
        <v>4.5999999999999996</v>
      </c>
    </row>
    <row r="34" spans="1:3" ht="9.9499999999999993" customHeight="1" x14ac:dyDescent="0.15">
      <c r="A34" s="261" t="s">
        <v>159</v>
      </c>
      <c r="B34" s="262"/>
      <c r="C34" s="262"/>
    </row>
    <row r="35" spans="1:3" ht="9.9499999999999993" customHeight="1" x14ac:dyDescent="0.15">
      <c r="A35" s="20" t="s">
        <v>36</v>
      </c>
      <c r="B35" s="26">
        <v>88.4</v>
      </c>
      <c r="C35" s="26">
        <v>11.4</v>
      </c>
    </row>
    <row r="36" spans="1:3" ht="9.9499999999999993" customHeight="1" x14ac:dyDescent="0.15">
      <c r="A36" s="20" t="s">
        <v>37</v>
      </c>
      <c r="B36" s="21">
        <v>92.9</v>
      </c>
      <c r="C36" s="21">
        <v>7</v>
      </c>
    </row>
    <row r="37" spans="1:3" ht="9.9499999999999993" customHeight="1" x14ac:dyDescent="0.15">
      <c r="A37" s="20" t="s">
        <v>38</v>
      </c>
      <c r="B37" s="21">
        <v>89.5</v>
      </c>
      <c r="C37" s="21">
        <v>10.5</v>
      </c>
    </row>
    <row r="38" spans="1:3" ht="9.9499999999999993" customHeight="1" x14ac:dyDescent="0.15">
      <c r="A38" s="20" t="s">
        <v>39</v>
      </c>
      <c r="B38" s="21">
        <v>89.7</v>
      </c>
      <c r="C38" s="21">
        <v>10.3</v>
      </c>
    </row>
    <row r="39" spans="1:3" ht="9.9499999999999993" customHeight="1" x14ac:dyDescent="0.15">
      <c r="A39" s="20" t="s">
        <v>40</v>
      </c>
      <c r="B39" s="21">
        <v>88.3</v>
      </c>
      <c r="C39" s="21">
        <v>11.6</v>
      </c>
    </row>
    <row r="40" spans="1:3" ht="9.9499999999999993" customHeight="1" x14ac:dyDescent="0.15">
      <c r="A40" s="20" t="s">
        <v>41</v>
      </c>
      <c r="B40" s="21">
        <v>87.5</v>
      </c>
      <c r="C40" s="21">
        <v>12.5</v>
      </c>
    </row>
    <row r="41" spans="1:3" ht="9" customHeight="1" x14ac:dyDescent="0.15">
      <c r="A41" s="12" t="s">
        <v>42</v>
      </c>
      <c r="B41" s="15">
        <v>89.2</v>
      </c>
      <c r="C41" s="15">
        <v>10.7</v>
      </c>
    </row>
    <row r="42" spans="1:3" x14ac:dyDescent="0.15">
      <c r="A42" s="1" t="s">
        <v>106</v>
      </c>
    </row>
  </sheetData>
  <mergeCells count="7">
    <mergeCell ref="A28:C28"/>
    <mergeCell ref="A34:C34"/>
    <mergeCell ref="A1:I1"/>
    <mergeCell ref="G2:H2"/>
    <mergeCell ref="A3:A4"/>
    <mergeCell ref="B3:C3"/>
    <mergeCell ref="A5:C5"/>
  </mergeCells>
  <hyperlinks>
    <hyperlink ref="G2:H2" location="'Indice delle tavole'!A1" display="TORNA ALL'INDICE"/>
  </hyperlinks>
  <pageMargins left="0.5" right="0.5" top="0.5" bottom="0.5" header="0" footer="0"/>
  <pageSetup paperSize="9" scale="97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Normal="100" workbookViewId="0">
      <selection sqref="A1:M1"/>
    </sheetView>
  </sheetViews>
  <sheetFormatPr defaultColWidth="11.19921875" defaultRowHeight="9" customHeight="1" x14ac:dyDescent="0.15"/>
  <cols>
    <col min="1" max="1" width="34.796875" style="1" customWidth="1"/>
    <col min="2" max="3" width="16.3984375" style="1" customWidth="1"/>
    <col min="4" max="8" width="11.19921875" style="1"/>
    <col min="9" max="9" width="16.19921875" style="1" customWidth="1"/>
    <col min="10" max="16384" width="11.19921875" style="1"/>
  </cols>
  <sheetData>
    <row r="1" spans="1:9" ht="26.25" customHeight="1" x14ac:dyDescent="0.2">
      <c r="A1" s="260" t="s">
        <v>193</v>
      </c>
      <c r="B1" s="260"/>
      <c r="C1" s="260"/>
      <c r="D1" s="260"/>
      <c r="E1" s="260"/>
      <c r="F1" s="260"/>
      <c r="G1" s="260"/>
      <c r="H1" s="260"/>
      <c r="I1" s="260"/>
    </row>
    <row r="2" spans="1:9" ht="12" x14ac:dyDescent="0.2">
      <c r="A2" s="2"/>
      <c r="G2" s="243" t="s">
        <v>212</v>
      </c>
      <c r="H2" s="243"/>
    </row>
    <row r="3" spans="1:9" ht="15" customHeight="1" x14ac:dyDescent="0.15">
      <c r="A3" s="281" t="s">
        <v>110</v>
      </c>
      <c r="B3" s="279" t="s">
        <v>69</v>
      </c>
      <c r="C3" s="279"/>
    </row>
    <row r="4" spans="1:9" s="4" customFormat="1" ht="21" customHeight="1" x14ac:dyDescent="0.15">
      <c r="A4" s="264"/>
      <c r="B4" s="43" t="s">
        <v>70</v>
      </c>
      <c r="C4" s="42" t="s">
        <v>6</v>
      </c>
    </row>
    <row r="5" spans="1:9" ht="9.9499999999999993" customHeight="1" x14ac:dyDescent="0.15">
      <c r="A5" s="262" t="s">
        <v>157</v>
      </c>
      <c r="B5" s="262"/>
      <c r="C5" s="262"/>
    </row>
    <row r="6" spans="1:9" ht="9.9499999999999993" customHeight="1" x14ac:dyDescent="0.15">
      <c r="A6" s="20" t="s">
        <v>9</v>
      </c>
      <c r="B6" s="27">
        <v>3544</v>
      </c>
      <c r="C6" s="27">
        <v>501</v>
      </c>
    </row>
    <row r="7" spans="1:9" ht="9.9499999999999993" customHeight="1" x14ac:dyDescent="0.15">
      <c r="A7" s="20" t="s">
        <v>10</v>
      </c>
      <c r="B7" s="22">
        <v>106</v>
      </c>
      <c r="C7" s="22">
        <v>11</v>
      </c>
    </row>
    <row r="8" spans="1:9" ht="9.9499999999999993" customHeight="1" x14ac:dyDescent="0.15">
      <c r="A8" s="20" t="s">
        <v>11</v>
      </c>
      <c r="B8" s="22">
        <v>1289</v>
      </c>
      <c r="C8" s="22">
        <v>151</v>
      </c>
    </row>
    <row r="9" spans="1:9" ht="9.9499999999999993" customHeight="1" x14ac:dyDescent="0.15">
      <c r="A9" s="20" t="s">
        <v>12</v>
      </c>
      <c r="B9" s="22">
        <v>8319</v>
      </c>
      <c r="C9" s="22">
        <v>1206</v>
      </c>
    </row>
    <row r="10" spans="1:9" ht="9.9499999999999993" customHeight="1" x14ac:dyDescent="0.15">
      <c r="A10" s="20" t="s">
        <v>13</v>
      </c>
      <c r="B10" s="22">
        <v>615</v>
      </c>
      <c r="C10" s="22">
        <v>400</v>
      </c>
    </row>
    <row r="11" spans="1:9" ht="9.9499999999999993" customHeight="1" x14ac:dyDescent="0.15">
      <c r="A11" s="159" t="s">
        <v>14</v>
      </c>
      <c r="B11" s="22">
        <v>151</v>
      </c>
      <c r="C11" s="22">
        <v>351</v>
      </c>
    </row>
    <row r="12" spans="1:9" ht="9.9499999999999993" customHeight="1" x14ac:dyDescent="0.15">
      <c r="A12" s="159" t="s">
        <v>15</v>
      </c>
      <c r="B12" s="22">
        <v>464</v>
      </c>
      <c r="C12" s="22">
        <v>49</v>
      </c>
    </row>
    <row r="13" spans="1:9" ht="9.9499999999999993" customHeight="1" x14ac:dyDescent="0.15">
      <c r="A13" s="20" t="s">
        <v>16</v>
      </c>
      <c r="B13" s="22">
        <v>4047</v>
      </c>
      <c r="C13" s="22">
        <v>562</v>
      </c>
    </row>
    <row r="14" spans="1:9" ht="9.9499999999999993" customHeight="1" x14ac:dyDescent="0.15">
      <c r="A14" s="20" t="s">
        <v>17</v>
      </c>
      <c r="B14" s="22">
        <v>969</v>
      </c>
      <c r="C14" s="22">
        <v>168</v>
      </c>
    </row>
    <row r="15" spans="1:9" ht="9.9499999999999993" customHeight="1" x14ac:dyDescent="0.15">
      <c r="A15" s="20" t="s">
        <v>18</v>
      </c>
      <c r="B15" s="22">
        <v>3620</v>
      </c>
      <c r="C15" s="22">
        <v>614</v>
      </c>
    </row>
    <row r="16" spans="1:9" ht="9.9499999999999993" customHeight="1" x14ac:dyDescent="0.15">
      <c r="A16" s="20" t="s">
        <v>19</v>
      </c>
      <c r="B16" s="22">
        <v>3006</v>
      </c>
      <c r="C16" s="22">
        <v>491</v>
      </c>
    </row>
    <row r="17" spans="1:3" ht="9.9499999999999993" customHeight="1" x14ac:dyDescent="0.15">
      <c r="A17" s="20" t="s">
        <v>20</v>
      </c>
      <c r="B17" s="22">
        <v>719</v>
      </c>
      <c r="C17" s="22">
        <v>96</v>
      </c>
    </row>
    <row r="18" spans="1:3" ht="9.9499999999999993" customHeight="1" x14ac:dyDescent="0.15">
      <c r="A18" s="20" t="s">
        <v>21</v>
      </c>
      <c r="B18" s="22">
        <v>1255</v>
      </c>
      <c r="C18" s="22">
        <v>161</v>
      </c>
    </row>
    <row r="19" spans="1:3" ht="9.9499999999999993" customHeight="1" x14ac:dyDescent="0.15">
      <c r="A19" s="20" t="s">
        <v>22</v>
      </c>
      <c r="B19" s="22">
        <v>4765</v>
      </c>
      <c r="C19" s="22">
        <v>666</v>
      </c>
    </row>
    <row r="20" spans="1:3" ht="9.9499999999999993" customHeight="1" x14ac:dyDescent="0.15">
      <c r="A20" s="20" t="s">
        <v>23</v>
      </c>
      <c r="B20" s="22">
        <v>1106</v>
      </c>
      <c r="C20" s="22">
        <v>106</v>
      </c>
    </row>
    <row r="21" spans="1:3" ht="9.9499999999999993" customHeight="1" x14ac:dyDescent="0.15">
      <c r="A21" s="20" t="s">
        <v>24</v>
      </c>
      <c r="B21" s="22">
        <v>258</v>
      </c>
      <c r="C21" s="22">
        <v>17</v>
      </c>
    </row>
    <row r="22" spans="1:3" ht="9.9499999999999993" customHeight="1" x14ac:dyDescent="0.15">
      <c r="A22" s="20" t="s">
        <v>25</v>
      </c>
      <c r="B22" s="22">
        <v>5026</v>
      </c>
      <c r="C22" s="22">
        <v>267</v>
      </c>
    </row>
    <row r="23" spans="1:3" ht="9.9499999999999993" customHeight="1" x14ac:dyDescent="0.15">
      <c r="A23" s="20" t="s">
        <v>26</v>
      </c>
      <c r="B23" s="22">
        <v>3528</v>
      </c>
      <c r="C23" s="22">
        <v>177</v>
      </c>
    </row>
    <row r="24" spans="1:3" ht="9.9499999999999993" customHeight="1" x14ac:dyDescent="0.15">
      <c r="A24" s="20" t="s">
        <v>27</v>
      </c>
      <c r="B24" s="22">
        <v>488</v>
      </c>
      <c r="C24" s="22">
        <v>21</v>
      </c>
    </row>
    <row r="25" spans="1:3" ht="9.9499999999999993" customHeight="1" x14ac:dyDescent="0.15">
      <c r="A25" s="20" t="s">
        <v>28</v>
      </c>
      <c r="B25" s="22">
        <v>1637</v>
      </c>
      <c r="C25" s="22">
        <v>107</v>
      </c>
    </row>
    <row r="26" spans="1:3" ht="9.9499999999999993" customHeight="1" x14ac:dyDescent="0.15">
      <c r="A26" s="20" t="s">
        <v>29</v>
      </c>
      <c r="B26" s="22">
        <v>4330</v>
      </c>
      <c r="C26" s="22">
        <v>207</v>
      </c>
    </row>
    <row r="27" spans="1:3" ht="9.9499999999999993" customHeight="1" x14ac:dyDescent="0.15">
      <c r="A27" s="20" t="s">
        <v>30</v>
      </c>
      <c r="B27" s="22">
        <v>1440</v>
      </c>
      <c r="C27" s="22">
        <v>69</v>
      </c>
    </row>
    <row r="28" spans="1:3" ht="9.9499999999999993" customHeight="1" x14ac:dyDescent="0.15">
      <c r="A28" s="262" t="s">
        <v>158</v>
      </c>
      <c r="B28" s="262"/>
      <c r="C28" s="262"/>
    </row>
    <row r="29" spans="1:3" ht="9.9499999999999993" customHeight="1" x14ac:dyDescent="0.15">
      <c r="A29" s="20" t="s">
        <v>31</v>
      </c>
      <c r="B29" s="27">
        <v>13258</v>
      </c>
      <c r="C29" s="27">
        <v>1869</v>
      </c>
    </row>
    <row r="30" spans="1:3" ht="9.9499999999999993" customHeight="1" x14ac:dyDescent="0.15">
      <c r="A30" s="20" t="s">
        <v>32</v>
      </c>
      <c r="B30" s="22">
        <v>9251</v>
      </c>
      <c r="C30" s="22">
        <v>1745</v>
      </c>
    </row>
    <row r="31" spans="1:3" ht="9.9499999999999993" customHeight="1" x14ac:dyDescent="0.15">
      <c r="A31" s="20" t="s">
        <v>33</v>
      </c>
      <c r="B31" s="22">
        <v>9745</v>
      </c>
      <c r="C31" s="22">
        <v>1414</v>
      </c>
    </row>
    <row r="32" spans="1:3" ht="9.9499999999999993" customHeight="1" x14ac:dyDescent="0.15">
      <c r="A32" s="20" t="s">
        <v>34</v>
      </c>
      <c r="B32" s="22">
        <v>12043</v>
      </c>
      <c r="C32" s="22">
        <v>696</v>
      </c>
    </row>
    <row r="33" spans="1:3" ht="9.9499999999999993" customHeight="1" x14ac:dyDescent="0.15">
      <c r="A33" s="20" t="s">
        <v>35</v>
      </c>
      <c r="B33" s="22">
        <v>5771</v>
      </c>
      <c r="C33" s="22">
        <v>276</v>
      </c>
    </row>
    <row r="34" spans="1:3" ht="9.9499999999999993" customHeight="1" x14ac:dyDescent="0.15">
      <c r="A34" s="262" t="s">
        <v>159</v>
      </c>
      <c r="B34" s="262"/>
      <c r="C34" s="262"/>
    </row>
    <row r="35" spans="1:3" ht="9.9499999999999993" customHeight="1" x14ac:dyDescent="0.15">
      <c r="A35" s="20" t="s">
        <v>36</v>
      </c>
      <c r="B35" s="27">
        <v>7417</v>
      </c>
      <c r="C35" s="27">
        <v>957</v>
      </c>
    </row>
    <row r="36" spans="1:3" ht="9.9499999999999993" customHeight="1" x14ac:dyDescent="0.15">
      <c r="A36" s="20" t="s">
        <v>37</v>
      </c>
      <c r="B36" s="22">
        <v>7578</v>
      </c>
      <c r="C36" s="22">
        <v>573</v>
      </c>
    </row>
    <row r="37" spans="1:3" ht="9.9499999999999993" customHeight="1" x14ac:dyDescent="0.15">
      <c r="A37" s="20" t="s">
        <v>38</v>
      </c>
      <c r="B37" s="22">
        <v>2784</v>
      </c>
      <c r="C37" s="22">
        <v>325</v>
      </c>
    </row>
    <row r="38" spans="1:3" ht="9.9499999999999993" customHeight="1" x14ac:dyDescent="0.15">
      <c r="A38" s="20" t="s">
        <v>39</v>
      </c>
      <c r="B38" s="22">
        <v>11350</v>
      </c>
      <c r="C38" s="22">
        <v>1303</v>
      </c>
    </row>
    <row r="39" spans="1:3" ht="9.9499999999999993" customHeight="1" x14ac:dyDescent="0.15">
      <c r="A39" s="20" t="s">
        <v>40</v>
      </c>
      <c r="B39" s="22">
        <v>12881</v>
      </c>
      <c r="C39" s="22">
        <v>1694</v>
      </c>
    </row>
    <row r="40" spans="1:3" ht="9.9499999999999993" customHeight="1" x14ac:dyDescent="0.15">
      <c r="A40" s="20" t="s">
        <v>41</v>
      </c>
      <c r="B40" s="22">
        <v>8057</v>
      </c>
      <c r="C40" s="22">
        <v>1148</v>
      </c>
    </row>
    <row r="41" spans="1:3" ht="9" customHeight="1" x14ac:dyDescent="0.15">
      <c r="A41" s="14" t="s">
        <v>42</v>
      </c>
      <c r="B41" s="13">
        <v>50067</v>
      </c>
      <c r="C41" s="13">
        <v>6000</v>
      </c>
    </row>
    <row r="42" spans="1:3" x14ac:dyDescent="0.15">
      <c r="A42" s="1" t="s">
        <v>106</v>
      </c>
    </row>
    <row r="43" spans="1:3" ht="12.95" customHeight="1" x14ac:dyDescent="0.15"/>
    <row r="44" spans="1:3" ht="9" customHeight="1" x14ac:dyDescent="0.2">
      <c r="A44" s="260"/>
      <c r="B44" s="282"/>
      <c r="C44" s="282"/>
    </row>
  </sheetData>
  <mergeCells count="8">
    <mergeCell ref="A1:I1"/>
    <mergeCell ref="G2:H2"/>
    <mergeCell ref="A44:C44"/>
    <mergeCell ref="A3:A4"/>
    <mergeCell ref="B3:C3"/>
    <mergeCell ref="A5:C5"/>
    <mergeCell ref="A28:C28"/>
    <mergeCell ref="A34:C34"/>
  </mergeCells>
  <hyperlinks>
    <hyperlink ref="G2:H2" location="'Indice delle tavole'!A1" display="TORNA ALL'INDICE"/>
  </hyperlinks>
  <pageMargins left="0.5" right="0.5" top="0.5" bottom="0.5" header="0" footer="0"/>
  <pageSetup paperSize="9" scale="97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Normal="100" workbookViewId="0">
      <selection sqref="A1:R1"/>
    </sheetView>
  </sheetViews>
  <sheetFormatPr defaultColWidth="11.19921875" defaultRowHeight="9" customHeight="1" x14ac:dyDescent="0.15"/>
  <cols>
    <col min="1" max="1" width="12" style="1" customWidth="1"/>
    <col min="2" max="13" width="9.19921875" style="1" customWidth="1"/>
    <col min="14" max="14" width="8.59765625" style="1" customWidth="1"/>
    <col min="15" max="16384" width="11.19921875" style="1"/>
  </cols>
  <sheetData>
    <row r="1" spans="1:18" ht="26.25" customHeight="1" x14ac:dyDescent="0.2">
      <c r="A1" s="260" t="s">
        <v>194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12" x14ac:dyDescent="0.2">
      <c r="A2" s="2"/>
      <c r="Q2" s="243" t="s">
        <v>212</v>
      </c>
      <c r="R2" s="243"/>
    </row>
    <row r="3" spans="1:18" ht="9.9499999999999993" customHeight="1" x14ac:dyDescent="0.15">
      <c r="A3" s="67"/>
      <c r="B3" s="283" t="s">
        <v>0</v>
      </c>
      <c r="C3" s="283"/>
      <c r="D3" s="283"/>
      <c r="E3" s="283"/>
      <c r="F3" s="283" t="s">
        <v>1</v>
      </c>
      <c r="G3" s="283"/>
      <c r="H3" s="283"/>
      <c r="I3" s="283"/>
      <c r="J3" s="283" t="s">
        <v>2</v>
      </c>
      <c r="K3" s="283"/>
      <c r="L3" s="283"/>
      <c r="M3" s="283"/>
      <c r="N3" s="17"/>
      <c r="O3" s="17"/>
      <c r="P3" s="17"/>
    </row>
    <row r="4" spans="1:18" s="6" customFormat="1" ht="42" customHeight="1" x14ac:dyDescent="0.15">
      <c r="A4" s="64" t="s">
        <v>138</v>
      </c>
      <c r="B4" s="38" t="s">
        <v>3</v>
      </c>
      <c r="C4" s="38" t="s">
        <v>4</v>
      </c>
      <c r="D4" s="38" t="s">
        <v>5</v>
      </c>
      <c r="E4" s="38" t="s">
        <v>6</v>
      </c>
      <c r="F4" s="38" t="s">
        <v>3</v>
      </c>
      <c r="G4" s="38" t="s">
        <v>4</v>
      </c>
      <c r="H4" s="38" t="s">
        <v>5</v>
      </c>
      <c r="I4" s="38" t="s">
        <v>6</v>
      </c>
      <c r="J4" s="38" t="s">
        <v>3</v>
      </c>
      <c r="K4" s="38" t="s">
        <v>4</v>
      </c>
      <c r="L4" s="38" t="s">
        <v>5</v>
      </c>
      <c r="M4" s="38" t="s">
        <v>6</v>
      </c>
    </row>
    <row r="5" spans="1:18" ht="9.9499999999999993" customHeight="1" x14ac:dyDescent="0.15">
      <c r="A5" s="279" t="s">
        <v>43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</row>
    <row r="6" spans="1:18" ht="9.9499999999999993" customHeight="1" x14ac:dyDescent="0.15">
      <c r="A6" s="20" t="s">
        <v>70</v>
      </c>
      <c r="B6" s="26">
        <v>55.6</v>
      </c>
      <c r="C6" s="26">
        <v>10.8</v>
      </c>
      <c r="D6" s="26">
        <v>32</v>
      </c>
      <c r="E6" s="26">
        <v>1.4</v>
      </c>
      <c r="F6" s="26">
        <v>56.1</v>
      </c>
      <c r="G6" s="26">
        <v>9.8000000000000007</v>
      </c>
      <c r="H6" s="26">
        <v>32.700000000000003</v>
      </c>
      <c r="I6" s="26">
        <v>1</v>
      </c>
      <c r="J6" s="26">
        <v>82.9</v>
      </c>
      <c r="K6" s="26">
        <v>2.8</v>
      </c>
      <c r="L6" s="26">
        <v>11.9</v>
      </c>
      <c r="M6" s="26">
        <v>1.8</v>
      </c>
    </row>
    <row r="7" spans="1:18" ht="9.9499999999999993" customHeight="1" x14ac:dyDescent="0.15">
      <c r="A7" s="20" t="s">
        <v>56</v>
      </c>
      <c r="B7" s="21">
        <v>19.7</v>
      </c>
      <c r="C7" s="21">
        <v>3</v>
      </c>
      <c r="D7" s="21">
        <v>7</v>
      </c>
      <c r="E7" s="21">
        <v>67.3</v>
      </c>
      <c r="F7" s="21">
        <v>42.4</v>
      </c>
      <c r="G7" s="21">
        <v>2.4</v>
      </c>
      <c r="H7" s="21">
        <v>9.3000000000000007</v>
      </c>
      <c r="I7" s="21">
        <v>43.3</v>
      </c>
      <c r="J7" s="21">
        <v>71</v>
      </c>
      <c r="K7" s="21">
        <v>1.4</v>
      </c>
      <c r="L7" s="21">
        <v>5.4</v>
      </c>
      <c r="M7" s="21">
        <v>19.100000000000001</v>
      </c>
    </row>
    <row r="8" spans="1:18" ht="9.9499999999999993" customHeight="1" x14ac:dyDescent="0.15">
      <c r="A8" s="124" t="s">
        <v>42</v>
      </c>
      <c r="B8" s="23">
        <v>51.9</v>
      </c>
      <c r="C8" s="23">
        <v>10</v>
      </c>
      <c r="D8" s="23">
        <v>29.4</v>
      </c>
      <c r="E8" s="23">
        <v>8</v>
      </c>
      <c r="F8" s="23">
        <v>54.7</v>
      </c>
      <c r="G8" s="23">
        <v>9.1</v>
      </c>
      <c r="H8" s="23">
        <v>30.4</v>
      </c>
      <c r="I8" s="23">
        <v>5.3</v>
      </c>
      <c r="J8" s="23">
        <v>81.599999999999994</v>
      </c>
      <c r="K8" s="23">
        <v>2.7</v>
      </c>
      <c r="L8" s="23">
        <v>11.2</v>
      </c>
      <c r="M8" s="23">
        <v>3.5</v>
      </c>
    </row>
    <row r="9" spans="1:18" ht="9.9499999999999993" customHeight="1" x14ac:dyDescent="0.15">
      <c r="A9" s="279" t="s">
        <v>53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</row>
    <row r="10" spans="1:18" ht="9.9499999999999993" customHeight="1" x14ac:dyDescent="0.15">
      <c r="A10" s="20" t="s">
        <v>70</v>
      </c>
      <c r="B10" s="26">
        <v>58.4</v>
      </c>
      <c r="C10" s="26">
        <v>10.199999999999999</v>
      </c>
      <c r="D10" s="26">
        <v>30</v>
      </c>
      <c r="E10" s="26">
        <v>1.2</v>
      </c>
      <c r="F10" s="26">
        <v>64.3</v>
      </c>
      <c r="G10" s="26">
        <v>7.7</v>
      </c>
      <c r="H10" s="26">
        <v>27</v>
      </c>
      <c r="I10" s="26">
        <v>0.8</v>
      </c>
      <c r="J10" s="26">
        <v>84.7</v>
      </c>
      <c r="K10" s="26">
        <v>2.9</v>
      </c>
      <c r="L10" s="26">
        <v>10.199999999999999</v>
      </c>
      <c r="M10" s="26">
        <v>1.8</v>
      </c>
    </row>
    <row r="11" spans="1:18" ht="9.9499999999999993" customHeight="1" x14ac:dyDescent="0.15">
      <c r="A11" s="20" t="s">
        <v>56</v>
      </c>
      <c r="B11" s="21">
        <v>31.3</v>
      </c>
      <c r="C11" s="21">
        <v>2.4</v>
      </c>
      <c r="D11" s="21">
        <v>6.9</v>
      </c>
      <c r="E11" s="21">
        <v>56.5</v>
      </c>
      <c r="F11" s="21">
        <v>49.8</v>
      </c>
      <c r="G11" s="21">
        <v>1.7</v>
      </c>
      <c r="H11" s="21">
        <v>8.6999999999999993</v>
      </c>
      <c r="I11" s="21">
        <v>37</v>
      </c>
      <c r="J11" s="21">
        <v>74.8</v>
      </c>
      <c r="K11" s="21">
        <v>0.8</v>
      </c>
      <c r="L11" s="21">
        <v>4.5</v>
      </c>
      <c r="M11" s="21">
        <v>17.100000000000001</v>
      </c>
    </row>
    <row r="12" spans="1:18" ht="9.9499999999999993" customHeight="1" x14ac:dyDescent="0.15">
      <c r="A12" s="124" t="s">
        <v>42</v>
      </c>
      <c r="B12" s="23">
        <v>55.3</v>
      </c>
      <c r="C12" s="23">
        <v>9.3000000000000007</v>
      </c>
      <c r="D12" s="23">
        <v>27.4</v>
      </c>
      <c r="E12" s="23">
        <v>7.4</v>
      </c>
      <c r="F12" s="23">
        <v>62.6</v>
      </c>
      <c r="G12" s="23">
        <v>7</v>
      </c>
      <c r="H12" s="23">
        <v>24.9</v>
      </c>
      <c r="I12" s="23">
        <v>4.9000000000000004</v>
      </c>
      <c r="J12" s="23">
        <v>83.5</v>
      </c>
      <c r="K12" s="23">
        <v>2.6</v>
      </c>
      <c r="L12" s="23">
        <v>9.6</v>
      </c>
      <c r="M12" s="23">
        <v>3.5</v>
      </c>
    </row>
    <row r="13" spans="1:18" ht="9.9499999999999993" customHeight="1" x14ac:dyDescent="0.15">
      <c r="A13" s="279" t="s">
        <v>107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</row>
    <row r="14" spans="1:18" ht="9.9499999999999993" customHeight="1" x14ac:dyDescent="0.15">
      <c r="A14" s="20" t="s">
        <v>70</v>
      </c>
      <c r="B14" s="26">
        <v>57</v>
      </c>
      <c r="C14" s="26">
        <v>10.5</v>
      </c>
      <c r="D14" s="26">
        <v>31</v>
      </c>
      <c r="E14" s="26">
        <v>1.3</v>
      </c>
      <c r="F14" s="26">
        <v>60.3</v>
      </c>
      <c r="G14" s="26">
        <v>8.6999999999999993</v>
      </c>
      <c r="H14" s="26">
        <v>29.8</v>
      </c>
      <c r="I14" s="26">
        <v>0.9</v>
      </c>
      <c r="J14" s="26">
        <v>83.8</v>
      </c>
      <c r="K14" s="26">
        <v>2.8</v>
      </c>
      <c r="L14" s="26">
        <v>11</v>
      </c>
      <c r="M14" s="26">
        <v>1.8</v>
      </c>
    </row>
    <row r="15" spans="1:18" ht="9.9499999999999993" customHeight="1" x14ac:dyDescent="0.15">
      <c r="A15" s="20" t="s">
        <v>56</v>
      </c>
      <c r="B15" s="21">
        <v>26</v>
      </c>
      <c r="C15" s="21">
        <v>2.6</v>
      </c>
      <c r="D15" s="21">
        <v>7</v>
      </c>
      <c r="E15" s="21">
        <v>61.5</v>
      </c>
      <c r="F15" s="21">
        <v>46.4</v>
      </c>
      <c r="G15" s="21">
        <v>2</v>
      </c>
      <c r="H15" s="21">
        <v>9</v>
      </c>
      <c r="I15" s="21">
        <v>39.9</v>
      </c>
      <c r="J15" s="21">
        <v>73.099999999999994</v>
      </c>
      <c r="K15" s="21">
        <v>1.1000000000000001</v>
      </c>
      <c r="L15" s="21">
        <v>4.9000000000000004</v>
      </c>
      <c r="M15" s="21">
        <v>18</v>
      </c>
    </row>
    <row r="16" spans="1:18" ht="9.9499999999999993" customHeight="1" x14ac:dyDescent="0.15">
      <c r="A16" s="12" t="s">
        <v>42</v>
      </c>
      <c r="B16" s="15">
        <v>53.6</v>
      </c>
      <c r="C16" s="15">
        <v>9.6</v>
      </c>
      <c r="D16" s="15">
        <v>28.4</v>
      </c>
      <c r="E16" s="15">
        <v>7.7</v>
      </c>
      <c r="F16" s="15">
        <v>58.7</v>
      </c>
      <c r="G16" s="15">
        <v>8</v>
      </c>
      <c r="H16" s="15">
        <v>27.5</v>
      </c>
      <c r="I16" s="15">
        <v>5.0999999999999996</v>
      </c>
      <c r="J16" s="15">
        <v>82.6</v>
      </c>
      <c r="K16" s="15">
        <v>2.6</v>
      </c>
      <c r="L16" s="15">
        <v>10.4</v>
      </c>
      <c r="M16" s="15">
        <v>3.5</v>
      </c>
    </row>
    <row r="17" spans="1:1" ht="9" customHeight="1" x14ac:dyDescent="0.15">
      <c r="A17" s="1" t="s">
        <v>106</v>
      </c>
    </row>
  </sheetData>
  <mergeCells count="8">
    <mergeCell ref="A1:R1"/>
    <mergeCell ref="Q2:R2"/>
    <mergeCell ref="A5:M5"/>
    <mergeCell ref="A9:M9"/>
    <mergeCell ref="A13:M13"/>
    <mergeCell ref="B3:E3"/>
    <mergeCell ref="F3:I3"/>
    <mergeCell ref="J3:M3"/>
  </mergeCells>
  <hyperlinks>
    <hyperlink ref="Q2:R2" location="'Indice delle tavole'!A1" display="TORNA ALL'INDICE"/>
  </hyperlinks>
  <pageMargins left="0.5" right="0.5" top="0.5" bottom="0.5" header="0" footer="0"/>
  <pageSetup paperSize="9" scale="77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Normal="100" workbookViewId="0">
      <selection sqref="A1:R1"/>
    </sheetView>
  </sheetViews>
  <sheetFormatPr defaultColWidth="11.19921875" defaultRowHeight="9" customHeight="1" x14ac:dyDescent="0.15"/>
  <cols>
    <col min="1" max="1" width="12" style="1" customWidth="1"/>
    <col min="2" max="13" width="9.19921875" style="1" customWidth="1"/>
    <col min="14" max="14" width="8.59765625" style="1" customWidth="1"/>
    <col min="15" max="16384" width="11.19921875" style="1"/>
  </cols>
  <sheetData>
    <row r="1" spans="1:18" ht="26.25" customHeight="1" x14ac:dyDescent="0.2">
      <c r="A1" s="260" t="s">
        <v>195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12" x14ac:dyDescent="0.2">
      <c r="A2" s="2"/>
      <c r="Q2" s="243" t="s">
        <v>212</v>
      </c>
      <c r="R2" s="243"/>
    </row>
    <row r="3" spans="1:18" ht="9.9499999999999993" customHeight="1" x14ac:dyDescent="0.15">
      <c r="A3" s="67"/>
      <c r="B3" s="279" t="s">
        <v>0</v>
      </c>
      <c r="C3" s="279"/>
      <c r="D3" s="279"/>
      <c r="E3" s="279"/>
      <c r="F3" s="279" t="s">
        <v>1</v>
      </c>
      <c r="G3" s="279"/>
      <c r="H3" s="279"/>
      <c r="I3" s="279"/>
      <c r="J3" s="279" t="s">
        <v>2</v>
      </c>
      <c r="K3" s="279"/>
      <c r="L3" s="279"/>
      <c r="M3" s="279"/>
      <c r="N3" s="17"/>
    </row>
    <row r="4" spans="1:18" s="4" customFormat="1" ht="42" customHeight="1" x14ac:dyDescent="0.15">
      <c r="A4" s="66" t="s">
        <v>138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3</v>
      </c>
      <c r="G4" s="35" t="s">
        <v>4</v>
      </c>
      <c r="H4" s="35" t="s">
        <v>5</v>
      </c>
      <c r="I4" s="35" t="s">
        <v>6</v>
      </c>
      <c r="J4" s="35" t="s">
        <v>3</v>
      </c>
      <c r="K4" s="35" t="s">
        <v>4</v>
      </c>
      <c r="L4" s="35" t="s">
        <v>5</v>
      </c>
      <c r="M4" s="35" t="s">
        <v>6</v>
      </c>
    </row>
    <row r="5" spans="1:18" ht="9.9499999999999993" customHeight="1" x14ac:dyDescent="0.15">
      <c r="A5" s="279" t="s">
        <v>43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</row>
    <row r="6" spans="1:18" ht="9.9499999999999993" customHeight="1" x14ac:dyDescent="0.15">
      <c r="A6" s="20" t="s">
        <v>70</v>
      </c>
      <c r="B6" s="27">
        <v>13681</v>
      </c>
      <c r="C6" s="27">
        <v>2653</v>
      </c>
      <c r="D6" s="27">
        <v>7867</v>
      </c>
      <c r="E6" s="27">
        <v>334</v>
      </c>
      <c r="F6" s="27">
        <v>13805</v>
      </c>
      <c r="G6" s="27">
        <v>2421</v>
      </c>
      <c r="H6" s="27">
        <v>8057</v>
      </c>
      <c r="I6" s="27">
        <v>251</v>
      </c>
      <c r="J6" s="27">
        <v>20392</v>
      </c>
      <c r="K6" s="27">
        <v>691</v>
      </c>
      <c r="L6" s="27">
        <v>2931</v>
      </c>
      <c r="M6" s="27">
        <v>435</v>
      </c>
    </row>
    <row r="7" spans="1:18" ht="9.9499999999999993" customHeight="1" x14ac:dyDescent="0.15">
      <c r="A7" s="20" t="s">
        <v>56</v>
      </c>
      <c r="B7" s="22">
        <v>545</v>
      </c>
      <c r="C7" s="22">
        <v>82</v>
      </c>
      <c r="D7" s="22">
        <v>194</v>
      </c>
      <c r="E7" s="22">
        <v>1860</v>
      </c>
      <c r="F7" s="22">
        <v>1172</v>
      </c>
      <c r="G7" s="22">
        <v>66</v>
      </c>
      <c r="H7" s="22">
        <v>256</v>
      </c>
      <c r="I7" s="22">
        <v>1196</v>
      </c>
      <c r="J7" s="22">
        <v>1963</v>
      </c>
      <c r="K7" s="22">
        <v>39</v>
      </c>
      <c r="L7" s="22">
        <v>149</v>
      </c>
      <c r="M7" s="22">
        <v>528</v>
      </c>
    </row>
    <row r="8" spans="1:18" ht="9.9499999999999993" customHeight="1" x14ac:dyDescent="0.15">
      <c r="A8" s="124" t="s">
        <v>42</v>
      </c>
      <c r="B8" s="24">
        <v>14226</v>
      </c>
      <c r="C8" s="24">
        <v>2736</v>
      </c>
      <c r="D8" s="24">
        <v>8061</v>
      </c>
      <c r="E8" s="24">
        <v>2195</v>
      </c>
      <c r="F8" s="24">
        <v>14978</v>
      </c>
      <c r="G8" s="24">
        <v>2487</v>
      </c>
      <c r="H8" s="24">
        <v>8314</v>
      </c>
      <c r="I8" s="24">
        <v>1447</v>
      </c>
      <c r="J8" s="24">
        <v>22356</v>
      </c>
      <c r="K8" s="24">
        <v>729</v>
      </c>
      <c r="L8" s="24">
        <v>3080</v>
      </c>
      <c r="M8" s="24">
        <v>963</v>
      </c>
    </row>
    <row r="9" spans="1:18" ht="9.9499999999999993" customHeight="1" x14ac:dyDescent="0.15">
      <c r="A9" s="279" t="s">
        <v>53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</row>
    <row r="10" spans="1:18" ht="9.9499999999999993" customHeight="1" x14ac:dyDescent="0.15">
      <c r="A10" s="20" t="s">
        <v>70</v>
      </c>
      <c r="B10" s="27">
        <v>14857</v>
      </c>
      <c r="C10" s="27">
        <v>2591</v>
      </c>
      <c r="D10" s="27">
        <v>7639</v>
      </c>
      <c r="E10" s="27">
        <v>304</v>
      </c>
      <c r="F10" s="27">
        <v>16361</v>
      </c>
      <c r="G10" s="27">
        <v>1955</v>
      </c>
      <c r="H10" s="27">
        <v>6862</v>
      </c>
      <c r="I10" s="27">
        <v>207</v>
      </c>
      <c r="J10" s="27">
        <v>21556</v>
      </c>
      <c r="K10" s="27">
        <v>731</v>
      </c>
      <c r="L10" s="27">
        <v>2601</v>
      </c>
      <c r="M10" s="27">
        <v>448</v>
      </c>
    </row>
    <row r="11" spans="1:18" ht="9.9499999999999993" customHeight="1" x14ac:dyDescent="0.15">
      <c r="A11" s="20" t="s">
        <v>56</v>
      </c>
      <c r="B11" s="22">
        <v>1013</v>
      </c>
      <c r="C11" s="22">
        <v>77</v>
      </c>
      <c r="D11" s="22">
        <v>223</v>
      </c>
      <c r="E11" s="22">
        <v>1829</v>
      </c>
      <c r="F11" s="22">
        <v>1613</v>
      </c>
      <c r="G11" s="22">
        <v>56</v>
      </c>
      <c r="H11" s="22">
        <v>282</v>
      </c>
      <c r="I11" s="22">
        <v>1197</v>
      </c>
      <c r="J11" s="22">
        <v>2422</v>
      </c>
      <c r="K11" s="22">
        <v>27</v>
      </c>
      <c r="L11" s="22">
        <v>147</v>
      </c>
      <c r="M11" s="22">
        <v>553</v>
      </c>
    </row>
    <row r="12" spans="1:18" ht="9.9499999999999993" customHeight="1" x14ac:dyDescent="0.15">
      <c r="A12" s="124" t="s">
        <v>42</v>
      </c>
      <c r="B12" s="24">
        <v>15870</v>
      </c>
      <c r="C12" s="24">
        <v>2668</v>
      </c>
      <c r="D12" s="24">
        <v>7862</v>
      </c>
      <c r="E12" s="24">
        <v>2133</v>
      </c>
      <c r="F12" s="24">
        <v>17974</v>
      </c>
      <c r="G12" s="24">
        <v>2011</v>
      </c>
      <c r="H12" s="24">
        <v>7144</v>
      </c>
      <c r="I12" s="24">
        <v>1404</v>
      </c>
      <c r="J12" s="24">
        <v>23978</v>
      </c>
      <c r="K12" s="24">
        <v>757</v>
      </c>
      <c r="L12" s="24">
        <v>2748</v>
      </c>
      <c r="M12" s="24">
        <v>1001</v>
      </c>
    </row>
    <row r="13" spans="1:18" ht="9.9499999999999993" customHeight="1" x14ac:dyDescent="0.15">
      <c r="A13" s="279" t="s">
        <v>107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</row>
    <row r="14" spans="1:18" ht="9.9499999999999993" customHeight="1" x14ac:dyDescent="0.15">
      <c r="A14" s="20" t="s">
        <v>70</v>
      </c>
      <c r="B14" s="27">
        <v>28538</v>
      </c>
      <c r="C14" s="27">
        <v>5245</v>
      </c>
      <c r="D14" s="27">
        <v>15506</v>
      </c>
      <c r="E14" s="27">
        <v>638</v>
      </c>
      <c r="F14" s="27">
        <v>30166</v>
      </c>
      <c r="G14" s="27">
        <v>4376</v>
      </c>
      <c r="H14" s="27">
        <v>14920</v>
      </c>
      <c r="I14" s="27">
        <v>458</v>
      </c>
      <c r="J14" s="27">
        <v>41949</v>
      </c>
      <c r="K14" s="27">
        <v>1421</v>
      </c>
      <c r="L14" s="27">
        <v>5532</v>
      </c>
      <c r="M14" s="27">
        <v>883</v>
      </c>
    </row>
    <row r="15" spans="1:18" ht="9.9499999999999993" customHeight="1" x14ac:dyDescent="0.15">
      <c r="A15" s="20" t="s">
        <v>56</v>
      </c>
      <c r="B15" s="22">
        <v>1558</v>
      </c>
      <c r="C15" s="22">
        <v>159</v>
      </c>
      <c r="D15" s="22">
        <v>417</v>
      </c>
      <c r="E15" s="22">
        <v>3689</v>
      </c>
      <c r="F15" s="22">
        <v>2785</v>
      </c>
      <c r="G15" s="22">
        <v>122</v>
      </c>
      <c r="H15" s="22">
        <v>538</v>
      </c>
      <c r="I15" s="22">
        <v>2392</v>
      </c>
      <c r="J15" s="22">
        <v>4385</v>
      </c>
      <c r="K15" s="22">
        <v>65</v>
      </c>
      <c r="L15" s="22">
        <v>296</v>
      </c>
      <c r="M15" s="22">
        <v>1081</v>
      </c>
    </row>
    <row r="16" spans="1:18" ht="9.9499999999999993" customHeight="1" x14ac:dyDescent="0.15">
      <c r="A16" s="14" t="s">
        <v>42</v>
      </c>
      <c r="B16" s="13">
        <v>30096</v>
      </c>
      <c r="C16" s="13">
        <v>5404</v>
      </c>
      <c r="D16" s="13">
        <v>15924</v>
      </c>
      <c r="E16" s="13">
        <v>4327</v>
      </c>
      <c r="F16" s="13">
        <v>32951</v>
      </c>
      <c r="G16" s="13">
        <v>4498</v>
      </c>
      <c r="H16" s="13">
        <v>15458</v>
      </c>
      <c r="I16" s="13">
        <v>2851</v>
      </c>
      <c r="J16" s="13">
        <v>46333</v>
      </c>
      <c r="K16" s="13">
        <v>1487</v>
      </c>
      <c r="L16" s="13">
        <v>5828</v>
      </c>
      <c r="M16" s="13">
        <v>1964</v>
      </c>
    </row>
    <row r="17" spans="1:1" ht="9" customHeight="1" x14ac:dyDescent="0.15">
      <c r="A17" s="1" t="s">
        <v>106</v>
      </c>
    </row>
  </sheetData>
  <mergeCells count="8">
    <mergeCell ref="A1:R1"/>
    <mergeCell ref="Q2:R2"/>
    <mergeCell ref="A5:M5"/>
    <mergeCell ref="A9:M9"/>
    <mergeCell ref="A13:M13"/>
    <mergeCell ref="B3:E3"/>
    <mergeCell ref="F3:I3"/>
    <mergeCell ref="J3:M3"/>
  </mergeCells>
  <hyperlinks>
    <hyperlink ref="Q2:R2" location="'Indice delle tavole'!A1" display="TORNA ALL'INDICE"/>
  </hyperlinks>
  <pageMargins left="0.5" right="0.5" top="0.5" bottom="0.5" header="0" footer="0"/>
  <pageSetup paperSize="9" scale="77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zoomScaleNormal="100" workbookViewId="0">
      <selection sqref="A1:U1"/>
    </sheetView>
  </sheetViews>
  <sheetFormatPr defaultColWidth="11.19921875" defaultRowHeight="9" customHeight="1" x14ac:dyDescent="0.15"/>
  <cols>
    <col min="1" max="1" width="13.796875" style="41" customWidth="1"/>
    <col min="2" max="2" width="10.19921875" style="41" customWidth="1"/>
    <col min="3" max="3" width="9.796875" style="41" customWidth="1"/>
    <col min="4" max="4" width="1.59765625" style="41" customWidth="1"/>
    <col min="5" max="5" width="9.59765625" style="41" customWidth="1"/>
    <col min="6" max="8" width="9.796875" style="41" customWidth="1"/>
    <col min="9" max="9" width="1.59765625" style="41" customWidth="1"/>
    <col min="10" max="10" width="9.59765625" style="41" customWidth="1"/>
    <col min="11" max="13" width="9.796875" style="41" customWidth="1"/>
    <col min="14" max="14" width="1.59765625" style="41" customWidth="1"/>
    <col min="15" max="15" width="9.59765625" style="41" customWidth="1"/>
    <col min="16" max="19" width="9.796875" style="41" customWidth="1"/>
    <col min="20" max="16384" width="11.19921875" style="41"/>
  </cols>
  <sheetData>
    <row r="1" spans="1:22" ht="26.25" customHeight="1" x14ac:dyDescent="0.2">
      <c r="A1" s="242" t="s">
        <v>196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186"/>
    </row>
    <row r="2" spans="1:22" ht="12" x14ac:dyDescent="0.2">
      <c r="U2" s="243" t="s">
        <v>212</v>
      </c>
      <c r="V2" s="243"/>
    </row>
    <row r="3" spans="1:22" ht="9.9499999999999993" customHeight="1" x14ac:dyDescent="0.15">
      <c r="A3" s="285" t="s">
        <v>108</v>
      </c>
      <c r="B3" s="277" t="s">
        <v>69</v>
      </c>
      <c r="C3" s="277"/>
      <c r="D3" s="139"/>
      <c r="E3" s="277" t="s">
        <v>0</v>
      </c>
      <c r="F3" s="277"/>
      <c r="G3" s="277"/>
      <c r="H3" s="277"/>
      <c r="I3" s="139"/>
      <c r="J3" s="277" t="s">
        <v>1</v>
      </c>
      <c r="K3" s="277"/>
      <c r="L3" s="277"/>
      <c r="M3" s="277"/>
      <c r="N3" s="139"/>
      <c r="O3" s="277" t="s">
        <v>2</v>
      </c>
      <c r="P3" s="277"/>
      <c r="Q3" s="277"/>
      <c r="R3" s="277"/>
      <c r="S3" s="74"/>
    </row>
    <row r="4" spans="1:22" ht="42" customHeight="1" x14ac:dyDescent="0.15">
      <c r="A4" s="286"/>
      <c r="B4" s="140" t="s">
        <v>70</v>
      </c>
      <c r="C4" s="121" t="s">
        <v>6</v>
      </c>
      <c r="D4" s="121"/>
      <c r="E4" s="121" t="s">
        <v>3</v>
      </c>
      <c r="F4" s="121" t="s">
        <v>4</v>
      </c>
      <c r="G4" s="121" t="s">
        <v>5</v>
      </c>
      <c r="H4" s="121" t="s">
        <v>6</v>
      </c>
      <c r="I4" s="121"/>
      <c r="J4" s="121" t="s">
        <v>3</v>
      </c>
      <c r="K4" s="121" t="s">
        <v>4</v>
      </c>
      <c r="L4" s="121" t="s">
        <v>5</v>
      </c>
      <c r="M4" s="121" t="s">
        <v>6</v>
      </c>
      <c r="N4" s="121"/>
      <c r="O4" s="121" t="s">
        <v>3</v>
      </c>
      <c r="P4" s="121" t="s">
        <v>4</v>
      </c>
      <c r="Q4" s="121" t="s">
        <v>5</v>
      </c>
      <c r="R4" s="121" t="s">
        <v>6</v>
      </c>
    </row>
    <row r="5" spans="1:22" ht="9.9499999999999993" customHeight="1" x14ac:dyDescent="0.15">
      <c r="A5" s="284" t="s">
        <v>43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</row>
    <row r="6" spans="1:22" ht="9.9499999999999993" customHeight="1" x14ac:dyDescent="0.15">
      <c r="A6" s="123" t="s">
        <v>71</v>
      </c>
      <c r="B6" s="105">
        <v>90.9</v>
      </c>
      <c r="C6" s="105">
        <v>9</v>
      </c>
      <c r="D6" s="105"/>
      <c r="E6" s="105">
        <v>67.2</v>
      </c>
      <c r="F6" s="105">
        <v>3.1</v>
      </c>
      <c r="G6" s="105">
        <v>21.4</v>
      </c>
      <c r="H6" s="105">
        <v>7.3</v>
      </c>
      <c r="I6" s="105"/>
      <c r="J6" s="105">
        <v>73.3</v>
      </c>
      <c r="K6" s="105">
        <v>3.2</v>
      </c>
      <c r="L6" s="105">
        <v>20.399999999999999</v>
      </c>
      <c r="M6" s="105">
        <v>2.4</v>
      </c>
      <c r="N6" s="105"/>
      <c r="O6" s="105">
        <v>88.3</v>
      </c>
      <c r="P6" s="105">
        <v>0.7</v>
      </c>
      <c r="Q6" s="105">
        <v>6.6</v>
      </c>
      <c r="R6" s="105">
        <v>3.6</v>
      </c>
    </row>
    <row r="7" spans="1:22" ht="9.9499999999999993" customHeight="1" x14ac:dyDescent="0.15">
      <c r="A7" s="159" t="s">
        <v>72</v>
      </c>
      <c r="B7" s="106">
        <v>90.7</v>
      </c>
      <c r="C7" s="106">
        <v>9.1</v>
      </c>
      <c r="D7" s="106"/>
      <c r="E7" s="106">
        <v>72.599999999999994</v>
      </c>
      <c r="F7" s="106">
        <v>1.4</v>
      </c>
      <c r="G7" s="106">
        <v>17.100000000000001</v>
      </c>
      <c r="H7" s="106">
        <v>7.9</v>
      </c>
      <c r="I7" s="106"/>
      <c r="J7" s="106">
        <v>80.2</v>
      </c>
      <c r="K7" s="106">
        <v>1.6</v>
      </c>
      <c r="L7" s="106">
        <v>15.1</v>
      </c>
      <c r="M7" s="106">
        <v>2.4</v>
      </c>
      <c r="N7" s="106"/>
      <c r="O7" s="106">
        <v>91</v>
      </c>
      <c r="P7" s="106">
        <v>0.6</v>
      </c>
      <c r="Q7" s="106">
        <v>5.6</v>
      </c>
      <c r="R7" s="106">
        <v>2.1</v>
      </c>
    </row>
    <row r="8" spans="1:22" ht="9.9499999999999993" customHeight="1" x14ac:dyDescent="0.15">
      <c r="A8" s="159" t="s">
        <v>73</v>
      </c>
      <c r="B8" s="106">
        <v>91.1</v>
      </c>
      <c r="C8" s="106">
        <v>8.9</v>
      </c>
      <c r="D8" s="106"/>
      <c r="E8" s="106">
        <v>62.9</v>
      </c>
      <c r="F8" s="106">
        <v>4.4000000000000004</v>
      </c>
      <c r="G8" s="106">
        <v>24.9</v>
      </c>
      <c r="H8" s="106">
        <v>6.8</v>
      </c>
      <c r="I8" s="106"/>
      <c r="J8" s="106">
        <v>67.8</v>
      </c>
      <c r="K8" s="106">
        <v>4.4000000000000004</v>
      </c>
      <c r="L8" s="106">
        <v>24.7</v>
      </c>
      <c r="M8" s="106">
        <v>2.4</v>
      </c>
      <c r="N8" s="106"/>
      <c r="O8" s="106">
        <v>86.1</v>
      </c>
      <c r="P8" s="106">
        <v>0.7</v>
      </c>
      <c r="Q8" s="106">
        <v>7.4</v>
      </c>
      <c r="R8" s="106">
        <v>4.9000000000000004</v>
      </c>
    </row>
    <row r="9" spans="1:22" ht="9.9499999999999993" customHeight="1" x14ac:dyDescent="0.15">
      <c r="A9" s="123" t="s">
        <v>44</v>
      </c>
      <c r="B9" s="106">
        <v>81.7</v>
      </c>
      <c r="C9" s="106">
        <v>18.3</v>
      </c>
      <c r="D9" s="106"/>
      <c r="E9" s="106">
        <v>47.6</v>
      </c>
      <c r="F9" s="106">
        <v>6.9</v>
      </c>
      <c r="G9" s="106">
        <v>30.1</v>
      </c>
      <c r="H9" s="106">
        <v>14.8</v>
      </c>
      <c r="I9" s="106"/>
      <c r="J9" s="106">
        <v>54.7</v>
      </c>
      <c r="K9" s="106">
        <v>6</v>
      </c>
      <c r="L9" s="106">
        <v>29</v>
      </c>
      <c r="M9" s="106">
        <v>9.6999999999999993</v>
      </c>
      <c r="N9" s="106"/>
      <c r="O9" s="106">
        <v>82.4</v>
      </c>
      <c r="P9" s="106">
        <v>1.7</v>
      </c>
      <c r="Q9" s="106">
        <v>8.8000000000000007</v>
      </c>
      <c r="R9" s="106">
        <v>5.8</v>
      </c>
    </row>
    <row r="10" spans="1:22" ht="9.9499999999999993" customHeight="1" x14ac:dyDescent="0.15">
      <c r="A10" s="123" t="s">
        <v>48</v>
      </c>
      <c r="B10" s="106">
        <v>82.8</v>
      </c>
      <c r="C10" s="106">
        <v>17.100000000000001</v>
      </c>
      <c r="D10" s="106"/>
      <c r="E10" s="106">
        <v>49</v>
      </c>
      <c r="F10" s="106">
        <v>8.1</v>
      </c>
      <c r="G10" s="106">
        <v>30</v>
      </c>
      <c r="H10" s="106">
        <v>12.1</v>
      </c>
      <c r="I10" s="106"/>
      <c r="J10" s="106">
        <v>50.7</v>
      </c>
      <c r="K10" s="106">
        <v>7.9</v>
      </c>
      <c r="L10" s="106">
        <v>31.5</v>
      </c>
      <c r="M10" s="106">
        <v>8.8000000000000007</v>
      </c>
      <c r="N10" s="106"/>
      <c r="O10" s="106">
        <v>82.3</v>
      </c>
      <c r="P10" s="106">
        <v>1.7</v>
      </c>
      <c r="Q10" s="106">
        <v>10.3</v>
      </c>
      <c r="R10" s="106">
        <v>4.3</v>
      </c>
    </row>
    <row r="11" spans="1:22" ht="9.9499999999999993" customHeight="1" x14ac:dyDescent="0.15">
      <c r="A11" s="123" t="s">
        <v>49</v>
      </c>
      <c r="B11" s="106">
        <v>86.8</v>
      </c>
      <c r="C11" s="106">
        <v>13.1</v>
      </c>
      <c r="D11" s="106"/>
      <c r="E11" s="106">
        <v>51.4</v>
      </c>
      <c r="F11" s="106">
        <v>8.6</v>
      </c>
      <c r="G11" s="106">
        <v>29.8</v>
      </c>
      <c r="H11" s="106">
        <v>9.4</v>
      </c>
      <c r="I11" s="106"/>
      <c r="J11" s="106">
        <v>53.8</v>
      </c>
      <c r="K11" s="106">
        <v>7.4</v>
      </c>
      <c r="L11" s="106">
        <v>30.8</v>
      </c>
      <c r="M11" s="106">
        <v>7.2</v>
      </c>
      <c r="N11" s="106"/>
      <c r="O11" s="106">
        <v>83.1</v>
      </c>
      <c r="P11" s="106">
        <v>2.2999999999999998</v>
      </c>
      <c r="Q11" s="106">
        <v>9.9</v>
      </c>
      <c r="R11" s="106">
        <v>3.7</v>
      </c>
    </row>
    <row r="12" spans="1:22" ht="9.9499999999999993" customHeight="1" x14ac:dyDescent="0.15">
      <c r="A12" s="123" t="s">
        <v>50</v>
      </c>
      <c r="B12" s="106">
        <v>93.1</v>
      </c>
      <c r="C12" s="106">
        <v>6.8</v>
      </c>
      <c r="D12" s="106"/>
      <c r="E12" s="106">
        <v>49.1</v>
      </c>
      <c r="F12" s="106">
        <v>11.2</v>
      </c>
      <c r="G12" s="106">
        <v>33.299999999999997</v>
      </c>
      <c r="H12" s="106">
        <v>6</v>
      </c>
      <c r="I12" s="106"/>
      <c r="J12" s="106">
        <v>50.4</v>
      </c>
      <c r="K12" s="106">
        <v>10.199999999999999</v>
      </c>
      <c r="L12" s="106">
        <v>34.6</v>
      </c>
      <c r="M12" s="106">
        <v>4.3</v>
      </c>
      <c r="N12" s="106"/>
      <c r="O12" s="106">
        <v>80.400000000000006</v>
      </c>
      <c r="P12" s="106">
        <v>2.2000000000000002</v>
      </c>
      <c r="Q12" s="106">
        <v>13.4</v>
      </c>
      <c r="R12" s="106">
        <v>3</v>
      </c>
    </row>
    <row r="13" spans="1:22" ht="9.9499999999999993" customHeight="1" x14ac:dyDescent="0.15">
      <c r="A13" s="123" t="s">
        <v>62</v>
      </c>
      <c r="B13" s="106">
        <v>96.8</v>
      </c>
      <c r="C13" s="106">
        <v>3.2</v>
      </c>
      <c r="D13" s="106"/>
      <c r="E13" s="106">
        <v>45.1</v>
      </c>
      <c r="F13" s="106">
        <v>18.600000000000001</v>
      </c>
      <c r="G13" s="106">
        <v>32.700000000000003</v>
      </c>
      <c r="H13" s="106">
        <v>3.4</v>
      </c>
      <c r="I13" s="106"/>
      <c r="J13" s="106">
        <v>44.5</v>
      </c>
      <c r="K13" s="106">
        <v>16.7</v>
      </c>
      <c r="L13" s="106">
        <v>35.6</v>
      </c>
      <c r="M13" s="106">
        <v>2.9</v>
      </c>
      <c r="N13" s="106"/>
      <c r="O13" s="106">
        <v>75</v>
      </c>
      <c r="P13" s="106">
        <v>6</v>
      </c>
      <c r="Q13" s="106">
        <v>16.399999999999999</v>
      </c>
      <c r="R13" s="106">
        <v>2</v>
      </c>
    </row>
    <row r="14" spans="1:22" ht="9.9499999999999993" customHeight="1" x14ac:dyDescent="0.15">
      <c r="A14" s="159" t="s">
        <v>74</v>
      </c>
      <c r="B14" s="106">
        <v>95.8</v>
      </c>
      <c r="C14" s="106">
        <v>4.2</v>
      </c>
      <c r="D14" s="106"/>
      <c r="E14" s="106">
        <v>46.4</v>
      </c>
      <c r="F14" s="106">
        <v>15.4</v>
      </c>
      <c r="G14" s="106">
        <v>33.700000000000003</v>
      </c>
      <c r="H14" s="106">
        <v>4.3</v>
      </c>
      <c r="I14" s="106"/>
      <c r="J14" s="106">
        <v>46.2</v>
      </c>
      <c r="K14" s="106">
        <v>14</v>
      </c>
      <c r="L14" s="106">
        <v>36.299999999999997</v>
      </c>
      <c r="M14" s="106">
        <v>3.3</v>
      </c>
      <c r="N14" s="106"/>
      <c r="O14" s="106">
        <v>77.900000000000006</v>
      </c>
      <c r="P14" s="106">
        <v>4</v>
      </c>
      <c r="Q14" s="106">
        <v>15.5</v>
      </c>
      <c r="R14" s="106">
        <v>2</v>
      </c>
    </row>
    <row r="15" spans="1:22" ht="9.9499999999999993" customHeight="1" x14ac:dyDescent="0.15">
      <c r="A15" s="159" t="s">
        <v>75</v>
      </c>
      <c r="B15" s="106">
        <v>97.9</v>
      </c>
      <c r="C15" s="106">
        <v>2.1</v>
      </c>
      <c r="D15" s="106"/>
      <c r="E15" s="106">
        <v>43.6</v>
      </c>
      <c r="F15" s="106">
        <v>22.2</v>
      </c>
      <c r="G15" s="106">
        <v>31.5</v>
      </c>
      <c r="H15" s="106">
        <v>2.5</v>
      </c>
      <c r="I15" s="106"/>
      <c r="J15" s="106">
        <v>42.6</v>
      </c>
      <c r="K15" s="106">
        <v>19.7</v>
      </c>
      <c r="L15" s="106">
        <v>34.799999999999997</v>
      </c>
      <c r="M15" s="106">
        <v>2.5</v>
      </c>
      <c r="N15" s="106"/>
      <c r="O15" s="106">
        <v>71.7</v>
      </c>
      <c r="P15" s="106">
        <v>8.1999999999999993</v>
      </c>
      <c r="Q15" s="106">
        <v>17.399999999999999</v>
      </c>
      <c r="R15" s="106">
        <v>2</v>
      </c>
    </row>
    <row r="16" spans="1:22" ht="9.9499999999999993" customHeight="1" x14ac:dyDescent="0.15">
      <c r="A16" s="129" t="s">
        <v>42</v>
      </c>
      <c r="B16" s="107">
        <v>89.8</v>
      </c>
      <c r="C16" s="107">
        <v>10.1</v>
      </c>
      <c r="D16" s="107"/>
      <c r="E16" s="107">
        <v>51.9</v>
      </c>
      <c r="F16" s="107">
        <v>10</v>
      </c>
      <c r="G16" s="107">
        <v>29.4</v>
      </c>
      <c r="H16" s="107">
        <v>8</v>
      </c>
      <c r="I16" s="107"/>
      <c r="J16" s="107">
        <v>54.7</v>
      </c>
      <c r="K16" s="107">
        <v>9.1</v>
      </c>
      <c r="L16" s="107">
        <v>30.4</v>
      </c>
      <c r="M16" s="107">
        <v>5.3</v>
      </c>
      <c r="N16" s="107"/>
      <c r="O16" s="107">
        <v>81.599999999999994</v>
      </c>
      <c r="P16" s="107">
        <v>2.7</v>
      </c>
      <c r="Q16" s="107">
        <v>11.2</v>
      </c>
      <c r="R16" s="107">
        <v>3.5</v>
      </c>
    </row>
    <row r="17" spans="1:18" ht="9.9499999999999993" customHeight="1" x14ac:dyDescent="0.15">
      <c r="A17" s="284" t="s">
        <v>53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</row>
    <row r="18" spans="1:18" ht="9.9499999999999993" customHeight="1" x14ac:dyDescent="0.15">
      <c r="A18" s="123" t="s">
        <v>71</v>
      </c>
      <c r="B18" s="105">
        <v>90.2</v>
      </c>
      <c r="C18" s="105">
        <v>9.4</v>
      </c>
      <c r="D18" s="105"/>
      <c r="E18" s="105">
        <v>67.3</v>
      </c>
      <c r="F18" s="105">
        <v>2.2999999999999998</v>
      </c>
      <c r="G18" s="105">
        <v>20.2</v>
      </c>
      <c r="H18" s="105">
        <v>9.1</v>
      </c>
      <c r="I18" s="105"/>
      <c r="J18" s="105">
        <v>77.8</v>
      </c>
      <c r="K18" s="105">
        <v>2.1</v>
      </c>
      <c r="L18" s="105">
        <v>16.399999999999999</v>
      </c>
      <c r="M18" s="105">
        <v>3</v>
      </c>
      <c r="N18" s="105"/>
      <c r="O18" s="105">
        <v>90.1</v>
      </c>
      <c r="P18" s="105">
        <v>0.5</v>
      </c>
      <c r="Q18" s="105">
        <v>4.7</v>
      </c>
      <c r="R18" s="105">
        <v>3.7</v>
      </c>
    </row>
    <row r="19" spans="1:18" ht="9.9499999999999993" customHeight="1" x14ac:dyDescent="0.15">
      <c r="A19" s="159" t="s">
        <v>72</v>
      </c>
      <c r="B19" s="106">
        <v>90.7</v>
      </c>
      <c r="C19" s="106">
        <v>8.8000000000000007</v>
      </c>
      <c r="D19" s="106"/>
      <c r="E19" s="106">
        <v>72.5</v>
      </c>
      <c r="F19" s="106">
        <v>1.4</v>
      </c>
      <c r="G19" s="106">
        <v>16</v>
      </c>
      <c r="H19" s="106">
        <v>8.3000000000000007</v>
      </c>
      <c r="I19" s="106"/>
      <c r="J19" s="106">
        <v>83.9</v>
      </c>
      <c r="K19" s="106">
        <v>1.6</v>
      </c>
      <c r="L19" s="106">
        <v>12.2</v>
      </c>
      <c r="M19" s="106">
        <v>1.5</v>
      </c>
      <c r="N19" s="106"/>
      <c r="O19" s="106">
        <v>92</v>
      </c>
      <c r="P19" s="106">
        <v>0.3</v>
      </c>
      <c r="Q19" s="106">
        <v>4.2</v>
      </c>
      <c r="R19" s="106">
        <v>2.1</v>
      </c>
    </row>
    <row r="20" spans="1:18" ht="9.9499999999999993" customHeight="1" x14ac:dyDescent="0.15">
      <c r="A20" s="159" t="s">
        <v>73</v>
      </c>
      <c r="B20" s="106">
        <v>89.9</v>
      </c>
      <c r="C20" s="106">
        <v>10</v>
      </c>
      <c r="D20" s="106"/>
      <c r="E20" s="106">
        <v>63.1</v>
      </c>
      <c r="F20" s="106">
        <v>3</v>
      </c>
      <c r="G20" s="106">
        <v>23.7</v>
      </c>
      <c r="H20" s="106">
        <v>9.8000000000000007</v>
      </c>
      <c r="I20" s="106"/>
      <c r="J20" s="106">
        <v>72.900000000000006</v>
      </c>
      <c r="K20" s="106">
        <v>2.4</v>
      </c>
      <c r="L20" s="106">
        <v>19.8</v>
      </c>
      <c r="M20" s="106">
        <v>4.3</v>
      </c>
      <c r="N20" s="106"/>
      <c r="O20" s="106">
        <v>88.5</v>
      </c>
      <c r="P20" s="106">
        <v>0.7</v>
      </c>
      <c r="Q20" s="106">
        <v>5.0999999999999996</v>
      </c>
      <c r="R20" s="106">
        <v>5</v>
      </c>
    </row>
    <row r="21" spans="1:18" ht="9.9499999999999993" customHeight="1" x14ac:dyDescent="0.15">
      <c r="A21" s="123" t="s">
        <v>44</v>
      </c>
      <c r="B21" s="106">
        <v>82</v>
      </c>
      <c r="C21" s="106">
        <v>17.899999999999999</v>
      </c>
      <c r="D21" s="106"/>
      <c r="E21" s="106">
        <v>56.7</v>
      </c>
      <c r="F21" s="106">
        <v>4.4000000000000004</v>
      </c>
      <c r="G21" s="106">
        <v>27</v>
      </c>
      <c r="H21" s="106">
        <v>11.6</v>
      </c>
      <c r="I21" s="106"/>
      <c r="J21" s="106">
        <v>62.9</v>
      </c>
      <c r="K21" s="106">
        <v>3.2</v>
      </c>
      <c r="L21" s="106">
        <v>24.8</v>
      </c>
      <c r="M21" s="106">
        <v>8.4</v>
      </c>
      <c r="N21" s="106"/>
      <c r="O21" s="106">
        <v>87</v>
      </c>
      <c r="P21" s="106">
        <v>0.8</v>
      </c>
      <c r="Q21" s="106">
        <v>5.3</v>
      </c>
      <c r="R21" s="106">
        <v>6.3</v>
      </c>
    </row>
    <row r="22" spans="1:18" ht="9.9499999999999993" customHeight="1" x14ac:dyDescent="0.15">
      <c r="A22" s="123" t="s">
        <v>48</v>
      </c>
      <c r="B22" s="106">
        <v>79.599999999999994</v>
      </c>
      <c r="C22" s="106">
        <v>20.3</v>
      </c>
      <c r="D22" s="106"/>
      <c r="E22" s="106">
        <v>56.6</v>
      </c>
      <c r="F22" s="106">
        <v>4.2</v>
      </c>
      <c r="G22" s="106">
        <v>26.9</v>
      </c>
      <c r="H22" s="106">
        <v>11.1</v>
      </c>
      <c r="I22" s="106"/>
      <c r="J22" s="106">
        <v>63.8</v>
      </c>
      <c r="K22" s="106">
        <v>2.9</v>
      </c>
      <c r="L22" s="106">
        <v>23.7</v>
      </c>
      <c r="M22" s="106">
        <v>9</v>
      </c>
      <c r="N22" s="106"/>
      <c r="O22" s="106">
        <v>87</v>
      </c>
      <c r="P22" s="106">
        <v>0.5</v>
      </c>
      <c r="Q22" s="106">
        <v>7.2</v>
      </c>
      <c r="R22" s="106">
        <v>4.5</v>
      </c>
    </row>
    <row r="23" spans="1:18" ht="9.9499999999999993" customHeight="1" x14ac:dyDescent="0.15">
      <c r="A23" s="123" t="s">
        <v>49</v>
      </c>
      <c r="B23" s="106">
        <v>84.5</v>
      </c>
      <c r="C23" s="106">
        <v>15.5</v>
      </c>
      <c r="D23" s="106"/>
      <c r="E23" s="106">
        <v>57.3</v>
      </c>
      <c r="F23" s="106">
        <v>6.1</v>
      </c>
      <c r="G23" s="106">
        <v>27.6</v>
      </c>
      <c r="H23" s="106">
        <v>8.5</v>
      </c>
      <c r="I23" s="106"/>
      <c r="J23" s="106">
        <v>65.599999999999994</v>
      </c>
      <c r="K23" s="106">
        <v>4</v>
      </c>
      <c r="L23" s="106">
        <v>24.4</v>
      </c>
      <c r="M23" s="106">
        <v>5.5</v>
      </c>
      <c r="N23" s="106"/>
      <c r="O23" s="106">
        <v>86.2</v>
      </c>
      <c r="P23" s="106">
        <v>0.9</v>
      </c>
      <c r="Q23" s="106">
        <v>8.1999999999999993</v>
      </c>
      <c r="R23" s="106">
        <v>4</v>
      </c>
    </row>
    <row r="24" spans="1:18" ht="9.9499999999999993" customHeight="1" x14ac:dyDescent="0.15">
      <c r="A24" s="123" t="s">
        <v>50</v>
      </c>
      <c r="B24" s="106">
        <v>89.9</v>
      </c>
      <c r="C24" s="106">
        <v>10.1</v>
      </c>
      <c r="D24" s="106"/>
      <c r="E24" s="106">
        <v>53.4</v>
      </c>
      <c r="F24" s="106">
        <v>9.6999999999999993</v>
      </c>
      <c r="G24" s="106">
        <v>30.5</v>
      </c>
      <c r="H24" s="106">
        <v>5.8</v>
      </c>
      <c r="I24" s="106"/>
      <c r="J24" s="106">
        <v>59.5</v>
      </c>
      <c r="K24" s="106">
        <v>6.9</v>
      </c>
      <c r="L24" s="106">
        <v>28.4</v>
      </c>
      <c r="M24" s="106">
        <v>4.5</v>
      </c>
      <c r="N24" s="106"/>
      <c r="O24" s="106">
        <v>83.4</v>
      </c>
      <c r="P24" s="106">
        <v>1.9</v>
      </c>
      <c r="Q24" s="106">
        <v>10.5</v>
      </c>
      <c r="R24" s="106">
        <v>3.4</v>
      </c>
    </row>
    <row r="25" spans="1:18" ht="9.9499999999999993" customHeight="1" x14ac:dyDescent="0.15">
      <c r="A25" s="123" t="s">
        <v>62</v>
      </c>
      <c r="B25" s="106">
        <v>95.7</v>
      </c>
      <c r="C25" s="106">
        <v>4.3</v>
      </c>
      <c r="D25" s="106"/>
      <c r="E25" s="106">
        <v>46.4</v>
      </c>
      <c r="F25" s="106">
        <v>19.399999999999999</v>
      </c>
      <c r="G25" s="106">
        <v>30.3</v>
      </c>
      <c r="H25" s="106">
        <v>3.6</v>
      </c>
      <c r="I25" s="106"/>
      <c r="J25" s="106">
        <v>52.4</v>
      </c>
      <c r="K25" s="106">
        <v>15.2</v>
      </c>
      <c r="L25" s="106">
        <v>29</v>
      </c>
      <c r="M25" s="106">
        <v>2.9</v>
      </c>
      <c r="N25" s="106"/>
      <c r="O25" s="106">
        <v>74.900000000000006</v>
      </c>
      <c r="P25" s="106">
        <v>7</v>
      </c>
      <c r="Q25" s="106">
        <v>15.6</v>
      </c>
      <c r="R25" s="106">
        <v>1.6</v>
      </c>
    </row>
    <row r="26" spans="1:18" ht="9.9499999999999993" customHeight="1" x14ac:dyDescent="0.15">
      <c r="A26" s="159" t="s">
        <v>74</v>
      </c>
      <c r="B26" s="106">
        <v>93.3</v>
      </c>
      <c r="C26" s="106">
        <v>6.7</v>
      </c>
      <c r="D26" s="106"/>
      <c r="E26" s="106">
        <v>50.2</v>
      </c>
      <c r="F26" s="106">
        <v>14.9</v>
      </c>
      <c r="G26" s="106">
        <v>29.2</v>
      </c>
      <c r="H26" s="106">
        <v>5.0999999999999996</v>
      </c>
      <c r="I26" s="106"/>
      <c r="J26" s="106">
        <v>56.7</v>
      </c>
      <c r="K26" s="106">
        <v>10.8</v>
      </c>
      <c r="L26" s="106">
        <v>28</v>
      </c>
      <c r="M26" s="106">
        <v>3.8</v>
      </c>
      <c r="N26" s="106"/>
      <c r="O26" s="106">
        <v>79.900000000000006</v>
      </c>
      <c r="P26" s="106">
        <v>3.6</v>
      </c>
      <c r="Q26" s="106">
        <v>13.3</v>
      </c>
      <c r="R26" s="106">
        <v>2.2999999999999998</v>
      </c>
    </row>
    <row r="27" spans="1:18" ht="9.9499999999999993" customHeight="1" x14ac:dyDescent="0.15">
      <c r="A27" s="159" t="s">
        <v>75</v>
      </c>
      <c r="B27" s="106">
        <v>97.8</v>
      </c>
      <c r="C27" s="106">
        <v>2.2000000000000002</v>
      </c>
      <c r="D27" s="106"/>
      <c r="E27" s="106">
        <v>43.1</v>
      </c>
      <c r="F27" s="106">
        <v>23.2</v>
      </c>
      <c r="G27" s="106">
        <v>31.2</v>
      </c>
      <c r="H27" s="106">
        <v>2.2000000000000002</v>
      </c>
      <c r="I27" s="106"/>
      <c r="J27" s="106">
        <v>48.7</v>
      </c>
      <c r="K27" s="106">
        <v>18.8</v>
      </c>
      <c r="L27" s="106">
        <v>29.7</v>
      </c>
      <c r="M27" s="106">
        <v>2.1</v>
      </c>
      <c r="N27" s="106"/>
      <c r="O27" s="106">
        <v>70.7</v>
      </c>
      <c r="P27" s="106">
        <v>10</v>
      </c>
      <c r="Q27" s="106">
        <v>17.600000000000001</v>
      </c>
      <c r="R27" s="106">
        <v>1</v>
      </c>
    </row>
    <row r="28" spans="1:18" ht="9.9499999999999993" customHeight="1" x14ac:dyDescent="0.15">
      <c r="A28" s="129" t="s">
        <v>42</v>
      </c>
      <c r="B28" s="107">
        <v>88.6</v>
      </c>
      <c r="C28" s="107">
        <v>11.3</v>
      </c>
      <c r="D28" s="107"/>
      <c r="E28" s="107">
        <v>55.3</v>
      </c>
      <c r="F28" s="107">
        <v>9.3000000000000007</v>
      </c>
      <c r="G28" s="107">
        <v>27.4</v>
      </c>
      <c r="H28" s="107">
        <v>7.4</v>
      </c>
      <c r="I28" s="107"/>
      <c r="J28" s="107">
        <v>62.6</v>
      </c>
      <c r="K28" s="107">
        <v>7</v>
      </c>
      <c r="L28" s="107">
        <v>24.9</v>
      </c>
      <c r="M28" s="107">
        <v>4.9000000000000004</v>
      </c>
      <c r="N28" s="107"/>
      <c r="O28" s="107">
        <v>83.5</v>
      </c>
      <c r="P28" s="107">
        <v>2.6</v>
      </c>
      <c r="Q28" s="107">
        <v>9.6</v>
      </c>
      <c r="R28" s="107">
        <v>3.5</v>
      </c>
    </row>
    <row r="29" spans="1:18" ht="9.9499999999999993" customHeight="1" x14ac:dyDescent="0.15">
      <c r="A29" s="284" t="s">
        <v>107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</row>
    <row r="30" spans="1:18" ht="9.9499999999999993" customHeight="1" x14ac:dyDescent="0.15">
      <c r="A30" s="123" t="s">
        <v>71</v>
      </c>
      <c r="B30" s="105">
        <v>90.6</v>
      </c>
      <c r="C30" s="105">
        <v>9.1999999999999993</v>
      </c>
      <c r="D30" s="105"/>
      <c r="E30" s="105">
        <v>67.3</v>
      </c>
      <c r="F30" s="105">
        <v>2.7</v>
      </c>
      <c r="G30" s="105">
        <v>20.8</v>
      </c>
      <c r="H30" s="105">
        <v>8.1999999999999993</v>
      </c>
      <c r="I30" s="105"/>
      <c r="J30" s="105">
        <v>75.5</v>
      </c>
      <c r="K30" s="105">
        <v>2.6</v>
      </c>
      <c r="L30" s="105">
        <v>18.5</v>
      </c>
      <c r="M30" s="105">
        <v>2.7</v>
      </c>
      <c r="N30" s="105"/>
      <c r="O30" s="105">
        <v>89.2</v>
      </c>
      <c r="P30" s="105">
        <v>0.6</v>
      </c>
      <c r="Q30" s="105">
        <v>5.7</v>
      </c>
      <c r="R30" s="105">
        <v>3.6</v>
      </c>
    </row>
    <row r="31" spans="1:18" ht="9.9499999999999993" customHeight="1" x14ac:dyDescent="0.15">
      <c r="A31" s="159" t="s">
        <v>72</v>
      </c>
      <c r="B31" s="106">
        <v>90.7</v>
      </c>
      <c r="C31" s="106">
        <v>9</v>
      </c>
      <c r="D31" s="106"/>
      <c r="E31" s="106">
        <v>72.599999999999994</v>
      </c>
      <c r="F31" s="106">
        <v>1.4</v>
      </c>
      <c r="G31" s="106">
        <v>16.600000000000001</v>
      </c>
      <c r="H31" s="106">
        <v>8.1</v>
      </c>
      <c r="I31" s="106"/>
      <c r="J31" s="106">
        <v>82</v>
      </c>
      <c r="K31" s="106">
        <v>1.6</v>
      </c>
      <c r="L31" s="106">
        <v>13.7</v>
      </c>
      <c r="M31" s="106">
        <v>2</v>
      </c>
      <c r="N31" s="106"/>
      <c r="O31" s="106">
        <v>91.5</v>
      </c>
      <c r="P31" s="106">
        <v>0.5</v>
      </c>
      <c r="Q31" s="106">
        <v>4.9000000000000004</v>
      </c>
      <c r="R31" s="106">
        <v>2.1</v>
      </c>
    </row>
    <row r="32" spans="1:18" ht="9.9499999999999993" customHeight="1" x14ac:dyDescent="0.15">
      <c r="A32" s="159" t="s">
        <v>73</v>
      </c>
      <c r="B32" s="106">
        <v>90.5</v>
      </c>
      <c r="C32" s="106">
        <v>9.4</v>
      </c>
      <c r="D32" s="106"/>
      <c r="E32" s="106">
        <v>63</v>
      </c>
      <c r="F32" s="106">
        <v>3.7</v>
      </c>
      <c r="G32" s="106">
        <v>24.3</v>
      </c>
      <c r="H32" s="106">
        <v>8.1999999999999993</v>
      </c>
      <c r="I32" s="106"/>
      <c r="J32" s="106">
        <v>70.2</v>
      </c>
      <c r="K32" s="106">
        <v>3.4</v>
      </c>
      <c r="L32" s="106">
        <v>22.4</v>
      </c>
      <c r="M32" s="106">
        <v>3.4</v>
      </c>
      <c r="N32" s="106"/>
      <c r="O32" s="106">
        <v>87.3</v>
      </c>
      <c r="P32" s="106">
        <v>0.7</v>
      </c>
      <c r="Q32" s="106">
        <v>6.3</v>
      </c>
      <c r="R32" s="106">
        <v>4.9000000000000004</v>
      </c>
    </row>
    <row r="33" spans="1:18" ht="9.9499999999999993" customHeight="1" x14ac:dyDescent="0.15">
      <c r="A33" s="123" t="s">
        <v>44</v>
      </c>
      <c r="B33" s="106">
        <v>81.8</v>
      </c>
      <c r="C33" s="106">
        <v>18.100000000000001</v>
      </c>
      <c r="D33" s="106"/>
      <c r="E33" s="106">
        <v>52</v>
      </c>
      <c r="F33" s="106">
        <v>5.7</v>
      </c>
      <c r="G33" s="106">
        <v>28.6</v>
      </c>
      <c r="H33" s="106">
        <v>13.2</v>
      </c>
      <c r="I33" s="106"/>
      <c r="J33" s="106">
        <v>58.7</v>
      </c>
      <c r="K33" s="106">
        <v>4.5999999999999996</v>
      </c>
      <c r="L33" s="106">
        <v>27</v>
      </c>
      <c r="M33" s="106">
        <v>9.1</v>
      </c>
      <c r="N33" s="106"/>
      <c r="O33" s="106">
        <v>84.6</v>
      </c>
      <c r="P33" s="106">
        <v>1.2</v>
      </c>
      <c r="Q33" s="106">
        <v>7.1</v>
      </c>
      <c r="R33" s="106">
        <v>6.1</v>
      </c>
    </row>
    <row r="34" spans="1:18" ht="9.9499999999999993" customHeight="1" x14ac:dyDescent="0.15">
      <c r="A34" s="123" t="s">
        <v>48</v>
      </c>
      <c r="B34" s="106">
        <v>81.2</v>
      </c>
      <c r="C34" s="106">
        <v>18.7</v>
      </c>
      <c r="D34" s="106"/>
      <c r="E34" s="106">
        <v>52.8</v>
      </c>
      <c r="F34" s="106">
        <v>6.2</v>
      </c>
      <c r="G34" s="106">
        <v>28.5</v>
      </c>
      <c r="H34" s="106">
        <v>11.6</v>
      </c>
      <c r="I34" s="106"/>
      <c r="J34" s="106">
        <v>57.2</v>
      </c>
      <c r="K34" s="106">
        <v>5.4</v>
      </c>
      <c r="L34" s="106">
        <v>27.6</v>
      </c>
      <c r="M34" s="106">
        <v>8.9</v>
      </c>
      <c r="N34" s="106"/>
      <c r="O34" s="106">
        <v>84.6</v>
      </c>
      <c r="P34" s="106">
        <v>1.1000000000000001</v>
      </c>
      <c r="Q34" s="106">
        <v>8.6999999999999993</v>
      </c>
      <c r="R34" s="106">
        <v>4.4000000000000004</v>
      </c>
    </row>
    <row r="35" spans="1:18" ht="9.9499999999999993" customHeight="1" x14ac:dyDescent="0.15">
      <c r="A35" s="123" t="s">
        <v>49</v>
      </c>
      <c r="B35" s="106">
        <v>85.6</v>
      </c>
      <c r="C35" s="106">
        <v>14.3</v>
      </c>
      <c r="D35" s="106"/>
      <c r="E35" s="106">
        <v>54.3</v>
      </c>
      <c r="F35" s="106">
        <v>7.3</v>
      </c>
      <c r="G35" s="106">
        <v>28.7</v>
      </c>
      <c r="H35" s="106">
        <v>8.9</v>
      </c>
      <c r="I35" s="106"/>
      <c r="J35" s="106">
        <v>59.8</v>
      </c>
      <c r="K35" s="106">
        <v>5.7</v>
      </c>
      <c r="L35" s="106">
        <v>27.6</v>
      </c>
      <c r="M35" s="106">
        <v>6.3</v>
      </c>
      <c r="N35" s="106"/>
      <c r="O35" s="106">
        <v>84.7</v>
      </c>
      <c r="P35" s="106">
        <v>1.6</v>
      </c>
      <c r="Q35" s="106">
        <v>9</v>
      </c>
      <c r="R35" s="106">
        <v>3.9</v>
      </c>
    </row>
    <row r="36" spans="1:18" ht="9.9499999999999993" customHeight="1" x14ac:dyDescent="0.15">
      <c r="A36" s="123" t="s">
        <v>50</v>
      </c>
      <c r="B36" s="106">
        <v>91.5</v>
      </c>
      <c r="C36" s="106">
        <v>8.5</v>
      </c>
      <c r="D36" s="106"/>
      <c r="E36" s="106">
        <v>51.3</v>
      </c>
      <c r="F36" s="106">
        <v>10.4</v>
      </c>
      <c r="G36" s="106">
        <v>31.9</v>
      </c>
      <c r="H36" s="106">
        <v>5.9</v>
      </c>
      <c r="I36" s="106"/>
      <c r="J36" s="106">
        <v>55.1</v>
      </c>
      <c r="K36" s="106">
        <v>8.5</v>
      </c>
      <c r="L36" s="106">
        <v>31.5</v>
      </c>
      <c r="M36" s="106">
        <v>4.4000000000000004</v>
      </c>
      <c r="N36" s="106"/>
      <c r="O36" s="106">
        <v>81.900000000000006</v>
      </c>
      <c r="P36" s="106">
        <v>2</v>
      </c>
      <c r="Q36" s="106">
        <v>11.9</v>
      </c>
      <c r="R36" s="106">
        <v>3.2</v>
      </c>
    </row>
    <row r="37" spans="1:18" ht="9.9499999999999993" customHeight="1" x14ac:dyDescent="0.15">
      <c r="A37" s="123" t="s">
        <v>62</v>
      </c>
      <c r="B37" s="106">
        <v>96.2</v>
      </c>
      <c r="C37" s="106">
        <v>3.8</v>
      </c>
      <c r="D37" s="106"/>
      <c r="E37" s="106">
        <v>45.8</v>
      </c>
      <c r="F37" s="106">
        <v>19</v>
      </c>
      <c r="G37" s="106">
        <v>31.3</v>
      </c>
      <c r="H37" s="106">
        <v>3.5</v>
      </c>
      <c r="I37" s="106"/>
      <c r="J37" s="106">
        <v>48.9</v>
      </c>
      <c r="K37" s="106">
        <v>15.8</v>
      </c>
      <c r="L37" s="106">
        <v>31.9</v>
      </c>
      <c r="M37" s="106">
        <v>2.9</v>
      </c>
      <c r="N37" s="106"/>
      <c r="O37" s="106">
        <v>74.900000000000006</v>
      </c>
      <c r="P37" s="106">
        <v>6.6</v>
      </c>
      <c r="Q37" s="106">
        <v>16</v>
      </c>
      <c r="R37" s="106">
        <v>1.8</v>
      </c>
    </row>
    <row r="38" spans="1:18" ht="9.9499999999999993" customHeight="1" x14ac:dyDescent="0.15">
      <c r="A38" s="159" t="s">
        <v>74</v>
      </c>
      <c r="B38" s="106">
        <v>94.5</v>
      </c>
      <c r="C38" s="106">
        <v>5.5</v>
      </c>
      <c r="D38" s="106"/>
      <c r="E38" s="106">
        <v>48.4</v>
      </c>
      <c r="F38" s="106">
        <v>15.2</v>
      </c>
      <c r="G38" s="106">
        <v>31.3</v>
      </c>
      <c r="H38" s="106">
        <v>4.7</v>
      </c>
      <c r="I38" s="106"/>
      <c r="J38" s="106">
        <v>51.7</v>
      </c>
      <c r="K38" s="106">
        <v>12.3</v>
      </c>
      <c r="L38" s="106">
        <v>32</v>
      </c>
      <c r="M38" s="106">
        <v>3.6</v>
      </c>
      <c r="N38" s="106"/>
      <c r="O38" s="106">
        <v>79</v>
      </c>
      <c r="P38" s="106">
        <v>3.8</v>
      </c>
      <c r="Q38" s="106">
        <v>14.4</v>
      </c>
      <c r="R38" s="106">
        <v>2.2000000000000002</v>
      </c>
    </row>
    <row r="39" spans="1:18" ht="9.9499999999999993" customHeight="1" x14ac:dyDescent="0.15">
      <c r="A39" s="159" t="s">
        <v>75</v>
      </c>
      <c r="B39" s="106">
        <v>97.8</v>
      </c>
      <c r="C39" s="106">
        <v>2.2000000000000002</v>
      </c>
      <c r="D39" s="106"/>
      <c r="E39" s="106">
        <v>43.3</v>
      </c>
      <c r="F39" s="106">
        <v>22.7</v>
      </c>
      <c r="G39" s="106">
        <v>31.3</v>
      </c>
      <c r="H39" s="106">
        <v>2.2999999999999998</v>
      </c>
      <c r="I39" s="106"/>
      <c r="J39" s="106">
        <v>46.2</v>
      </c>
      <c r="K39" s="106">
        <v>19.2</v>
      </c>
      <c r="L39" s="106">
        <v>31.8</v>
      </c>
      <c r="M39" s="106">
        <v>2.2999999999999998</v>
      </c>
      <c r="N39" s="106"/>
      <c r="O39" s="106">
        <v>71.099999999999994</v>
      </c>
      <c r="P39" s="106">
        <v>9.1999999999999993</v>
      </c>
      <c r="Q39" s="106">
        <v>17.5</v>
      </c>
      <c r="R39" s="106">
        <v>1.4</v>
      </c>
    </row>
    <row r="40" spans="1:18" ht="9.9499999999999993" customHeight="1" x14ac:dyDescent="0.15">
      <c r="A40" s="14" t="s">
        <v>42</v>
      </c>
      <c r="B40" s="112">
        <v>89.2</v>
      </c>
      <c r="C40" s="112">
        <v>10.7</v>
      </c>
      <c r="D40" s="112"/>
      <c r="E40" s="112">
        <v>53.6</v>
      </c>
      <c r="F40" s="112">
        <v>9.6</v>
      </c>
      <c r="G40" s="112">
        <v>28.4</v>
      </c>
      <c r="H40" s="112">
        <v>7.7</v>
      </c>
      <c r="I40" s="112"/>
      <c r="J40" s="112">
        <v>58.7</v>
      </c>
      <c r="K40" s="112">
        <v>8</v>
      </c>
      <c r="L40" s="112">
        <v>27.5</v>
      </c>
      <c r="M40" s="112">
        <v>5.0999999999999996</v>
      </c>
      <c r="N40" s="112"/>
      <c r="O40" s="112">
        <v>82.6</v>
      </c>
      <c r="P40" s="112">
        <v>2.6</v>
      </c>
      <c r="Q40" s="112">
        <v>10.4</v>
      </c>
      <c r="R40" s="112">
        <v>3.5</v>
      </c>
    </row>
    <row r="41" spans="1:18" s="154" customFormat="1" ht="9" customHeight="1" x14ac:dyDescent="0.15">
      <c r="A41" s="154" t="s">
        <v>106</v>
      </c>
    </row>
  </sheetData>
  <mergeCells count="10">
    <mergeCell ref="A1:U1"/>
    <mergeCell ref="U2:V2"/>
    <mergeCell ref="A29:R29"/>
    <mergeCell ref="A17:R17"/>
    <mergeCell ref="A5:R5"/>
    <mergeCell ref="A3:A4"/>
    <mergeCell ref="E3:H3"/>
    <mergeCell ref="B3:C3"/>
    <mergeCell ref="J3:M3"/>
    <mergeCell ref="O3:R3"/>
  </mergeCells>
  <hyperlinks>
    <hyperlink ref="U2:V2" location="'Indice delle tavole'!A1" display="TORNA ALL'INDICE"/>
  </hyperlinks>
  <pageMargins left="0.5" right="0.5" top="0.5" bottom="0.5" header="0" footer="0"/>
  <pageSetup paperSize="9" scale="68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zoomScaleNormal="100" workbookViewId="0">
      <selection sqref="A1:U1"/>
    </sheetView>
  </sheetViews>
  <sheetFormatPr defaultColWidth="11.19921875" defaultRowHeight="9" customHeight="1" x14ac:dyDescent="0.15"/>
  <cols>
    <col min="1" max="1" width="13.796875" style="41" customWidth="1"/>
    <col min="2" max="2" width="10.19921875" style="41" customWidth="1"/>
    <col min="3" max="3" width="9.796875" style="41" customWidth="1"/>
    <col min="4" max="4" width="1.59765625" style="41" customWidth="1"/>
    <col min="5" max="5" width="9.59765625" style="41" customWidth="1"/>
    <col min="6" max="8" width="9.796875" style="41" customWidth="1"/>
    <col min="9" max="9" width="1.59765625" style="41" customWidth="1"/>
    <col min="10" max="10" width="9.59765625" style="41" customWidth="1"/>
    <col min="11" max="13" width="9.796875" style="41" customWidth="1"/>
    <col min="14" max="14" width="1.59765625" style="41" customWidth="1"/>
    <col min="15" max="15" width="9.59765625" style="41" customWidth="1"/>
    <col min="16" max="19" width="9.796875" style="41" customWidth="1"/>
    <col min="20" max="16384" width="11.19921875" style="41"/>
  </cols>
  <sheetData>
    <row r="1" spans="1:22" ht="26.25" customHeight="1" x14ac:dyDescent="0.2">
      <c r="A1" s="242" t="s">
        <v>197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186"/>
    </row>
    <row r="2" spans="1:22" ht="12" x14ac:dyDescent="0.2">
      <c r="U2" s="243" t="s">
        <v>212</v>
      </c>
      <c r="V2" s="243"/>
    </row>
    <row r="3" spans="1:22" ht="9.9499999999999993" customHeight="1" x14ac:dyDescent="0.15">
      <c r="A3" s="287" t="s">
        <v>108</v>
      </c>
      <c r="B3" s="277" t="s">
        <v>69</v>
      </c>
      <c r="C3" s="277"/>
      <c r="D3" s="139"/>
      <c r="E3" s="277" t="s">
        <v>0</v>
      </c>
      <c r="F3" s="277"/>
      <c r="G3" s="277"/>
      <c r="H3" s="277"/>
      <c r="I3" s="139"/>
      <c r="J3" s="277" t="s">
        <v>1</v>
      </c>
      <c r="K3" s="277"/>
      <c r="L3" s="277"/>
      <c r="M3" s="277"/>
      <c r="N3" s="139"/>
      <c r="O3" s="277" t="s">
        <v>2</v>
      </c>
      <c r="P3" s="277"/>
      <c r="Q3" s="277"/>
      <c r="R3" s="277"/>
      <c r="S3" s="74"/>
    </row>
    <row r="4" spans="1:22" ht="42" customHeight="1" x14ac:dyDescent="0.15">
      <c r="A4" s="286"/>
      <c r="B4" s="140" t="s">
        <v>70</v>
      </c>
      <c r="C4" s="121" t="s">
        <v>6</v>
      </c>
      <c r="D4" s="121"/>
      <c r="E4" s="121" t="s">
        <v>3</v>
      </c>
      <c r="F4" s="121" t="s">
        <v>4</v>
      </c>
      <c r="G4" s="121" t="s">
        <v>5</v>
      </c>
      <c r="H4" s="121" t="s">
        <v>6</v>
      </c>
      <c r="I4" s="121"/>
      <c r="J4" s="121" t="s">
        <v>3</v>
      </c>
      <c r="K4" s="121" t="s">
        <v>4</v>
      </c>
      <c r="L4" s="121" t="s">
        <v>5</v>
      </c>
      <c r="M4" s="121" t="s">
        <v>6</v>
      </c>
      <c r="N4" s="121"/>
      <c r="O4" s="121" t="s">
        <v>3</v>
      </c>
      <c r="P4" s="121" t="s">
        <v>4</v>
      </c>
      <c r="Q4" s="121" t="s">
        <v>5</v>
      </c>
      <c r="R4" s="121" t="s">
        <v>6</v>
      </c>
    </row>
    <row r="5" spans="1:22" ht="9.9499999999999993" customHeight="1" x14ac:dyDescent="0.15">
      <c r="A5" s="284" t="s">
        <v>43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</row>
    <row r="6" spans="1:22" ht="9.9499999999999993" customHeight="1" x14ac:dyDescent="0.15">
      <c r="A6" s="123" t="s">
        <v>71</v>
      </c>
      <c r="B6" s="101">
        <v>4931</v>
      </c>
      <c r="C6" s="101">
        <v>489</v>
      </c>
      <c r="D6" s="101"/>
      <c r="E6" s="101">
        <v>3646</v>
      </c>
      <c r="F6" s="101">
        <v>167</v>
      </c>
      <c r="G6" s="101">
        <v>1160</v>
      </c>
      <c r="H6" s="101">
        <v>397</v>
      </c>
      <c r="I6" s="101"/>
      <c r="J6" s="101">
        <v>3977</v>
      </c>
      <c r="K6" s="101">
        <v>171</v>
      </c>
      <c r="L6" s="101">
        <v>1108</v>
      </c>
      <c r="M6" s="101">
        <v>132</v>
      </c>
      <c r="N6" s="101"/>
      <c r="O6" s="101">
        <v>4787</v>
      </c>
      <c r="P6" s="101">
        <v>35</v>
      </c>
      <c r="Q6" s="101">
        <v>357</v>
      </c>
      <c r="R6" s="101">
        <v>196</v>
      </c>
    </row>
    <row r="7" spans="1:22" ht="9.9499999999999993" customHeight="1" x14ac:dyDescent="0.15">
      <c r="A7" s="160" t="s">
        <v>72</v>
      </c>
      <c r="B7" s="102">
        <v>2195</v>
      </c>
      <c r="C7" s="102">
        <v>221</v>
      </c>
      <c r="D7" s="102"/>
      <c r="E7" s="102">
        <v>1757</v>
      </c>
      <c r="F7" s="102">
        <v>34</v>
      </c>
      <c r="G7" s="102">
        <v>413</v>
      </c>
      <c r="H7" s="102">
        <v>192</v>
      </c>
      <c r="I7" s="102"/>
      <c r="J7" s="102">
        <v>1941</v>
      </c>
      <c r="K7" s="102">
        <v>39</v>
      </c>
      <c r="L7" s="102">
        <v>367</v>
      </c>
      <c r="M7" s="102">
        <v>58</v>
      </c>
      <c r="N7" s="102"/>
      <c r="O7" s="102">
        <v>2202</v>
      </c>
      <c r="P7" s="102">
        <v>15</v>
      </c>
      <c r="Q7" s="102">
        <v>135</v>
      </c>
      <c r="R7" s="102">
        <v>50</v>
      </c>
    </row>
    <row r="8" spans="1:22" ht="9.9499999999999993" customHeight="1" x14ac:dyDescent="0.15">
      <c r="A8" s="160" t="s">
        <v>73</v>
      </c>
      <c r="B8" s="102">
        <v>2736</v>
      </c>
      <c r="C8" s="102">
        <v>267</v>
      </c>
      <c r="D8" s="102"/>
      <c r="E8" s="102">
        <v>1889</v>
      </c>
      <c r="F8" s="102">
        <v>133</v>
      </c>
      <c r="G8" s="102">
        <v>746</v>
      </c>
      <c r="H8" s="102">
        <v>205</v>
      </c>
      <c r="I8" s="102"/>
      <c r="J8" s="102">
        <v>2037</v>
      </c>
      <c r="K8" s="102">
        <v>132</v>
      </c>
      <c r="L8" s="102">
        <v>742</v>
      </c>
      <c r="M8" s="102">
        <v>74</v>
      </c>
      <c r="N8" s="102"/>
      <c r="O8" s="102">
        <v>2585</v>
      </c>
      <c r="P8" s="102">
        <v>20</v>
      </c>
      <c r="Q8" s="102">
        <v>222</v>
      </c>
      <c r="R8" s="102">
        <v>146</v>
      </c>
    </row>
    <row r="9" spans="1:22" ht="9.9499999999999993" customHeight="1" x14ac:dyDescent="0.15">
      <c r="A9" s="123" t="s">
        <v>44</v>
      </c>
      <c r="B9" s="102">
        <v>2601</v>
      </c>
      <c r="C9" s="102">
        <v>581</v>
      </c>
      <c r="D9" s="102"/>
      <c r="E9" s="102">
        <v>1513</v>
      </c>
      <c r="F9" s="102">
        <v>219</v>
      </c>
      <c r="G9" s="102">
        <v>957</v>
      </c>
      <c r="H9" s="102">
        <v>470</v>
      </c>
      <c r="I9" s="102"/>
      <c r="J9" s="102">
        <v>1741</v>
      </c>
      <c r="K9" s="102">
        <v>192</v>
      </c>
      <c r="L9" s="102">
        <v>922</v>
      </c>
      <c r="M9" s="102">
        <v>307</v>
      </c>
      <c r="N9" s="102"/>
      <c r="O9" s="102">
        <v>2621</v>
      </c>
      <c r="P9" s="102">
        <v>53</v>
      </c>
      <c r="Q9" s="102">
        <v>279</v>
      </c>
      <c r="R9" s="102">
        <v>186</v>
      </c>
    </row>
    <row r="10" spans="1:22" ht="9.9499999999999993" customHeight="1" x14ac:dyDescent="0.15">
      <c r="A10" s="123" t="s">
        <v>48</v>
      </c>
      <c r="B10" s="102">
        <v>2893</v>
      </c>
      <c r="C10" s="102">
        <v>598</v>
      </c>
      <c r="D10" s="102"/>
      <c r="E10" s="102">
        <v>1712</v>
      </c>
      <c r="F10" s="102">
        <v>283</v>
      </c>
      <c r="G10" s="102">
        <v>1049</v>
      </c>
      <c r="H10" s="102">
        <v>424</v>
      </c>
      <c r="I10" s="102"/>
      <c r="J10" s="102">
        <v>1773</v>
      </c>
      <c r="K10" s="102">
        <v>277</v>
      </c>
      <c r="L10" s="102">
        <v>1099</v>
      </c>
      <c r="M10" s="102">
        <v>307</v>
      </c>
      <c r="N10" s="102"/>
      <c r="O10" s="102">
        <v>2875</v>
      </c>
      <c r="P10" s="102">
        <v>61</v>
      </c>
      <c r="Q10" s="102">
        <v>360</v>
      </c>
      <c r="R10" s="102">
        <v>152</v>
      </c>
    </row>
    <row r="11" spans="1:22" ht="9.9499999999999993" customHeight="1" x14ac:dyDescent="0.15">
      <c r="A11" s="123" t="s">
        <v>49</v>
      </c>
      <c r="B11" s="102">
        <v>3875</v>
      </c>
      <c r="C11" s="102">
        <v>585</v>
      </c>
      <c r="D11" s="102"/>
      <c r="E11" s="102">
        <v>2294</v>
      </c>
      <c r="F11" s="102">
        <v>386</v>
      </c>
      <c r="G11" s="102">
        <v>1331</v>
      </c>
      <c r="H11" s="102">
        <v>419</v>
      </c>
      <c r="I11" s="102"/>
      <c r="J11" s="102">
        <v>2405</v>
      </c>
      <c r="K11" s="102">
        <v>330</v>
      </c>
      <c r="L11" s="102">
        <v>1374</v>
      </c>
      <c r="M11" s="102">
        <v>323</v>
      </c>
      <c r="N11" s="102"/>
      <c r="O11" s="102">
        <v>3714</v>
      </c>
      <c r="P11" s="102">
        <v>101</v>
      </c>
      <c r="Q11" s="102">
        <v>441</v>
      </c>
      <c r="R11" s="102">
        <v>167</v>
      </c>
    </row>
    <row r="12" spans="1:22" ht="9.9499999999999993" customHeight="1" x14ac:dyDescent="0.15">
      <c r="A12" s="123" t="s">
        <v>50</v>
      </c>
      <c r="B12" s="102">
        <v>4166</v>
      </c>
      <c r="C12" s="102">
        <v>306</v>
      </c>
      <c r="D12" s="102"/>
      <c r="E12" s="102">
        <v>2199</v>
      </c>
      <c r="F12" s="102">
        <v>499</v>
      </c>
      <c r="G12" s="102">
        <v>1491</v>
      </c>
      <c r="H12" s="102">
        <v>267</v>
      </c>
      <c r="I12" s="102"/>
      <c r="J12" s="102">
        <v>2257</v>
      </c>
      <c r="K12" s="102">
        <v>456</v>
      </c>
      <c r="L12" s="102">
        <v>1550</v>
      </c>
      <c r="M12" s="102">
        <v>191</v>
      </c>
      <c r="N12" s="102"/>
      <c r="O12" s="102">
        <v>3599</v>
      </c>
      <c r="P12" s="102">
        <v>100</v>
      </c>
      <c r="Q12" s="102">
        <v>599</v>
      </c>
      <c r="R12" s="102">
        <v>135</v>
      </c>
    </row>
    <row r="13" spans="1:22" ht="9.9499999999999993" customHeight="1" x14ac:dyDescent="0.15">
      <c r="A13" s="123" t="s">
        <v>62</v>
      </c>
      <c r="B13" s="102">
        <v>6144</v>
      </c>
      <c r="C13" s="102">
        <v>204</v>
      </c>
      <c r="D13" s="102"/>
      <c r="E13" s="102">
        <v>2861</v>
      </c>
      <c r="F13" s="102">
        <v>1182</v>
      </c>
      <c r="G13" s="102">
        <v>2074</v>
      </c>
      <c r="H13" s="102">
        <v>217</v>
      </c>
      <c r="I13" s="102"/>
      <c r="J13" s="102">
        <v>2824</v>
      </c>
      <c r="K13" s="102">
        <v>1060</v>
      </c>
      <c r="L13" s="102">
        <v>2259</v>
      </c>
      <c r="M13" s="102">
        <v>186</v>
      </c>
      <c r="N13" s="102"/>
      <c r="O13" s="102">
        <v>4759</v>
      </c>
      <c r="P13" s="102">
        <v>379</v>
      </c>
      <c r="Q13" s="102">
        <v>1044</v>
      </c>
      <c r="R13" s="102">
        <v>127</v>
      </c>
    </row>
    <row r="14" spans="1:22" ht="9.9499999999999993" customHeight="1" x14ac:dyDescent="0.15">
      <c r="A14" s="160" t="s">
        <v>74</v>
      </c>
      <c r="B14" s="102">
        <v>3194</v>
      </c>
      <c r="C14" s="102">
        <v>141</v>
      </c>
      <c r="D14" s="102"/>
      <c r="E14" s="102">
        <v>1549</v>
      </c>
      <c r="F14" s="102">
        <v>514</v>
      </c>
      <c r="G14" s="102">
        <v>1124</v>
      </c>
      <c r="H14" s="102">
        <v>143</v>
      </c>
      <c r="I14" s="102"/>
      <c r="J14" s="102">
        <v>1540</v>
      </c>
      <c r="K14" s="102">
        <v>467</v>
      </c>
      <c r="L14" s="102">
        <v>1212</v>
      </c>
      <c r="M14" s="102">
        <v>110</v>
      </c>
      <c r="N14" s="102"/>
      <c r="O14" s="102">
        <v>2599</v>
      </c>
      <c r="P14" s="102">
        <v>133</v>
      </c>
      <c r="Q14" s="102">
        <v>518</v>
      </c>
      <c r="R14" s="102">
        <v>66</v>
      </c>
    </row>
    <row r="15" spans="1:22" ht="9.9499999999999993" customHeight="1" x14ac:dyDescent="0.15">
      <c r="A15" s="160" t="s">
        <v>75</v>
      </c>
      <c r="B15" s="102">
        <v>2950</v>
      </c>
      <c r="C15" s="102">
        <v>63</v>
      </c>
      <c r="D15" s="102"/>
      <c r="E15" s="102">
        <v>1312</v>
      </c>
      <c r="F15" s="102">
        <v>668</v>
      </c>
      <c r="G15" s="102">
        <v>950</v>
      </c>
      <c r="H15" s="102">
        <v>74</v>
      </c>
      <c r="I15" s="102"/>
      <c r="J15" s="102">
        <v>1285</v>
      </c>
      <c r="K15" s="102">
        <v>594</v>
      </c>
      <c r="L15" s="102">
        <v>1048</v>
      </c>
      <c r="M15" s="102">
        <v>76</v>
      </c>
      <c r="N15" s="102"/>
      <c r="O15" s="102">
        <v>2160</v>
      </c>
      <c r="P15" s="102">
        <v>247</v>
      </c>
      <c r="Q15" s="102">
        <v>526</v>
      </c>
      <c r="R15" s="102">
        <v>61</v>
      </c>
    </row>
    <row r="16" spans="1:22" ht="9.9499999999999993" customHeight="1" x14ac:dyDescent="0.15">
      <c r="A16" s="25" t="s">
        <v>42</v>
      </c>
      <c r="B16" s="103">
        <v>24609</v>
      </c>
      <c r="C16" s="103">
        <v>2763</v>
      </c>
      <c r="D16" s="103"/>
      <c r="E16" s="103">
        <v>14226</v>
      </c>
      <c r="F16" s="103">
        <v>2736</v>
      </c>
      <c r="G16" s="103">
        <v>8061</v>
      </c>
      <c r="H16" s="103">
        <v>2195</v>
      </c>
      <c r="I16" s="103"/>
      <c r="J16" s="103">
        <v>14978</v>
      </c>
      <c r="K16" s="103">
        <v>2487</v>
      </c>
      <c r="L16" s="103">
        <v>8314</v>
      </c>
      <c r="M16" s="103">
        <v>1447</v>
      </c>
      <c r="N16" s="103"/>
      <c r="O16" s="103">
        <v>22356</v>
      </c>
      <c r="P16" s="103">
        <v>729</v>
      </c>
      <c r="Q16" s="103">
        <v>3080</v>
      </c>
      <c r="R16" s="103">
        <v>963</v>
      </c>
    </row>
    <row r="17" spans="1:18" ht="9.9499999999999993" customHeight="1" x14ac:dyDescent="0.15">
      <c r="A17" s="284" t="s">
        <v>53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</row>
    <row r="18" spans="1:18" ht="9.9499999999999993" customHeight="1" x14ac:dyDescent="0.15">
      <c r="A18" s="123" t="s">
        <v>71</v>
      </c>
      <c r="B18" s="101">
        <v>4574</v>
      </c>
      <c r="C18" s="101">
        <v>478</v>
      </c>
      <c r="D18" s="101"/>
      <c r="E18" s="101">
        <v>3412</v>
      </c>
      <c r="F18" s="101">
        <v>117</v>
      </c>
      <c r="G18" s="101">
        <v>1026</v>
      </c>
      <c r="H18" s="101">
        <v>462</v>
      </c>
      <c r="I18" s="101"/>
      <c r="J18" s="101">
        <v>3944</v>
      </c>
      <c r="K18" s="101">
        <v>104</v>
      </c>
      <c r="L18" s="101">
        <v>831</v>
      </c>
      <c r="M18" s="101">
        <v>154</v>
      </c>
      <c r="N18" s="101"/>
      <c r="O18" s="101">
        <v>4566</v>
      </c>
      <c r="P18" s="101">
        <v>28</v>
      </c>
      <c r="Q18" s="101">
        <v>236</v>
      </c>
      <c r="R18" s="101">
        <v>187</v>
      </c>
    </row>
    <row r="19" spans="1:18" ht="9.9499999999999993" customHeight="1" x14ac:dyDescent="0.15">
      <c r="A19" s="160" t="s">
        <v>72</v>
      </c>
      <c r="B19" s="102">
        <v>2062</v>
      </c>
      <c r="C19" s="102">
        <v>199</v>
      </c>
      <c r="D19" s="102"/>
      <c r="E19" s="102">
        <v>1648</v>
      </c>
      <c r="F19" s="102">
        <v>33</v>
      </c>
      <c r="G19" s="102">
        <v>364</v>
      </c>
      <c r="H19" s="102">
        <v>189</v>
      </c>
      <c r="I19" s="102"/>
      <c r="J19" s="102">
        <v>1908</v>
      </c>
      <c r="K19" s="102">
        <v>37</v>
      </c>
      <c r="L19" s="102">
        <v>277</v>
      </c>
      <c r="M19" s="102">
        <v>33</v>
      </c>
      <c r="N19" s="102"/>
      <c r="O19" s="102">
        <v>2092</v>
      </c>
      <c r="P19" s="102">
        <v>8</v>
      </c>
      <c r="Q19" s="102">
        <v>95</v>
      </c>
      <c r="R19" s="102">
        <v>47</v>
      </c>
    </row>
    <row r="20" spans="1:18" ht="9.9499999999999993" customHeight="1" x14ac:dyDescent="0.15">
      <c r="A20" s="160" t="s">
        <v>73</v>
      </c>
      <c r="B20" s="102">
        <v>2512</v>
      </c>
      <c r="C20" s="102">
        <v>279</v>
      </c>
      <c r="D20" s="102"/>
      <c r="E20" s="102">
        <v>1764</v>
      </c>
      <c r="F20" s="102">
        <v>84</v>
      </c>
      <c r="G20" s="102">
        <v>661</v>
      </c>
      <c r="H20" s="102">
        <v>272</v>
      </c>
      <c r="I20" s="102"/>
      <c r="J20" s="102">
        <v>2036</v>
      </c>
      <c r="K20" s="102">
        <v>67</v>
      </c>
      <c r="L20" s="102">
        <v>555</v>
      </c>
      <c r="M20" s="102">
        <v>121</v>
      </c>
      <c r="N20" s="102"/>
      <c r="O20" s="102">
        <v>2474</v>
      </c>
      <c r="P20" s="102">
        <v>20</v>
      </c>
      <c r="Q20" s="102">
        <v>141</v>
      </c>
      <c r="R20" s="102">
        <v>140</v>
      </c>
    </row>
    <row r="21" spans="1:18" ht="9.9499999999999993" customHeight="1" x14ac:dyDescent="0.15">
      <c r="A21" s="123" t="s">
        <v>44</v>
      </c>
      <c r="B21" s="102">
        <v>2450</v>
      </c>
      <c r="C21" s="102">
        <v>536</v>
      </c>
      <c r="D21" s="102"/>
      <c r="E21" s="102">
        <v>1696</v>
      </c>
      <c r="F21" s="102">
        <v>131</v>
      </c>
      <c r="G21" s="102">
        <v>806</v>
      </c>
      <c r="H21" s="102">
        <v>346</v>
      </c>
      <c r="I21" s="102"/>
      <c r="J21" s="102">
        <v>1879</v>
      </c>
      <c r="K21" s="102">
        <v>94</v>
      </c>
      <c r="L21" s="102">
        <v>742</v>
      </c>
      <c r="M21" s="102">
        <v>251</v>
      </c>
      <c r="N21" s="102"/>
      <c r="O21" s="102">
        <v>2600</v>
      </c>
      <c r="P21" s="102">
        <v>24</v>
      </c>
      <c r="Q21" s="102">
        <v>158</v>
      </c>
      <c r="R21" s="102">
        <v>188</v>
      </c>
    </row>
    <row r="22" spans="1:18" ht="9.9499999999999993" customHeight="1" x14ac:dyDescent="0.15">
      <c r="A22" s="123" t="s">
        <v>48</v>
      </c>
      <c r="B22" s="102">
        <v>2754</v>
      </c>
      <c r="C22" s="102">
        <v>701</v>
      </c>
      <c r="D22" s="102"/>
      <c r="E22" s="102">
        <v>1959</v>
      </c>
      <c r="F22" s="102">
        <v>146</v>
      </c>
      <c r="G22" s="102">
        <v>932</v>
      </c>
      <c r="H22" s="102">
        <v>383</v>
      </c>
      <c r="I22" s="102"/>
      <c r="J22" s="102">
        <v>2208</v>
      </c>
      <c r="K22" s="102">
        <v>100</v>
      </c>
      <c r="L22" s="102">
        <v>821</v>
      </c>
      <c r="M22" s="102">
        <v>310</v>
      </c>
      <c r="N22" s="102"/>
      <c r="O22" s="102">
        <v>3011</v>
      </c>
      <c r="P22" s="102">
        <v>19</v>
      </c>
      <c r="Q22" s="102">
        <v>248</v>
      </c>
      <c r="R22" s="102">
        <v>156</v>
      </c>
    </row>
    <row r="23" spans="1:18" ht="9.9499999999999993" customHeight="1" x14ac:dyDescent="0.15">
      <c r="A23" s="123" t="s">
        <v>49</v>
      </c>
      <c r="B23" s="102">
        <v>3842</v>
      </c>
      <c r="C23" s="102">
        <v>706</v>
      </c>
      <c r="D23" s="102"/>
      <c r="E23" s="102">
        <v>2605</v>
      </c>
      <c r="F23" s="102">
        <v>277</v>
      </c>
      <c r="G23" s="102">
        <v>1258</v>
      </c>
      <c r="H23" s="102">
        <v>387</v>
      </c>
      <c r="I23" s="102"/>
      <c r="J23" s="102">
        <v>2983</v>
      </c>
      <c r="K23" s="102">
        <v>181</v>
      </c>
      <c r="L23" s="102">
        <v>1111</v>
      </c>
      <c r="M23" s="102">
        <v>249</v>
      </c>
      <c r="N23" s="102"/>
      <c r="O23" s="102">
        <v>3922</v>
      </c>
      <c r="P23" s="102">
        <v>39</v>
      </c>
      <c r="Q23" s="102">
        <v>372</v>
      </c>
      <c r="R23" s="102">
        <v>182</v>
      </c>
    </row>
    <row r="24" spans="1:18" ht="9.9499999999999993" customHeight="1" x14ac:dyDescent="0.15">
      <c r="A24" s="123" t="s">
        <v>50</v>
      </c>
      <c r="B24" s="102">
        <v>4222</v>
      </c>
      <c r="C24" s="102">
        <v>473</v>
      </c>
      <c r="D24" s="102"/>
      <c r="E24" s="102">
        <v>2506</v>
      </c>
      <c r="F24" s="102">
        <v>455</v>
      </c>
      <c r="G24" s="102">
        <v>1431</v>
      </c>
      <c r="H24" s="102">
        <v>272</v>
      </c>
      <c r="I24" s="102"/>
      <c r="J24" s="102">
        <v>2794</v>
      </c>
      <c r="K24" s="102">
        <v>325</v>
      </c>
      <c r="L24" s="102">
        <v>1335</v>
      </c>
      <c r="M24" s="102">
        <v>210</v>
      </c>
      <c r="N24" s="102"/>
      <c r="O24" s="102">
        <v>3917</v>
      </c>
      <c r="P24" s="102">
        <v>87</v>
      </c>
      <c r="Q24" s="102">
        <v>492</v>
      </c>
      <c r="R24" s="102">
        <v>160</v>
      </c>
    </row>
    <row r="25" spans="1:18" ht="9.9499999999999993" customHeight="1" x14ac:dyDescent="0.15">
      <c r="A25" s="123" t="s">
        <v>62</v>
      </c>
      <c r="B25" s="102">
        <v>7615</v>
      </c>
      <c r="C25" s="102">
        <v>341</v>
      </c>
      <c r="D25" s="102"/>
      <c r="E25" s="102">
        <v>3691</v>
      </c>
      <c r="F25" s="102">
        <v>1543</v>
      </c>
      <c r="G25" s="102">
        <v>2409</v>
      </c>
      <c r="H25" s="102">
        <v>283</v>
      </c>
      <c r="I25" s="102"/>
      <c r="J25" s="102">
        <v>4167</v>
      </c>
      <c r="K25" s="102">
        <v>1206</v>
      </c>
      <c r="L25" s="102">
        <v>2304</v>
      </c>
      <c r="M25" s="102">
        <v>229</v>
      </c>
      <c r="N25" s="102"/>
      <c r="O25" s="102">
        <v>5962</v>
      </c>
      <c r="P25" s="102">
        <v>560</v>
      </c>
      <c r="Q25" s="102">
        <v>1241</v>
      </c>
      <c r="R25" s="102">
        <v>129</v>
      </c>
    </row>
    <row r="26" spans="1:18" ht="9.9499999999999993" customHeight="1" x14ac:dyDescent="0.15">
      <c r="A26" s="160" t="s">
        <v>74</v>
      </c>
      <c r="B26" s="102">
        <v>3402</v>
      </c>
      <c r="C26" s="102">
        <v>246</v>
      </c>
      <c r="D26" s="102"/>
      <c r="E26" s="102">
        <v>1833</v>
      </c>
      <c r="F26" s="102">
        <v>545</v>
      </c>
      <c r="G26" s="102">
        <v>1064</v>
      </c>
      <c r="H26" s="102">
        <v>187</v>
      </c>
      <c r="I26" s="102"/>
      <c r="J26" s="102">
        <v>2069</v>
      </c>
      <c r="K26" s="102">
        <v>395</v>
      </c>
      <c r="L26" s="102">
        <v>1022</v>
      </c>
      <c r="M26" s="102">
        <v>138</v>
      </c>
      <c r="N26" s="102"/>
      <c r="O26" s="102">
        <v>2915</v>
      </c>
      <c r="P26" s="102">
        <v>131</v>
      </c>
      <c r="Q26" s="102">
        <v>485</v>
      </c>
      <c r="R26" s="102">
        <v>85</v>
      </c>
    </row>
    <row r="27" spans="1:18" ht="9.9499999999999993" customHeight="1" x14ac:dyDescent="0.15">
      <c r="A27" s="160" t="s">
        <v>75</v>
      </c>
      <c r="B27" s="102">
        <v>4214</v>
      </c>
      <c r="C27" s="102">
        <v>95</v>
      </c>
      <c r="D27" s="102"/>
      <c r="E27" s="102">
        <v>1858</v>
      </c>
      <c r="F27" s="102">
        <v>998</v>
      </c>
      <c r="G27" s="102">
        <v>1345</v>
      </c>
      <c r="H27" s="102">
        <v>97</v>
      </c>
      <c r="I27" s="102"/>
      <c r="J27" s="102">
        <v>2097</v>
      </c>
      <c r="K27" s="102">
        <v>811</v>
      </c>
      <c r="L27" s="102">
        <v>1282</v>
      </c>
      <c r="M27" s="102">
        <v>91</v>
      </c>
      <c r="N27" s="102"/>
      <c r="O27" s="102">
        <v>3047</v>
      </c>
      <c r="P27" s="102">
        <v>430</v>
      </c>
      <c r="Q27" s="102">
        <v>757</v>
      </c>
      <c r="R27" s="102">
        <v>44</v>
      </c>
    </row>
    <row r="28" spans="1:18" ht="9.9499999999999993" customHeight="1" x14ac:dyDescent="0.15">
      <c r="A28" s="25" t="s">
        <v>42</v>
      </c>
      <c r="B28" s="103">
        <v>25458</v>
      </c>
      <c r="C28" s="103">
        <v>3237</v>
      </c>
      <c r="D28" s="103"/>
      <c r="E28" s="103">
        <v>15870</v>
      </c>
      <c r="F28" s="103">
        <v>2668</v>
      </c>
      <c r="G28" s="103">
        <v>7862</v>
      </c>
      <c r="H28" s="103">
        <v>2133</v>
      </c>
      <c r="I28" s="103"/>
      <c r="J28" s="103">
        <v>17974</v>
      </c>
      <c r="K28" s="103">
        <v>2011</v>
      </c>
      <c r="L28" s="103">
        <v>7144</v>
      </c>
      <c r="M28" s="103">
        <v>1404</v>
      </c>
      <c r="N28" s="103"/>
      <c r="O28" s="103">
        <v>23978</v>
      </c>
      <c r="P28" s="103">
        <v>757</v>
      </c>
      <c r="Q28" s="103">
        <v>2748</v>
      </c>
      <c r="R28" s="103">
        <v>1001</v>
      </c>
    </row>
    <row r="29" spans="1:18" ht="9.9499999999999993" customHeight="1" x14ac:dyDescent="0.15">
      <c r="A29" s="284" t="s">
        <v>107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</row>
    <row r="30" spans="1:18" ht="9.9499999999999993" customHeight="1" x14ac:dyDescent="0.15">
      <c r="A30" s="123" t="s">
        <v>71</v>
      </c>
      <c r="B30" s="101">
        <v>9504</v>
      </c>
      <c r="C30" s="101">
        <v>967</v>
      </c>
      <c r="D30" s="101"/>
      <c r="E30" s="101">
        <v>7059</v>
      </c>
      <c r="F30" s="101">
        <v>284</v>
      </c>
      <c r="G30" s="101">
        <v>2185</v>
      </c>
      <c r="H30" s="101">
        <v>859</v>
      </c>
      <c r="I30" s="101"/>
      <c r="J30" s="101">
        <v>7921</v>
      </c>
      <c r="K30" s="101">
        <v>275</v>
      </c>
      <c r="L30" s="101">
        <v>1940</v>
      </c>
      <c r="M30" s="101">
        <v>286</v>
      </c>
      <c r="N30" s="101"/>
      <c r="O30" s="101">
        <v>9353</v>
      </c>
      <c r="P30" s="101">
        <v>63</v>
      </c>
      <c r="Q30" s="101">
        <v>593</v>
      </c>
      <c r="R30" s="101">
        <v>383</v>
      </c>
    </row>
    <row r="31" spans="1:18" ht="9.9499999999999993" customHeight="1" x14ac:dyDescent="0.15">
      <c r="A31" s="160" t="s">
        <v>72</v>
      </c>
      <c r="B31" s="102">
        <v>4257</v>
      </c>
      <c r="C31" s="102">
        <v>421</v>
      </c>
      <c r="D31" s="102"/>
      <c r="E31" s="102">
        <v>3405</v>
      </c>
      <c r="F31" s="102">
        <v>66</v>
      </c>
      <c r="G31" s="102">
        <v>778</v>
      </c>
      <c r="H31" s="102">
        <v>381</v>
      </c>
      <c r="I31" s="102"/>
      <c r="J31" s="102">
        <v>3849</v>
      </c>
      <c r="K31" s="102">
        <v>76</v>
      </c>
      <c r="L31" s="102">
        <v>643</v>
      </c>
      <c r="M31" s="102">
        <v>92</v>
      </c>
      <c r="N31" s="102"/>
      <c r="O31" s="102">
        <v>4294</v>
      </c>
      <c r="P31" s="102">
        <v>23</v>
      </c>
      <c r="Q31" s="102">
        <v>229</v>
      </c>
      <c r="R31" s="102">
        <v>97</v>
      </c>
    </row>
    <row r="32" spans="1:18" ht="9.9499999999999993" customHeight="1" x14ac:dyDescent="0.15">
      <c r="A32" s="160" t="s">
        <v>73</v>
      </c>
      <c r="B32" s="102">
        <v>5248</v>
      </c>
      <c r="C32" s="102">
        <v>546</v>
      </c>
      <c r="D32" s="102"/>
      <c r="E32" s="102">
        <v>3653</v>
      </c>
      <c r="F32" s="102">
        <v>217</v>
      </c>
      <c r="G32" s="102">
        <v>1408</v>
      </c>
      <c r="H32" s="102">
        <v>478</v>
      </c>
      <c r="I32" s="102"/>
      <c r="J32" s="102">
        <v>4072</v>
      </c>
      <c r="K32" s="102">
        <v>199</v>
      </c>
      <c r="L32" s="102">
        <v>1296</v>
      </c>
      <c r="M32" s="102">
        <v>195</v>
      </c>
      <c r="N32" s="102"/>
      <c r="O32" s="102">
        <v>5059</v>
      </c>
      <c r="P32" s="102">
        <v>40</v>
      </c>
      <c r="Q32" s="102">
        <v>364</v>
      </c>
      <c r="R32" s="102">
        <v>286</v>
      </c>
    </row>
    <row r="33" spans="1:18" ht="9.9499999999999993" customHeight="1" x14ac:dyDescent="0.15">
      <c r="A33" s="123" t="s">
        <v>44</v>
      </c>
      <c r="B33" s="102">
        <v>5051</v>
      </c>
      <c r="C33" s="102">
        <v>1117</v>
      </c>
      <c r="D33" s="102"/>
      <c r="E33" s="102">
        <v>3209</v>
      </c>
      <c r="F33" s="102">
        <v>350</v>
      </c>
      <c r="G33" s="102">
        <v>1763</v>
      </c>
      <c r="H33" s="102">
        <v>816</v>
      </c>
      <c r="I33" s="102"/>
      <c r="J33" s="102">
        <v>3620</v>
      </c>
      <c r="K33" s="102">
        <v>287</v>
      </c>
      <c r="L33" s="102">
        <v>1664</v>
      </c>
      <c r="M33" s="102">
        <v>559</v>
      </c>
      <c r="N33" s="102"/>
      <c r="O33" s="102">
        <v>5222</v>
      </c>
      <c r="P33" s="102">
        <v>77</v>
      </c>
      <c r="Q33" s="102">
        <v>437</v>
      </c>
      <c r="R33" s="102">
        <v>374</v>
      </c>
    </row>
    <row r="34" spans="1:18" ht="9.9499999999999993" customHeight="1" x14ac:dyDescent="0.15">
      <c r="A34" s="123" t="s">
        <v>48</v>
      </c>
      <c r="B34" s="102">
        <v>5646</v>
      </c>
      <c r="C34" s="102">
        <v>1299</v>
      </c>
      <c r="D34" s="102"/>
      <c r="E34" s="102">
        <v>3671</v>
      </c>
      <c r="F34" s="102">
        <v>429</v>
      </c>
      <c r="G34" s="102">
        <v>1982</v>
      </c>
      <c r="H34" s="102">
        <v>807</v>
      </c>
      <c r="I34" s="102"/>
      <c r="J34" s="102">
        <v>3981</v>
      </c>
      <c r="K34" s="102">
        <v>377</v>
      </c>
      <c r="L34" s="102">
        <v>1921</v>
      </c>
      <c r="M34" s="102">
        <v>618</v>
      </c>
      <c r="N34" s="102"/>
      <c r="O34" s="102">
        <v>5886</v>
      </c>
      <c r="P34" s="102">
        <v>80</v>
      </c>
      <c r="Q34" s="102">
        <v>608</v>
      </c>
      <c r="R34" s="102">
        <v>308</v>
      </c>
    </row>
    <row r="35" spans="1:18" ht="9.9499999999999993" customHeight="1" x14ac:dyDescent="0.15">
      <c r="A35" s="123" t="s">
        <v>49</v>
      </c>
      <c r="B35" s="102">
        <v>7718</v>
      </c>
      <c r="C35" s="102">
        <v>1291</v>
      </c>
      <c r="D35" s="102"/>
      <c r="E35" s="102">
        <v>4899</v>
      </c>
      <c r="F35" s="102">
        <v>662</v>
      </c>
      <c r="G35" s="102">
        <v>2588</v>
      </c>
      <c r="H35" s="102">
        <v>806</v>
      </c>
      <c r="I35" s="102"/>
      <c r="J35" s="102">
        <v>5387</v>
      </c>
      <c r="K35" s="102">
        <v>511</v>
      </c>
      <c r="L35" s="102">
        <v>2485</v>
      </c>
      <c r="M35" s="102">
        <v>572</v>
      </c>
      <c r="N35" s="102"/>
      <c r="O35" s="102">
        <v>7636</v>
      </c>
      <c r="P35" s="102">
        <v>140</v>
      </c>
      <c r="Q35" s="102">
        <v>813</v>
      </c>
      <c r="R35" s="102">
        <v>349</v>
      </c>
    </row>
    <row r="36" spans="1:18" ht="9.9499999999999993" customHeight="1" x14ac:dyDescent="0.15">
      <c r="A36" s="123" t="s">
        <v>50</v>
      </c>
      <c r="B36" s="102">
        <v>8388</v>
      </c>
      <c r="C36" s="102">
        <v>779</v>
      </c>
      <c r="D36" s="102"/>
      <c r="E36" s="102">
        <v>4705</v>
      </c>
      <c r="F36" s="102">
        <v>954</v>
      </c>
      <c r="G36" s="102">
        <v>2923</v>
      </c>
      <c r="H36" s="102">
        <v>539</v>
      </c>
      <c r="I36" s="102"/>
      <c r="J36" s="102">
        <v>5051</v>
      </c>
      <c r="K36" s="102">
        <v>781</v>
      </c>
      <c r="L36" s="102">
        <v>2885</v>
      </c>
      <c r="M36" s="102">
        <v>401</v>
      </c>
      <c r="N36" s="102"/>
      <c r="O36" s="102">
        <v>7516</v>
      </c>
      <c r="P36" s="102">
        <v>187</v>
      </c>
      <c r="Q36" s="102">
        <v>1092</v>
      </c>
      <c r="R36" s="102">
        <v>295</v>
      </c>
    </row>
    <row r="37" spans="1:18" ht="9.9499999999999993" customHeight="1" x14ac:dyDescent="0.15">
      <c r="A37" s="123" t="s">
        <v>62</v>
      </c>
      <c r="B37" s="102">
        <v>13760</v>
      </c>
      <c r="C37" s="102">
        <v>546</v>
      </c>
      <c r="D37" s="102"/>
      <c r="E37" s="102">
        <v>6552</v>
      </c>
      <c r="F37" s="102">
        <v>2724</v>
      </c>
      <c r="G37" s="102">
        <v>4483</v>
      </c>
      <c r="H37" s="102">
        <v>500</v>
      </c>
      <c r="I37" s="102"/>
      <c r="J37" s="102">
        <v>6991</v>
      </c>
      <c r="K37" s="102">
        <v>2266</v>
      </c>
      <c r="L37" s="102">
        <v>4564</v>
      </c>
      <c r="M37" s="102">
        <v>415</v>
      </c>
      <c r="N37" s="102"/>
      <c r="O37" s="102">
        <v>10721</v>
      </c>
      <c r="P37" s="102">
        <v>940</v>
      </c>
      <c r="Q37" s="102">
        <v>2285</v>
      </c>
      <c r="R37" s="102">
        <v>256</v>
      </c>
    </row>
    <row r="38" spans="1:18" ht="9.9499999999999993" customHeight="1" x14ac:dyDescent="0.15">
      <c r="A38" s="160" t="s">
        <v>74</v>
      </c>
      <c r="B38" s="102">
        <v>6595</v>
      </c>
      <c r="C38" s="102">
        <v>387</v>
      </c>
      <c r="D38" s="102"/>
      <c r="E38" s="102">
        <v>3381</v>
      </c>
      <c r="F38" s="102">
        <v>1059</v>
      </c>
      <c r="G38" s="102">
        <v>2188</v>
      </c>
      <c r="H38" s="102">
        <v>329</v>
      </c>
      <c r="I38" s="102"/>
      <c r="J38" s="102">
        <v>3609</v>
      </c>
      <c r="K38" s="102">
        <v>861</v>
      </c>
      <c r="L38" s="102">
        <v>2234</v>
      </c>
      <c r="M38" s="102">
        <v>248</v>
      </c>
      <c r="N38" s="102"/>
      <c r="O38" s="102">
        <v>5514</v>
      </c>
      <c r="P38" s="102">
        <v>263</v>
      </c>
      <c r="Q38" s="102">
        <v>1003</v>
      </c>
      <c r="R38" s="102">
        <v>151</v>
      </c>
    </row>
    <row r="39" spans="1:18" ht="9.9499999999999993" customHeight="1" x14ac:dyDescent="0.15">
      <c r="A39" s="160" t="s">
        <v>75</v>
      </c>
      <c r="B39" s="102">
        <v>7164</v>
      </c>
      <c r="C39" s="102">
        <v>158</v>
      </c>
      <c r="D39" s="102"/>
      <c r="E39" s="102">
        <v>3171</v>
      </c>
      <c r="F39" s="102">
        <v>1666</v>
      </c>
      <c r="G39" s="102">
        <v>2295</v>
      </c>
      <c r="H39" s="102">
        <v>171</v>
      </c>
      <c r="I39" s="102"/>
      <c r="J39" s="102">
        <v>3382</v>
      </c>
      <c r="K39" s="102">
        <v>1405</v>
      </c>
      <c r="L39" s="102">
        <v>2330</v>
      </c>
      <c r="M39" s="102">
        <v>167</v>
      </c>
      <c r="N39" s="102"/>
      <c r="O39" s="102">
        <v>5207</v>
      </c>
      <c r="P39" s="102">
        <v>676</v>
      </c>
      <c r="Q39" s="102">
        <v>1282</v>
      </c>
      <c r="R39" s="102">
        <v>105</v>
      </c>
    </row>
    <row r="40" spans="1:18" ht="9.9499999999999993" customHeight="1" x14ac:dyDescent="0.15">
      <c r="A40" s="125" t="s">
        <v>42</v>
      </c>
      <c r="B40" s="111">
        <v>50067</v>
      </c>
      <c r="C40" s="111">
        <v>6000</v>
      </c>
      <c r="D40" s="111"/>
      <c r="E40" s="111">
        <v>30096</v>
      </c>
      <c r="F40" s="111">
        <v>5404</v>
      </c>
      <c r="G40" s="111">
        <v>15924</v>
      </c>
      <c r="H40" s="111">
        <v>4327</v>
      </c>
      <c r="I40" s="111"/>
      <c r="J40" s="111">
        <v>32951</v>
      </c>
      <c r="K40" s="111">
        <v>4498</v>
      </c>
      <c r="L40" s="111">
        <v>15458</v>
      </c>
      <c r="M40" s="111">
        <v>2851</v>
      </c>
      <c r="N40" s="111"/>
      <c r="O40" s="111">
        <v>46333</v>
      </c>
      <c r="P40" s="111">
        <v>1487</v>
      </c>
      <c r="Q40" s="111">
        <v>5828</v>
      </c>
      <c r="R40" s="111">
        <v>1964</v>
      </c>
    </row>
    <row r="41" spans="1:18" s="154" customFormat="1" ht="9" customHeight="1" x14ac:dyDescent="0.15">
      <c r="A41" s="154" t="s">
        <v>106</v>
      </c>
    </row>
  </sheetData>
  <mergeCells count="10">
    <mergeCell ref="A29:R29"/>
    <mergeCell ref="A17:R17"/>
    <mergeCell ref="A5:R5"/>
    <mergeCell ref="A3:A4"/>
    <mergeCell ref="A1:U1"/>
    <mergeCell ref="U2:V2"/>
    <mergeCell ref="E3:H3"/>
    <mergeCell ref="B3:C3"/>
    <mergeCell ref="J3:M3"/>
    <mergeCell ref="O3:R3"/>
  </mergeCells>
  <hyperlinks>
    <hyperlink ref="U2:V2" location="'Indice delle tavole'!A1" display="TORNA ALL'INDICE"/>
  </hyperlinks>
  <pageMargins left="0.5" right="0.5" top="0.5" bottom="0.5" header="0" footer="0"/>
  <pageSetup paperSize="9" scale="68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workbookViewId="0">
      <selection sqref="A1:N1"/>
    </sheetView>
  </sheetViews>
  <sheetFormatPr defaultColWidth="11.19921875" defaultRowHeight="9" customHeight="1" x14ac:dyDescent="0.15"/>
  <cols>
    <col min="1" max="1" width="15" style="41" bestFit="1" customWidth="1"/>
    <col min="2" max="2" width="10" style="41" bestFit="1" customWidth="1"/>
    <col min="3" max="3" width="1.3984375" style="41" customWidth="1"/>
    <col min="4" max="4" width="9" style="41" bestFit="1" customWidth="1"/>
    <col min="5" max="6" width="11" style="41" bestFit="1" customWidth="1"/>
    <col min="7" max="7" width="9" style="41" bestFit="1" customWidth="1"/>
    <col min="8" max="8" width="10" style="41" bestFit="1" customWidth="1"/>
    <col min="9" max="9" width="9" style="41" bestFit="1" customWidth="1"/>
    <col min="10" max="12" width="8" style="41" bestFit="1" customWidth="1"/>
    <col min="13" max="16384" width="11.19921875" style="41"/>
  </cols>
  <sheetData>
    <row r="1" spans="1:16" ht="26.25" customHeight="1" x14ac:dyDescent="0.2">
      <c r="A1" s="242" t="s">
        <v>198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6" ht="12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O2" s="243" t="s">
        <v>212</v>
      </c>
      <c r="P2" s="243"/>
    </row>
    <row r="3" spans="1:16" s="138" customFormat="1" ht="42" customHeight="1" x14ac:dyDescent="0.15">
      <c r="A3" s="169" t="s">
        <v>108</v>
      </c>
      <c r="B3" s="137" t="s">
        <v>76</v>
      </c>
      <c r="C3" s="141"/>
      <c r="D3" s="136" t="s">
        <v>77</v>
      </c>
      <c r="E3" s="136" t="s">
        <v>78</v>
      </c>
      <c r="F3" s="136" t="s">
        <v>79</v>
      </c>
      <c r="G3" s="136" t="s">
        <v>70</v>
      </c>
      <c r="H3" s="136" t="s">
        <v>80</v>
      </c>
      <c r="I3" s="136" t="s">
        <v>81</v>
      </c>
      <c r="J3" s="136" t="s">
        <v>82</v>
      </c>
      <c r="K3" s="136" t="s">
        <v>83</v>
      </c>
      <c r="L3" s="137" t="s">
        <v>6</v>
      </c>
    </row>
    <row r="4" spans="1:16" ht="9.9499999999999993" customHeight="1" x14ac:dyDescent="0.15">
      <c r="A4" s="278" t="s">
        <v>43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</row>
    <row r="5" spans="1:16" ht="9.9499999999999993" customHeight="1" x14ac:dyDescent="0.15">
      <c r="A5" s="123" t="s">
        <v>71</v>
      </c>
      <c r="B5" s="105">
        <v>85.5</v>
      </c>
      <c r="C5" s="105"/>
      <c r="D5" s="105">
        <v>81.2</v>
      </c>
      <c r="E5" s="105">
        <v>32.6</v>
      </c>
      <c r="F5" s="105">
        <v>22.2</v>
      </c>
      <c r="G5" s="105">
        <v>9.1</v>
      </c>
      <c r="H5" s="105">
        <v>7</v>
      </c>
      <c r="I5" s="105">
        <v>1.3</v>
      </c>
      <c r="J5" s="105">
        <v>2.2000000000000002</v>
      </c>
      <c r="K5" s="105">
        <v>1.6</v>
      </c>
      <c r="L5" s="105">
        <v>2.2999999999999998</v>
      </c>
    </row>
    <row r="6" spans="1:16" ht="9.9499999999999993" customHeight="1" x14ac:dyDescent="0.15">
      <c r="A6" s="160" t="s">
        <v>72</v>
      </c>
      <c r="B6" s="106">
        <v>79.900000000000006</v>
      </c>
      <c r="C6" s="106"/>
      <c r="D6" s="106">
        <v>74.5</v>
      </c>
      <c r="E6" s="106">
        <v>25.4</v>
      </c>
      <c r="F6" s="106">
        <v>14.8</v>
      </c>
      <c r="G6" s="106">
        <v>9.1</v>
      </c>
      <c r="H6" s="106">
        <v>5</v>
      </c>
      <c r="I6" s="106">
        <v>1.2</v>
      </c>
      <c r="J6" s="106">
        <v>3.2</v>
      </c>
      <c r="K6" s="106">
        <v>1.9</v>
      </c>
      <c r="L6" s="106">
        <v>1.6</v>
      </c>
    </row>
    <row r="7" spans="1:16" ht="9.9499999999999993" customHeight="1" x14ac:dyDescent="0.15">
      <c r="A7" s="160" t="s">
        <v>73</v>
      </c>
      <c r="B7" s="106">
        <v>89.9</v>
      </c>
      <c r="C7" s="106"/>
      <c r="D7" s="106">
        <v>86.6</v>
      </c>
      <c r="E7" s="106">
        <v>38.5</v>
      </c>
      <c r="F7" s="106">
        <v>28.2</v>
      </c>
      <c r="G7" s="106">
        <v>9</v>
      </c>
      <c r="H7" s="106">
        <v>8.6999999999999993</v>
      </c>
      <c r="I7" s="106">
        <v>1.4</v>
      </c>
      <c r="J7" s="106">
        <v>1.4</v>
      </c>
      <c r="K7" s="106">
        <v>1.3</v>
      </c>
      <c r="L7" s="106">
        <v>2.9</v>
      </c>
    </row>
    <row r="8" spans="1:16" ht="9.9499999999999993" customHeight="1" x14ac:dyDescent="0.15">
      <c r="A8" s="123" t="s">
        <v>44</v>
      </c>
      <c r="B8" s="106">
        <v>86.1</v>
      </c>
      <c r="C8" s="106"/>
      <c r="D8" s="106">
        <v>78.2</v>
      </c>
      <c r="E8" s="106">
        <v>33.5</v>
      </c>
      <c r="F8" s="106">
        <v>24.6</v>
      </c>
      <c r="G8" s="106">
        <v>17</v>
      </c>
      <c r="H8" s="106">
        <v>8</v>
      </c>
      <c r="I8" s="106">
        <v>0.9</v>
      </c>
      <c r="J8" s="106">
        <v>1.4</v>
      </c>
      <c r="K8" s="106">
        <v>2.9</v>
      </c>
      <c r="L8" s="106">
        <v>2</v>
      </c>
    </row>
    <row r="9" spans="1:16" ht="9.9499999999999993" customHeight="1" x14ac:dyDescent="0.15">
      <c r="A9" s="123" t="s">
        <v>48</v>
      </c>
      <c r="B9" s="106">
        <v>80.2</v>
      </c>
      <c r="C9" s="106"/>
      <c r="D9" s="106">
        <v>71</v>
      </c>
      <c r="E9" s="106">
        <v>33.200000000000003</v>
      </c>
      <c r="F9" s="106">
        <v>21.1</v>
      </c>
      <c r="G9" s="106">
        <v>16.600000000000001</v>
      </c>
      <c r="H9" s="106">
        <v>6.8</v>
      </c>
      <c r="I9" s="106">
        <v>1</v>
      </c>
      <c r="J9" s="106">
        <v>1.3</v>
      </c>
      <c r="K9" s="106">
        <v>1.6</v>
      </c>
      <c r="L9" s="106">
        <v>2.4</v>
      </c>
    </row>
    <row r="10" spans="1:16" ht="9.9499999999999993" customHeight="1" x14ac:dyDescent="0.15">
      <c r="A10" s="123" t="s">
        <v>49</v>
      </c>
      <c r="B10" s="106">
        <v>75.400000000000006</v>
      </c>
      <c r="C10" s="106"/>
      <c r="D10" s="106">
        <v>63.7</v>
      </c>
      <c r="E10" s="106">
        <v>31.4</v>
      </c>
      <c r="F10" s="106">
        <v>16.600000000000001</v>
      </c>
      <c r="G10" s="106">
        <v>12.2</v>
      </c>
      <c r="H10" s="106">
        <v>6.2</v>
      </c>
      <c r="I10" s="106">
        <v>0.8</v>
      </c>
      <c r="J10" s="106">
        <v>1.1000000000000001</v>
      </c>
      <c r="K10" s="106">
        <v>1.7</v>
      </c>
      <c r="L10" s="106">
        <v>1.5</v>
      </c>
    </row>
    <row r="11" spans="1:16" ht="9.9499999999999993" customHeight="1" x14ac:dyDescent="0.15">
      <c r="A11" s="123" t="s">
        <v>50</v>
      </c>
      <c r="B11" s="106">
        <v>66.2</v>
      </c>
      <c r="C11" s="106"/>
      <c r="D11" s="106">
        <v>54.9</v>
      </c>
      <c r="E11" s="106">
        <v>33.5</v>
      </c>
      <c r="F11" s="106">
        <v>16.399999999999999</v>
      </c>
      <c r="G11" s="106">
        <v>7.2</v>
      </c>
      <c r="H11" s="106">
        <v>7.2</v>
      </c>
      <c r="I11" s="106">
        <v>0.6</v>
      </c>
      <c r="J11" s="106">
        <v>0.8</v>
      </c>
      <c r="K11" s="106">
        <v>1.4</v>
      </c>
      <c r="L11" s="106">
        <v>1.2</v>
      </c>
    </row>
    <row r="12" spans="1:16" ht="9.9499999999999993" customHeight="1" x14ac:dyDescent="0.15">
      <c r="A12" s="123" t="s">
        <v>62</v>
      </c>
      <c r="B12" s="106">
        <v>46.7</v>
      </c>
      <c r="C12" s="106"/>
      <c r="D12" s="106">
        <v>30.5</v>
      </c>
      <c r="E12" s="106">
        <v>28.9</v>
      </c>
      <c r="F12" s="106">
        <v>9</v>
      </c>
      <c r="G12" s="106">
        <v>3.1</v>
      </c>
      <c r="H12" s="106">
        <v>7.1</v>
      </c>
      <c r="I12" s="106">
        <v>0.5</v>
      </c>
      <c r="J12" s="106">
        <v>0.6</v>
      </c>
      <c r="K12" s="106">
        <v>0.8</v>
      </c>
      <c r="L12" s="106">
        <v>0.8</v>
      </c>
    </row>
    <row r="13" spans="1:16" ht="9.9499999999999993" customHeight="1" x14ac:dyDescent="0.15">
      <c r="A13" s="160" t="s">
        <v>74</v>
      </c>
      <c r="B13" s="106">
        <v>55.2</v>
      </c>
      <c r="C13" s="106"/>
      <c r="D13" s="106">
        <v>39.5</v>
      </c>
      <c r="E13" s="106">
        <v>32.299999999999997</v>
      </c>
      <c r="F13" s="106">
        <v>11.4</v>
      </c>
      <c r="G13" s="106">
        <v>4.0999999999999996</v>
      </c>
      <c r="H13" s="106">
        <v>7.2</v>
      </c>
      <c r="I13" s="106">
        <v>0.5</v>
      </c>
      <c r="J13" s="106">
        <v>0.7</v>
      </c>
      <c r="K13" s="106">
        <v>0.9</v>
      </c>
      <c r="L13" s="106">
        <v>1.2</v>
      </c>
    </row>
    <row r="14" spans="1:16" ht="9.9499999999999993" customHeight="1" x14ac:dyDescent="0.15">
      <c r="A14" s="160" t="s">
        <v>75</v>
      </c>
      <c r="B14" s="106">
        <v>37.200000000000003</v>
      </c>
      <c r="C14" s="106"/>
      <c r="D14" s="106">
        <v>20.5</v>
      </c>
      <c r="E14" s="106">
        <v>25</v>
      </c>
      <c r="F14" s="106">
        <v>6.4</v>
      </c>
      <c r="G14" s="106">
        <v>1.9</v>
      </c>
      <c r="H14" s="106">
        <v>7.1</v>
      </c>
      <c r="I14" s="106">
        <v>0.5</v>
      </c>
      <c r="J14" s="106">
        <v>0.5</v>
      </c>
      <c r="K14" s="106">
        <v>0.7</v>
      </c>
      <c r="L14" s="106">
        <v>0.4</v>
      </c>
    </row>
    <row r="15" spans="1:16" ht="9.9499999999999993" customHeight="1" x14ac:dyDescent="0.15">
      <c r="A15" s="25" t="s">
        <v>42</v>
      </c>
      <c r="B15" s="107">
        <v>71.099999999999994</v>
      </c>
      <c r="C15" s="107"/>
      <c r="D15" s="107">
        <v>60.6</v>
      </c>
      <c r="E15" s="107">
        <v>31.9</v>
      </c>
      <c r="F15" s="107">
        <v>17.399999999999999</v>
      </c>
      <c r="G15" s="107">
        <v>9.8000000000000007</v>
      </c>
      <c r="H15" s="107">
        <v>7</v>
      </c>
      <c r="I15" s="107">
        <v>0.8</v>
      </c>
      <c r="J15" s="107">
        <v>1.2</v>
      </c>
      <c r="K15" s="107">
        <v>1.6</v>
      </c>
      <c r="L15" s="107">
        <v>1.6</v>
      </c>
    </row>
    <row r="16" spans="1:16" ht="9.9499999999999993" customHeight="1" x14ac:dyDescent="0.15">
      <c r="A16" s="278" t="s">
        <v>53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</row>
    <row r="17" spans="1:12" ht="9.9499999999999993" customHeight="1" x14ac:dyDescent="0.15">
      <c r="A17" s="123" t="s">
        <v>71</v>
      </c>
      <c r="B17" s="105">
        <v>86.8</v>
      </c>
      <c r="C17" s="105"/>
      <c r="D17" s="105">
        <v>82.7</v>
      </c>
      <c r="E17" s="105">
        <v>38.6</v>
      </c>
      <c r="F17" s="105">
        <v>27.3</v>
      </c>
      <c r="G17" s="105">
        <v>9.6</v>
      </c>
      <c r="H17" s="105">
        <v>9.4</v>
      </c>
      <c r="I17" s="105">
        <v>2</v>
      </c>
      <c r="J17" s="105">
        <v>2.1</v>
      </c>
      <c r="K17" s="105">
        <v>2.8</v>
      </c>
      <c r="L17" s="105">
        <v>3</v>
      </c>
    </row>
    <row r="18" spans="1:12" ht="9.9499999999999993" customHeight="1" x14ac:dyDescent="0.15">
      <c r="A18" s="160" t="s">
        <v>72</v>
      </c>
      <c r="B18" s="106">
        <v>80</v>
      </c>
      <c r="C18" s="106"/>
      <c r="D18" s="106">
        <v>75.400000000000006</v>
      </c>
      <c r="E18" s="106">
        <v>26.3</v>
      </c>
      <c r="F18" s="106">
        <v>15.7</v>
      </c>
      <c r="G18" s="106">
        <v>9.1</v>
      </c>
      <c r="H18" s="106">
        <v>5</v>
      </c>
      <c r="I18" s="106">
        <v>1.3</v>
      </c>
      <c r="J18" s="106">
        <v>1.9</v>
      </c>
      <c r="K18" s="106">
        <v>2.5</v>
      </c>
      <c r="L18" s="106">
        <v>3.8</v>
      </c>
    </row>
    <row r="19" spans="1:12" ht="9.9499999999999993" customHeight="1" x14ac:dyDescent="0.15">
      <c r="A19" s="160" t="s">
        <v>73</v>
      </c>
      <c r="B19" s="106">
        <v>92.3</v>
      </c>
      <c r="C19" s="106"/>
      <c r="D19" s="106">
        <v>88.7</v>
      </c>
      <c r="E19" s="106">
        <v>48.6</v>
      </c>
      <c r="F19" s="106">
        <v>36.700000000000003</v>
      </c>
      <c r="G19" s="106">
        <v>10</v>
      </c>
      <c r="H19" s="106">
        <v>12.9</v>
      </c>
      <c r="I19" s="106">
        <v>2.5</v>
      </c>
      <c r="J19" s="106">
        <v>2.2999999999999998</v>
      </c>
      <c r="K19" s="106">
        <v>3.1</v>
      </c>
      <c r="L19" s="106">
        <v>2.4</v>
      </c>
    </row>
    <row r="20" spans="1:12" ht="9.9499999999999993" customHeight="1" x14ac:dyDescent="0.15">
      <c r="A20" s="123" t="s">
        <v>44</v>
      </c>
      <c r="B20" s="106">
        <v>88.6</v>
      </c>
      <c r="C20" s="106"/>
      <c r="D20" s="106">
        <v>81.5</v>
      </c>
      <c r="E20" s="106">
        <v>43.8</v>
      </c>
      <c r="F20" s="106">
        <v>30.3</v>
      </c>
      <c r="G20" s="106">
        <v>17</v>
      </c>
      <c r="H20" s="106">
        <v>10.5</v>
      </c>
      <c r="I20" s="106">
        <v>1.5</v>
      </c>
      <c r="J20" s="106">
        <v>1.5</v>
      </c>
      <c r="K20" s="106">
        <v>2.9</v>
      </c>
      <c r="L20" s="106">
        <v>3.1</v>
      </c>
    </row>
    <row r="21" spans="1:12" ht="9.9499999999999993" customHeight="1" x14ac:dyDescent="0.15">
      <c r="A21" s="123" t="s">
        <v>48</v>
      </c>
      <c r="B21" s="106">
        <v>85.4</v>
      </c>
      <c r="C21" s="106"/>
      <c r="D21" s="106">
        <v>75.400000000000006</v>
      </c>
      <c r="E21" s="106">
        <v>42.3</v>
      </c>
      <c r="F21" s="106">
        <v>23.1</v>
      </c>
      <c r="G21" s="106">
        <v>20</v>
      </c>
      <c r="H21" s="106">
        <v>11.3</v>
      </c>
      <c r="I21" s="106">
        <v>1.4</v>
      </c>
      <c r="J21" s="106">
        <v>1.8</v>
      </c>
      <c r="K21" s="106">
        <v>3.1</v>
      </c>
      <c r="L21" s="106">
        <v>1.1000000000000001</v>
      </c>
    </row>
    <row r="22" spans="1:12" ht="9.9499999999999993" customHeight="1" x14ac:dyDescent="0.15">
      <c r="A22" s="123" t="s">
        <v>49</v>
      </c>
      <c r="B22" s="106">
        <v>77.099999999999994</v>
      </c>
      <c r="C22" s="106"/>
      <c r="D22" s="106">
        <v>65.7</v>
      </c>
      <c r="E22" s="106">
        <v>40.200000000000003</v>
      </c>
      <c r="F22" s="106">
        <v>16.3</v>
      </c>
      <c r="G22" s="106">
        <v>14.8</v>
      </c>
      <c r="H22" s="106">
        <v>9.6999999999999993</v>
      </c>
      <c r="I22" s="106">
        <v>1</v>
      </c>
      <c r="J22" s="106">
        <v>0.8</v>
      </c>
      <c r="K22" s="106">
        <v>2.7</v>
      </c>
      <c r="L22" s="106">
        <v>1</v>
      </c>
    </row>
    <row r="23" spans="1:12" ht="9.9499999999999993" customHeight="1" x14ac:dyDescent="0.15">
      <c r="A23" s="123" t="s">
        <v>50</v>
      </c>
      <c r="B23" s="106">
        <v>66.400000000000006</v>
      </c>
      <c r="C23" s="106"/>
      <c r="D23" s="106">
        <v>51.5</v>
      </c>
      <c r="E23" s="106">
        <v>36.6</v>
      </c>
      <c r="F23" s="106">
        <v>11.6</v>
      </c>
      <c r="G23" s="106">
        <v>10.1</v>
      </c>
      <c r="H23" s="106">
        <v>7.5</v>
      </c>
      <c r="I23" s="106">
        <v>0.6</v>
      </c>
      <c r="J23" s="106">
        <v>0.6</v>
      </c>
      <c r="K23" s="106">
        <v>2.5</v>
      </c>
      <c r="L23" s="106">
        <v>0.3</v>
      </c>
    </row>
    <row r="24" spans="1:12" ht="9.9499999999999993" customHeight="1" x14ac:dyDescent="0.15">
      <c r="A24" s="123" t="s">
        <v>62</v>
      </c>
      <c r="B24" s="106">
        <v>36.1</v>
      </c>
      <c r="C24" s="106"/>
      <c r="D24" s="106">
        <v>20.399999999999999</v>
      </c>
      <c r="E24" s="106">
        <v>23.7</v>
      </c>
      <c r="F24" s="106">
        <v>4.2</v>
      </c>
      <c r="G24" s="106">
        <v>4</v>
      </c>
      <c r="H24" s="106">
        <v>4.2</v>
      </c>
      <c r="I24" s="106">
        <v>0.4</v>
      </c>
      <c r="J24" s="106">
        <v>0.4</v>
      </c>
      <c r="K24" s="106">
        <v>1</v>
      </c>
      <c r="L24" s="106">
        <v>0.4</v>
      </c>
    </row>
    <row r="25" spans="1:12" ht="9.9499999999999993" customHeight="1" x14ac:dyDescent="0.15">
      <c r="A25" s="160" t="s">
        <v>74</v>
      </c>
      <c r="B25" s="106">
        <v>50.7</v>
      </c>
      <c r="C25" s="106"/>
      <c r="D25" s="106">
        <v>31.6</v>
      </c>
      <c r="E25" s="106">
        <v>31.9</v>
      </c>
      <c r="F25" s="106">
        <v>6.3</v>
      </c>
      <c r="G25" s="106">
        <v>6.4</v>
      </c>
      <c r="H25" s="106">
        <v>5.9</v>
      </c>
      <c r="I25" s="106">
        <v>0.5</v>
      </c>
      <c r="J25" s="106">
        <v>0.6</v>
      </c>
      <c r="K25" s="106">
        <v>1.9</v>
      </c>
      <c r="L25" s="106">
        <v>0.6</v>
      </c>
    </row>
    <row r="26" spans="1:12" ht="9.9499999999999993" customHeight="1" x14ac:dyDescent="0.15">
      <c r="A26" s="160" t="s">
        <v>75</v>
      </c>
      <c r="B26" s="106">
        <v>23.8</v>
      </c>
      <c r="C26" s="106"/>
      <c r="D26" s="106">
        <v>10.8</v>
      </c>
      <c r="E26" s="106">
        <v>16.8</v>
      </c>
      <c r="F26" s="106">
        <v>2.5</v>
      </c>
      <c r="G26" s="106">
        <v>1.9</v>
      </c>
      <c r="H26" s="106">
        <v>2.8</v>
      </c>
      <c r="I26" s="106">
        <v>0.2</v>
      </c>
      <c r="J26" s="106">
        <v>0.3</v>
      </c>
      <c r="K26" s="106">
        <v>0.3</v>
      </c>
      <c r="L26" s="106">
        <v>0.3</v>
      </c>
    </row>
    <row r="27" spans="1:12" ht="9.9499999999999993" customHeight="1" x14ac:dyDescent="0.15">
      <c r="A27" s="25" t="s">
        <v>42</v>
      </c>
      <c r="B27" s="107">
        <v>67.900000000000006</v>
      </c>
      <c r="C27" s="107"/>
      <c r="D27" s="107">
        <v>56.6</v>
      </c>
      <c r="E27" s="107">
        <v>35.4</v>
      </c>
      <c r="F27" s="107">
        <v>16.399999999999999</v>
      </c>
      <c r="G27" s="107">
        <v>11</v>
      </c>
      <c r="H27" s="107">
        <v>8</v>
      </c>
      <c r="I27" s="107">
        <v>1</v>
      </c>
      <c r="J27" s="107">
        <v>1.1000000000000001</v>
      </c>
      <c r="K27" s="107">
        <v>2.2999999999999998</v>
      </c>
      <c r="L27" s="107">
        <v>1.3</v>
      </c>
    </row>
    <row r="28" spans="1:12" ht="9.9499999999999993" customHeight="1" x14ac:dyDescent="0.15">
      <c r="A28" s="278" t="s">
        <v>107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</row>
    <row r="29" spans="1:12" ht="9.9499999999999993" customHeight="1" x14ac:dyDescent="0.15">
      <c r="A29" s="123" t="s">
        <v>71</v>
      </c>
      <c r="B29" s="51">
        <v>86.1</v>
      </c>
      <c r="C29" s="51"/>
      <c r="D29" s="51">
        <v>81.900000000000006</v>
      </c>
      <c r="E29" s="51">
        <v>35.5</v>
      </c>
      <c r="F29" s="51">
        <v>24.7</v>
      </c>
      <c r="G29" s="51">
        <v>9.3000000000000007</v>
      </c>
      <c r="H29" s="51">
        <v>8.1999999999999993</v>
      </c>
      <c r="I29" s="51">
        <v>1.6</v>
      </c>
      <c r="J29" s="51">
        <v>2.2000000000000002</v>
      </c>
      <c r="K29" s="51">
        <v>2.2000000000000002</v>
      </c>
      <c r="L29" s="51">
        <v>2.7</v>
      </c>
    </row>
    <row r="30" spans="1:12" ht="9.9499999999999993" customHeight="1" x14ac:dyDescent="0.15">
      <c r="A30" s="160" t="s">
        <v>72</v>
      </c>
      <c r="B30" s="52">
        <v>80</v>
      </c>
      <c r="C30" s="52"/>
      <c r="D30" s="52">
        <v>74.900000000000006</v>
      </c>
      <c r="E30" s="52">
        <v>25.8</v>
      </c>
      <c r="F30" s="52">
        <v>15.2</v>
      </c>
      <c r="G30" s="52">
        <v>9.1</v>
      </c>
      <c r="H30" s="52">
        <v>5</v>
      </c>
      <c r="I30" s="52">
        <v>1.3</v>
      </c>
      <c r="J30" s="52">
        <v>2.6</v>
      </c>
      <c r="K30" s="52">
        <v>2.2000000000000002</v>
      </c>
      <c r="L30" s="52">
        <v>2.7</v>
      </c>
    </row>
    <row r="31" spans="1:12" ht="9.9499999999999993" customHeight="1" x14ac:dyDescent="0.15">
      <c r="A31" s="160" t="s">
        <v>73</v>
      </c>
      <c r="B31" s="52">
        <v>91.1</v>
      </c>
      <c r="C31" s="52"/>
      <c r="D31" s="52">
        <v>87.6</v>
      </c>
      <c r="E31" s="52">
        <v>43.4</v>
      </c>
      <c r="F31" s="52">
        <v>32.299999999999997</v>
      </c>
      <c r="G31" s="52">
        <v>9.5</v>
      </c>
      <c r="H31" s="52">
        <v>10.7</v>
      </c>
      <c r="I31" s="52">
        <v>2</v>
      </c>
      <c r="J31" s="52">
        <v>1.8</v>
      </c>
      <c r="K31" s="52">
        <v>2.2000000000000002</v>
      </c>
      <c r="L31" s="52">
        <v>2.7</v>
      </c>
    </row>
    <row r="32" spans="1:12" ht="9.9499999999999993" customHeight="1" x14ac:dyDescent="0.15">
      <c r="A32" s="123" t="s">
        <v>44</v>
      </c>
      <c r="B32" s="52">
        <v>87.3</v>
      </c>
      <c r="C32" s="52"/>
      <c r="D32" s="52">
        <v>79.8</v>
      </c>
      <c r="E32" s="52">
        <v>38.5</v>
      </c>
      <c r="F32" s="52">
        <v>27.4</v>
      </c>
      <c r="G32" s="52">
        <v>17</v>
      </c>
      <c r="H32" s="52">
        <v>9.1999999999999993</v>
      </c>
      <c r="I32" s="52">
        <v>1.2</v>
      </c>
      <c r="J32" s="52">
        <v>1.4</v>
      </c>
      <c r="K32" s="52">
        <v>2.9</v>
      </c>
      <c r="L32" s="52">
        <v>2.6</v>
      </c>
    </row>
    <row r="33" spans="1:12" ht="9.9499999999999993" customHeight="1" x14ac:dyDescent="0.15">
      <c r="A33" s="123" t="s">
        <v>48</v>
      </c>
      <c r="B33" s="52">
        <v>82.8</v>
      </c>
      <c r="C33" s="52"/>
      <c r="D33" s="52">
        <v>73.2</v>
      </c>
      <c r="E33" s="52">
        <v>37.700000000000003</v>
      </c>
      <c r="F33" s="52">
        <v>22.1</v>
      </c>
      <c r="G33" s="52">
        <v>18.3</v>
      </c>
      <c r="H33" s="52">
        <v>9.1</v>
      </c>
      <c r="I33" s="52">
        <v>1.2</v>
      </c>
      <c r="J33" s="52">
        <v>1.6</v>
      </c>
      <c r="K33" s="52">
        <v>2.2999999999999998</v>
      </c>
      <c r="L33" s="52">
        <v>1.8</v>
      </c>
    </row>
    <row r="34" spans="1:12" ht="9.9499999999999993" customHeight="1" x14ac:dyDescent="0.15">
      <c r="A34" s="123" t="s">
        <v>49</v>
      </c>
      <c r="B34" s="52">
        <v>76.3</v>
      </c>
      <c r="C34" s="52"/>
      <c r="D34" s="52">
        <v>64.7</v>
      </c>
      <c r="E34" s="52">
        <v>35.799999999999997</v>
      </c>
      <c r="F34" s="52">
        <v>16.5</v>
      </c>
      <c r="G34" s="52">
        <v>13.5</v>
      </c>
      <c r="H34" s="52">
        <v>8</v>
      </c>
      <c r="I34" s="52">
        <v>0.9</v>
      </c>
      <c r="J34" s="52">
        <v>1</v>
      </c>
      <c r="K34" s="52">
        <v>2.2000000000000002</v>
      </c>
      <c r="L34" s="52">
        <v>1.2</v>
      </c>
    </row>
    <row r="35" spans="1:12" ht="9.9499999999999993" customHeight="1" x14ac:dyDescent="0.15">
      <c r="A35" s="123" t="s">
        <v>50</v>
      </c>
      <c r="B35" s="52">
        <v>66.3</v>
      </c>
      <c r="C35" s="52"/>
      <c r="D35" s="52">
        <v>53.2</v>
      </c>
      <c r="E35" s="52">
        <v>35.1</v>
      </c>
      <c r="F35" s="52">
        <v>14</v>
      </c>
      <c r="G35" s="52">
        <v>8.6999999999999993</v>
      </c>
      <c r="H35" s="52">
        <v>7.3</v>
      </c>
      <c r="I35" s="52">
        <v>0.6</v>
      </c>
      <c r="J35" s="52">
        <v>0.7</v>
      </c>
      <c r="K35" s="52">
        <v>2</v>
      </c>
      <c r="L35" s="52">
        <v>0.8</v>
      </c>
    </row>
    <row r="36" spans="1:12" ht="9.9499999999999993" customHeight="1" x14ac:dyDescent="0.15">
      <c r="A36" s="123" t="s">
        <v>62</v>
      </c>
      <c r="B36" s="52">
        <v>40.799999999999997</v>
      </c>
      <c r="C36" s="52"/>
      <c r="D36" s="52">
        <v>24.8</v>
      </c>
      <c r="E36" s="52">
        <v>26</v>
      </c>
      <c r="F36" s="52">
        <v>6.4</v>
      </c>
      <c r="G36" s="52">
        <v>3.6</v>
      </c>
      <c r="H36" s="52">
        <v>5.5</v>
      </c>
      <c r="I36" s="52">
        <v>0.4</v>
      </c>
      <c r="J36" s="52">
        <v>0.5</v>
      </c>
      <c r="K36" s="52">
        <v>0.9</v>
      </c>
      <c r="L36" s="52">
        <v>0.6</v>
      </c>
    </row>
    <row r="37" spans="1:12" ht="9.9499999999999993" customHeight="1" x14ac:dyDescent="0.15">
      <c r="A37" s="160" t="s">
        <v>74</v>
      </c>
      <c r="B37" s="52">
        <v>52.9</v>
      </c>
      <c r="C37" s="52"/>
      <c r="D37" s="52">
        <v>35.4</v>
      </c>
      <c r="E37" s="52">
        <v>32.1</v>
      </c>
      <c r="F37" s="52">
        <v>8.6999999999999993</v>
      </c>
      <c r="G37" s="52">
        <v>5.3</v>
      </c>
      <c r="H37" s="52">
        <v>6.5</v>
      </c>
      <c r="I37" s="52">
        <v>0.5</v>
      </c>
      <c r="J37" s="52">
        <v>0.7</v>
      </c>
      <c r="K37" s="52">
        <v>1.4</v>
      </c>
      <c r="L37" s="52">
        <v>0.9</v>
      </c>
    </row>
    <row r="38" spans="1:12" ht="9.9499999999999993" customHeight="1" x14ac:dyDescent="0.15">
      <c r="A38" s="160" t="s">
        <v>75</v>
      </c>
      <c r="B38" s="52">
        <v>29.3</v>
      </c>
      <c r="C38" s="52"/>
      <c r="D38" s="52">
        <v>14.8</v>
      </c>
      <c r="E38" s="52">
        <v>20.2</v>
      </c>
      <c r="F38" s="52">
        <v>4.0999999999999996</v>
      </c>
      <c r="G38" s="52">
        <v>1.9</v>
      </c>
      <c r="H38" s="52">
        <v>4.5999999999999996</v>
      </c>
      <c r="I38" s="52">
        <v>0.3</v>
      </c>
      <c r="J38" s="52">
        <v>0.3</v>
      </c>
      <c r="K38" s="52">
        <v>0.5</v>
      </c>
      <c r="L38" s="52">
        <v>0.4</v>
      </c>
    </row>
    <row r="39" spans="1:12" ht="9.9499999999999993" customHeight="1" x14ac:dyDescent="0.15">
      <c r="A39" s="14" t="s">
        <v>42</v>
      </c>
      <c r="B39" s="112">
        <v>69.5</v>
      </c>
      <c r="C39" s="112"/>
      <c r="D39" s="112">
        <v>58.6</v>
      </c>
      <c r="E39" s="112">
        <v>33.700000000000003</v>
      </c>
      <c r="F39" s="112">
        <v>16.899999999999999</v>
      </c>
      <c r="G39" s="112">
        <v>10.4</v>
      </c>
      <c r="H39" s="112">
        <v>7.5</v>
      </c>
      <c r="I39" s="112">
        <v>0.9</v>
      </c>
      <c r="J39" s="112">
        <v>1.2</v>
      </c>
      <c r="K39" s="112">
        <v>1.9</v>
      </c>
      <c r="L39" s="112">
        <v>1.5</v>
      </c>
    </row>
    <row r="40" spans="1:12" s="154" customFormat="1" ht="9" customHeight="1" x14ac:dyDescent="0.15">
      <c r="A40" s="154" t="s">
        <v>106</v>
      </c>
    </row>
  </sheetData>
  <mergeCells count="5">
    <mergeCell ref="O2:P2"/>
    <mergeCell ref="A4:L4"/>
    <mergeCell ref="A16:L16"/>
    <mergeCell ref="A28:L28"/>
    <mergeCell ref="A1:N1"/>
  </mergeCells>
  <hyperlinks>
    <hyperlink ref="O2:P2" location="'Indice delle tavole'!A1" display="TORNA ALL'INDICE"/>
  </hyperlinks>
  <pageMargins left="0.5" right="0.5" top="0.5" bottom="0.5" header="0" footer="0"/>
  <pageSetup paperSize="9" scale="88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workbookViewId="0">
      <selection sqref="A1:N1"/>
    </sheetView>
  </sheetViews>
  <sheetFormatPr defaultColWidth="11.19921875" defaultRowHeight="9" customHeight="1" x14ac:dyDescent="0.15"/>
  <cols>
    <col min="1" max="1" width="15" style="41" bestFit="1" customWidth="1"/>
    <col min="2" max="2" width="10" style="41" bestFit="1" customWidth="1"/>
    <col min="3" max="3" width="1.3984375" style="41" customWidth="1"/>
    <col min="4" max="4" width="9" style="41" bestFit="1" customWidth="1"/>
    <col min="5" max="6" width="11" style="41" bestFit="1" customWidth="1"/>
    <col min="7" max="7" width="9" style="41" bestFit="1" customWidth="1"/>
    <col min="8" max="8" width="10" style="41" bestFit="1" customWidth="1"/>
    <col min="9" max="9" width="9" style="41" bestFit="1" customWidth="1"/>
    <col min="10" max="12" width="8" style="41" bestFit="1" customWidth="1"/>
    <col min="13" max="16384" width="11.19921875" style="41"/>
  </cols>
  <sheetData>
    <row r="1" spans="1:16" ht="26.25" customHeight="1" x14ac:dyDescent="0.2">
      <c r="A1" s="242" t="s">
        <v>199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6" ht="12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O2" s="243" t="s">
        <v>212</v>
      </c>
      <c r="P2" s="243"/>
    </row>
    <row r="3" spans="1:16" s="138" customFormat="1" ht="42" customHeight="1" x14ac:dyDescent="0.15">
      <c r="A3" s="157" t="s">
        <v>108</v>
      </c>
      <c r="B3" s="137" t="s">
        <v>76</v>
      </c>
      <c r="C3" s="141"/>
      <c r="D3" s="136" t="s">
        <v>77</v>
      </c>
      <c r="E3" s="136" t="s">
        <v>78</v>
      </c>
      <c r="F3" s="136" t="s">
        <v>79</v>
      </c>
      <c r="G3" s="136" t="s">
        <v>70</v>
      </c>
      <c r="H3" s="136" t="s">
        <v>80</v>
      </c>
      <c r="I3" s="136" t="s">
        <v>81</v>
      </c>
      <c r="J3" s="136" t="s">
        <v>82</v>
      </c>
      <c r="K3" s="136" t="s">
        <v>83</v>
      </c>
      <c r="L3" s="137" t="s">
        <v>6</v>
      </c>
    </row>
    <row r="4" spans="1:16" ht="9.9499999999999993" customHeight="1" x14ac:dyDescent="0.15">
      <c r="A4" s="288" t="s">
        <v>43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</row>
    <row r="5" spans="1:16" ht="9.9499999999999993" customHeight="1" x14ac:dyDescent="0.15">
      <c r="A5" s="123" t="s">
        <v>71</v>
      </c>
      <c r="B5" s="142">
        <v>4634</v>
      </c>
      <c r="C5" s="142"/>
      <c r="D5" s="142">
        <v>4404</v>
      </c>
      <c r="E5" s="142">
        <v>1769</v>
      </c>
      <c r="F5" s="142">
        <v>1204</v>
      </c>
      <c r="G5" s="142">
        <v>492</v>
      </c>
      <c r="H5" s="142">
        <v>381</v>
      </c>
      <c r="I5" s="142">
        <v>71</v>
      </c>
      <c r="J5" s="142">
        <v>119</v>
      </c>
      <c r="K5" s="142">
        <v>86</v>
      </c>
      <c r="L5" s="142">
        <v>127</v>
      </c>
    </row>
    <row r="6" spans="1:16" ht="9.9499999999999993" customHeight="1" x14ac:dyDescent="0.15">
      <c r="A6" s="159" t="s">
        <v>72</v>
      </c>
      <c r="B6" s="143">
        <v>1934</v>
      </c>
      <c r="C6" s="143"/>
      <c r="D6" s="143">
        <v>1803</v>
      </c>
      <c r="E6" s="143">
        <v>614</v>
      </c>
      <c r="F6" s="143">
        <v>358</v>
      </c>
      <c r="G6" s="143">
        <v>221</v>
      </c>
      <c r="H6" s="143">
        <v>121</v>
      </c>
      <c r="I6" s="143">
        <v>29</v>
      </c>
      <c r="J6" s="143">
        <v>77</v>
      </c>
      <c r="K6" s="143">
        <v>47</v>
      </c>
      <c r="L6" s="143">
        <v>39</v>
      </c>
    </row>
    <row r="7" spans="1:16" ht="9.9499999999999993" customHeight="1" x14ac:dyDescent="0.15">
      <c r="A7" s="159" t="s">
        <v>73</v>
      </c>
      <c r="B7" s="143">
        <v>2700</v>
      </c>
      <c r="C7" s="143"/>
      <c r="D7" s="143">
        <v>2601</v>
      </c>
      <c r="E7" s="143">
        <v>1155</v>
      </c>
      <c r="F7" s="143">
        <v>846</v>
      </c>
      <c r="G7" s="143">
        <v>271</v>
      </c>
      <c r="H7" s="143">
        <v>260</v>
      </c>
      <c r="I7" s="143">
        <v>42</v>
      </c>
      <c r="J7" s="143">
        <v>42</v>
      </c>
      <c r="K7" s="143">
        <v>39</v>
      </c>
      <c r="L7" s="143">
        <v>88</v>
      </c>
    </row>
    <row r="8" spans="1:16" ht="9.9499999999999993" customHeight="1" x14ac:dyDescent="0.15">
      <c r="A8" s="123" t="s">
        <v>44</v>
      </c>
      <c r="B8" s="143">
        <v>2740</v>
      </c>
      <c r="C8" s="143"/>
      <c r="D8" s="143">
        <v>2490</v>
      </c>
      <c r="E8" s="143">
        <v>1067</v>
      </c>
      <c r="F8" s="143">
        <v>783</v>
      </c>
      <c r="G8" s="143">
        <v>541</v>
      </c>
      <c r="H8" s="143">
        <v>254</v>
      </c>
      <c r="I8" s="143">
        <v>28</v>
      </c>
      <c r="J8" s="143">
        <v>43</v>
      </c>
      <c r="K8" s="143">
        <v>94</v>
      </c>
      <c r="L8" s="143">
        <v>64</v>
      </c>
    </row>
    <row r="9" spans="1:16" ht="9.9499999999999993" customHeight="1" x14ac:dyDescent="0.15">
      <c r="A9" s="123" t="s">
        <v>48</v>
      </c>
      <c r="B9" s="143">
        <v>2802</v>
      </c>
      <c r="C9" s="143"/>
      <c r="D9" s="143">
        <v>2482</v>
      </c>
      <c r="E9" s="143">
        <v>1160</v>
      </c>
      <c r="F9" s="143">
        <v>739</v>
      </c>
      <c r="G9" s="143">
        <v>579</v>
      </c>
      <c r="H9" s="143">
        <v>238</v>
      </c>
      <c r="I9" s="143">
        <v>33</v>
      </c>
      <c r="J9" s="143">
        <v>47</v>
      </c>
      <c r="K9" s="143">
        <v>56</v>
      </c>
      <c r="L9" s="143">
        <v>85</v>
      </c>
    </row>
    <row r="10" spans="1:16" ht="9.9499999999999993" customHeight="1" x14ac:dyDescent="0.15">
      <c r="A10" s="123" t="s">
        <v>49</v>
      </c>
      <c r="B10" s="143">
        <v>3368</v>
      </c>
      <c r="C10" s="143"/>
      <c r="D10" s="143">
        <v>2843</v>
      </c>
      <c r="E10" s="143">
        <v>1401</v>
      </c>
      <c r="F10" s="143">
        <v>742</v>
      </c>
      <c r="G10" s="143">
        <v>547</v>
      </c>
      <c r="H10" s="143">
        <v>277</v>
      </c>
      <c r="I10" s="143">
        <v>36</v>
      </c>
      <c r="J10" s="143">
        <v>48</v>
      </c>
      <c r="K10" s="143">
        <v>76</v>
      </c>
      <c r="L10" s="143">
        <v>68</v>
      </c>
    </row>
    <row r="11" spans="1:16" ht="9.9499999999999993" customHeight="1" x14ac:dyDescent="0.15">
      <c r="A11" s="123" t="s">
        <v>50</v>
      </c>
      <c r="B11" s="143">
        <v>2963</v>
      </c>
      <c r="C11" s="143"/>
      <c r="D11" s="143">
        <v>2458</v>
      </c>
      <c r="E11" s="143">
        <v>1501</v>
      </c>
      <c r="F11" s="143">
        <v>736</v>
      </c>
      <c r="G11" s="143">
        <v>322</v>
      </c>
      <c r="H11" s="143">
        <v>321</v>
      </c>
      <c r="I11" s="143">
        <v>25</v>
      </c>
      <c r="J11" s="143">
        <v>35</v>
      </c>
      <c r="K11" s="143">
        <v>64</v>
      </c>
      <c r="L11" s="143">
        <v>54</v>
      </c>
    </row>
    <row r="12" spans="1:16" ht="9.9499999999999993" customHeight="1" x14ac:dyDescent="0.15">
      <c r="A12" s="123" t="s">
        <v>62</v>
      </c>
      <c r="B12" s="143">
        <v>2965</v>
      </c>
      <c r="C12" s="143"/>
      <c r="D12" s="143">
        <v>1935</v>
      </c>
      <c r="E12" s="143">
        <v>1833</v>
      </c>
      <c r="F12" s="143">
        <v>573</v>
      </c>
      <c r="G12" s="143">
        <v>197</v>
      </c>
      <c r="H12" s="143">
        <v>453</v>
      </c>
      <c r="I12" s="143">
        <v>31</v>
      </c>
      <c r="J12" s="143">
        <v>38</v>
      </c>
      <c r="K12" s="143">
        <v>51</v>
      </c>
      <c r="L12" s="143">
        <v>51</v>
      </c>
    </row>
    <row r="13" spans="1:16" ht="9.9499999999999993" customHeight="1" x14ac:dyDescent="0.15">
      <c r="A13" s="159" t="s">
        <v>74</v>
      </c>
      <c r="B13" s="143">
        <v>1842</v>
      </c>
      <c r="C13" s="143"/>
      <c r="D13" s="143">
        <v>1318</v>
      </c>
      <c r="E13" s="143">
        <v>1078</v>
      </c>
      <c r="F13" s="143">
        <v>382</v>
      </c>
      <c r="G13" s="143">
        <v>138</v>
      </c>
      <c r="H13" s="143">
        <v>239</v>
      </c>
      <c r="I13" s="143">
        <v>17</v>
      </c>
      <c r="J13" s="143">
        <v>24</v>
      </c>
      <c r="K13" s="143">
        <v>31</v>
      </c>
      <c r="L13" s="143">
        <v>39</v>
      </c>
    </row>
    <row r="14" spans="1:16" ht="9.9499999999999993" customHeight="1" x14ac:dyDescent="0.15">
      <c r="A14" s="159" t="s">
        <v>75</v>
      </c>
      <c r="B14" s="143">
        <v>1122</v>
      </c>
      <c r="C14" s="143"/>
      <c r="D14" s="143">
        <v>618</v>
      </c>
      <c r="E14" s="143">
        <v>755</v>
      </c>
      <c r="F14" s="143">
        <v>192</v>
      </c>
      <c r="G14" s="143">
        <v>59</v>
      </c>
      <c r="H14" s="143">
        <v>214</v>
      </c>
      <c r="I14" s="143">
        <v>14</v>
      </c>
      <c r="J14" s="143">
        <v>14</v>
      </c>
      <c r="K14" s="143">
        <v>20</v>
      </c>
      <c r="L14" s="143">
        <v>13</v>
      </c>
    </row>
    <row r="15" spans="1:16" ht="9.9499999999999993" customHeight="1" x14ac:dyDescent="0.15">
      <c r="A15" s="129" t="s">
        <v>42</v>
      </c>
      <c r="B15" s="144">
        <v>19473</v>
      </c>
      <c r="C15" s="144"/>
      <c r="D15" s="144">
        <v>16612</v>
      </c>
      <c r="E15" s="144">
        <v>8730</v>
      </c>
      <c r="F15" s="144">
        <v>4778</v>
      </c>
      <c r="G15" s="144">
        <v>2677</v>
      </c>
      <c r="H15" s="144">
        <v>1923</v>
      </c>
      <c r="I15" s="144">
        <v>224</v>
      </c>
      <c r="J15" s="144">
        <v>329</v>
      </c>
      <c r="K15" s="144">
        <v>426</v>
      </c>
      <c r="L15" s="144">
        <v>449</v>
      </c>
    </row>
    <row r="16" spans="1:16" ht="9.9499999999999993" customHeight="1" x14ac:dyDescent="0.15">
      <c r="A16" s="288" t="s">
        <v>53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</row>
    <row r="17" spans="1:12" ht="9.9499999999999993" customHeight="1" x14ac:dyDescent="0.15">
      <c r="A17" s="123" t="s">
        <v>71</v>
      </c>
      <c r="B17" s="142">
        <v>4398</v>
      </c>
      <c r="C17" s="142"/>
      <c r="D17" s="142">
        <v>4193</v>
      </c>
      <c r="E17" s="142">
        <v>1957</v>
      </c>
      <c r="F17" s="142">
        <v>1383</v>
      </c>
      <c r="G17" s="142">
        <v>486</v>
      </c>
      <c r="H17" s="142">
        <v>476</v>
      </c>
      <c r="I17" s="142">
        <v>102</v>
      </c>
      <c r="J17" s="142">
        <v>108</v>
      </c>
      <c r="K17" s="142">
        <v>142</v>
      </c>
      <c r="L17" s="142">
        <v>153</v>
      </c>
    </row>
    <row r="18" spans="1:12" ht="9.9499999999999993" customHeight="1" x14ac:dyDescent="0.15">
      <c r="A18" s="159" t="s">
        <v>72</v>
      </c>
      <c r="B18" s="143">
        <v>1819</v>
      </c>
      <c r="C18" s="143"/>
      <c r="D18" s="143">
        <v>1714</v>
      </c>
      <c r="E18" s="143">
        <v>598</v>
      </c>
      <c r="F18" s="143">
        <v>357</v>
      </c>
      <c r="G18" s="143">
        <v>208</v>
      </c>
      <c r="H18" s="143">
        <v>115</v>
      </c>
      <c r="I18" s="143">
        <v>31</v>
      </c>
      <c r="J18" s="143">
        <v>43</v>
      </c>
      <c r="K18" s="143">
        <v>56</v>
      </c>
      <c r="L18" s="143">
        <v>87</v>
      </c>
    </row>
    <row r="19" spans="1:12" ht="9.9499999999999993" customHeight="1" x14ac:dyDescent="0.15">
      <c r="A19" s="159" t="s">
        <v>73</v>
      </c>
      <c r="B19" s="143">
        <v>2579</v>
      </c>
      <c r="C19" s="143"/>
      <c r="D19" s="143">
        <v>2479</v>
      </c>
      <c r="E19" s="143">
        <v>1359</v>
      </c>
      <c r="F19" s="143">
        <v>1026</v>
      </c>
      <c r="G19" s="143">
        <v>278</v>
      </c>
      <c r="H19" s="143">
        <v>362</v>
      </c>
      <c r="I19" s="143">
        <v>71</v>
      </c>
      <c r="J19" s="143">
        <v>65</v>
      </c>
      <c r="K19" s="143">
        <v>86</v>
      </c>
      <c r="L19" s="143">
        <v>67</v>
      </c>
    </row>
    <row r="20" spans="1:12" ht="9.9499999999999993" customHeight="1" x14ac:dyDescent="0.15">
      <c r="A20" s="123" t="s">
        <v>44</v>
      </c>
      <c r="B20" s="143">
        <v>2648</v>
      </c>
      <c r="C20" s="143"/>
      <c r="D20" s="143">
        <v>2435</v>
      </c>
      <c r="E20" s="143">
        <v>1308</v>
      </c>
      <c r="F20" s="143">
        <v>907</v>
      </c>
      <c r="G20" s="143">
        <v>508</v>
      </c>
      <c r="H20" s="143">
        <v>314</v>
      </c>
      <c r="I20" s="143">
        <v>46</v>
      </c>
      <c r="J20" s="143">
        <v>45</v>
      </c>
      <c r="K20" s="143">
        <v>87</v>
      </c>
      <c r="L20" s="143">
        <v>93</v>
      </c>
    </row>
    <row r="21" spans="1:12" ht="9.9499999999999993" customHeight="1" x14ac:dyDescent="0.15">
      <c r="A21" s="123" t="s">
        <v>48</v>
      </c>
      <c r="B21" s="143">
        <v>2957</v>
      </c>
      <c r="C21" s="143"/>
      <c r="D21" s="143">
        <v>2609</v>
      </c>
      <c r="E21" s="143">
        <v>1464</v>
      </c>
      <c r="F21" s="143">
        <v>798</v>
      </c>
      <c r="G21" s="143">
        <v>693</v>
      </c>
      <c r="H21" s="143">
        <v>392</v>
      </c>
      <c r="I21" s="143">
        <v>48</v>
      </c>
      <c r="J21" s="143">
        <v>62</v>
      </c>
      <c r="K21" s="143">
        <v>107</v>
      </c>
      <c r="L21" s="143">
        <v>38</v>
      </c>
    </row>
    <row r="22" spans="1:12" ht="9.9499999999999993" customHeight="1" x14ac:dyDescent="0.15">
      <c r="A22" s="123" t="s">
        <v>49</v>
      </c>
      <c r="B22" s="143">
        <v>3506</v>
      </c>
      <c r="C22" s="143"/>
      <c r="D22" s="143">
        <v>2989</v>
      </c>
      <c r="E22" s="143">
        <v>1829</v>
      </c>
      <c r="F22" s="143">
        <v>742</v>
      </c>
      <c r="G22" s="143">
        <v>671</v>
      </c>
      <c r="H22" s="143">
        <v>441</v>
      </c>
      <c r="I22" s="143">
        <v>44</v>
      </c>
      <c r="J22" s="143">
        <v>38</v>
      </c>
      <c r="K22" s="143">
        <v>122</v>
      </c>
      <c r="L22" s="143">
        <v>44</v>
      </c>
    </row>
    <row r="23" spans="1:12" ht="9.9499999999999993" customHeight="1" x14ac:dyDescent="0.15">
      <c r="A23" s="123" t="s">
        <v>50</v>
      </c>
      <c r="B23" s="143">
        <v>3120</v>
      </c>
      <c r="C23" s="143"/>
      <c r="D23" s="143">
        <v>2421</v>
      </c>
      <c r="E23" s="143">
        <v>1721</v>
      </c>
      <c r="F23" s="143">
        <v>546</v>
      </c>
      <c r="G23" s="143">
        <v>477</v>
      </c>
      <c r="H23" s="143">
        <v>352</v>
      </c>
      <c r="I23" s="143">
        <v>29</v>
      </c>
      <c r="J23" s="143">
        <v>29</v>
      </c>
      <c r="K23" s="143">
        <v>117</v>
      </c>
      <c r="L23" s="143">
        <v>15</v>
      </c>
    </row>
    <row r="24" spans="1:12" ht="9.9499999999999993" customHeight="1" x14ac:dyDescent="0.15">
      <c r="A24" s="123" t="s">
        <v>62</v>
      </c>
      <c r="B24" s="143">
        <v>2875</v>
      </c>
      <c r="C24" s="143"/>
      <c r="D24" s="143">
        <v>1620</v>
      </c>
      <c r="E24" s="143">
        <v>1888</v>
      </c>
      <c r="F24" s="143">
        <v>338</v>
      </c>
      <c r="G24" s="143">
        <v>319</v>
      </c>
      <c r="H24" s="143">
        <v>335</v>
      </c>
      <c r="I24" s="143">
        <v>28</v>
      </c>
      <c r="J24" s="143">
        <v>34</v>
      </c>
      <c r="K24" s="143">
        <v>83</v>
      </c>
      <c r="L24" s="143">
        <v>35</v>
      </c>
    </row>
    <row r="25" spans="1:12" ht="9.9499999999999993" customHeight="1" x14ac:dyDescent="0.15">
      <c r="A25" s="159" t="s">
        <v>74</v>
      </c>
      <c r="B25" s="143">
        <v>1851</v>
      </c>
      <c r="C25" s="143"/>
      <c r="D25" s="143">
        <v>1153</v>
      </c>
      <c r="E25" s="143">
        <v>1165</v>
      </c>
      <c r="F25" s="143">
        <v>229</v>
      </c>
      <c r="G25" s="143">
        <v>235</v>
      </c>
      <c r="H25" s="143">
        <v>215</v>
      </c>
      <c r="I25" s="143">
        <v>18</v>
      </c>
      <c r="J25" s="143">
        <v>23</v>
      </c>
      <c r="K25" s="143">
        <v>68</v>
      </c>
      <c r="L25" s="143">
        <v>21</v>
      </c>
    </row>
    <row r="26" spans="1:12" ht="9.9499999999999993" customHeight="1" x14ac:dyDescent="0.15">
      <c r="A26" s="159" t="s">
        <v>75</v>
      </c>
      <c r="B26" s="143">
        <v>1024</v>
      </c>
      <c r="C26" s="143"/>
      <c r="D26" s="143">
        <v>467</v>
      </c>
      <c r="E26" s="143">
        <v>724</v>
      </c>
      <c r="F26" s="143">
        <v>109</v>
      </c>
      <c r="G26" s="143">
        <v>84</v>
      </c>
      <c r="H26" s="143">
        <v>120</v>
      </c>
      <c r="I26" s="143">
        <v>10</v>
      </c>
      <c r="J26" s="143">
        <v>11</v>
      </c>
      <c r="K26" s="143">
        <v>15</v>
      </c>
      <c r="L26" s="143">
        <v>14</v>
      </c>
    </row>
    <row r="27" spans="1:12" ht="9.9499999999999993" customHeight="1" x14ac:dyDescent="0.15">
      <c r="A27" s="129" t="s">
        <v>42</v>
      </c>
      <c r="B27" s="144">
        <v>19504</v>
      </c>
      <c r="C27" s="144"/>
      <c r="D27" s="144">
        <v>16268</v>
      </c>
      <c r="E27" s="144">
        <v>10167</v>
      </c>
      <c r="F27" s="144">
        <v>4713</v>
      </c>
      <c r="G27" s="144">
        <v>3154</v>
      </c>
      <c r="H27" s="144">
        <v>2310</v>
      </c>
      <c r="I27" s="144">
        <v>297</v>
      </c>
      <c r="J27" s="144">
        <v>317</v>
      </c>
      <c r="K27" s="144">
        <v>659</v>
      </c>
      <c r="L27" s="144">
        <v>380</v>
      </c>
    </row>
    <row r="28" spans="1:12" ht="9.9499999999999993" customHeight="1" x14ac:dyDescent="0.15">
      <c r="A28" s="288" t="s">
        <v>107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</row>
    <row r="29" spans="1:12" ht="9.9499999999999993" customHeight="1" x14ac:dyDescent="0.15">
      <c r="A29" s="123" t="s">
        <v>71</v>
      </c>
      <c r="B29" s="145">
        <v>9032</v>
      </c>
      <c r="C29" s="145"/>
      <c r="D29" s="145">
        <v>8597</v>
      </c>
      <c r="E29" s="145">
        <v>3726</v>
      </c>
      <c r="F29" s="145">
        <v>2587</v>
      </c>
      <c r="G29" s="145">
        <v>978</v>
      </c>
      <c r="H29" s="145">
        <v>857</v>
      </c>
      <c r="I29" s="145">
        <v>173</v>
      </c>
      <c r="J29" s="145">
        <v>227</v>
      </c>
      <c r="K29" s="145">
        <v>228</v>
      </c>
      <c r="L29" s="145">
        <v>280</v>
      </c>
    </row>
    <row r="30" spans="1:12" ht="9.9499999999999993" customHeight="1" x14ac:dyDescent="0.15">
      <c r="A30" s="159" t="s">
        <v>72</v>
      </c>
      <c r="B30" s="146">
        <v>3753</v>
      </c>
      <c r="C30" s="146"/>
      <c r="D30" s="146">
        <v>3517</v>
      </c>
      <c r="E30" s="146">
        <v>1213</v>
      </c>
      <c r="F30" s="146">
        <v>715</v>
      </c>
      <c r="G30" s="146">
        <v>429</v>
      </c>
      <c r="H30" s="146">
        <v>236</v>
      </c>
      <c r="I30" s="146">
        <v>59</v>
      </c>
      <c r="J30" s="146">
        <v>121</v>
      </c>
      <c r="K30" s="146">
        <v>103</v>
      </c>
      <c r="L30" s="146">
        <v>125</v>
      </c>
    </row>
    <row r="31" spans="1:12" ht="9.9499999999999993" customHeight="1" x14ac:dyDescent="0.15">
      <c r="A31" s="159" t="s">
        <v>73</v>
      </c>
      <c r="B31" s="146">
        <v>5279</v>
      </c>
      <c r="C31" s="146"/>
      <c r="D31" s="146">
        <v>5080</v>
      </c>
      <c r="E31" s="146">
        <v>2514</v>
      </c>
      <c r="F31" s="146">
        <v>1872</v>
      </c>
      <c r="G31" s="146">
        <v>549</v>
      </c>
      <c r="H31" s="146">
        <v>621</v>
      </c>
      <c r="I31" s="146">
        <v>113</v>
      </c>
      <c r="J31" s="146">
        <v>107</v>
      </c>
      <c r="K31" s="146">
        <v>125</v>
      </c>
      <c r="L31" s="146">
        <v>155</v>
      </c>
    </row>
    <row r="32" spans="1:12" ht="9.9499999999999993" customHeight="1" x14ac:dyDescent="0.15">
      <c r="A32" s="123" t="s">
        <v>44</v>
      </c>
      <c r="B32" s="146">
        <v>5388</v>
      </c>
      <c r="C32" s="146"/>
      <c r="D32" s="146">
        <v>4925</v>
      </c>
      <c r="E32" s="146">
        <v>2375</v>
      </c>
      <c r="F32" s="146">
        <v>1690</v>
      </c>
      <c r="G32" s="146">
        <v>1049</v>
      </c>
      <c r="H32" s="146">
        <v>568</v>
      </c>
      <c r="I32" s="146">
        <v>74</v>
      </c>
      <c r="J32" s="146">
        <v>88</v>
      </c>
      <c r="K32" s="146">
        <v>181</v>
      </c>
      <c r="L32" s="146">
        <v>158</v>
      </c>
    </row>
    <row r="33" spans="1:12" ht="9.9499999999999993" customHeight="1" x14ac:dyDescent="0.15">
      <c r="A33" s="123" t="s">
        <v>48</v>
      </c>
      <c r="B33" s="146">
        <v>5759</v>
      </c>
      <c r="C33" s="146"/>
      <c r="D33" s="146">
        <v>5091</v>
      </c>
      <c r="E33" s="146">
        <v>2624</v>
      </c>
      <c r="F33" s="146">
        <v>1537</v>
      </c>
      <c r="G33" s="146">
        <v>1272</v>
      </c>
      <c r="H33" s="146">
        <v>630</v>
      </c>
      <c r="I33" s="146">
        <v>82</v>
      </c>
      <c r="J33" s="146">
        <v>109</v>
      </c>
      <c r="K33" s="146">
        <v>163</v>
      </c>
      <c r="L33" s="146">
        <v>123</v>
      </c>
    </row>
    <row r="34" spans="1:12" ht="9.9499999999999993" customHeight="1" x14ac:dyDescent="0.15">
      <c r="A34" s="123" t="s">
        <v>49</v>
      </c>
      <c r="B34" s="146">
        <v>6875</v>
      </c>
      <c r="C34" s="146"/>
      <c r="D34" s="146">
        <v>5833</v>
      </c>
      <c r="E34" s="146">
        <v>3230</v>
      </c>
      <c r="F34" s="146">
        <v>1484</v>
      </c>
      <c r="G34" s="146">
        <v>1218</v>
      </c>
      <c r="H34" s="146">
        <v>718</v>
      </c>
      <c r="I34" s="146">
        <v>80</v>
      </c>
      <c r="J34" s="146">
        <v>86</v>
      </c>
      <c r="K34" s="146">
        <v>198</v>
      </c>
      <c r="L34" s="146">
        <v>112</v>
      </c>
    </row>
    <row r="35" spans="1:12" ht="9.9499999999999993" customHeight="1" x14ac:dyDescent="0.15">
      <c r="A35" s="123" t="s">
        <v>50</v>
      </c>
      <c r="B35" s="146">
        <v>6083</v>
      </c>
      <c r="C35" s="146"/>
      <c r="D35" s="146">
        <v>4879</v>
      </c>
      <c r="E35" s="146">
        <v>3222</v>
      </c>
      <c r="F35" s="146">
        <v>1282</v>
      </c>
      <c r="G35" s="146">
        <v>798</v>
      </c>
      <c r="H35" s="146">
        <v>673</v>
      </c>
      <c r="I35" s="146">
        <v>54</v>
      </c>
      <c r="J35" s="146">
        <v>63</v>
      </c>
      <c r="K35" s="146">
        <v>181</v>
      </c>
      <c r="L35" s="146">
        <v>69</v>
      </c>
    </row>
    <row r="36" spans="1:12" ht="9.9499999999999993" customHeight="1" x14ac:dyDescent="0.15">
      <c r="A36" s="123" t="s">
        <v>62</v>
      </c>
      <c r="B36" s="146">
        <v>5840</v>
      </c>
      <c r="C36" s="146"/>
      <c r="D36" s="146">
        <v>3555</v>
      </c>
      <c r="E36" s="146">
        <v>3721</v>
      </c>
      <c r="F36" s="146">
        <v>911</v>
      </c>
      <c r="G36" s="146">
        <v>516</v>
      </c>
      <c r="H36" s="146">
        <v>788</v>
      </c>
      <c r="I36" s="146">
        <v>59</v>
      </c>
      <c r="J36" s="146">
        <v>72</v>
      </c>
      <c r="K36" s="146">
        <v>134</v>
      </c>
      <c r="L36" s="146">
        <v>87</v>
      </c>
    </row>
    <row r="37" spans="1:12" ht="9.9499999999999993" customHeight="1" x14ac:dyDescent="0.15">
      <c r="A37" s="159" t="s">
        <v>74</v>
      </c>
      <c r="B37" s="146">
        <v>3693</v>
      </c>
      <c r="C37" s="146"/>
      <c r="D37" s="146">
        <v>2470</v>
      </c>
      <c r="E37" s="146">
        <v>2243</v>
      </c>
      <c r="F37" s="146">
        <v>611</v>
      </c>
      <c r="G37" s="146">
        <v>373</v>
      </c>
      <c r="H37" s="146">
        <v>454</v>
      </c>
      <c r="I37" s="146">
        <v>34</v>
      </c>
      <c r="J37" s="146">
        <v>47</v>
      </c>
      <c r="K37" s="146">
        <v>99</v>
      </c>
      <c r="L37" s="146">
        <v>60</v>
      </c>
    </row>
    <row r="38" spans="1:12" ht="9.9499999999999993" customHeight="1" x14ac:dyDescent="0.15">
      <c r="A38" s="159" t="s">
        <v>75</v>
      </c>
      <c r="B38" s="146">
        <v>2146</v>
      </c>
      <c r="C38" s="146"/>
      <c r="D38" s="146">
        <v>1084</v>
      </c>
      <c r="E38" s="146">
        <v>1478</v>
      </c>
      <c r="F38" s="146">
        <v>300</v>
      </c>
      <c r="G38" s="146">
        <v>143</v>
      </c>
      <c r="H38" s="146">
        <v>334</v>
      </c>
      <c r="I38" s="146">
        <v>25</v>
      </c>
      <c r="J38" s="146">
        <v>25</v>
      </c>
      <c r="K38" s="146">
        <v>35</v>
      </c>
      <c r="L38" s="146">
        <v>27</v>
      </c>
    </row>
    <row r="39" spans="1:12" ht="9.9499999999999993" customHeight="1" x14ac:dyDescent="0.15">
      <c r="A39" s="130" t="s">
        <v>42</v>
      </c>
      <c r="B39" s="147">
        <v>38977</v>
      </c>
      <c r="C39" s="147"/>
      <c r="D39" s="147">
        <v>32879</v>
      </c>
      <c r="E39" s="147">
        <v>18897</v>
      </c>
      <c r="F39" s="147">
        <v>9491</v>
      </c>
      <c r="G39" s="147">
        <v>5831</v>
      </c>
      <c r="H39" s="147">
        <v>4233</v>
      </c>
      <c r="I39" s="147">
        <v>521</v>
      </c>
      <c r="J39" s="147">
        <v>645</v>
      </c>
      <c r="K39" s="147">
        <v>1085</v>
      </c>
      <c r="L39" s="147">
        <v>829</v>
      </c>
    </row>
    <row r="40" spans="1:12" s="154" customFormat="1" ht="9" customHeight="1" x14ac:dyDescent="0.15">
      <c r="A40" s="154" t="s">
        <v>106</v>
      </c>
    </row>
  </sheetData>
  <mergeCells count="5">
    <mergeCell ref="O2:P2"/>
    <mergeCell ref="A16:L16"/>
    <mergeCell ref="A28:L28"/>
    <mergeCell ref="A4:L4"/>
    <mergeCell ref="A1:N1"/>
  </mergeCells>
  <hyperlinks>
    <hyperlink ref="O2:P2" location="'Indice delle tavole'!A1" display="TORNA ALL'INDICE"/>
  </hyperlinks>
  <pageMargins left="0.5" right="0.5" top="0.5" bottom="0.5" header="0" footer="0"/>
  <pageSetup paperSize="9" scale="88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zoomScaleNormal="100" workbookViewId="0">
      <selection sqref="A1:O1"/>
    </sheetView>
  </sheetViews>
  <sheetFormatPr defaultColWidth="11.19921875" defaultRowHeight="9" customHeight="1" x14ac:dyDescent="0.15"/>
  <cols>
    <col min="1" max="1" width="32.59765625" style="1" customWidth="1"/>
    <col min="2" max="2" width="8.3984375" style="1" customWidth="1"/>
    <col min="3" max="11" width="11.3984375" style="6" customWidth="1"/>
    <col min="12" max="16384" width="11.19921875" style="1"/>
  </cols>
  <sheetData>
    <row r="1" spans="1:15" ht="26.25" customHeight="1" x14ac:dyDescent="0.2">
      <c r="A1" s="260" t="s">
        <v>200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12" x14ac:dyDescent="0.2">
      <c r="A2" s="2"/>
      <c r="N2" s="243" t="s">
        <v>212</v>
      </c>
      <c r="O2" s="243"/>
    </row>
    <row r="3" spans="1:15" ht="9.75" customHeight="1" x14ac:dyDescent="0.15">
      <c r="A3" s="289" t="s">
        <v>110</v>
      </c>
      <c r="B3" s="283" t="s">
        <v>127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5" s="4" customFormat="1" ht="30.95" customHeight="1" x14ac:dyDescent="0.15">
      <c r="A4" s="290"/>
      <c r="B4" s="37" t="s">
        <v>137</v>
      </c>
      <c r="C4" s="37" t="s">
        <v>136</v>
      </c>
      <c r="D4" s="37" t="s">
        <v>128</v>
      </c>
      <c r="E4" s="37" t="s">
        <v>129</v>
      </c>
      <c r="F4" s="37" t="s">
        <v>130</v>
      </c>
      <c r="G4" s="37" t="s">
        <v>131</v>
      </c>
      <c r="H4" s="37" t="s">
        <v>132</v>
      </c>
      <c r="I4" s="37" t="s">
        <v>133</v>
      </c>
      <c r="J4" s="37" t="s">
        <v>134</v>
      </c>
      <c r="K4" s="37" t="s">
        <v>135</v>
      </c>
      <c r="L4" s="63"/>
    </row>
    <row r="5" spans="1:15" s="70" customFormat="1" x14ac:dyDescent="0.15">
      <c r="A5" s="261" t="s">
        <v>157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63"/>
    </row>
    <row r="6" spans="1:15" ht="9.9499999999999993" customHeight="1" x14ac:dyDescent="0.15">
      <c r="A6" s="20" t="s">
        <v>9</v>
      </c>
      <c r="B6" s="26">
        <v>4.7</v>
      </c>
      <c r="C6" s="21">
        <v>1.3</v>
      </c>
      <c r="D6" s="21">
        <v>0.3</v>
      </c>
      <c r="E6" s="21">
        <v>0.3</v>
      </c>
      <c r="F6" s="21">
        <v>0.2</v>
      </c>
      <c r="G6" s="21">
        <v>0.8</v>
      </c>
      <c r="H6" s="21">
        <v>0.4</v>
      </c>
      <c r="I6" s="22" t="s">
        <v>8</v>
      </c>
      <c r="J6" s="21">
        <v>0.6</v>
      </c>
      <c r="K6" s="21">
        <v>1</v>
      </c>
    </row>
    <row r="7" spans="1:15" x14ac:dyDescent="0.15">
      <c r="A7" s="20" t="s">
        <v>85</v>
      </c>
      <c r="B7" s="21">
        <v>26.2</v>
      </c>
      <c r="C7" s="21">
        <v>2.6</v>
      </c>
      <c r="D7" s="21">
        <v>0.1</v>
      </c>
      <c r="E7" s="21">
        <v>0.1</v>
      </c>
      <c r="F7" s="22" t="s">
        <v>8</v>
      </c>
      <c r="G7" s="21">
        <v>23.1</v>
      </c>
      <c r="H7" s="21">
        <v>0.2</v>
      </c>
      <c r="I7" s="22" t="s">
        <v>8</v>
      </c>
      <c r="J7" s="22" t="s">
        <v>8</v>
      </c>
      <c r="K7" s="21">
        <v>1</v>
      </c>
    </row>
    <row r="8" spans="1:15" ht="9.9499999999999993" customHeight="1" x14ac:dyDescent="0.15">
      <c r="A8" s="20" t="s">
        <v>11</v>
      </c>
      <c r="B8" s="21">
        <v>3.5</v>
      </c>
      <c r="C8" s="21">
        <v>0.7</v>
      </c>
      <c r="D8" s="21">
        <v>0.5</v>
      </c>
      <c r="E8" s="21">
        <v>0.4</v>
      </c>
      <c r="F8" s="21">
        <v>0</v>
      </c>
      <c r="G8" s="21">
        <v>0.4</v>
      </c>
      <c r="H8" s="21">
        <v>0.1</v>
      </c>
      <c r="I8" s="21">
        <v>0</v>
      </c>
      <c r="J8" s="21">
        <v>0.2</v>
      </c>
      <c r="K8" s="21">
        <v>1.2</v>
      </c>
    </row>
    <row r="9" spans="1:15" ht="9.9499999999999993" customHeight="1" x14ac:dyDescent="0.15">
      <c r="A9" s="20" t="s">
        <v>12</v>
      </c>
      <c r="B9" s="21">
        <v>5.3</v>
      </c>
      <c r="C9" s="21">
        <v>3.1</v>
      </c>
      <c r="D9" s="21">
        <v>0.3</v>
      </c>
      <c r="E9" s="21">
        <v>0.3</v>
      </c>
      <c r="F9" s="21">
        <v>0.1</v>
      </c>
      <c r="G9" s="21">
        <v>0.3</v>
      </c>
      <c r="H9" s="21">
        <v>0.4</v>
      </c>
      <c r="I9" s="21">
        <v>0.2</v>
      </c>
      <c r="J9" s="21">
        <v>0</v>
      </c>
      <c r="K9" s="21">
        <v>0.9</v>
      </c>
    </row>
    <row r="10" spans="1:15" ht="9.9499999999999993" customHeight="1" x14ac:dyDescent="0.15">
      <c r="A10" s="20" t="s">
        <v>13</v>
      </c>
      <c r="B10" s="21">
        <v>7.4</v>
      </c>
      <c r="C10" s="21">
        <v>4</v>
      </c>
      <c r="D10" s="21">
        <v>0.2</v>
      </c>
      <c r="E10" s="21">
        <v>0.2</v>
      </c>
      <c r="F10" s="21">
        <v>0.4</v>
      </c>
      <c r="G10" s="21">
        <v>0.2</v>
      </c>
      <c r="H10" s="21">
        <v>0.4</v>
      </c>
      <c r="I10" s="21">
        <v>1.9</v>
      </c>
      <c r="J10" s="22" t="s">
        <v>8</v>
      </c>
      <c r="K10" s="21">
        <v>0.5</v>
      </c>
    </row>
    <row r="11" spans="1:15" ht="9.9499999999999993" customHeight="1" x14ac:dyDescent="0.15">
      <c r="A11" s="160" t="s">
        <v>14</v>
      </c>
      <c r="B11" s="21">
        <v>10.1</v>
      </c>
      <c r="C11" s="21">
        <v>6</v>
      </c>
      <c r="D11" s="21">
        <v>0.1</v>
      </c>
      <c r="E11" s="21">
        <v>0.3</v>
      </c>
      <c r="F11" s="21">
        <v>0.6</v>
      </c>
      <c r="G11" s="21">
        <v>0.1</v>
      </c>
      <c r="H11" s="21">
        <v>0.5</v>
      </c>
      <c r="I11" s="21">
        <v>2.9</v>
      </c>
      <c r="J11" s="22" t="s">
        <v>8</v>
      </c>
      <c r="K11" s="21">
        <v>0.2</v>
      </c>
    </row>
    <row r="12" spans="1:15" ht="9.9499999999999993" customHeight="1" x14ac:dyDescent="0.15">
      <c r="A12" s="160" t="s">
        <v>15</v>
      </c>
      <c r="B12" s="21">
        <v>4.8</v>
      </c>
      <c r="C12" s="21">
        <v>2.1</v>
      </c>
      <c r="D12" s="21">
        <v>0.3</v>
      </c>
      <c r="E12" s="21">
        <v>0.1</v>
      </c>
      <c r="F12" s="21">
        <v>0.3</v>
      </c>
      <c r="G12" s="21">
        <v>0.3</v>
      </c>
      <c r="H12" s="21">
        <v>0.3</v>
      </c>
      <c r="I12" s="21">
        <v>1</v>
      </c>
      <c r="J12" s="22" t="s">
        <v>8</v>
      </c>
      <c r="K12" s="21">
        <v>0.9</v>
      </c>
    </row>
    <row r="13" spans="1:15" ht="9.9499999999999993" customHeight="1" x14ac:dyDescent="0.15">
      <c r="A13" s="20" t="s">
        <v>16</v>
      </c>
      <c r="B13" s="21">
        <v>6.8</v>
      </c>
      <c r="C13" s="21">
        <v>2.8</v>
      </c>
      <c r="D13" s="21">
        <v>0.3</v>
      </c>
      <c r="E13" s="21">
        <v>0.3</v>
      </c>
      <c r="F13" s="21">
        <v>0.9</v>
      </c>
      <c r="G13" s="21">
        <v>0.2</v>
      </c>
      <c r="H13" s="21">
        <v>1.6</v>
      </c>
      <c r="I13" s="21">
        <v>0.3</v>
      </c>
      <c r="J13" s="22" t="s">
        <v>8</v>
      </c>
      <c r="K13" s="21">
        <v>0.4</v>
      </c>
    </row>
    <row r="14" spans="1:15" ht="9.9499999999999993" customHeight="1" x14ac:dyDescent="0.15">
      <c r="A14" s="20" t="s">
        <v>17</v>
      </c>
      <c r="B14" s="21">
        <v>54.2</v>
      </c>
      <c r="C14" s="21">
        <v>3.4</v>
      </c>
      <c r="D14" s="21">
        <v>0.5</v>
      </c>
      <c r="E14" s="21">
        <v>0.1</v>
      </c>
      <c r="F14" s="21">
        <v>7.6</v>
      </c>
      <c r="G14" s="21">
        <v>0</v>
      </c>
      <c r="H14" s="21">
        <v>44.8</v>
      </c>
      <c r="I14" s="21">
        <v>0.8</v>
      </c>
      <c r="J14" s="22" t="s">
        <v>8</v>
      </c>
      <c r="K14" s="21">
        <v>0.5</v>
      </c>
    </row>
    <row r="15" spans="1:15" ht="9.9499999999999993" customHeight="1" x14ac:dyDescent="0.15">
      <c r="A15" s="20" t="s">
        <v>18</v>
      </c>
      <c r="B15" s="21">
        <v>4.4000000000000004</v>
      </c>
      <c r="C15" s="21">
        <v>3</v>
      </c>
      <c r="D15" s="21">
        <v>0.3</v>
      </c>
      <c r="E15" s="21">
        <v>0.2</v>
      </c>
      <c r="F15" s="21">
        <v>0.4</v>
      </c>
      <c r="G15" s="21">
        <v>0.2</v>
      </c>
      <c r="H15" s="21">
        <v>0.2</v>
      </c>
      <c r="I15" s="21">
        <v>0.4</v>
      </c>
      <c r="J15" s="22" t="s">
        <v>8</v>
      </c>
      <c r="K15" s="21">
        <v>0.3</v>
      </c>
    </row>
    <row r="16" spans="1:15" ht="9.9499999999999993" customHeight="1" x14ac:dyDescent="0.15">
      <c r="A16" s="20" t="s">
        <v>19</v>
      </c>
      <c r="B16" s="21">
        <v>4</v>
      </c>
      <c r="C16" s="21">
        <v>2.6</v>
      </c>
      <c r="D16" s="21">
        <v>0.2</v>
      </c>
      <c r="E16" s="21">
        <v>0.3</v>
      </c>
      <c r="F16" s="21">
        <v>0.2</v>
      </c>
      <c r="G16" s="21">
        <v>0</v>
      </c>
      <c r="H16" s="21">
        <v>0.1</v>
      </c>
      <c r="I16" s="22" t="s">
        <v>8</v>
      </c>
      <c r="J16" s="22" t="s">
        <v>8</v>
      </c>
      <c r="K16" s="21">
        <v>0.8</v>
      </c>
    </row>
    <row r="17" spans="1:11" ht="9.9499999999999993" customHeight="1" x14ac:dyDescent="0.15">
      <c r="A17" s="20" t="s">
        <v>20</v>
      </c>
      <c r="B17" s="21">
        <v>4.0999999999999996</v>
      </c>
      <c r="C17" s="21">
        <v>2.7</v>
      </c>
      <c r="D17" s="21">
        <v>0.3</v>
      </c>
      <c r="E17" s="21">
        <v>0.1</v>
      </c>
      <c r="F17" s="22" t="s">
        <v>8</v>
      </c>
      <c r="G17" s="21">
        <v>0.6</v>
      </c>
      <c r="H17" s="21">
        <v>0.1</v>
      </c>
      <c r="I17" s="22" t="s">
        <v>8</v>
      </c>
      <c r="J17" s="22" t="s">
        <v>8</v>
      </c>
      <c r="K17" s="21">
        <v>0.5</v>
      </c>
    </row>
    <row r="18" spans="1:11" ht="9.9499999999999993" customHeight="1" x14ac:dyDescent="0.15">
      <c r="A18" s="20" t="s">
        <v>21</v>
      </c>
      <c r="B18" s="21">
        <v>2.2999999999999998</v>
      </c>
      <c r="C18" s="21">
        <v>1.5</v>
      </c>
      <c r="D18" s="21">
        <v>0.3</v>
      </c>
      <c r="E18" s="21">
        <v>0.5</v>
      </c>
      <c r="F18" s="22" t="s">
        <v>8</v>
      </c>
      <c r="G18" s="21">
        <v>0.1</v>
      </c>
      <c r="H18" s="22" t="s">
        <v>8</v>
      </c>
      <c r="I18" s="21">
        <v>0.1</v>
      </c>
      <c r="J18" s="22" t="s">
        <v>8</v>
      </c>
      <c r="K18" s="21">
        <v>0.1</v>
      </c>
    </row>
    <row r="19" spans="1:11" ht="9.9499999999999993" customHeight="1" x14ac:dyDescent="0.15">
      <c r="A19" s="20" t="s">
        <v>22</v>
      </c>
      <c r="B19" s="21">
        <v>3.8</v>
      </c>
      <c r="C19" s="21">
        <v>1.2</v>
      </c>
      <c r="D19" s="21">
        <v>0.4</v>
      </c>
      <c r="E19" s="21">
        <v>0.2</v>
      </c>
      <c r="F19" s="21">
        <v>0.4</v>
      </c>
      <c r="G19" s="21">
        <v>0.1</v>
      </c>
      <c r="H19" s="21">
        <v>0.2</v>
      </c>
      <c r="I19" s="22" t="s">
        <v>8</v>
      </c>
      <c r="J19" s="22" t="s">
        <v>8</v>
      </c>
      <c r="K19" s="21">
        <v>1.3</v>
      </c>
    </row>
    <row r="20" spans="1:11" ht="9.9499999999999993" customHeight="1" x14ac:dyDescent="0.15">
      <c r="A20" s="20" t="s">
        <v>23</v>
      </c>
      <c r="B20" s="21">
        <v>3.7</v>
      </c>
      <c r="C20" s="21">
        <v>2.2000000000000002</v>
      </c>
      <c r="D20" s="21">
        <v>0.4</v>
      </c>
      <c r="E20" s="21">
        <v>0.7</v>
      </c>
      <c r="F20" s="22" t="s">
        <v>8</v>
      </c>
      <c r="G20" s="21">
        <v>0.4</v>
      </c>
      <c r="H20" s="21">
        <v>0.2</v>
      </c>
      <c r="I20" s="22" t="s">
        <v>8</v>
      </c>
      <c r="J20" s="22" t="s">
        <v>8</v>
      </c>
      <c r="K20" s="21">
        <v>0.5</v>
      </c>
    </row>
    <row r="21" spans="1:11" ht="9.9499999999999993" customHeight="1" x14ac:dyDescent="0.15">
      <c r="A21" s="20" t="s">
        <v>24</v>
      </c>
      <c r="B21" s="21">
        <v>3.1</v>
      </c>
      <c r="C21" s="21">
        <v>2.6</v>
      </c>
      <c r="D21" s="22" t="s">
        <v>8</v>
      </c>
      <c r="E21" s="21">
        <v>0.1</v>
      </c>
      <c r="F21" s="21">
        <v>0.2</v>
      </c>
      <c r="G21" s="21">
        <v>0.3</v>
      </c>
      <c r="H21" s="22" t="s">
        <v>8</v>
      </c>
      <c r="I21" s="22" t="s">
        <v>8</v>
      </c>
      <c r="J21" s="22" t="s">
        <v>8</v>
      </c>
      <c r="K21" s="22" t="s">
        <v>8</v>
      </c>
    </row>
    <row r="22" spans="1:11" ht="9.9499999999999993" customHeight="1" x14ac:dyDescent="0.15">
      <c r="A22" s="20" t="s">
        <v>25</v>
      </c>
      <c r="B22" s="21">
        <v>0.7</v>
      </c>
      <c r="C22" s="21">
        <v>0.2</v>
      </c>
      <c r="D22" s="21">
        <v>0.1</v>
      </c>
      <c r="E22" s="21">
        <v>0.1</v>
      </c>
      <c r="F22" s="21">
        <v>0</v>
      </c>
      <c r="G22" s="21">
        <v>0.1</v>
      </c>
      <c r="H22" s="22" t="s">
        <v>8</v>
      </c>
      <c r="I22" s="22" t="s">
        <v>8</v>
      </c>
      <c r="J22" s="22" t="s">
        <v>8</v>
      </c>
      <c r="K22" s="21">
        <v>0.1</v>
      </c>
    </row>
    <row r="23" spans="1:11" ht="9.9499999999999993" customHeight="1" x14ac:dyDescent="0.15">
      <c r="A23" s="20" t="s">
        <v>26</v>
      </c>
      <c r="B23" s="21">
        <v>1.7</v>
      </c>
      <c r="C23" s="21">
        <v>1.2</v>
      </c>
      <c r="D23" s="22" t="s">
        <v>8</v>
      </c>
      <c r="E23" s="21">
        <v>0.2</v>
      </c>
      <c r="F23" s="22" t="s">
        <v>8</v>
      </c>
      <c r="G23" s="21">
        <v>0.1</v>
      </c>
      <c r="H23" s="21">
        <v>0</v>
      </c>
      <c r="I23" s="22" t="s">
        <v>8</v>
      </c>
      <c r="J23" s="22" t="s">
        <v>8</v>
      </c>
      <c r="K23" s="21">
        <v>0.1</v>
      </c>
    </row>
    <row r="24" spans="1:11" ht="9.9499999999999993" customHeight="1" x14ac:dyDescent="0.15">
      <c r="A24" s="20" t="s">
        <v>27</v>
      </c>
      <c r="B24" s="21">
        <v>1.4</v>
      </c>
      <c r="C24" s="21">
        <v>0.7</v>
      </c>
      <c r="D24" s="22" t="s">
        <v>8</v>
      </c>
      <c r="E24" s="21">
        <v>0.3</v>
      </c>
      <c r="F24" s="22" t="s">
        <v>8</v>
      </c>
      <c r="G24" s="21">
        <v>0.1</v>
      </c>
      <c r="H24" s="22" t="s">
        <v>8</v>
      </c>
      <c r="I24" s="22" t="s">
        <v>8</v>
      </c>
      <c r="J24" s="21">
        <v>0.2</v>
      </c>
      <c r="K24" s="21">
        <v>0.1</v>
      </c>
    </row>
    <row r="25" spans="1:11" ht="9.9499999999999993" customHeight="1" x14ac:dyDescent="0.15">
      <c r="A25" s="20" t="s">
        <v>28</v>
      </c>
      <c r="B25" s="21">
        <v>0.9</v>
      </c>
      <c r="C25" s="21">
        <v>0.2</v>
      </c>
      <c r="D25" s="21">
        <v>0.2</v>
      </c>
      <c r="E25" s="21">
        <v>0.3</v>
      </c>
      <c r="F25" s="22" t="s">
        <v>8</v>
      </c>
      <c r="G25" s="22" t="s">
        <v>8</v>
      </c>
      <c r="H25" s="22" t="s">
        <v>8</v>
      </c>
      <c r="I25" s="22" t="s">
        <v>8</v>
      </c>
      <c r="J25" s="22" t="s">
        <v>8</v>
      </c>
      <c r="K25" s="21">
        <v>0.1</v>
      </c>
    </row>
    <row r="26" spans="1:11" ht="9.9499999999999993" customHeight="1" x14ac:dyDescent="0.15">
      <c r="A26" s="20" t="s">
        <v>29</v>
      </c>
      <c r="B26" s="21">
        <v>1.5</v>
      </c>
      <c r="C26" s="21">
        <v>0.6</v>
      </c>
      <c r="D26" s="21">
        <v>0.2</v>
      </c>
      <c r="E26" s="21">
        <v>0.2</v>
      </c>
      <c r="F26" s="21">
        <v>0</v>
      </c>
      <c r="G26" s="21">
        <v>0.2</v>
      </c>
      <c r="H26" s="21">
        <v>0.1</v>
      </c>
      <c r="I26" s="21">
        <v>0.1</v>
      </c>
      <c r="J26" s="22" t="s">
        <v>8</v>
      </c>
      <c r="K26" s="21">
        <v>0.2</v>
      </c>
    </row>
    <row r="27" spans="1:11" ht="9.9499999999999993" customHeight="1" x14ac:dyDescent="0.15">
      <c r="A27" s="20" t="s">
        <v>30</v>
      </c>
      <c r="B27" s="21">
        <v>73.5</v>
      </c>
      <c r="C27" s="21">
        <v>0.1</v>
      </c>
      <c r="D27" s="21">
        <v>0.8</v>
      </c>
      <c r="E27" s="21">
        <v>0.1</v>
      </c>
      <c r="F27" s="22" t="s">
        <v>8</v>
      </c>
      <c r="G27" s="21">
        <v>0.2</v>
      </c>
      <c r="H27" s="21">
        <v>0</v>
      </c>
      <c r="I27" s="22" t="s">
        <v>8</v>
      </c>
      <c r="J27" s="22" t="s">
        <v>8</v>
      </c>
      <c r="K27" s="21">
        <v>73.3</v>
      </c>
    </row>
    <row r="28" spans="1:11" ht="9.9499999999999993" customHeight="1" x14ac:dyDescent="0.15">
      <c r="A28" s="261" t="s">
        <v>158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ht="9.9499999999999993" customHeight="1" x14ac:dyDescent="0.15">
      <c r="A29" s="20" t="s">
        <v>31</v>
      </c>
      <c r="B29" s="26">
        <v>5.0999999999999996</v>
      </c>
      <c r="C29" s="21">
        <v>2.4</v>
      </c>
      <c r="D29" s="21">
        <v>0.3</v>
      </c>
      <c r="E29" s="21">
        <v>0.3</v>
      </c>
      <c r="F29" s="21">
        <v>0.2</v>
      </c>
      <c r="G29" s="21">
        <v>0.7</v>
      </c>
      <c r="H29" s="21">
        <v>0.4</v>
      </c>
      <c r="I29" s="21">
        <v>0.2</v>
      </c>
      <c r="J29" s="21">
        <v>0.2</v>
      </c>
      <c r="K29" s="21">
        <v>0.9</v>
      </c>
    </row>
    <row r="30" spans="1:11" ht="9.9499999999999993" customHeight="1" x14ac:dyDescent="0.15">
      <c r="A30" s="20" t="s">
        <v>32</v>
      </c>
      <c r="B30" s="21">
        <v>10.8</v>
      </c>
      <c r="C30" s="21">
        <v>3.1</v>
      </c>
      <c r="D30" s="21">
        <v>0.3</v>
      </c>
      <c r="E30" s="21">
        <v>0.2</v>
      </c>
      <c r="F30" s="21">
        <v>1.4</v>
      </c>
      <c r="G30" s="21">
        <v>0.2</v>
      </c>
      <c r="H30" s="21">
        <v>5.4</v>
      </c>
      <c r="I30" s="21">
        <v>0.5</v>
      </c>
      <c r="J30" s="22" t="s">
        <v>8</v>
      </c>
      <c r="K30" s="21">
        <v>0.4</v>
      </c>
    </row>
    <row r="31" spans="1:11" ht="9.9499999999999993" customHeight="1" x14ac:dyDescent="0.15">
      <c r="A31" s="20" t="s">
        <v>33</v>
      </c>
      <c r="B31" s="21">
        <v>3.7</v>
      </c>
      <c r="C31" s="21">
        <v>1.8</v>
      </c>
      <c r="D31" s="21">
        <v>0.3</v>
      </c>
      <c r="E31" s="21">
        <v>0.3</v>
      </c>
      <c r="F31" s="21">
        <v>0.2</v>
      </c>
      <c r="G31" s="21">
        <v>0.1</v>
      </c>
      <c r="H31" s="21">
        <v>0.2</v>
      </c>
      <c r="I31" s="21">
        <v>0</v>
      </c>
      <c r="J31" s="22" t="s">
        <v>8</v>
      </c>
      <c r="K31" s="21">
        <v>0.9</v>
      </c>
    </row>
    <row r="32" spans="1:11" ht="9.9499999999999993" customHeight="1" x14ac:dyDescent="0.15">
      <c r="A32" s="20" t="s">
        <v>34</v>
      </c>
      <c r="B32" s="21">
        <v>1.4</v>
      </c>
      <c r="C32" s="21">
        <v>0.8</v>
      </c>
      <c r="D32" s="21">
        <v>0.1</v>
      </c>
      <c r="E32" s="21">
        <v>0.2</v>
      </c>
      <c r="F32" s="21">
        <v>0</v>
      </c>
      <c r="G32" s="21">
        <v>0.1</v>
      </c>
      <c r="H32" s="21">
        <v>0</v>
      </c>
      <c r="I32" s="22" t="s">
        <v>8</v>
      </c>
      <c r="J32" s="21">
        <v>0</v>
      </c>
      <c r="K32" s="21">
        <v>0.2</v>
      </c>
    </row>
    <row r="33" spans="1:11" ht="9.9499999999999993" customHeight="1" x14ac:dyDescent="0.15">
      <c r="A33" s="20" t="s">
        <v>35</v>
      </c>
      <c r="B33" s="21">
        <v>19.5</v>
      </c>
      <c r="C33" s="21">
        <v>0.5</v>
      </c>
      <c r="D33" s="21">
        <v>0.3</v>
      </c>
      <c r="E33" s="21">
        <v>0.2</v>
      </c>
      <c r="F33" s="21">
        <v>0</v>
      </c>
      <c r="G33" s="21">
        <v>0.2</v>
      </c>
      <c r="H33" s="21">
        <v>0.1</v>
      </c>
      <c r="I33" s="21">
        <v>0.1</v>
      </c>
      <c r="J33" s="22" t="s">
        <v>8</v>
      </c>
      <c r="K33" s="21">
        <v>18.5</v>
      </c>
    </row>
    <row r="34" spans="1:11" ht="9.9499999999999993" customHeight="1" x14ac:dyDescent="0.15">
      <c r="A34" s="261" t="s">
        <v>159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</row>
    <row r="35" spans="1:11" x14ac:dyDescent="0.15">
      <c r="A35" s="20" t="s">
        <v>100</v>
      </c>
      <c r="B35" s="26">
        <v>4.7</v>
      </c>
      <c r="C35" s="21">
        <v>0.9</v>
      </c>
      <c r="D35" s="21">
        <v>0.4</v>
      </c>
      <c r="E35" s="21">
        <v>0.5</v>
      </c>
      <c r="F35" s="21">
        <v>0.1</v>
      </c>
      <c r="G35" s="21">
        <v>0.4</v>
      </c>
      <c r="H35" s="21">
        <v>0.4</v>
      </c>
      <c r="I35" s="21">
        <v>0</v>
      </c>
      <c r="J35" s="22" t="s">
        <v>8</v>
      </c>
      <c r="K35" s="21">
        <v>2.2999999999999998</v>
      </c>
    </row>
    <row r="36" spans="1:11" x14ac:dyDescent="0.15">
      <c r="A36" s="20" t="s">
        <v>87</v>
      </c>
      <c r="B36" s="21">
        <v>5.8</v>
      </c>
      <c r="C36" s="21">
        <v>0.7</v>
      </c>
      <c r="D36" s="21">
        <v>0.3</v>
      </c>
      <c r="E36" s="21">
        <v>0.1</v>
      </c>
      <c r="F36" s="21">
        <v>0.1</v>
      </c>
      <c r="G36" s="21">
        <v>0.3</v>
      </c>
      <c r="H36" s="21">
        <v>0.4</v>
      </c>
      <c r="I36" s="21">
        <v>0.2</v>
      </c>
      <c r="J36" s="21">
        <v>0.1</v>
      </c>
      <c r="K36" s="21">
        <v>3.9</v>
      </c>
    </row>
    <row r="37" spans="1:11" x14ac:dyDescent="0.15">
      <c r="A37" s="20" t="s">
        <v>38</v>
      </c>
      <c r="B37" s="21">
        <v>11.1</v>
      </c>
      <c r="C37" s="21">
        <v>1</v>
      </c>
      <c r="D37" s="21">
        <v>0.2</v>
      </c>
      <c r="E37" s="21">
        <v>0.3</v>
      </c>
      <c r="F37" s="21">
        <v>0.1</v>
      </c>
      <c r="G37" s="21">
        <v>1.1000000000000001</v>
      </c>
      <c r="H37" s="21">
        <v>2.2000000000000002</v>
      </c>
      <c r="I37" s="21">
        <v>0.3</v>
      </c>
      <c r="J37" s="21">
        <v>0.4</v>
      </c>
      <c r="K37" s="21">
        <v>5.8</v>
      </c>
    </row>
    <row r="38" spans="1:11" x14ac:dyDescent="0.15">
      <c r="A38" s="20" t="s">
        <v>88</v>
      </c>
      <c r="B38" s="21">
        <v>9.3000000000000007</v>
      </c>
      <c r="C38" s="21">
        <v>2.8</v>
      </c>
      <c r="D38" s="21">
        <v>0.1</v>
      </c>
      <c r="E38" s="21">
        <v>0.2</v>
      </c>
      <c r="F38" s="21">
        <v>0.5</v>
      </c>
      <c r="G38" s="21">
        <v>0.3</v>
      </c>
      <c r="H38" s="21">
        <v>2.2999999999999998</v>
      </c>
      <c r="I38" s="21">
        <v>0.2</v>
      </c>
      <c r="J38" s="21">
        <v>0.1</v>
      </c>
      <c r="K38" s="21">
        <v>3.1</v>
      </c>
    </row>
    <row r="39" spans="1:11" x14ac:dyDescent="0.15">
      <c r="A39" s="20" t="s">
        <v>89</v>
      </c>
      <c r="B39" s="21">
        <v>5.5</v>
      </c>
      <c r="C39" s="21">
        <v>1.9</v>
      </c>
      <c r="D39" s="21">
        <v>0.3</v>
      </c>
      <c r="E39" s="21">
        <v>0.2</v>
      </c>
      <c r="F39" s="21">
        <v>0.5</v>
      </c>
      <c r="G39" s="21">
        <v>0.2</v>
      </c>
      <c r="H39" s="21">
        <v>1.2</v>
      </c>
      <c r="I39" s="21">
        <v>0.1</v>
      </c>
      <c r="J39" s="21">
        <v>0</v>
      </c>
      <c r="K39" s="21">
        <v>1.4</v>
      </c>
    </row>
    <row r="40" spans="1:11" ht="9.9499999999999993" customHeight="1" x14ac:dyDescent="0.15">
      <c r="A40" s="20" t="s">
        <v>41</v>
      </c>
      <c r="B40" s="21">
        <v>5.8</v>
      </c>
      <c r="C40" s="21">
        <v>2.2999999999999998</v>
      </c>
      <c r="D40" s="21">
        <v>0.3</v>
      </c>
      <c r="E40" s="21">
        <v>0.3</v>
      </c>
      <c r="F40" s="21">
        <v>0.5</v>
      </c>
      <c r="G40" s="21">
        <v>0</v>
      </c>
      <c r="H40" s="21">
        <v>1</v>
      </c>
      <c r="I40" s="21">
        <v>0.2</v>
      </c>
      <c r="J40" s="21">
        <v>0.1</v>
      </c>
      <c r="K40" s="21">
        <v>1.4</v>
      </c>
    </row>
    <row r="41" spans="1:11" ht="9.9499999999999993" customHeight="1" x14ac:dyDescent="0.15">
      <c r="A41" s="12" t="s">
        <v>42</v>
      </c>
      <c r="B41" s="15">
        <v>6.6</v>
      </c>
      <c r="C41" s="15">
        <v>1.8</v>
      </c>
      <c r="D41" s="15">
        <v>0.3</v>
      </c>
      <c r="E41" s="15">
        <v>0.2</v>
      </c>
      <c r="F41" s="15">
        <v>0.4</v>
      </c>
      <c r="G41" s="15">
        <v>0.3</v>
      </c>
      <c r="H41" s="15">
        <v>1.2</v>
      </c>
      <c r="I41" s="15">
        <v>0.2</v>
      </c>
      <c r="J41" s="15">
        <v>0.1</v>
      </c>
      <c r="K41" s="15">
        <v>2.5</v>
      </c>
    </row>
    <row r="42" spans="1:11" ht="9" customHeight="1" x14ac:dyDescent="0.15">
      <c r="A42" s="1" t="s">
        <v>106</v>
      </c>
    </row>
  </sheetData>
  <mergeCells count="7">
    <mergeCell ref="A34:K34"/>
    <mergeCell ref="A3:A4"/>
    <mergeCell ref="A1:O1"/>
    <mergeCell ref="N2:O2"/>
    <mergeCell ref="B3:K3"/>
    <mergeCell ref="A5:K5"/>
    <mergeCell ref="A28:K28"/>
  </mergeCells>
  <hyperlinks>
    <hyperlink ref="N2:O2" location="'Indice delle tavole'!A1" display="TORNA ALL'INDICE"/>
  </hyperlinks>
  <pageMargins left="0.5" right="0.5" top="0.5" bottom="0.5" header="0" footer="0"/>
  <pageSetup paperSize="9" scale="72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zoomScaleNormal="100" workbookViewId="0">
      <selection sqref="A1:O1"/>
    </sheetView>
  </sheetViews>
  <sheetFormatPr defaultColWidth="11.19921875" defaultRowHeight="9" customHeight="1" x14ac:dyDescent="0.15"/>
  <cols>
    <col min="1" max="1" width="32.59765625" style="1" customWidth="1"/>
    <col min="2" max="2" width="8.3984375" style="1" customWidth="1"/>
    <col min="3" max="11" width="11.3984375" style="6" customWidth="1"/>
    <col min="12" max="16384" width="11.19921875" style="1"/>
  </cols>
  <sheetData>
    <row r="1" spans="1:15" ht="26.25" customHeight="1" x14ac:dyDescent="0.2">
      <c r="A1" s="260" t="s">
        <v>201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12" x14ac:dyDescent="0.2">
      <c r="A2" s="2"/>
      <c r="N2" s="243" t="s">
        <v>212</v>
      </c>
      <c r="O2" s="243"/>
    </row>
    <row r="3" spans="1:15" ht="9.75" customHeight="1" x14ac:dyDescent="0.15">
      <c r="A3" s="289" t="s">
        <v>110</v>
      </c>
      <c r="B3" s="283" t="s">
        <v>127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5" s="4" customFormat="1" ht="30.95" customHeight="1" x14ac:dyDescent="0.15">
      <c r="A4" s="290"/>
      <c r="B4" s="37" t="s">
        <v>137</v>
      </c>
      <c r="C4" s="37" t="s">
        <v>136</v>
      </c>
      <c r="D4" s="37" t="s">
        <v>128</v>
      </c>
      <c r="E4" s="37" t="s">
        <v>129</v>
      </c>
      <c r="F4" s="37" t="s">
        <v>130</v>
      </c>
      <c r="G4" s="37" t="s">
        <v>131</v>
      </c>
      <c r="H4" s="37" t="s">
        <v>132</v>
      </c>
      <c r="I4" s="37" t="s">
        <v>133</v>
      </c>
      <c r="J4" s="37" t="s">
        <v>134</v>
      </c>
      <c r="K4" s="37" t="s">
        <v>135</v>
      </c>
      <c r="L4" s="63"/>
    </row>
    <row r="5" spans="1:15" s="70" customFormat="1" x14ac:dyDescent="0.15">
      <c r="A5" s="262" t="s">
        <v>157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63"/>
    </row>
    <row r="6" spans="1:15" ht="9.9499999999999993" customHeight="1" x14ac:dyDescent="0.15">
      <c r="A6" s="20" t="s">
        <v>9</v>
      </c>
      <c r="B6" s="27">
        <v>188</v>
      </c>
      <c r="C6" s="22">
        <v>53</v>
      </c>
      <c r="D6" s="22">
        <v>13</v>
      </c>
      <c r="E6" s="22">
        <v>13</v>
      </c>
      <c r="F6" s="22">
        <v>10</v>
      </c>
      <c r="G6" s="22">
        <v>34</v>
      </c>
      <c r="H6" s="22">
        <v>17</v>
      </c>
      <c r="I6" s="22" t="s">
        <v>8</v>
      </c>
      <c r="J6" s="22">
        <v>23</v>
      </c>
      <c r="K6" s="22">
        <v>39</v>
      </c>
    </row>
    <row r="7" spans="1:15" x14ac:dyDescent="0.15">
      <c r="A7" s="20" t="s">
        <v>85</v>
      </c>
      <c r="B7" s="22">
        <v>31</v>
      </c>
      <c r="C7" s="22">
        <v>3</v>
      </c>
      <c r="D7" s="22">
        <v>0</v>
      </c>
      <c r="E7" s="22">
        <v>0</v>
      </c>
      <c r="F7" s="22" t="s">
        <v>8</v>
      </c>
      <c r="G7" s="22">
        <v>27</v>
      </c>
      <c r="H7" s="22">
        <v>0</v>
      </c>
      <c r="I7" s="22" t="s">
        <v>8</v>
      </c>
      <c r="J7" s="22" t="s">
        <v>8</v>
      </c>
      <c r="K7" s="22">
        <v>1</v>
      </c>
    </row>
    <row r="8" spans="1:15" ht="9.9499999999999993" customHeight="1" x14ac:dyDescent="0.15">
      <c r="A8" s="20" t="s">
        <v>11</v>
      </c>
      <c r="B8" s="22">
        <v>50</v>
      </c>
      <c r="C8" s="22">
        <v>11</v>
      </c>
      <c r="D8" s="22">
        <v>7</v>
      </c>
      <c r="E8" s="22">
        <v>6</v>
      </c>
      <c r="F8" s="22">
        <v>1</v>
      </c>
      <c r="G8" s="22">
        <v>6</v>
      </c>
      <c r="H8" s="22">
        <v>1</v>
      </c>
      <c r="I8" s="22">
        <v>0</v>
      </c>
      <c r="J8" s="22">
        <v>2</v>
      </c>
      <c r="K8" s="22">
        <v>17</v>
      </c>
    </row>
    <row r="9" spans="1:15" ht="9.9499999999999993" customHeight="1" x14ac:dyDescent="0.15">
      <c r="A9" s="20" t="s">
        <v>12</v>
      </c>
      <c r="B9" s="22">
        <v>501</v>
      </c>
      <c r="C9" s="22">
        <v>291</v>
      </c>
      <c r="D9" s="22">
        <v>27</v>
      </c>
      <c r="E9" s="22">
        <v>27</v>
      </c>
      <c r="F9" s="22">
        <v>13</v>
      </c>
      <c r="G9" s="22">
        <v>33</v>
      </c>
      <c r="H9" s="22">
        <v>42</v>
      </c>
      <c r="I9" s="22">
        <v>22</v>
      </c>
      <c r="J9" s="22">
        <v>5</v>
      </c>
      <c r="K9" s="22">
        <v>83</v>
      </c>
    </row>
    <row r="10" spans="1:15" ht="9.9499999999999993" customHeight="1" x14ac:dyDescent="0.15">
      <c r="A10" s="20" t="s">
        <v>13</v>
      </c>
      <c r="B10" s="22">
        <v>76</v>
      </c>
      <c r="C10" s="22">
        <v>41</v>
      </c>
      <c r="D10" s="22">
        <v>2</v>
      </c>
      <c r="E10" s="22">
        <v>2</v>
      </c>
      <c r="F10" s="22">
        <v>4</v>
      </c>
      <c r="G10" s="22">
        <v>2</v>
      </c>
      <c r="H10" s="22">
        <v>4</v>
      </c>
      <c r="I10" s="22">
        <v>20</v>
      </c>
      <c r="J10" s="22" t="s">
        <v>8</v>
      </c>
      <c r="K10" s="22">
        <v>5</v>
      </c>
    </row>
    <row r="11" spans="1:15" ht="9.9499999999999993" customHeight="1" x14ac:dyDescent="0.15">
      <c r="A11" s="159" t="s">
        <v>14</v>
      </c>
      <c r="B11" s="22">
        <v>51</v>
      </c>
      <c r="C11" s="22">
        <v>30</v>
      </c>
      <c r="D11" s="22">
        <v>0</v>
      </c>
      <c r="E11" s="22">
        <v>1</v>
      </c>
      <c r="F11" s="22">
        <v>3</v>
      </c>
      <c r="G11" s="22">
        <v>1</v>
      </c>
      <c r="H11" s="22">
        <v>3</v>
      </c>
      <c r="I11" s="22">
        <v>15</v>
      </c>
      <c r="J11" s="22" t="s">
        <v>8</v>
      </c>
      <c r="K11" s="22">
        <v>1</v>
      </c>
    </row>
    <row r="12" spans="1:15" ht="9.9499999999999993" customHeight="1" x14ac:dyDescent="0.15">
      <c r="A12" s="159" t="s">
        <v>15</v>
      </c>
      <c r="B12" s="22">
        <v>25</v>
      </c>
      <c r="C12" s="22">
        <v>11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5</v>
      </c>
      <c r="J12" s="22" t="s">
        <v>8</v>
      </c>
      <c r="K12" s="22">
        <v>5</v>
      </c>
    </row>
    <row r="13" spans="1:15" ht="9.9499999999999993" customHeight="1" x14ac:dyDescent="0.15">
      <c r="A13" s="20" t="s">
        <v>16</v>
      </c>
      <c r="B13" s="22">
        <v>312</v>
      </c>
      <c r="C13" s="22">
        <v>131</v>
      </c>
      <c r="D13" s="22">
        <v>16</v>
      </c>
      <c r="E13" s="22">
        <v>13</v>
      </c>
      <c r="F13" s="22">
        <v>42</v>
      </c>
      <c r="G13" s="22">
        <v>10</v>
      </c>
      <c r="H13" s="22">
        <v>73</v>
      </c>
      <c r="I13" s="22">
        <v>15</v>
      </c>
      <c r="J13" s="22" t="s">
        <v>8</v>
      </c>
      <c r="K13" s="22">
        <v>20</v>
      </c>
    </row>
    <row r="14" spans="1:15" ht="9.9499999999999993" customHeight="1" x14ac:dyDescent="0.15">
      <c r="A14" s="20" t="s">
        <v>17</v>
      </c>
      <c r="B14" s="22">
        <v>617</v>
      </c>
      <c r="C14" s="22">
        <v>38</v>
      </c>
      <c r="D14" s="22">
        <v>5</v>
      </c>
      <c r="E14" s="22">
        <v>2</v>
      </c>
      <c r="F14" s="22">
        <v>86</v>
      </c>
      <c r="G14" s="22">
        <v>1</v>
      </c>
      <c r="H14" s="22">
        <v>510</v>
      </c>
      <c r="I14" s="22">
        <v>9</v>
      </c>
      <c r="J14" s="22" t="s">
        <v>8</v>
      </c>
      <c r="K14" s="22">
        <v>5</v>
      </c>
    </row>
    <row r="15" spans="1:15" ht="9.9499999999999993" customHeight="1" x14ac:dyDescent="0.15">
      <c r="A15" s="20" t="s">
        <v>18</v>
      </c>
      <c r="B15" s="22">
        <v>186</v>
      </c>
      <c r="C15" s="22">
        <v>126</v>
      </c>
      <c r="D15" s="22">
        <v>12</v>
      </c>
      <c r="E15" s="22">
        <v>9</v>
      </c>
      <c r="F15" s="22">
        <v>16</v>
      </c>
      <c r="G15" s="22">
        <v>7</v>
      </c>
      <c r="H15" s="22">
        <v>9</v>
      </c>
      <c r="I15" s="22">
        <v>16</v>
      </c>
      <c r="J15" s="22" t="s">
        <v>8</v>
      </c>
      <c r="K15" s="22">
        <v>14</v>
      </c>
    </row>
    <row r="16" spans="1:15" ht="9.9499999999999993" customHeight="1" x14ac:dyDescent="0.15">
      <c r="A16" s="20" t="s">
        <v>19</v>
      </c>
      <c r="B16" s="22">
        <v>139</v>
      </c>
      <c r="C16" s="22">
        <v>90</v>
      </c>
      <c r="D16" s="22">
        <v>6</v>
      </c>
      <c r="E16" s="22">
        <v>10</v>
      </c>
      <c r="F16" s="22">
        <v>5</v>
      </c>
      <c r="G16" s="22">
        <v>1</v>
      </c>
      <c r="H16" s="22">
        <v>5</v>
      </c>
      <c r="I16" s="22" t="s">
        <v>8</v>
      </c>
      <c r="J16" s="22" t="s">
        <v>8</v>
      </c>
      <c r="K16" s="22">
        <v>29</v>
      </c>
    </row>
    <row r="17" spans="1:11" ht="9.9499999999999993" customHeight="1" x14ac:dyDescent="0.15">
      <c r="A17" s="20" t="s">
        <v>20</v>
      </c>
      <c r="B17" s="22">
        <v>34</v>
      </c>
      <c r="C17" s="22">
        <v>22</v>
      </c>
      <c r="D17" s="22">
        <v>2</v>
      </c>
      <c r="E17" s="22">
        <v>1</v>
      </c>
      <c r="F17" s="22" t="s">
        <v>8</v>
      </c>
      <c r="G17" s="22">
        <v>5</v>
      </c>
      <c r="H17" s="22">
        <v>1</v>
      </c>
      <c r="I17" s="22" t="s">
        <v>8</v>
      </c>
      <c r="J17" s="22" t="s">
        <v>8</v>
      </c>
      <c r="K17" s="22">
        <v>4</v>
      </c>
    </row>
    <row r="18" spans="1:11" ht="9.9499999999999993" customHeight="1" x14ac:dyDescent="0.15">
      <c r="A18" s="20" t="s">
        <v>21</v>
      </c>
      <c r="B18" s="22">
        <v>33</v>
      </c>
      <c r="C18" s="22">
        <v>21</v>
      </c>
      <c r="D18" s="22">
        <v>4</v>
      </c>
      <c r="E18" s="22">
        <v>7</v>
      </c>
      <c r="F18" s="22" t="s">
        <v>8</v>
      </c>
      <c r="G18" s="22">
        <v>2</v>
      </c>
      <c r="H18" s="22" t="s">
        <v>8</v>
      </c>
      <c r="I18" s="22">
        <v>1</v>
      </c>
      <c r="J18" s="22" t="s">
        <v>8</v>
      </c>
      <c r="K18" s="22">
        <v>1</v>
      </c>
    </row>
    <row r="19" spans="1:11" ht="9.9499999999999993" customHeight="1" x14ac:dyDescent="0.15">
      <c r="A19" s="20" t="s">
        <v>22</v>
      </c>
      <c r="B19" s="22">
        <v>207</v>
      </c>
      <c r="C19" s="22">
        <v>67</v>
      </c>
      <c r="D19" s="22">
        <v>21</v>
      </c>
      <c r="E19" s="22">
        <v>13</v>
      </c>
      <c r="F19" s="22">
        <v>21</v>
      </c>
      <c r="G19" s="22">
        <v>6</v>
      </c>
      <c r="H19" s="22">
        <v>13</v>
      </c>
      <c r="I19" s="22" t="s">
        <v>8</v>
      </c>
      <c r="J19" s="22" t="s">
        <v>8</v>
      </c>
      <c r="K19" s="22">
        <v>69</v>
      </c>
    </row>
    <row r="20" spans="1:11" ht="9.9499999999999993" customHeight="1" x14ac:dyDescent="0.15">
      <c r="A20" s="20" t="s">
        <v>23</v>
      </c>
      <c r="B20" s="22">
        <v>45</v>
      </c>
      <c r="C20" s="22">
        <v>27</v>
      </c>
      <c r="D20" s="22">
        <v>5</v>
      </c>
      <c r="E20" s="22">
        <v>8</v>
      </c>
      <c r="F20" s="22" t="s">
        <v>8</v>
      </c>
      <c r="G20" s="22">
        <v>5</v>
      </c>
      <c r="H20" s="22">
        <v>2</v>
      </c>
      <c r="I20" s="22" t="s">
        <v>8</v>
      </c>
      <c r="J20" s="22" t="s">
        <v>8</v>
      </c>
      <c r="K20" s="22">
        <v>6</v>
      </c>
    </row>
    <row r="21" spans="1:11" ht="9.9499999999999993" customHeight="1" x14ac:dyDescent="0.15">
      <c r="A21" s="20" t="s">
        <v>24</v>
      </c>
      <c r="B21" s="22">
        <v>9</v>
      </c>
      <c r="C21" s="22">
        <v>7</v>
      </c>
      <c r="D21" s="22" t="s">
        <v>8</v>
      </c>
      <c r="E21" s="22">
        <v>0</v>
      </c>
      <c r="F21" s="22">
        <v>1</v>
      </c>
      <c r="G21" s="22">
        <v>1</v>
      </c>
      <c r="H21" s="22" t="s">
        <v>8</v>
      </c>
      <c r="I21" s="22" t="s">
        <v>8</v>
      </c>
      <c r="J21" s="22" t="s">
        <v>8</v>
      </c>
      <c r="K21" s="22" t="s">
        <v>8</v>
      </c>
    </row>
    <row r="22" spans="1:11" ht="9.9499999999999993" customHeight="1" x14ac:dyDescent="0.15">
      <c r="A22" s="20" t="s">
        <v>25</v>
      </c>
      <c r="B22" s="22">
        <v>36</v>
      </c>
      <c r="C22" s="22">
        <v>12</v>
      </c>
      <c r="D22" s="22">
        <v>6</v>
      </c>
      <c r="E22" s="22">
        <v>6</v>
      </c>
      <c r="F22" s="22">
        <v>1</v>
      </c>
      <c r="G22" s="22">
        <v>5</v>
      </c>
      <c r="H22" s="22" t="s">
        <v>8</v>
      </c>
      <c r="I22" s="22" t="s">
        <v>8</v>
      </c>
      <c r="J22" s="22" t="s">
        <v>8</v>
      </c>
      <c r="K22" s="22">
        <v>6</v>
      </c>
    </row>
    <row r="23" spans="1:11" ht="9.9499999999999993" customHeight="1" x14ac:dyDescent="0.15">
      <c r="A23" s="20" t="s">
        <v>26</v>
      </c>
      <c r="B23" s="22">
        <v>63</v>
      </c>
      <c r="C23" s="22">
        <v>45</v>
      </c>
      <c r="D23" s="22" t="s">
        <v>8</v>
      </c>
      <c r="E23" s="22">
        <v>7</v>
      </c>
      <c r="F23" s="22" t="s">
        <v>8</v>
      </c>
      <c r="G23" s="22">
        <v>4</v>
      </c>
      <c r="H23" s="22">
        <v>2</v>
      </c>
      <c r="I23" s="22" t="s">
        <v>8</v>
      </c>
      <c r="J23" s="22" t="s">
        <v>8</v>
      </c>
      <c r="K23" s="22">
        <v>5</v>
      </c>
    </row>
    <row r="24" spans="1:11" ht="9.9499999999999993" customHeight="1" x14ac:dyDescent="0.15">
      <c r="A24" s="20" t="s">
        <v>27</v>
      </c>
      <c r="B24" s="22">
        <v>7</v>
      </c>
      <c r="C24" s="22">
        <v>3</v>
      </c>
      <c r="D24" s="22" t="s">
        <v>8</v>
      </c>
      <c r="E24" s="22">
        <v>2</v>
      </c>
      <c r="F24" s="22" t="s">
        <v>8</v>
      </c>
      <c r="G24" s="22">
        <v>1</v>
      </c>
      <c r="H24" s="22" t="s">
        <v>8</v>
      </c>
      <c r="I24" s="22" t="s">
        <v>8</v>
      </c>
      <c r="J24" s="22">
        <v>1</v>
      </c>
      <c r="K24" s="22">
        <v>0</v>
      </c>
    </row>
    <row r="25" spans="1:11" ht="9.9499999999999993" customHeight="1" x14ac:dyDescent="0.15">
      <c r="A25" s="20" t="s">
        <v>28</v>
      </c>
      <c r="B25" s="22">
        <v>15</v>
      </c>
      <c r="C25" s="22">
        <v>4</v>
      </c>
      <c r="D25" s="22">
        <v>3</v>
      </c>
      <c r="E25" s="22">
        <v>5</v>
      </c>
      <c r="F25" s="22" t="s">
        <v>8</v>
      </c>
      <c r="G25" s="22" t="s">
        <v>8</v>
      </c>
      <c r="H25" s="22" t="s">
        <v>8</v>
      </c>
      <c r="I25" s="22" t="s">
        <v>8</v>
      </c>
      <c r="J25" s="22" t="s">
        <v>8</v>
      </c>
      <c r="K25" s="22">
        <v>2</v>
      </c>
    </row>
    <row r="26" spans="1:11" ht="9.9499999999999993" customHeight="1" x14ac:dyDescent="0.15">
      <c r="A26" s="20" t="s">
        <v>29</v>
      </c>
      <c r="B26" s="22">
        <v>68</v>
      </c>
      <c r="C26" s="22">
        <v>27</v>
      </c>
      <c r="D26" s="22">
        <v>8</v>
      </c>
      <c r="E26" s="22">
        <v>8</v>
      </c>
      <c r="F26" s="22">
        <v>2</v>
      </c>
      <c r="G26" s="22">
        <v>10</v>
      </c>
      <c r="H26" s="22">
        <v>5</v>
      </c>
      <c r="I26" s="22">
        <v>3</v>
      </c>
      <c r="J26" s="22" t="s">
        <v>8</v>
      </c>
      <c r="K26" s="22">
        <v>10</v>
      </c>
    </row>
    <row r="27" spans="1:11" ht="9.9499999999999993" customHeight="1" x14ac:dyDescent="0.15">
      <c r="A27" s="20" t="s">
        <v>30</v>
      </c>
      <c r="B27" s="22">
        <v>1109</v>
      </c>
      <c r="C27" s="22">
        <v>1</v>
      </c>
      <c r="D27" s="22">
        <v>12</v>
      </c>
      <c r="E27" s="22">
        <v>2</v>
      </c>
      <c r="F27" s="22" t="s">
        <v>8</v>
      </c>
      <c r="G27" s="22">
        <v>2</v>
      </c>
      <c r="H27" s="22">
        <v>1</v>
      </c>
      <c r="I27" s="22" t="s">
        <v>8</v>
      </c>
      <c r="J27" s="22" t="s">
        <v>8</v>
      </c>
      <c r="K27" s="22">
        <v>1106</v>
      </c>
    </row>
    <row r="28" spans="1:11" ht="9.9499999999999993" customHeight="1" x14ac:dyDescent="0.15">
      <c r="A28" s="262" t="s">
        <v>158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ht="9.9499999999999993" customHeight="1" x14ac:dyDescent="0.15">
      <c r="A29" s="20" t="s">
        <v>31</v>
      </c>
      <c r="B29" s="27">
        <v>770</v>
      </c>
      <c r="C29" s="22">
        <v>357</v>
      </c>
      <c r="D29" s="22">
        <v>47</v>
      </c>
      <c r="E29" s="22">
        <v>46</v>
      </c>
      <c r="F29" s="22">
        <v>24</v>
      </c>
      <c r="G29" s="22">
        <v>101</v>
      </c>
      <c r="H29" s="22">
        <v>60</v>
      </c>
      <c r="I29" s="22">
        <v>23</v>
      </c>
      <c r="J29" s="22">
        <v>29</v>
      </c>
      <c r="K29" s="22">
        <v>140</v>
      </c>
    </row>
    <row r="30" spans="1:11" ht="9.9499999999999993" customHeight="1" x14ac:dyDescent="0.15">
      <c r="A30" s="20" t="s">
        <v>32</v>
      </c>
      <c r="B30" s="22">
        <v>1190</v>
      </c>
      <c r="C30" s="22">
        <v>336</v>
      </c>
      <c r="D30" s="22">
        <v>35</v>
      </c>
      <c r="E30" s="22">
        <v>25</v>
      </c>
      <c r="F30" s="22">
        <v>149</v>
      </c>
      <c r="G30" s="22">
        <v>19</v>
      </c>
      <c r="H30" s="22">
        <v>596</v>
      </c>
      <c r="I30" s="22">
        <v>60</v>
      </c>
      <c r="J30" s="22" t="s">
        <v>8</v>
      </c>
      <c r="K30" s="22">
        <v>44</v>
      </c>
    </row>
    <row r="31" spans="1:11" ht="9.9499999999999993" customHeight="1" x14ac:dyDescent="0.15">
      <c r="A31" s="20" t="s">
        <v>33</v>
      </c>
      <c r="B31" s="22">
        <v>412</v>
      </c>
      <c r="C31" s="22">
        <v>200</v>
      </c>
      <c r="D31" s="22">
        <v>33</v>
      </c>
      <c r="E31" s="22">
        <v>30</v>
      </c>
      <c r="F31" s="22">
        <v>27</v>
      </c>
      <c r="G31" s="22">
        <v>14</v>
      </c>
      <c r="H31" s="22">
        <v>18</v>
      </c>
      <c r="I31" s="22">
        <v>1</v>
      </c>
      <c r="J31" s="22" t="s">
        <v>8</v>
      </c>
      <c r="K31" s="22">
        <v>103</v>
      </c>
    </row>
    <row r="32" spans="1:11" ht="9.9499999999999993" customHeight="1" x14ac:dyDescent="0.15">
      <c r="A32" s="20" t="s">
        <v>34</v>
      </c>
      <c r="B32" s="22">
        <v>174</v>
      </c>
      <c r="C32" s="22">
        <v>99</v>
      </c>
      <c r="D32" s="22">
        <v>14</v>
      </c>
      <c r="E32" s="22">
        <v>28</v>
      </c>
      <c r="F32" s="22">
        <v>2</v>
      </c>
      <c r="G32" s="22">
        <v>15</v>
      </c>
      <c r="H32" s="22">
        <v>4</v>
      </c>
      <c r="I32" s="22" t="s">
        <v>8</v>
      </c>
      <c r="J32" s="22">
        <v>1</v>
      </c>
      <c r="K32" s="22">
        <v>20</v>
      </c>
    </row>
    <row r="33" spans="1:11" ht="9.9499999999999993" customHeight="1" x14ac:dyDescent="0.15">
      <c r="A33" s="20" t="s">
        <v>35</v>
      </c>
      <c r="B33" s="22">
        <v>1177</v>
      </c>
      <c r="C33" s="22">
        <v>28</v>
      </c>
      <c r="D33" s="22">
        <v>20</v>
      </c>
      <c r="E33" s="22">
        <v>10</v>
      </c>
      <c r="F33" s="22">
        <v>2</v>
      </c>
      <c r="G33" s="22">
        <v>12</v>
      </c>
      <c r="H33" s="22">
        <v>5</v>
      </c>
      <c r="I33" s="22">
        <v>3</v>
      </c>
      <c r="J33" s="22" t="s">
        <v>8</v>
      </c>
      <c r="K33" s="22">
        <v>1116</v>
      </c>
    </row>
    <row r="34" spans="1:11" ht="9.9499999999999993" customHeight="1" x14ac:dyDescent="0.15">
      <c r="A34" s="262" t="s">
        <v>159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</row>
    <row r="35" spans="1:11" x14ac:dyDescent="0.15">
      <c r="A35" s="20" t="s">
        <v>101</v>
      </c>
      <c r="B35" s="27">
        <v>390</v>
      </c>
      <c r="C35" s="22">
        <v>73</v>
      </c>
      <c r="D35" s="22">
        <v>32</v>
      </c>
      <c r="E35" s="22">
        <v>41</v>
      </c>
      <c r="F35" s="22">
        <v>9</v>
      </c>
      <c r="G35" s="22">
        <v>33</v>
      </c>
      <c r="H35" s="22">
        <v>30</v>
      </c>
      <c r="I35" s="22">
        <v>3</v>
      </c>
      <c r="J35" s="22" t="s">
        <v>8</v>
      </c>
      <c r="K35" s="22">
        <v>191</v>
      </c>
    </row>
    <row r="36" spans="1:11" x14ac:dyDescent="0.15">
      <c r="A36" s="20" t="s">
        <v>87</v>
      </c>
      <c r="B36" s="22">
        <v>475</v>
      </c>
      <c r="C36" s="22">
        <v>60</v>
      </c>
      <c r="D36" s="22">
        <v>28</v>
      </c>
      <c r="E36" s="22">
        <v>9</v>
      </c>
      <c r="F36" s="22">
        <v>10</v>
      </c>
      <c r="G36" s="22">
        <v>23</v>
      </c>
      <c r="H36" s="22">
        <v>30</v>
      </c>
      <c r="I36" s="22">
        <v>15</v>
      </c>
      <c r="J36" s="22">
        <v>4</v>
      </c>
      <c r="K36" s="22">
        <v>321</v>
      </c>
    </row>
    <row r="37" spans="1:11" x14ac:dyDescent="0.15">
      <c r="A37" s="20" t="s">
        <v>38</v>
      </c>
      <c r="B37" s="22">
        <v>346</v>
      </c>
      <c r="C37" s="22">
        <v>31</v>
      </c>
      <c r="D37" s="22">
        <v>6</v>
      </c>
      <c r="E37" s="22">
        <v>10</v>
      </c>
      <c r="F37" s="22">
        <v>5</v>
      </c>
      <c r="G37" s="22">
        <v>35</v>
      </c>
      <c r="H37" s="22">
        <v>70</v>
      </c>
      <c r="I37" s="22">
        <v>9</v>
      </c>
      <c r="J37" s="22">
        <v>13</v>
      </c>
      <c r="K37" s="22">
        <v>179</v>
      </c>
    </row>
    <row r="38" spans="1:11" x14ac:dyDescent="0.15">
      <c r="A38" s="20" t="s">
        <v>88</v>
      </c>
      <c r="B38" s="22">
        <v>1178</v>
      </c>
      <c r="C38" s="22">
        <v>357</v>
      </c>
      <c r="D38" s="22">
        <v>15</v>
      </c>
      <c r="E38" s="22">
        <v>28</v>
      </c>
      <c r="F38" s="22">
        <v>62</v>
      </c>
      <c r="G38" s="22">
        <v>41</v>
      </c>
      <c r="H38" s="22">
        <v>297</v>
      </c>
      <c r="I38" s="22">
        <v>28</v>
      </c>
      <c r="J38" s="22">
        <v>7</v>
      </c>
      <c r="K38" s="22">
        <v>396</v>
      </c>
    </row>
    <row r="39" spans="1:11" x14ac:dyDescent="0.15">
      <c r="A39" s="20" t="s">
        <v>89</v>
      </c>
      <c r="B39" s="22">
        <v>801</v>
      </c>
      <c r="C39" s="22">
        <v>284</v>
      </c>
      <c r="D39" s="22">
        <v>37</v>
      </c>
      <c r="E39" s="22">
        <v>27</v>
      </c>
      <c r="F39" s="22">
        <v>71</v>
      </c>
      <c r="G39" s="22">
        <v>26</v>
      </c>
      <c r="H39" s="22">
        <v>169</v>
      </c>
      <c r="I39" s="22">
        <v>12</v>
      </c>
      <c r="J39" s="22">
        <v>1</v>
      </c>
      <c r="K39" s="22">
        <v>208</v>
      </c>
    </row>
    <row r="40" spans="1:11" ht="9.9499999999999993" customHeight="1" x14ac:dyDescent="0.15">
      <c r="A40" s="20" t="s">
        <v>41</v>
      </c>
      <c r="B40" s="22">
        <v>534</v>
      </c>
      <c r="C40" s="22">
        <v>215</v>
      </c>
      <c r="D40" s="22">
        <v>31</v>
      </c>
      <c r="E40" s="22">
        <v>25</v>
      </c>
      <c r="F40" s="22">
        <v>47</v>
      </c>
      <c r="G40" s="22">
        <v>3</v>
      </c>
      <c r="H40" s="22">
        <v>88</v>
      </c>
      <c r="I40" s="22">
        <v>20</v>
      </c>
      <c r="J40" s="22">
        <v>5</v>
      </c>
      <c r="K40" s="22">
        <v>130</v>
      </c>
    </row>
    <row r="41" spans="1:11" ht="9.9499999999999993" customHeight="1" x14ac:dyDescent="0.15">
      <c r="A41" s="12" t="s">
        <v>42</v>
      </c>
      <c r="B41" s="13">
        <v>3724</v>
      </c>
      <c r="C41" s="13">
        <v>1020</v>
      </c>
      <c r="D41" s="13">
        <v>149</v>
      </c>
      <c r="E41" s="13">
        <v>140</v>
      </c>
      <c r="F41" s="13">
        <v>203</v>
      </c>
      <c r="G41" s="13">
        <v>161</v>
      </c>
      <c r="H41" s="13">
        <v>684</v>
      </c>
      <c r="I41" s="13">
        <v>87</v>
      </c>
      <c r="J41" s="13">
        <v>31</v>
      </c>
      <c r="K41" s="13">
        <v>1424</v>
      </c>
    </row>
    <row r="42" spans="1:11" ht="9" customHeight="1" x14ac:dyDescent="0.15">
      <c r="A42" s="1" t="s">
        <v>106</v>
      </c>
    </row>
  </sheetData>
  <mergeCells count="7">
    <mergeCell ref="A34:K34"/>
    <mergeCell ref="A3:A4"/>
    <mergeCell ref="A1:O1"/>
    <mergeCell ref="N2:O2"/>
    <mergeCell ref="B3:K3"/>
    <mergeCell ref="A5:K5"/>
    <mergeCell ref="A28:K28"/>
  </mergeCells>
  <hyperlinks>
    <hyperlink ref="N2:O2" location="'Indice delle tavole'!A1" display="TORNA ALL'INDICE"/>
  </hyperlinks>
  <pageMargins left="0.5" right="0.5" top="0.5" bottom="0.5" header="0" footer="0"/>
  <pageSetup paperSize="9" scale="7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zoomScaleNormal="100" workbookViewId="0">
      <selection sqref="A1:S1"/>
    </sheetView>
  </sheetViews>
  <sheetFormatPr defaultColWidth="11.19921875" defaultRowHeight="9" customHeight="1" x14ac:dyDescent="0.15"/>
  <cols>
    <col min="1" max="1" width="15" style="77" bestFit="1" customWidth="1"/>
    <col min="2" max="5" width="8.59765625" style="77" customWidth="1"/>
    <col min="6" max="6" width="1.796875" style="77" customWidth="1"/>
    <col min="7" max="10" width="8.59765625" style="77" customWidth="1"/>
    <col min="11" max="11" width="1.796875" style="77" customWidth="1"/>
    <col min="12" max="15" width="8.59765625" style="77" customWidth="1"/>
    <col min="16" max="16384" width="11.19921875" style="77"/>
  </cols>
  <sheetData>
    <row r="1" spans="1:21" s="41" customFormat="1" ht="26.25" customHeight="1" x14ac:dyDescent="0.2">
      <c r="A1" s="242" t="s">
        <v>176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s="41" customFormat="1" ht="12" x14ac:dyDescent="0.2">
      <c r="T2" s="243" t="s">
        <v>212</v>
      </c>
      <c r="U2" s="243"/>
    </row>
    <row r="3" spans="1:21" ht="9.9499999999999993" customHeight="1" x14ac:dyDescent="0.15">
      <c r="A3" s="75"/>
      <c r="B3" s="245" t="s">
        <v>0</v>
      </c>
      <c r="C3" s="245"/>
      <c r="D3" s="245"/>
      <c r="E3" s="245"/>
      <c r="F3" s="76"/>
      <c r="G3" s="245" t="s">
        <v>1</v>
      </c>
      <c r="H3" s="245"/>
      <c r="I3" s="245"/>
      <c r="J3" s="245"/>
      <c r="K3" s="76"/>
      <c r="L3" s="245" t="s">
        <v>2</v>
      </c>
      <c r="M3" s="245"/>
      <c r="N3" s="245"/>
      <c r="O3" s="245"/>
    </row>
    <row r="4" spans="1:21" s="81" customFormat="1" ht="42" customHeight="1" x14ac:dyDescent="0.15">
      <c r="A4" s="78" t="s">
        <v>108</v>
      </c>
      <c r="B4" s="79" t="s">
        <v>3</v>
      </c>
      <c r="C4" s="79" t="s">
        <v>4</v>
      </c>
      <c r="D4" s="79" t="s">
        <v>5</v>
      </c>
      <c r="E4" s="79" t="s">
        <v>6</v>
      </c>
      <c r="F4" s="80"/>
      <c r="G4" s="79" t="s">
        <v>3</v>
      </c>
      <c r="H4" s="79" t="s">
        <v>4</v>
      </c>
      <c r="I4" s="79" t="s">
        <v>5</v>
      </c>
      <c r="J4" s="79" t="s">
        <v>6</v>
      </c>
      <c r="K4" s="80"/>
      <c r="L4" s="79" t="s">
        <v>3</v>
      </c>
      <c r="M4" s="79" t="s">
        <v>4</v>
      </c>
      <c r="N4" s="79" t="s">
        <v>5</v>
      </c>
      <c r="O4" s="79" t="s">
        <v>6</v>
      </c>
    </row>
    <row r="5" spans="1:21" ht="9.9499999999999993" customHeight="1" x14ac:dyDescent="0.15">
      <c r="A5" s="246" t="s">
        <v>43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6" spans="1:21" ht="9.9499999999999993" customHeight="1" x14ac:dyDescent="0.15">
      <c r="A6" s="82" t="s">
        <v>71</v>
      </c>
      <c r="B6" s="91">
        <v>3646</v>
      </c>
      <c r="C6" s="91">
        <v>167</v>
      </c>
      <c r="D6" s="91">
        <v>1160</v>
      </c>
      <c r="E6" s="91">
        <v>397</v>
      </c>
      <c r="F6" s="91"/>
      <c r="G6" s="91">
        <v>3977</v>
      </c>
      <c r="H6" s="91">
        <v>171</v>
      </c>
      <c r="I6" s="91">
        <v>1108</v>
      </c>
      <c r="J6" s="91">
        <v>132</v>
      </c>
      <c r="K6" s="91"/>
      <c r="L6" s="91">
        <v>4787</v>
      </c>
      <c r="M6" s="91">
        <v>35</v>
      </c>
      <c r="N6" s="91">
        <v>357</v>
      </c>
      <c r="O6" s="91">
        <v>196</v>
      </c>
    </row>
    <row r="7" spans="1:21" ht="9.9499999999999993" customHeight="1" x14ac:dyDescent="0.15">
      <c r="A7" s="158" t="s">
        <v>72</v>
      </c>
      <c r="B7" s="92">
        <v>1757</v>
      </c>
      <c r="C7" s="92">
        <v>34</v>
      </c>
      <c r="D7" s="92">
        <v>413</v>
      </c>
      <c r="E7" s="92">
        <v>192</v>
      </c>
      <c r="F7" s="92"/>
      <c r="G7" s="92">
        <v>1941</v>
      </c>
      <c r="H7" s="92">
        <v>39</v>
      </c>
      <c r="I7" s="92">
        <v>367</v>
      </c>
      <c r="J7" s="92">
        <v>58</v>
      </c>
      <c r="K7" s="92"/>
      <c r="L7" s="92">
        <v>2202</v>
      </c>
      <c r="M7" s="92">
        <v>15</v>
      </c>
      <c r="N7" s="92">
        <v>135</v>
      </c>
      <c r="O7" s="92">
        <v>50</v>
      </c>
    </row>
    <row r="8" spans="1:21" ht="9.9499999999999993" customHeight="1" x14ac:dyDescent="0.15">
      <c r="A8" s="158" t="s">
        <v>73</v>
      </c>
      <c r="B8" s="92">
        <v>1889</v>
      </c>
      <c r="C8" s="92">
        <v>133</v>
      </c>
      <c r="D8" s="92">
        <v>746</v>
      </c>
      <c r="E8" s="92">
        <v>205</v>
      </c>
      <c r="F8" s="92"/>
      <c r="G8" s="92">
        <v>2037</v>
      </c>
      <c r="H8" s="92">
        <v>132</v>
      </c>
      <c r="I8" s="92">
        <v>742</v>
      </c>
      <c r="J8" s="92">
        <v>74</v>
      </c>
      <c r="K8" s="92"/>
      <c r="L8" s="92">
        <v>2585</v>
      </c>
      <c r="M8" s="92">
        <v>20</v>
      </c>
      <c r="N8" s="92">
        <v>222</v>
      </c>
      <c r="O8" s="92">
        <v>146</v>
      </c>
    </row>
    <row r="9" spans="1:21" ht="9.9499999999999993" customHeight="1" x14ac:dyDescent="0.15">
      <c r="A9" s="82" t="s">
        <v>44</v>
      </c>
      <c r="B9" s="92">
        <v>1513</v>
      </c>
      <c r="C9" s="92">
        <v>219</v>
      </c>
      <c r="D9" s="92">
        <v>957</v>
      </c>
      <c r="E9" s="92">
        <v>470</v>
      </c>
      <c r="F9" s="92"/>
      <c r="G9" s="92">
        <v>1741</v>
      </c>
      <c r="H9" s="92">
        <v>192</v>
      </c>
      <c r="I9" s="92">
        <v>922</v>
      </c>
      <c r="J9" s="92">
        <v>307</v>
      </c>
      <c r="K9" s="92"/>
      <c r="L9" s="92">
        <v>2621</v>
      </c>
      <c r="M9" s="92">
        <v>53</v>
      </c>
      <c r="N9" s="92">
        <v>279</v>
      </c>
      <c r="O9" s="92">
        <v>186</v>
      </c>
    </row>
    <row r="10" spans="1:21" ht="9.9499999999999993" customHeight="1" x14ac:dyDescent="0.15">
      <c r="A10" s="82" t="s">
        <v>48</v>
      </c>
      <c r="B10" s="92">
        <v>1712</v>
      </c>
      <c r="C10" s="92">
        <v>283</v>
      </c>
      <c r="D10" s="92">
        <v>1049</v>
      </c>
      <c r="E10" s="92">
        <v>424</v>
      </c>
      <c r="F10" s="92"/>
      <c r="G10" s="92">
        <v>1773</v>
      </c>
      <c r="H10" s="92">
        <v>277</v>
      </c>
      <c r="I10" s="92">
        <v>1099</v>
      </c>
      <c r="J10" s="92">
        <v>307</v>
      </c>
      <c r="K10" s="92"/>
      <c r="L10" s="92">
        <v>2875</v>
      </c>
      <c r="M10" s="92">
        <v>61</v>
      </c>
      <c r="N10" s="92">
        <v>360</v>
      </c>
      <c r="O10" s="92">
        <v>152</v>
      </c>
    </row>
    <row r="11" spans="1:21" ht="9.9499999999999993" customHeight="1" x14ac:dyDescent="0.15">
      <c r="A11" s="82" t="s">
        <v>49</v>
      </c>
      <c r="B11" s="92">
        <v>2294</v>
      </c>
      <c r="C11" s="92">
        <v>386</v>
      </c>
      <c r="D11" s="92">
        <v>1331</v>
      </c>
      <c r="E11" s="92">
        <v>419</v>
      </c>
      <c r="F11" s="92"/>
      <c r="G11" s="92">
        <v>2405</v>
      </c>
      <c r="H11" s="92">
        <v>330</v>
      </c>
      <c r="I11" s="92">
        <v>1374</v>
      </c>
      <c r="J11" s="92">
        <v>323</v>
      </c>
      <c r="K11" s="92"/>
      <c r="L11" s="92">
        <v>3714</v>
      </c>
      <c r="M11" s="92">
        <v>101</v>
      </c>
      <c r="N11" s="92">
        <v>441</v>
      </c>
      <c r="O11" s="92">
        <v>167</v>
      </c>
    </row>
    <row r="12" spans="1:21" ht="9.9499999999999993" customHeight="1" x14ac:dyDescent="0.15">
      <c r="A12" s="82" t="s">
        <v>50</v>
      </c>
      <c r="B12" s="92">
        <v>2199</v>
      </c>
      <c r="C12" s="92">
        <v>499</v>
      </c>
      <c r="D12" s="92">
        <v>1491</v>
      </c>
      <c r="E12" s="92">
        <v>267</v>
      </c>
      <c r="F12" s="92"/>
      <c r="G12" s="92">
        <v>2257</v>
      </c>
      <c r="H12" s="92">
        <v>456</v>
      </c>
      <c r="I12" s="92">
        <v>1550</v>
      </c>
      <c r="J12" s="92">
        <v>191</v>
      </c>
      <c r="K12" s="92"/>
      <c r="L12" s="92">
        <v>3599</v>
      </c>
      <c r="M12" s="92">
        <v>100</v>
      </c>
      <c r="N12" s="92">
        <v>599</v>
      </c>
      <c r="O12" s="92">
        <v>135</v>
      </c>
    </row>
    <row r="13" spans="1:21" ht="9.9499999999999993" customHeight="1" x14ac:dyDescent="0.15">
      <c r="A13" s="82" t="s">
        <v>62</v>
      </c>
      <c r="B13" s="92">
        <v>2861</v>
      </c>
      <c r="C13" s="92">
        <v>1182</v>
      </c>
      <c r="D13" s="92">
        <v>2074</v>
      </c>
      <c r="E13" s="92">
        <v>217</v>
      </c>
      <c r="F13" s="92"/>
      <c r="G13" s="92">
        <v>2824</v>
      </c>
      <c r="H13" s="92">
        <v>1060</v>
      </c>
      <c r="I13" s="92">
        <v>2259</v>
      </c>
      <c r="J13" s="92">
        <v>186</v>
      </c>
      <c r="K13" s="92"/>
      <c r="L13" s="92">
        <v>4759</v>
      </c>
      <c r="M13" s="92">
        <v>379</v>
      </c>
      <c r="N13" s="92">
        <v>1044</v>
      </c>
      <c r="O13" s="92">
        <v>127</v>
      </c>
    </row>
    <row r="14" spans="1:21" ht="9.9499999999999993" customHeight="1" x14ac:dyDescent="0.15">
      <c r="A14" s="158" t="s">
        <v>74</v>
      </c>
      <c r="B14" s="92">
        <v>1549</v>
      </c>
      <c r="C14" s="92">
        <v>514</v>
      </c>
      <c r="D14" s="92">
        <v>1124</v>
      </c>
      <c r="E14" s="92">
        <v>143</v>
      </c>
      <c r="F14" s="92"/>
      <c r="G14" s="92">
        <v>1540</v>
      </c>
      <c r="H14" s="92">
        <v>467</v>
      </c>
      <c r="I14" s="92">
        <v>1212</v>
      </c>
      <c r="J14" s="92">
        <v>110</v>
      </c>
      <c r="K14" s="92"/>
      <c r="L14" s="92">
        <v>2599</v>
      </c>
      <c r="M14" s="92">
        <v>133</v>
      </c>
      <c r="N14" s="92">
        <v>518</v>
      </c>
      <c r="O14" s="92">
        <v>66</v>
      </c>
    </row>
    <row r="15" spans="1:21" ht="9.9499999999999993" customHeight="1" x14ac:dyDescent="0.15">
      <c r="A15" s="158" t="s">
        <v>75</v>
      </c>
      <c r="B15" s="92">
        <v>1312</v>
      </c>
      <c r="C15" s="92">
        <v>668</v>
      </c>
      <c r="D15" s="92">
        <v>950</v>
      </c>
      <c r="E15" s="92">
        <v>74</v>
      </c>
      <c r="F15" s="92"/>
      <c r="G15" s="92">
        <v>1285</v>
      </c>
      <c r="H15" s="92">
        <v>594</v>
      </c>
      <c r="I15" s="92">
        <v>1048</v>
      </c>
      <c r="J15" s="92">
        <v>76</v>
      </c>
      <c r="K15" s="92"/>
      <c r="L15" s="92">
        <v>2160</v>
      </c>
      <c r="M15" s="92">
        <v>247</v>
      </c>
      <c r="N15" s="92">
        <v>526</v>
      </c>
      <c r="O15" s="92">
        <v>61</v>
      </c>
    </row>
    <row r="16" spans="1:21" s="95" customFormat="1" ht="9.9499999999999993" customHeight="1" x14ac:dyDescent="0.15">
      <c r="A16" s="93" t="s">
        <v>42</v>
      </c>
      <c r="B16" s="94">
        <v>14226</v>
      </c>
      <c r="C16" s="94">
        <v>2736</v>
      </c>
      <c r="D16" s="94">
        <v>8061</v>
      </c>
      <c r="E16" s="94">
        <v>2195</v>
      </c>
      <c r="F16" s="94"/>
      <c r="G16" s="94">
        <v>14978</v>
      </c>
      <c r="H16" s="94">
        <v>2487</v>
      </c>
      <c r="I16" s="94">
        <v>8314</v>
      </c>
      <c r="J16" s="94">
        <v>1447</v>
      </c>
      <c r="K16" s="94"/>
      <c r="L16" s="94">
        <v>22356</v>
      </c>
      <c r="M16" s="94">
        <v>729</v>
      </c>
      <c r="N16" s="94">
        <v>3080</v>
      </c>
      <c r="O16" s="94">
        <v>963</v>
      </c>
    </row>
    <row r="17" spans="1:15" ht="9.9499999999999993" customHeight="1" x14ac:dyDescent="0.15">
      <c r="A17" s="244" t="s">
        <v>53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</row>
    <row r="18" spans="1:15" ht="9.9499999999999993" customHeight="1" x14ac:dyDescent="0.15">
      <c r="A18" s="82" t="s">
        <v>71</v>
      </c>
      <c r="B18" s="91">
        <v>3412</v>
      </c>
      <c r="C18" s="91">
        <v>117</v>
      </c>
      <c r="D18" s="91">
        <v>1026</v>
      </c>
      <c r="E18" s="91">
        <v>462</v>
      </c>
      <c r="F18" s="91"/>
      <c r="G18" s="91">
        <v>3944</v>
      </c>
      <c r="H18" s="91">
        <v>104</v>
      </c>
      <c r="I18" s="91">
        <v>831</v>
      </c>
      <c r="J18" s="91">
        <v>154</v>
      </c>
      <c r="K18" s="91"/>
      <c r="L18" s="91">
        <v>4566</v>
      </c>
      <c r="M18" s="91">
        <v>28</v>
      </c>
      <c r="N18" s="91">
        <v>236</v>
      </c>
      <c r="O18" s="91">
        <v>187</v>
      </c>
    </row>
    <row r="19" spans="1:15" ht="9.9499999999999993" customHeight="1" x14ac:dyDescent="0.15">
      <c r="A19" s="158" t="s">
        <v>72</v>
      </c>
      <c r="B19" s="92">
        <v>1648</v>
      </c>
      <c r="C19" s="92">
        <v>33</v>
      </c>
      <c r="D19" s="92">
        <v>364</v>
      </c>
      <c r="E19" s="92">
        <v>189</v>
      </c>
      <c r="F19" s="92"/>
      <c r="G19" s="92">
        <v>1908</v>
      </c>
      <c r="H19" s="92">
        <v>37</v>
      </c>
      <c r="I19" s="92">
        <v>277</v>
      </c>
      <c r="J19" s="92">
        <v>33</v>
      </c>
      <c r="K19" s="92"/>
      <c r="L19" s="92">
        <v>2092</v>
      </c>
      <c r="M19" s="92">
        <v>8</v>
      </c>
      <c r="N19" s="92">
        <v>95</v>
      </c>
      <c r="O19" s="92">
        <v>47</v>
      </c>
    </row>
    <row r="20" spans="1:15" ht="9.9499999999999993" customHeight="1" x14ac:dyDescent="0.15">
      <c r="A20" s="158" t="s">
        <v>73</v>
      </c>
      <c r="B20" s="92">
        <v>1764</v>
      </c>
      <c r="C20" s="92">
        <v>84</v>
      </c>
      <c r="D20" s="92">
        <v>661</v>
      </c>
      <c r="E20" s="92">
        <v>272</v>
      </c>
      <c r="F20" s="92"/>
      <c r="G20" s="92">
        <v>2036</v>
      </c>
      <c r="H20" s="92">
        <v>67</v>
      </c>
      <c r="I20" s="92">
        <v>555</v>
      </c>
      <c r="J20" s="92">
        <v>121</v>
      </c>
      <c r="K20" s="92"/>
      <c r="L20" s="92">
        <v>2474</v>
      </c>
      <c r="M20" s="92">
        <v>20</v>
      </c>
      <c r="N20" s="92">
        <v>141</v>
      </c>
      <c r="O20" s="92">
        <v>140</v>
      </c>
    </row>
    <row r="21" spans="1:15" ht="9.9499999999999993" customHeight="1" x14ac:dyDescent="0.15">
      <c r="A21" s="82" t="s">
        <v>44</v>
      </c>
      <c r="B21" s="92">
        <v>1696</v>
      </c>
      <c r="C21" s="92">
        <v>131</v>
      </c>
      <c r="D21" s="92">
        <v>806</v>
      </c>
      <c r="E21" s="92">
        <v>346</v>
      </c>
      <c r="F21" s="92"/>
      <c r="G21" s="92">
        <v>1879</v>
      </c>
      <c r="H21" s="92">
        <v>94</v>
      </c>
      <c r="I21" s="92">
        <v>742</v>
      </c>
      <c r="J21" s="92">
        <v>251</v>
      </c>
      <c r="K21" s="92"/>
      <c r="L21" s="92">
        <v>2600</v>
      </c>
      <c r="M21" s="92">
        <v>24</v>
      </c>
      <c r="N21" s="92">
        <v>158</v>
      </c>
      <c r="O21" s="92">
        <v>188</v>
      </c>
    </row>
    <row r="22" spans="1:15" ht="9.9499999999999993" customHeight="1" x14ac:dyDescent="0.15">
      <c r="A22" s="82" t="s">
        <v>48</v>
      </c>
      <c r="B22" s="92">
        <v>1959</v>
      </c>
      <c r="C22" s="92">
        <v>146</v>
      </c>
      <c r="D22" s="92">
        <v>932</v>
      </c>
      <c r="E22" s="92">
        <v>383</v>
      </c>
      <c r="F22" s="92"/>
      <c r="G22" s="92">
        <v>2208</v>
      </c>
      <c r="H22" s="92">
        <v>100</v>
      </c>
      <c r="I22" s="92">
        <v>821</v>
      </c>
      <c r="J22" s="92">
        <v>310</v>
      </c>
      <c r="K22" s="92"/>
      <c r="L22" s="92">
        <v>3011</v>
      </c>
      <c r="M22" s="92">
        <v>19</v>
      </c>
      <c r="N22" s="92">
        <v>248</v>
      </c>
      <c r="O22" s="92">
        <v>156</v>
      </c>
    </row>
    <row r="23" spans="1:15" ht="9.9499999999999993" customHeight="1" x14ac:dyDescent="0.15">
      <c r="A23" s="82" t="s">
        <v>49</v>
      </c>
      <c r="B23" s="92">
        <v>2605</v>
      </c>
      <c r="C23" s="92">
        <v>277</v>
      </c>
      <c r="D23" s="92">
        <v>1258</v>
      </c>
      <c r="E23" s="92">
        <v>387</v>
      </c>
      <c r="F23" s="92"/>
      <c r="G23" s="92">
        <v>2983</v>
      </c>
      <c r="H23" s="92">
        <v>181</v>
      </c>
      <c r="I23" s="92">
        <v>1111</v>
      </c>
      <c r="J23" s="92">
        <v>249</v>
      </c>
      <c r="K23" s="92"/>
      <c r="L23" s="92">
        <v>3922</v>
      </c>
      <c r="M23" s="92">
        <v>39</v>
      </c>
      <c r="N23" s="92">
        <v>372</v>
      </c>
      <c r="O23" s="92">
        <v>182</v>
      </c>
    </row>
    <row r="24" spans="1:15" ht="9.9499999999999993" customHeight="1" x14ac:dyDescent="0.15">
      <c r="A24" s="82" t="s">
        <v>50</v>
      </c>
      <c r="B24" s="92">
        <v>2506</v>
      </c>
      <c r="C24" s="92">
        <v>455</v>
      </c>
      <c r="D24" s="92">
        <v>1431</v>
      </c>
      <c r="E24" s="92">
        <v>272</v>
      </c>
      <c r="F24" s="92"/>
      <c r="G24" s="92">
        <v>2794</v>
      </c>
      <c r="H24" s="92">
        <v>325</v>
      </c>
      <c r="I24" s="92">
        <v>1335</v>
      </c>
      <c r="J24" s="92">
        <v>210</v>
      </c>
      <c r="K24" s="92"/>
      <c r="L24" s="92">
        <v>3917</v>
      </c>
      <c r="M24" s="92">
        <v>87</v>
      </c>
      <c r="N24" s="92">
        <v>492</v>
      </c>
      <c r="O24" s="92">
        <v>160</v>
      </c>
    </row>
    <row r="25" spans="1:15" ht="9.9499999999999993" customHeight="1" x14ac:dyDescent="0.15">
      <c r="A25" s="82" t="s">
        <v>62</v>
      </c>
      <c r="B25" s="92">
        <v>3691</v>
      </c>
      <c r="C25" s="92">
        <v>1543</v>
      </c>
      <c r="D25" s="92">
        <v>2409</v>
      </c>
      <c r="E25" s="92">
        <v>283</v>
      </c>
      <c r="F25" s="92"/>
      <c r="G25" s="92">
        <v>4167</v>
      </c>
      <c r="H25" s="92">
        <v>1206</v>
      </c>
      <c r="I25" s="92">
        <v>2304</v>
      </c>
      <c r="J25" s="92">
        <v>229</v>
      </c>
      <c r="K25" s="92"/>
      <c r="L25" s="92">
        <v>5962</v>
      </c>
      <c r="M25" s="92">
        <v>560</v>
      </c>
      <c r="N25" s="92">
        <v>1241</v>
      </c>
      <c r="O25" s="92">
        <v>129</v>
      </c>
    </row>
    <row r="26" spans="1:15" ht="9.9499999999999993" customHeight="1" x14ac:dyDescent="0.15">
      <c r="A26" s="158" t="s">
        <v>74</v>
      </c>
      <c r="B26" s="92">
        <v>1833</v>
      </c>
      <c r="C26" s="92">
        <v>545</v>
      </c>
      <c r="D26" s="92">
        <v>1064</v>
      </c>
      <c r="E26" s="92">
        <v>187</v>
      </c>
      <c r="F26" s="92"/>
      <c r="G26" s="92">
        <v>2069</v>
      </c>
      <c r="H26" s="92">
        <v>395</v>
      </c>
      <c r="I26" s="92">
        <v>1022</v>
      </c>
      <c r="J26" s="92">
        <v>138</v>
      </c>
      <c r="K26" s="92"/>
      <c r="L26" s="92">
        <v>2915</v>
      </c>
      <c r="M26" s="92">
        <v>131</v>
      </c>
      <c r="N26" s="92">
        <v>485</v>
      </c>
      <c r="O26" s="92">
        <v>85</v>
      </c>
    </row>
    <row r="27" spans="1:15" ht="9.9499999999999993" customHeight="1" x14ac:dyDescent="0.15">
      <c r="A27" s="158" t="s">
        <v>75</v>
      </c>
      <c r="B27" s="92">
        <v>1858</v>
      </c>
      <c r="C27" s="92">
        <v>998</v>
      </c>
      <c r="D27" s="92">
        <v>1345</v>
      </c>
      <c r="E27" s="92">
        <v>97</v>
      </c>
      <c r="F27" s="92"/>
      <c r="G27" s="92">
        <v>2097</v>
      </c>
      <c r="H27" s="92">
        <v>811</v>
      </c>
      <c r="I27" s="92">
        <v>1282</v>
      </c>
      <c r="J27" s="92">
        <v>91</v>
      </c>
      <c r="K27" s="92"/>
      <c r="L27" s="92">
        <v>3047</v>
      </c>
      <c r="M27" s="92">
        <v>430</v>
      </c>
      <c r="N27" s="92">
        <v>757</v>
      </c>
      <c r="O27" s="92">
        <v>44</v>
      </c>
    </row>
    <row r="28" spans="1:15" s="95" customFormat="1" ht="9.9499999999999993" customHeight="1" x14ac:dyDescent="0.15">
      <c r="A28" s="93" t="s">
        <v>42</v>
      </c>
      <c r="B28" s="94">
        <v>15870</v>
      </c>
      <c r="C28" s="94">
        <v>2668</v>
      </c>
      <c r="D28" s="94">
        <v>7862</v>
      </c>
      <c r="E28" s="94">
        <v>2133</v>
      </c>
      <c r="F28" s="94"/>
      <c r="G28" s="94">
        <v>17974</v>
      </c>
      <c r="H28" s="94">
        <v>2011</v>
      </c>
      <c r="I28" s="94">
        <v>7144</v>
      </c>
      <c r="J28" s="94">
        <v>1404</v>
      </c>
      <c r="K28" s="94"/>
      <c r="L28" s="94">
        <v>23978</v>
      </c>
      <c r="M28" s="94">
        <v>757</v>
      </c>
      <c r="N28" s="94">
        <v>2748</v>
      </c>
      <c r="O28" s="94">
        <v>1001</v>
      </c>
    </row>
    <row r="29" spans="1:15" ht="9.9499999999999993" customHeight="1" x14ac:dyDescent="0.15">
      <c r="A29" s="244" t="s">
        <v>107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</row>
    <row r="30" spans="1:15" ht="9.9499999999999993" customHeight="1" x14ac:dyDescent="0.15">
      <c r="A30" s="82" t="s">
        <v>71</v>
      </c>
      <c r="B30" s="91">
        <v>7059</v>
      </c>
      <c r="C30" s="91">
        <v>284</v>
      </c>
      <c r="D30" s="91">
        <v>2185</v>
      </c>
      <c r="E30" s="91">
        <v>859</v>
      </c>
      <c r="F30" s="91"/>
      <c r="G30" s="91">
        <v>7921</v>
      </c>
      <c r="H30" s="91">
        <v>275</v>
      </c>
      <c r="I30" s="91">
        <v>1940</v>
      </c>
      <c r="J30" s="91">
        <v>286</v>
      </c>
      <c r="K30" s="91"/>
      <c r="L30" s="91">
        <v>9353</v>
      </c>
      <c r="M30" s="91">
        <v>63</v>
      </c>
      <c r="N30" s="91">
        <v>593</v>
      </c>
      <c r="O30" s="91">
        <v>383</v>
      </c>
    </row>
    <row r="31" spans="1:15" ht="9.9499999999999993" customHeight="1" x14ac:dyDescent="0.15">
      <c r="A31" s="158" t="s">
        <v>72</v>
      </c>
      <c r="B31" s="92">
        <v>3405</v>
      </c>
      <c r="C31" s="92">
        <v>66</v>
      </c>
      <c r="D31" s="92">
        <v>778</v>
      </c>
      <c r="E31" s="92">
        <v>381</v>
      </c>
      <c r="F31" s="92"/>
      <c r="G31" s="92">
        <v>3849</v>
      </c>
      <c r="H31" s="92">
        <v>76</v>
      </c>
      <c r="I31" s="92">
        <v>643</v>
      </c>
      <c r="J31" s="92">
        <v>92</v>
      </c>
      <c r="K31" s="92"/>
      <c r="L31" s="92">
        <v>4294</v>
      </c>
      <c r="M31" s="92">
        <v>23</v>
      </c>
      <c r="N31" s="92">
        <v>229</v>
      </c>
      <c r="O31" s="92">
        <v>97</v>
      </c>
    </row>
    <row r="32" spans="1:15" ht="9.9499999999999993" customHeight="1" x14ac:dyDescent="0.15">
      <c r="A32" s="158" t="s">
        <v>73</v>
      </c>
      <c r="B32" s="92">
        <v>3653</v>
      </c>
      <c r="C32" s="92">
        <v>217</v>
      </c>
      <c r="D32" s="92">
        <v>1408</v>
      </c>
      <c r="E32" s="92">
        <v>478</v>
      </c>
      <c r="F32" s="92"/>
      <c r="G32" s="92">
        <v>4072</v>
      </c>
      <c r="H32" s="92">
        <v>199</v>
      </c>
      <c r="I32" s="92">
        <v>1296</v>
      </c>
      <c r="J32" s="92">
        <v>195</v>
      </c>
      <c r="K32" s="92"/>
      <c r="L32" s="92">
        <v>5059</v>
      </c>
      <c r="M32" s="92">
        <v>40</v>
      </c>
      <c r="N32" s="92">
        <v>364</v>
      </c>
      <c r="O32" s="92">
        <v>286</v>
      </c>
    </row>
    <row r="33" spans="1:15" ht="9.9499999999999993" customHeight="1" x14ac:dyDescent="0.15">
      <c r="A33" s="82" t="s">
        <v>44</v>
      </c>
      <c r="B33" s="92">
        <v>3209</v>
      </c>
      <c r="C33" s="92">
        <v>350</v>
      </c>
      <c r="D33" s="92">
        <v>1763</v>
      </c>
      <c r="E33" s="92">
        <v>816</v>
      </c>
      <c r="F33" s="92"/>
      <c r="G33" s="92">
        <v>3620</v>
      </c>
      <c r="H33" s="92">
        <v>287</v>
      </c>
      <c r="I33" s="92">
        <v>1664</v>
      </c>
      <c r="J33" s="92">
        <v>559</v>
      </c>
      <c r="K33" s="92"/>
      <c r="L33" s="92">
        <v>5222</v>
      </c>
      <c r="M33" s="92">
        <v>77</v>
      </c>
      <c r="N33" s="92">
        <v>437</v>
      </c>
      <c r="O33" s="92">
        <v>374</v>
      </c>
    </row>
    <row r="34" spans="1:15" ht="9.9499999999999993" customHeight="1" x14ac:dyDescent="0.15">
      <c r="A34" s="82" t="s">
        <v>48</v>
      </c>
      <c r="B34" s="92">
        <v>3671</v>
      </c>
      <c r="C34" s="92">
        <v>429</v>
      </c>
      <c r="D34" s="92">
        <v>1982</v>
      </c>
      <c r="E34" s="92">
        <v>807</v>
      </c>
      <c r="F34" s="92"/>
      <c r="G34" s="92">
        <v>3981</v>
      </c>
      <c r="H34" s="92">
        <v>377</v>
      </c>
      <c r="I34" s="92">
        <v>1921</v>
      </c>
      <c r="J34" s="92">
        <v>618</v>
      </c>
      <c r="K34" s="92"/>
      <c r="L34" s="92">
        <v>5886</v>
      </c>
      <c r="M34" s="92">
        <v>80</v>
      </c>
      <c r="N34" s="92">
        <v>608</v>
      </c>
      <c r="O34" s="92">
        <v>308</v>
      </c>
    </row>
    <row r="35" spans="1:15" ht="9.9499999999999993" customHeight="1" x14ac:dyDescent="0.15">
      <c r="A35" s="82" t="s">
        <v>49</v>
      </c>
      <c r="B35" s="92">
        <v>4899</v>
      </c>
      <c r="C35" s="92">
        <v>662</v>
      </c>
      <c r="D35" s="92">
        <v>2588</v>
      </c>
      <c r="E35" s="92">
        <v>806</v>
      </c>
      <c r="F35" s="92"/>
      <c r="G35" s="92">
        <v>5387</v>
      </c>
      <c r="H35" s="92">
        <v>511</v>
      </c>
      <c r="I35" s="92">
        <v>2485</v>
      </c>
      <c r="J35" s="92">
        <v>572</v>
      </c>
      <c r="K35" s="92"/>
      <c r="L35" s="92">
        <v>7636</v>
      </c>
      <c r="M35" s="92">
        <v>140</v>
      </c>
      <c r="N35" s="92">
        <v>813</v>
      </c>
      <c r="O35" s="92">
        <v>349</v>
      </c>
    </row>
    <row r="36" spans="1:15" ht="9.9499999999999993" customHeight="1" x14ac:dyDescent="0.15">
      <c r="A36" s="82" t="s">
        <v>50</v>
      </c>
      <c r="B36" s="92">
        <v>4705</v>
      </c>
      <c r="C36" s="92">
        <v>954</v>
      </c>
      <c r="D36" s="92">
        <v>2923</v>
      </c>
      <c r="E36" s="92">
        <v>539</v>
      </c>
      <c r="F36" s="92"/>
      <c r="G36" s="92">
        <v>5051</v>
      </c>
      <c r="H36" s="92">
        <v>781</v>
      </c>
      <c r="I36" s="92">
        <v>2885</v>
      </c>
      <c r="J36" s="92">
        <v>401</v>
      </c>
      <c r="K36" s="92"/>
      <c r="L36" s="92">
        <v>7516</v>
      </c>
      <c r="M36" s="92">
        <v>187</v>
      </c>
      <c r="N36" s="92">
        <v>1092</v>
      </c>
      <c r="O36" s="92">
        <v>295</v>
      </c>
    </row>
    <row r="37" spans="1:15" ht="9.9499999999999993" customHeight="1" x14ac:dyDescent="0.15">
      <c r="A37" s="82" t="s">
        <v>62</v>
      </c>
      <c r="B37" s="92">
        <v>6552</v>
      </c>
      <c r="C37" s="92">
        <v>2724</v>
      </c>
      <c r="D37" s="92">
        <v>4483</v>
      </c>
      <c r="E37" s="92">
        <v>500</v>
      </c>
      <c r="F37" s="92"/>
      <c r="G37" s="92">
        <v>6991</v>
      </c>
      <c r="H37" s="92">
        <v>2266</v>
      </c>
      <c r="I37" s="92">
        <v>4564</v>
      </c>
      <c r="J37" s="92">
        <v>415</v>
      </c>
      <c r="K37" s="92"/>
      <c r="L37" s="92">
        <v>10721</v>
      </c>
      <c r="M37" s="92">
        <v>940</v>
      </c>
      <c r="N37" s="92">
        <v>2285</v>
      </c>
      <c r="O37" s="92">
        <v>256</v>
      </c>
    </row>
    <row r="38" spans="1:15" ht="9.9499999999999993" customHeight="1" x14ac:dyDescent="0.15">
      <c r="A38" s="158" t="s">
        <v>74</v>
      </c>
      <c r="B38" s="92">
        <v>3381</v>
      </c>
      <c r="C38" s="92">
        <v>1059</v>
      </c>
      <c r="D38" s="92">
        <v>2188</v>
      </c>
      <c r="E38" s="92">
        <v>329</v>
      </c>
      <c r="F38" s="92"/>
      <c r="G38" s="92">
        <v>3609</v>
      </c>
      <c r="H38" s="92">
        <v>861</v>
      </c>
      <c r="I38" s="92">
        <v>2234</v>
      </c>
      <c r="J38" s="92">
        <v>248</v>
      </c>
      <c r="K38" s="92"/>
      <c r="L38" s="92">
        <v>5514</v>
      </c>
      <c r="M38" s="92">
        <v>263</v>
      </c>
      <c r="N38" s="92">
        <v>1003</v>
      </c>
      <c r="O38" s="92">
        <v>151</v>
      </c>
    </row>
    <row r="39" spans="1:15" ht="9.9499999999999993" customHeight="1" x14ac:dyDescent="0.15">
      <c r="A39" s="158" t="s">
        <v>75</v>
      </c>
      <c r="B39" s="92">
        <v>3171</v>
      </c>
      <c r="C39" s="92">
        <v>1666</v>
      </c>
      <c r="D39" s="92">
        <v>2295</v>
      </c>
      <c r="E39" s="92">
        <v>171</v>
      </c>
      <c r="F39" s="92"/>
      <c r="G39" s="92">
        <v>3382</v>
      </c>
      <c r="H39" s="92">
        <v>1405</v>
      </c>
      <c r="I39" s="92">
        <v>2330</v>
      </c>
      <c r="J39" s="92">
        <v>167</v>
      </c>
      <c r="K39" s="92"/>
      <c r="L39" s="92">
        <v>5207</v>
      </c>
      <c r="M39" s="92">
        <v>676</v>
      </c>
      <c r="N39" s="92">
        <v>1282</v>
      </c>
      <c r="O39" s="92">
        <v>105</v>
      </c>
    </row>
    <row r="40" spans="1:15" ht="9.9499999999999993" customHeight="1" x14ac:dyDescent="0.15">
      <c r="A40" s="96" t="s">
        <v>42</v>
      </c>
      <c r="B40" s="97">
        <v>30096</v>
      </c>
      <c r="C40" s="97">
        <v>5404</v>
      </c>
      <c r="D40" s="97">
        <v>15924</v>
      </c>
      <c r="E40" s="97">
        <v>4327</v>
      </c>
      <c r="F40" s="97"/>
      <c r="G40" s="97">
        <v>32951</v>
      </c>
      <c r="H40" s="97">
        <v>4498</v>
      </c>
      <c r="I40" s="97">
        <v>15458</v>
      </c>
      <c r="J40" s="97">
        <v>2851</v>
      </c>
      <c r="K40" s="97"/>
      <c r="L40" s="97">
        <v>46333</v>
      </c>
      <c r="M40" s="97">
        <v>1487</v>
      </c>
      <c r="N40" s="97">
        <v>5828</v>
      </c>
      <c r="O40" s="97">
        <v>1964</v>
      </c>
    </row>
    <row r="41" spans="1:15" s="154" customFormat="1" ht="9" customHeight="1" x14ac:dyDescent="0.15">
      <c r="A41" s="154" t="s">
        <v>106</v>
      </c>
    </row>
    <row r="42" spans="1:15" ht="12.95" customHeight="1" x14ac:dyDescent="0.1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</sheetData>
  <mergeCells count="8">
    <mergeCell ref="A1:S1"/>
    <mergeCell ref="T2:U2"/>
    <mergeCell ref="A29:O29"/>
    <mergeCell ref="B3:E3"/>
    <mergeCell ref="G3:J3"/>
    <mergeCell ref="L3:O3"/>
    <mergeCell ref="A5:O5"/>
    <mergeCell ref="A17:O17"/>
  </mergeCells>
  <hyperlinks>
    <hyperlink ref="T2:U2" location="'Indice delle tavole'!A1" display="TORNA ALL'INDICE"/>
  </hyperlinks>
  <pageMargins left="0.5" right="0.5" top="0.5" bottom="0.5" header="0" footer="0"/>
  <pageSetup paperSize="9" scale="71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zoomScaleNormal="100" workbookViewId="0">
      <selection sqref="A1:P1"/>
    </sheetView>
  </sheetViews>
  <sheetFormatPr defaultColWidth="11" defaultRowHeight="9" customHeight="1" x14ac:dyDescent="0.15"/>
  <cols>
    <col min="1" max="2" width="12.796875" style="1" customWidth="1"/>
    <col min="3" max="3" width="10.59765625" style="1" customWidth="1"/>
    <col min="4" max="4" width="1.19921875" style="1" customWidth="1"/>
    <col min="5" max="14" width="8.59765625" style="1" customWidth="1"/>
    <col min="15" max="15" width="7.59765625" style="1" customWidth="1"/>
    <col min="16" max="16384" width="11" style="1"/>
  </cols>
  <sheetData>
    <row r="1" spans="1:18" ht="26.25" customHeight="1" x14ac:dyDescent="0.2">
      <c r="A1" s="260" t="s">
        <v>202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185"/>
    </row>
    <row r="2" spans="1:18" ht="12" x14ac:dyDescent="0.2">
      <c r="Q2" s="243" t="s">
        <v>212</v>
      </c>
      <c r="R2" s="243"/>
    </row>
    <row r="3" spans="1:18" ht="9.9499999999999993" customHeight="1" x14ac:dyDescent="0.15">
      <c r="A3" s="36"/>
      <c r="B3" s="283" t="s">
        <v>69</v>
      </c>
      <c r="C3" s="283"/>
      <c r="D3" s="54"/>
      <c r="E3" s="292" t="s">
        <v>111</v>
      </c>
      <c r="F3" s="283"/>
      <c r="G3" s="283"/>
      <c r="H3" s="283"/>
      <c r="I3" s="283"/>
      <c r="J3" s="283"/>
      <c r="K3" s="283"/>
      <c r="L3" s="283"/>
      <c r="M3" s="283"/>
      <c r="N3" s="283"/>
    </row>
    <row r="4" spans="1:18" ht="42" customHeight="1" x14ac:dyDescent="0.15">
      <c r="A4" s="53" t="s">
        <v>112</v>
      </c>
      <c r="B4" s="39" t="s">
        <v>70</v>
      </c>
      <c r="C4" s="38" t="s">
        <v>6</v>
      </c>
      <c r="D4" s="38"/>
      <c r="E4" s="38" t="s">
        <v>76</v>
      </c>
      <c r="F4" s="39" t="s">
        <v>77</v>
      </c>
      <c r="G4" s="39" t="s">
        <v>78</v>
      </c>
      <c r="H4" s="39" t="s">
        <v>79</v>
      </c>
      <c r="I4" s="39" t="s">
        <v>70</v>
      </c>
      <c r="J4" s="39" t="s">
        <v>80</v>
      </c>
      <c r="K4" s="39" t="s">
        <v>81</v>
      </c>
      <c r="L4" s="39" t="s">
        <v>82</v>
      </c>
      <c r="M4" s="39" t="s">
        <v>83</v>
      </c>
      <c r="N4" s="38" t="s">
        <v>6</v>
      </c>
    </row>
    <row r="5" spans="1:18" ht="9.9499999999999993" customHeight="1" x14ac:dyDescent="0.15">
      <c r="A5" s="291" t="s">
        <v>43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34"/>
    </row>
    <row r="6" spans="1:18" ht="9.9499999999999993" customHeight="1" x14ac:dyDescent="0.15">
      <c r="A6" s="20" t="s">
        <v>71</v>
      </c>
      <c r="B6" s="26">
        <v>90.9</v>
      </c>
      <c r="C6" s="26">
        <v>9</v>
      </c>
      <c r="D6" s="26"/>
      <c r="E6" s="26">
        <v>85.5</v>
      </c>
      <c r="F6" s="26">
        <v>81.2</v>
      </c>
      <c r="G6" s="26">
        <v>32.6</v>
      </c>
      <c r="H6" s="26">
        <v>22.2</v>
      </c>
      <c r="I6" s="26">
        <v>9.1</v>
      </c>
      <c r="J6" s="26">
        <v>7</v>
      </c>
      <c r="K6" s="26">
        <v>1.3</v>
      </c>
      <c r="L6" s="26">
        <v>2.2000000000000002</v>
      </c>
      <c r="M6" s="26">
        <v>1.6</v>
      </c>
      <c r="N6" s="26">
        <v>2.2999999999999998</v>
      </c>
    </row>
    <row r="7" spans="1:18" ht="9.9499999999999993" customHeight="1" x14ac:dyDescent="0.15">
      <c r="A7" s="160" t="s">
        <v>72</v>
      </c>
      <c r="B7" s="21">
        <v>90.7</v>
      </c>
      <c r="C7" s="21">
        <v>9.1</v>
      </c>
      <c r="D7" s="21"/>
      <c r="E7" s="21">
        <v>79.900000000000006</v>
      </c>
      <c r="F7" s="21">
        <v>74.5</v>
      </c>
      <c r="G7" s="21">
        <v>25.4</v>
      </c>
      <c r="H7" s="21">
        <v>14.8</v>
      </c>
      <c r="I7" s="21">
        <v>9.1</v>
      </c>
      <c r="J7" s="21">
        <v>5</v>
      </c>
      <c r="K7" s="21">
        <v>1.2</v>
      </c>
      <c r="L7" s="21">
        <v>3.2</v>
      </c>
      <c r="M7" s="21">
        <v>1.9</v>
      </c>
      <c r="N7" s="21">
        <v>1.6</v>
      </c>
    </row>
    <row r="8" spans="1:18" ht="9.9499999999999993" customHeight="1" x14ac:dyDescent="0.15">
      <c r="A8" s="160" t="s">
        <v>73</v>
      </c>
      <c r="B8" s="21">
        <v>91.1</v>
      </c>
      <c r="C8" s="21">
        <v>8.9</v>
      </c>
      <c r="D8" s="21"/>
      <c r="E8" s="21">
        <v>89.9</v>
      </c>
      <c r="F8" s="21">
        <v>86.6</v>
      </c>
      <c r="G8" s="21">
        <v>38.5</v>
      </c>
      <c r="H8" s="21">
        <v>28.2</v>
      </c>
      <c r="I8" s="21">
        <v>9</v>
      </c>
      <c r="J8" s="21">
        <v>8.6999999999999993</v>
      </c>
      <c r="K8" s="21">
        <v>1.4</v>
      </c>
      <c r="L8" s="21">
        <v>1.4</v>
      </c>
      <c r="M8" s="21">
        <v>1.3</v>
      </c>
      <c r="N8" s="21">
        <v>2.9</v>
      </c>
    </row>
    <row r="9" spans="1:18" ht="9.9499999999999993" customHeight="1" x14ac:dyDescent="0.15">
      <c r="A9" s="20" t="s">
        <v>44</v>
      </c>
      <c r="B9" s="21">
        <v>81.7</v>
      </c>
      <c r="C9" s="21">
        <v>18.3</v>
      </c>
      <c r="D9" s="21"/>
      <c r="E9" s="21">
        <v>86.1</v>
      </c>
      <c r="F9" s="21">
        <v>78.2</v>
      </c>
      <c r="G9" s="21">
        <v>33.5</v>
      </c>
      <c r="H9" s="21">
        <v>24.6</v>
      </c>
      <c r="I9" s="21">
        <v>17</v>
      </c>
      <c r="J9" s="21">
        <v>8</v>
      </c>
      <c r="K9" s="21">
        <v>0.9</v>
      </c>
      <c r="L9" s="21">
        <v>1.4</v>
      </c>
      <c r="M9" s="21">
        <v>2.9</v>
      </c>
      <c r="N9" s="21">
        <v>2</v>
      </c>
    </row>
    <row r="10" spans="1:18" ht="9.9499999999999993" customHeight="1" x14ac:dyDescent="0.15">
      <c r="A10" s="20" t="s">
        <v>48</v>
      </c>
      <c r="B10" s="21">
        <v>82.8</v>
      </c>
      <c r="C10" s="21">
        <v>17.100000000000001</v>
      </c>
      <c r="D10" s="21"/>
      <c r="E10" s="21">
        <v>80.2</v>
      </c>
      <c r="F10" s="21">
        <v>71</v>
      </c>
      <c r="G10" s="21">
        <v>33.200000000000003</v>
      </c>
      <c r="H10" s="21">
        <v>21.1</v>
      </c>
      <c r="I10" s="21">
        <v>16.600000000000001</v>
      </c>
      <c r="J10" s="21">
        <v>6.8</v>
      </c>
      <c r="K10" s="21">
        <v>1</v>
      </c>
      <c r="L10" s="21">
        <v>1.3</v>
      </c>
      <c r="M10" s="21">
        <v>1.6</v>
      </c>
      <c r="N10" s="21">
        <v>2.4</v>
      </c>
    </row>
    <row r="11" spans="1:18" ht="9.9499999999999993" customHeight="1" x14ac:dyDescent="0.15">
      <c r="A11" s="20" t="s">
        <v>49</v>
      </c>
      <c r="B11" s="21">
        <v>86.8</v>
      </c>
      <c r="C11" s="21">
        <v>13.1</v>
      </c>
      <c r="D11" s="21"/>
      <c r="E11" s="21">
        <v>75.400000000000006</v>
      </c>
      <c r="F11" s="21">
        <v>63.7</v>
      </c>
      <c r="G11" s="21">
        <v>31.4</v>
      </c>
      <c r="H11" s="21">
        <v>16.600000000000001</v>
      </c>
      <c r="I11" s="21">
        <v>12.2</v>
      </c>
      <c r="J11" s="21">
        <v>6.2</v>
      </c>
      <c r="K11" s="21">
        <v>0.8</v>
      </c>
      <c r="L11" s="21">
        <v>1.1000000000000001</v>
      </c>
      <c r="M11" s="21">
        <v>1.7</v>
      </c>
      <c r="N11" s="21">
        <v>1.5</v>
      </c>
    </row>
    <row r="12" spans="1:18" ht="9.9499999999999993" customHeight="1" x14ac:dyDescent="0.15">
      <c r="A12" s="20" t="s">
        <v>50</v>
      </c>
      <c r="B12" s="21">
        <v>93.1</v>
      </c>
      <c r="C12" s="21">
        <v>6.8</v>
      </c>
      <c r="D12" s="21"/>
      <c r="E12" s="21">
        <v>66.2</v>
      </c>
      <c r="F12" s="21">
        <v>54.9</v>
      </c>
      <c r="G12" s="21">
        <v>33.5</v>
      </c>
      <c r="H12" s="21">
        <v>16.399999999999999</v>
      </c>
      <c r="I12" s="21">
        <v>7.2</v>
      </c>
      <c r="J12" s="21">
        <v>7.2</v>
      </c>
      <c r="K12" s="21">
        <v>0.6</v>
      </c>
      <c r="L12" s="21">
        <v>0.8</v>
      </c>
      <c r="M12" s="21">
        <v>1.4</v>
      </c>
      <c r="N12" s="21">
        <v>1.2</v>
      </c>
    </row>
    <row r="13" spans="1:18" ht="9.9499999999999993" customHeight="1" x14ac:dyDescent="0.15">
      <c r="A13" s="20" t="s">
        <v>62</v>
      </c>
      <c r="B13" s="21">
        <v>96.8</v>
      </c>
      <c r="C13" s="21">
        <v>3.2</v>
      </c>
      <c r="D13" s="21"/>
      <c r="E13" s="21">
        <v>46.7</v>
      </c>
      <c r="F13" s="21">
        <v>30.5</v>
      </c>
      <c r="G13" s="21">
        <v>28.9</v>
      </c>
      <c r="H13" s="21">
        <v>9</v>
      </c>
      <c r="I13" s="21">
        <v>3.1</v>
      </c>
      <c r="J13" s="21">
        <v>7.1</v>
      </c>
      <c r="K13" s="21">
        <v>0.5</v>
      </c>
      <c r="L13" s="21">
        <v>0.6</v>
      </c>
      <c r="M13" s="21">
        <v>0.8</v>
      </c>
      <c r="N13" s="21">
        <v>0.8</v>
      </c>
    </row>
    <row r="14" spans="1:18" ht="9.9499999999999993" customHeight="1" x14ac:dyDescent="0.15">
      <c r="A14" s="160" t="s">
        <v>74</v>
      </c>
      <c r="B14" s="21">
        <v>95.8</v>
      </c>
      <c r="C14" s="21">
        <v>4.2</v>
      </c>
      <c r="D14" s="21"/>
      <c r="E14" s="21">
        <v>55.2</v>
      </c>
      <c r="F14" s="21">
        <v>39.5</v>
      </c>
      <c r="G14" s="21">
        <v>32.299999999999997</v>
      </c>
      <c r="H14" s="21">
        <v>11.4</v>
      </c>
      <c r="I14" s="21">
        <v>4.0999999999999996</v>
      </c>
      <c r="J14" s="21">
        <v>7.2</v>
      </c>
      <c r="K14" s="21">
        <v>0.5</v>
      </c>
      <c r="L14" s="21">
        <v>0.7</v>
      </c>
      <c r="M14" s="21">
        <v>0.9</v>
      </c>
      <c r="N14" s="21">
        <v>1.2</v>
      </c>
    </row>
    <row r="15" spans="1:18" ht="9.9499999999999993" customHeight="1" x14ac:dyDescent="0.15">
      <c r="A15" s="160" t="s">
        <v>75</v>
      </c>
      <c r="B15" s="21">
        <v>97.9</v>
      </c>
      <c r="C15" s="21">
        <v>2.1</v>
      </c>
      <c r="D15" s="21"/>
      <c r="E15" s="21">
        <v>37.200000000000003</v>
      </c>
      <c r="F15" s="21">
        <v>20.5</v>
      </c>
      <c r="G15" s="21">
        <v>25</v>
      </c>
      <c r="H15" s="21">
        <v>6.4</v>
      </c>
      <c r="I15" s="21">
        <v>1.9</v>
      </c>
      <c r="J15" s="21">
        <v>7.1</v>
      </c>
      <c r="K15" s="21">
        <v>0.5</v>
      </c>
      <c r="L15" s="21">
        <v>0.5</v>
      </c>
      <c r="M15" s="21">
        <v>0.7</v>
      </c>
      <c r="N15" s="21">
        <v>0.4</v>
      </c>
    </row>
    <row r="16" spans="1:18" ht="9.9499999999999993" customHeight="1" x14ac:dyDescent="0.15">
      <c r="A16" s="25" t="s">
        <v>42</v>
      </c>
      <c r="B16" s="23">
        <v>89.8</v>
      </c>
      <c r="C16" s="23">
        <v>10.1</v>
      </c>
      <c r="D16" s="23"/>
      <c r="E16" s="23">
        <v>71.099999999999994</v>
      </c>
      <c r="F16" s="23">
        <v>60.6</v>
      </c>
      <c r="G16" s="23">
        <v>31.9</v>
      </c>
      <c r="H16" s="23">
        <v>17.399999999999999</v>
      </c>
      <c r="I16" s="23">
        <v>9.8000000000000007</v>
      </c>
      <c r="J16" s="23">
        <v>7</v>
      </c>
      <c r="K16" s="23">
        <v>0.8</v>
      </c>
      <c r="L16" s="23">
        <v>1.2</v>
      </c>
      <c r="M16" s="23">
        <v>1.6</v>
      </c>
      <c r="N16" s="23">
        <v>1.6</v>
      </c>
    </row>
    <row r="17" spans="1:15" ht="9.9499999999999993" customHeight="1" x14ac:dyDescent="0.15">
      <c r="A17" s="291" t="s">
        <v>53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</row>
    <row r="18" spans="1:15" ht="9.9499999999999993" customHeight="1" x14ac:dyDescent="0.15">
      <c r="A18" s="20" t="s">
        <v>71</v>
      </c>
      <c r="B18" s="26">
        <v>90.2</v>
      </c>
      <c r="C18" s="26">
        <v>9.4</v>
      </c>
      <c r="D18" s="26"/>
      <c r="E18" s="26">
        <v>86.8</v>
      </c>
      <c r="F18" s="26">
        <v>82.7</v>
      </c>
      <c r="G18" s="26">
        <v>38.6</v>
      </c>
      <c r="H18" s="26">
        <v>27.3</v>
      </c>
      <c r="I18" s="26">
        <v>9.6</v>
      </c>
      <c r="J18" s="26">
        <v>9.4</v>
      </c>
      <c r="K18" s="26">
        <v>2</v>
      </c>
      <c r="L18" s="26">
        <v>2.1</v>
      </c>
      <c r="M18" s="26">
        <v>2.8</v>
      </c>
      <c r="N18" s="26">
        <v>3</v>
      </c>
    </row>
    <row r="19" spans="1:15" ht="9.9499999999999993" customHeight="1" x14ac:dyDescent="0.15">
      <c r="A19" s="160" t="s">
        <v>72</v>
      </c>
      <c r="B19" s="21">
        <v>90.7</v>
      </c>
      <c r="C19" s="21">
        <v>8.8000000000000007</v>
      </c>
      <c r="D19" s="21"/>
      <c r="E19" s="21">
        <v>80</v>
      </c>
      <c r="F19" s="21">
        <v>75.400000000000006</v>
      </c>
      <c r="G19" s="21">
        <v>26.3</v>
      </c>
      <c r="H19" s="21">
        <v>15.7</v>
      </c>
      <c r="I19" s="21">
        <v>9.1</v>
      </c>
      <c r="J19" s="21">
        <v>5</v>
      </c>
      <c r="K19" s="21">
        <v>1.3</v>
      </c>
      <c r="L19" s="21">
        <v>1.9</v>
      </c>
      <c r="M19" s="21">
        <v>2.5</v>
      </c>
      <c r="N19" s="21">
        <v>3.8</v>
      </c>
    </row>
    <row r="20" spans="1:15" ht="9.9499999999999993" customHeight="1" x14ac:dyDescent="0.15">
      <c r="A20" s="160" t="s">
        <v>73</v>
      </c>
      <c r="B20" s="21">
        <v>89.9</v>
      </c>
      <c r="C20" s="21">
        <v>10</v>
      </c>
      <c r="D20" s="21"/>
      <c r="E20" s="21">
        <v>92.3</v>
      </c>
      <c r="F20" s="21">
        <v>88.7</v>
      </c>
      <c r="G20" s="21">
        <v>48.6</v>
      </c>
      <c r="H20" s="21">
        <v>36.700000000000003</v>
      </c>
      <c r="I20" s="21">
        <v>10</v>
      </c>
      <c r="J20" s="21">
        <v>12.9</v>
      </c>
      <c r="K20" s="21">
        <v>2.5</v>
      </c>
      <c r="L20" s="21">
        <v>2.2999999999999998</v>
      </c>
      <c r="M20" s="21">
        <v>3.1</v>
      </c>
      <c r="N20" s="21">
        <v>2.4</v>
      </c>
    </row>
    <row r="21" spans="1:15" ht="9.9499999999999993" customHeight="1" x14ac:dyDescent="0.15">
      <c r="A21" s="20" t="s">
        <v>44</v>
      </c>
      <c r="B21" s="21">
        <v>82</v>
      </c>
      <c r="C21" s="21">
        <v>17.899999999999999</v>
      </c>
      <c r="D21" s="21"/>
      <c r="E21" s="21">
        <v>88.6</v>
      </c>
      <c r="F21" s="21">
        <v>81.5</v>
      </c>
      <c r="G21" s="21">
        <v>43.8</v>
      </c>
      <c r="H21" s="21">
        <v>30.3</v>
      </c>
      <c r="I21" s="21">
        <v>17</v>
      </c>
      <c r="J21" s="21">
        <v>10.5</v>
      </c>
      <c r="K21" s="21">
        <v>1.5</v>
      </c>
      <c r="L21" s="21">
        <v>1.5</v>
      </c>
      <c r="M21" s="21">
        <v>2.9</v>
      </c>
      <c r="N21" s="21">
        <v>3.1</v>
      </c>
    </row>
    <row r="22" spans="1:15" ht="9.9499999999999993" customHeight="1" x14ac:dyDescent="0.15">
      <c r="A22" s="20" t="s">
        <v>48</v>
      </c>
      <c r="B22" s="21">
        <v>79.599999999999994</v>
      </c>
      <c r="C22" s="21">
        <v>20.3</v>
      </c>
      <c r="D22" s="21"/>
      <c r="E22" s="21">
        <v>85.4</v>
      </c>
      <c r="F22" s="21">
        <v>75.400000000000006</v>
      </c>
      <c r="G22" s="21">
        <v>42.3</v>
      </c>
      <c r="H22" s="21">
        <v>23.1</v>
      </c>
      <c r="I22" s="21">
        <v>20</v>
      </c>
      <c r="J22" s="21">
        <v>11.3</v>
      </c>
      <c r="K22" s="21">
        <v>1.4</v>
      </c>
      <c r="L22" s="21">
        <v>1.8</v>
      </c>
      <c r="M22" s="21">
        <v>3.1</v>
      </c>
      <c r="N22" s="21">
        <v>1.1000000000000001</v>
      </c>
    </row>
    <row r="23" spans="1:15" ht="9.9499999999999993" customHeight="1" x14ac:dyDescent="0.15">
      <c r="A23" s="20" t="s">
        <v>49</v>
      </c>
      <c r="B23" s="21">
        <v>84.5</v>
      </c>
      <c r="C23" s="21">
        <v>15.5</v>
      </c>
      <c r="D23" s="21"/>
      <c r="E23" s="21">
        <v>77.099999999999994</v>
      </c>
      <c r="F23" s="21">
        <v>65.7</v>
      </c>
      <c r="G23" s="21">
        <v>40.200000000000003</v>
      </c>
      <c r="H23" s="21">
        <v>16.3</v>
      </c>
      <c r="I23" s="21">
        <v>14.8</v>
      </c>
      <c r="J23" s="21">
        <v>9.6999999999999993</v>
      </c>
      <c r="K23" s="21">
        <v>1</v>
      </c>
      <c r="L23" s="21">
        <v>0.8</v>
      </c>
      <c r="M23" s="21">
        <v>2.7</v>
      </c>
      <c r="N23" s="21">
        <v>1</v>
      </c>
    </row>
    <row r="24" spans="1:15" ht="9.9499999999999993" customHeight="1" x14ac:dyDescent="0.15">
      <c r="A24" s="20" t="s">
        <v>50</v>
      </c>
      <c r="B24" s="21">
        <v>89.9</v>
      </c>
      <c r="C24" s="21">
        <v>10.1</v>
      </c>
      <c r="D24" s="21"/>
      <c r="E24" s="21">
        <v>66.400000000000006</v>
      </c>
      <c r="F24" s="21">
        <v>51.5</v>
      </c>
      <c r="G24" s="21">
        <v>36.6</v>
      </c>
      <c r="H24" s="21">
        <v>11.6</v>
      </c>
      <c r="I24" s="21">
        <v>10.1</v>
      </c>
      <c r="J24" s="21">
        <v>7.5</v>
      </c>
      <c r="K24" s="21">
        <v>0.6</v>
      </c>
      <c r="L24" s="21">
        <v>0.6</v>
      </c>
      <c r="M24" s="21">
        <v>2.5</v>
      </c>
      <c r="N24" s="21">
        <v>0.3</v>
      </c>
    </row>
    <row r="25" spans="1:15" ht="9.9499999999999993" customHeight="1" x14ac:dyDescent="0.15">
      <c r="A25" s="20" t="s">
        <v>62</v>
      </c>
      <c r="B25" s="21">
        <v>95.7</v>
      </c>
      <c r="C25" s="21">
        <v>4.3</v>
      </c>
      <c r="D25" s="21"/>
      <c r="E25" s="21">
        <v>36.1</v>
      </c>
      <c r="F25" s="21">
        <v>20.399999999999999</v>
      </c>
      <c r="G25" s="21">
        <v>23.7</v>
      </c>
      <c r="H25" s="21">
        <v>4.2</v>
      </c>
      <c r="I25" s="21">
        <v>4</v>
      </c>
      <c r="J25" s="21">
        <v>4.2</v>
      </c>
      <c r="K25" s="21">
        <v>0.4</v>
      </c>
      <c r="L25" s="21">
        <v>0.4</v>
      </c>
      <c r="M25" s="21">
        <v>1</v>
      </c>
      <c r="N25" s="21">
        <v>0.4</v>
      </c>
    </row>
    <row r="26" spans="1:15" ht="9.9499999999999993" customHeight="1" x14ac:dyDescent="0.15">
      <c r="A26" s="160" t="s">
        <v>74</v>
      </c>
      <c r="B26" s="21">
        <v>93.3</v>
      </c>
      <c r="C26" s="21">
        <v>6.7</v>
      </c>
      <c r="D26" s="21"/>
      <c r="E26" s="21">
        <v>50.7</v>
      </c>
      <c r="F26" s="21">
        <v>31.6</v>
      </c>
      <c r="G26" s="21">
        <v>31.9</v>
      </c>
      <c r="H26" s="21">
        <v>6.3</v>
      </c>
      <c r="I26" s="21">
        <v>6.4</v>
      </c>
      <c r="J26" s="21">
        <v>5.9</v>
      </c>
      <c r="K26" s="21">
        <v>0.5</v>
      </c>
      <c r="L26" s="21">
        <v>0.6</v>
      </c>
      <c r="M26" s="21">
        <v>1.9</v>
      </c>
      <c r="N26" s="21">
        <v>0.6</v>
      </c>
    </row>
    <row r="27" spans="1:15" ht="9.9499999999999993" customHeight="1" x14ac:dyDescent="0.15">
      <c r="A27" s="160" t="s">
        <v>75</v>
      </c>
      <c r="B27" s="21">
        <v>97.8</v>
      </c>
      <c r="C27" s="21">
        <v>2.2000000000000002</v>
      </c>
      <c r="D27" s="21"/>
      <c r="E27" s="21">
        <v>23.8</v>
      </c>
      <c r="F27" s="21">
        <v>10.8</v>
      </c>
      <c r="G27" s="21">
        <v>16.8</v>
      </c>
      <c r="H27" s="21">
        <v>2.5</v>
      </c>
      <c r="I27" s="21">
        <v>1.9</v>
      </c>
      <c r="J27" s="21">
        <v>2.8</v>
      </c>
      <c r="K27" s="21">
        <v>0.2</v>
      </c>
      <c r="L27" s="21">
        <v>0.3</v>
      </c>
      <c r="M27" s="21">
        <v>0.3</v>
      </c>
      <c r="N27" s="21">
        <v>0.3</v>
      </c>
    </row>
    <row r="28" spans="1:15" ht="9.9499999999999993" customHeight="1" x14ac:dyDescent="0.15">
      <c r="A28" s="25" t="s">
        <v>42</v>
      </c>
      <c r="B28" s="23">
        <v>88.6</v>
      </c>
      <c r="C28" s="23">
        <v>11.3</v>
      </c>
      <c r="D28" s="23"/>
      <c r="E28" s="23">
        <v>67.900000000000006</v>
      </c>
      <c r="F28" s="23">
        <v>56.6</v>
      </c>
      <c r="G28" s="23">
        <v>35.4</v>
      </c>
      <c r="H28" s="23">
        <v>16.399999999999999</v>
      </c>
      <c r="I28" s="23">
        <v>11</v>
      </c>
      <c r="J28" s="23">
        <v>8</v>
      </c>
      <c r="K28" s="23">
        <v>1</v>
      </c>
      <c r="L28" s="23">
        <v>1.1000000000000001</v>
      </c>
      <c r="M28" s="23">
        <v>2.2999999999999998</v>
      </c>
      <c r="N28" s="23">
        <v>1.3</v>
      </c>
    </row>
    <row r="29" spans="1:15" ht="9.9499999999999993" customHeight="1" x14ac:dyDescent="0.15">
      <c r="A29" s="291" t="s">
        <v>107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34"/>
    </row>
    <row r="30" spans="1:15" ht="9.9499999999999993" customHeight="1" x14ac:dyDescent="0.15">
      <c r="A30" s="20" t="s">
        <v>71</v>
      </c>
      <c r="B30" s="26">
        <v>90.6</v>
      </c>
      <c r="C30" s="26">
        <v>9.1999999999999993</v>
      </c>
      <c r="D30" s="26"/>
      <c r="E30" s="51">
        <v>86.1</v>
      </c>
      <c r="F30" s="51">
        <v>81.900000000000006</v>
      </c>
      <c r="G30" s="51">
        <v>35.5</v>
      </c>
      <c r="H30" s="51">
        <v>24.7</v>
      </c>
      <c r="I30" s="51">
        <v>9.3000000000000007</v>
      </c>
      <c r="J30" s="51">
        <v>8.1999999999999993</v>
      </c>
      <c r="K30" s="51">
        <v>1.6</v>
      </c>
      <c r="L30" s="51">
        <v>2.2000000000000002</v>
      </c>
      <c r="M30" s="51">
        <v>2.2000000000000002</v>
      </c>
      <c r="N30" s="51">
        <v>2.7</v>
      </c>
    </row>
    <row r="31" spans="1:15" ht="9.9499999999999993" customHeight="1" x14ac:dyDescent="0.15">
      <c r="A31" s="160" t="s">
        <v>72</v>
      </c>
      <c r="B31" s="21">
        <v>90.7</v>
      </c>
      <c r="C31" s="21">
        <v>9</v>
      </c>
      <c r="D31" s="21"/>
      <c r="E31" s="52">
        <v>80</v>
      </c>
      <c r="F31" s="52">
        <v>74.900000000000006</v>
      </c>
      <c r="G31" s="52">
        <v>25.8</v>
      </c>
      <c r="H31" s="52">
        <v>15.2</v>
      </c>
      <c r="I31" s="52">
        <v>9.1</v>
      </c>
      <c r="J31" s="52">
        <v>5</v>
      </c>
      <c r="K31" s="52">
        <v>1.3</v>
      </c>
      <c r="L31" s="52">
        <v>2.6</v>
      </c>
      <c r="M31" s="52">
        <v>2.2000000000000002</v>
      </c>
      <c r="N31" s="52">
        <v>2.7</v>
      </c>
    </row>
    <row r="32" spans="1:15" ht="9.9499999999999993" customHeight="1" x14ac:dyDescent="0.15">
      <c r="A32" s="160" t="s">
        <v>73</v>
      </c>
      <c r="B32" s="21">
        <v>90.5</v>
      </c>
      <c r="C32" s="21">
        <v>9.4</v>
      </c>
      <c r="D32" s="21"/>
      <c r="E32" s="52">
        <v>91.1</v>
      </c>
      <c r="F32" s="52">
        <v>87.6</v>
      </c>
      <c r="G32" s="52">
        <v>43.4</v>
      </c>
      <c r="H32" s="52">
        <v>32.299999999999997</v>
      </c>
      <c r="I32" s="52">
        <v>9.5</v>
      </c>
      <c r="J32" s="52">
        <v>10.7</v>
      </c>
      <c r="K32" s="52">
        <v>2</v>
      </c>
      <c r="L32" s="52">
        <v>1.8</v>
      </c>
      <c r="M32" s="52">
        <v>2.2000000000000002</v>
      </c>
      <c r="N32" s="52">
        <v>2.7</v>
      </c>
    </row>
    <row r="33" spans="1:14" ht="9.9499999999999993" customHeight="1" x14ac:dyDescent="0.15">
      <c r="A33" s="20" t="s">
        <v>44</v>
      </c>
      <c r="B33" s="21">
        <v>81.8</v>
      </c>
      <c r="C33" s="21">
        <v>18.100000000000001</v>
      </c>
      <c r="D33" s="21"/>
      <c r="E33" s="52">
        <v>87.3</v>
      </c>
      <c r="F33" s="52">
        <v>79.8</v>
      </c>
      <c r="G33" s="52">
        <v>38.5</v>
      </c>
      <c r="H33" s="52">
        <v>27.4</v>
      </c>
      <c r="I33" s="52">
        <v>17</v>
      </c>
      <c r="J33" s="52">
        <v>9.1999999999999993</v>
      </c>
      <c r="K33" s="52">
        <v>1.2</v>
      </c>
      <c r="L33" s="52">
        <v>1.4</v>
      </c>
      <c r="M33" s="52">
        <v>2.9</v>
      </c>
      <c r="N33" s="52">
        <v>2.6</v>
      </c>
    </row>
    <row r="34" spans="1:14" ht="9.9499999999999993" customHeight="1" x14ac:dyDescent="0.15">
      <c r="A34" s="20" t="s">
        <v>48</v>
      </c>
      <c r="B34" s="21">
        <v>81.2</v>
      </c>
      <c r="C34" s="21">
        <v>18.7</v>
      </c>
      <c r="D34" s="21"/>
      <c r="E34" s="52">
        <v>82.8</v>
      </c>
      <c r="F34" s="52">
        <v>73.2</v>
      </c>
      <c r="G34" s="52">
        <v>37.700000000000003</v>
      </c>
      <c r="H34" s="52">
        <v>22.1</v>
      </c>
      <c r="I34" s="52">
        <v>18.3</v>
      </c>
      <c r="J34" s="52">
        <v>9.1</v>
      </c>
      <c r="K34" s="52">
        <v>1.2</v>
      </c>
      <c r="L34" s="52">
        <v>1.6</v>
      </c>
      <c r="M34" s="52">
        <v>2.2999999999999998</v>
      </c>
      <c r="N34" s="52">
        <v>1.8</v>
      </c>
    </row>
    <row r="35" spans="1:14" ht="9.9499999999999993" customHeight="1" x14ac:dyDescent="0.15">
      <c r="A35" s="20" t="s">
        <v>49</v>
      </c>
      <c r="B35" s="21">
        <v>85.6</v>
      </c>
      <c r="C35" s="21">
        <v>14.3</v>
      </c>
      <c r="D35" s="21"/>
      <c r="E35" s="52">
        <v>76.3</v>
      </c>
      <c r="F35" s="52">
        <v>64.7</v>
      </c>
      <c r="G35" s="52">
        <v>35.799999999999997</v>
      </c>
      <c r="H35" s="52">
        <v>16.5</v>
      </c>
      <c r="I35" s="52">
        <v>13.5</v>
      </c>
      <c r="J35" s="52">
        <v>8</v>
      </c>
      <c r="K35" s="52">
        <v>0.9</v>
      </c>
      <c r="L35" s="52">
        <v>1</v>
      </c>
      <c r="M35" s="52">
        <v>2.2000000000000002</v>
      </c>
      <c r="N35" s="52">
        <v>1.2</v>
      </c>
    </row>
    <row r="36" spans="1:14" ht="9.9499999999999993" customHeight="1" x14ac:dyDescent="0.15">
      <c r="A36" s="20" t="s">
        <v>50</v>
      </c>
      <c r="B36" s="21">
        <v>91.5</v>
      </c>
      <c r="C36" s="21">
        <v>8.5</v>
      </c>
      <c r="D36" s="21"/>
      <c r="E36" s="52">
        <v>66.3</v>
      </c>
      <c r="F36" s="52">
        <v>53.2</v>
      </c>
      <c r="G36" s="52">
        <v>35.1</v>
      </c>
      <c r="H36" s="52">
        <v>14</v>
      </c>
      <c r="I36" s="52">
        <v>8.6999999999999993</v>
      </c>
      <c r="J36" s="52">
        <v>7.3</v>
      </c>
      <c r="K36" s="52">
        <v>0.6</v>
      </c>
      <c r="L36" s="52">
        <v>0.7</v>
      </c>
      <c r="M36" s="52">
        <v>2</v>
      </c>
      <c r="N36" s="52">
        <v>0.8</v>
      </c>
    </row>
    <row r="37" spans="1:14" ht="9.9499999999999993" customHeight="1" x14ac:dyDescent="0.15">
      <c r="A37" s="20" t="s">
        <v>62</v>
      </c>
      <c r="B37" s="21">
        <v>96.2</v>
      </c>
      <c r="C37" s="21">
        <v>3.8</v>
      </c>
      <c r="D37" s="21"/>
      <c r="E37" s="52">
        <v>40.799999999999997</v>
      </c>
      <c r="F37" s="52">
        <v>24.8</v>
      </c>
      <c r="G37" s="52">
        <v>26</v>
      </c>
      <c r="H37" s="52">
        <v>6.4</v>
      </c>
      <c r="I37" s="52">
        <v>3.6</v>
      </c>
      <c r="J37" s="52">
        <v>5.5</v>
      </c>
      <c r="K37" s="52">
        <v>0.4</v>
      </c>
      <c r="L37" s="52">
        <v>0.5</v>
      </c>
      <c r="M37" s="52">
        <v>0.9</v>
      </c>
      <c r="N37" s="52">
        <v>0.6</v>
      </c>
    </row>
    <row r="38" spans="1:14" ht="9.9499999999999993" customHeight="1" x14ac:dyDescent="0.15">
      <c r="A38" s="160" t="s">
        <v>74</v>
      </c>
      <c r="B38" s="21">
        <v>94.5</v>
      </c>
      <c r="C38" s="21">
        <v>5.5</v>
      </c>
      <c r="D38" s="21"/>
      <c r="E38" s="52">
        <v>52.9</v>
      </c>
      <c r="F38" s="52">
        <v>35.4</v>
      </c>
      <c r="G38" s="52">
        <v>32.1</v>
      </c>
      <c r="H38" s="52">
        <v>8.6999999999999993</v>
      </c>
      <c r="I38" s="52">
        <v>5.3</v>
      </c>
      <c r="J38" s="52">
        <v>6.5</v>
      </c>
      <c r="K38" s="52">
        <v>0.5</v>
      </c>
      <c r="L38" s="52">
        <v>0.7</v>
      </c>
      <c r="M38" s="52">
        <v>1.4</v>
      </c>
      <c r="N38" s="52">
        <v>0.9</v>
      </c>
    </row>
    <row r="39" spans="1:14" ht="9.9499999999999993" customHeight="1" x14ac:dyDescent="0.15">
      <c r="A39" s="160" t="s">
        <v>75</v>
      </c>
      <c r="B39" s="21">
        <v>97.8</v>
      </c>
      <c r="C39" s="21">
        <v>2.2000000000000002</v>
      </c>
      <c r="D39" s="21"/>
      <c r="E39" s="52">
        <v>29.3</v>
      </c>
      <c r="F39" s="52">
        <v>14.8</v>
      </c>
      <c r="G39" s="52">
        <v>20.2</v>
      </c>
      <c r="H39" s="52">
        <v>4.0999999999999996</v>
      </c>
      <c r="I39" s="52">
        <v>1.9</v>
      </c>
      <c r="J39" s="52">
        <v>4.5999999999999996</v>
      </c>
      <c r="K39" s="52">
        <v>0.3</v>
      </c>
      <c r="L39" s="52">
        <v>0.3</v>
      </c>
      <c r="M39" s="52">
        <v>0.5</v>
      </c>
      <c r="N39" s="52">
        <v>0.4</v>
      </c>
    </row>
    <row r="40" spans="1:14" ht="9.9499999999999993" customHeight="1" x14ac:dyDescent="0.15">
      <c r="A40" s="12" t="s">
        <v>42</v>
      </c>
      <c r="B40" s="15">
        <v>89.2</v>
      </c>
      <c r="C40" s="15">
        <v>10.7</v>
      </c>
      <c r="D40" s="15"/>
      <c r="E40" s="15">
        <v>69.5</v>
      </c>
      <c r="F40" s="15">
        <v>58.6</v>
      </c>
      <c r="G40" s="15">
        <v>33.700000000000003</v>
      </c>
      <c r="H40" s="15">
        <v>16.899999999999999</v>
      </c>
      <c r="I40" s="15">
        <v>10.4</v>
      </c>
      <c r="J40" s="15">
        <v>7.5</v>
      </c>
      <c r="K40" s="15">
        <v>0.9</v>
      </c>
      <c r="L40" s="15">
        <v>1.2</v>
      </c>
      <c r="M40" s="15">
        <v>1.9</v>
      </c>
      <c r="N40" s="15">
        <v>1.5</v>
      </c>
    </row>
    <row r="41" spans="1:14" ht="9" customHeight="1" x14ac:dyDescent="0.15">
      <c r="A41" s="1" t="s">
        <v>106</v>
      </c>
    </row>
  </sheetData>
  <mergeCells count="7">
    <mergeCell ref="A1:P1"/>
    <mergeCell ref="Q2:R2"/>
    <mergeCell ref="A17:N17"/>
    <mergeCell ref="A29:N29"/>
    <mergeCell ref="B3:C3"/>
    <mergeCell ref="E3:N3"/>
    <mergeCell ref="A5:N5"/>
  </mergeCells>
  <hyperlinks>
    <hyperlink ref="Q2:R2" location="'Indice delle tavole'!A1" display="TORNA ALL'INDICE"/>
  </hyperlinks>
  <pageMargins left="0.5" right="0.5" top="0.5" bottom="0.5" header="0" footer="0"/>
  <pageSetup paperSize="9" scale="83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zoomScaleNormal="100" workbookViewId="0">
      <selection sqref="A1:P1"/>
    </sheetView>
  </sheetViews>
  <sheetFormatPr defaultColWidth="11" defaultRowHeight="9" customHeight="1" x14ac:dyDescent="0.15"/>
  <cols>
    <col min="1" max="2" width="12.796875" style="1" customWidth="1"/>
    <col min="3" max="3" width="10.59765625" style="1" customWidth="1"/>
    <col min="4" max="4" width="1.19921875" style="1" customWidth="1"/>
    <col min="5" max="14" width="8.59765625" style="1" customWidth="1"/>
    <col min="15" max="15" width="7.59765625" style="1" customWidth="1"/>
    <col min="16" max="16384" width="11" style="1"/>
  </cols>
  <sheetData>
    <row r="1" spans="1:18" ht="26.25" customHeight="1" x14ac:dyDescent="0.2">
      <c r="A1" s="260" t="s">
        <v>203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185"/>
    </row>
    <row r="2" spans="1:18" ht="12" x14ac:dyDescent="0.2">
      <c r="Q2" s="243" t="s">
        <v>212</v>
      </c>
      <c r="R2" s="243"/>
    </row>
    <row r="3" spans="1:18" ht="9.9499999999999993" customHeight="1" x14ac:dyDescent="0.15">
      <c r="A3" s="44"/>
      <c r="B3" s="283" t="s">
        <v>69</v>
      </c>
      <c r="C3" s="283"/>
      <c r="D3" s="54"/>
      <c r="E3" s="292" t="s">
        <v>111</v>
      </c>
      <c r="F3" s="283"/>
      <c r="G3" s="283"/>
      <c r="H3" s="283"/>
      <c r="I3" s="283"/>
      <c r="J3" s="283"/>
      <c r="K3" s="283"/>
      <c r="L3" s="283"/>
      <c r="M3" s="283"/>
      <c r="N3" s="283"/>
    </row>
    <row r="4" spans="1:18" ht="42" customHeight="1" x14ac:dyDescent="0.15">
      <c r="A4" s="53" t="s">
        <v>112</v>
      </c>
      <c r="B4" s="39" t="s">
        <v>70</v>
      </c>
      <c r="C4" s="38" t="s">
        <v>6</v>
      </c>
      <c r="D4" s="38"/>
      <c r="E4" s="38" t="s">
        <v>76</v>
      </c>
      <c r="F4" s="39" t="s">
        <v>77</v>
      </c>
      <c r="G4" s="39" t="s">
        <v>78</v>
      </c>
      <c r="H4" s="39" t="s">
        <v>79</v>
      </c>
      <c r="I4" s="39" t="s">
        <v>70</v>
      </c>
      <c r="J4" s="39" t="s">
        <v>80</v>
      </c>
      <c r="K4" s="39" t="s">
        <v>81</v>
      </c>
      <c r="L4" s="39" t="s">
        <v>82</v>
      </c>
      <c r="M4" s="39" t="s">
        <v>83</v>
      </c>
      <c r="N4" s="38" t="s">
        <v>6</v>
      </c>
    </row>
    <row r="5" spans="1:18" ht="9.9499999999999993" customHeight="1" x14ac:dyDescent="0.15">
      <c r="A5" s="291" t="s">
        <v>43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</row>
    <row r="6" spans="1:18" ht="9.9499999999999993" customHeight="1" x14ac:dyDescent="0.15">
      <c r="A6" s="20" t="s">
        <v>71</v>
      </c>
      <c r="B6" s="22">
        <v>4931</v>
      </c>
      <c r="C6" s="22">
        <v>489</v>
      </c>
      <c r="D6" s="22"/>
      <c r="E6" s="45">
        <v>4634</v>
      </c>
      <c r="F6" s="45">
        <v>4404</v>
      </c>
      <c r="G6" s="45">
        <v>1769</v>
      </c>
      <c r="H6" s="45">
        <v>1204</v>
      </c>
      <c r="I6" s="46">
        <v>492</v>
      </c>
      <c r="J6" s="46">
        <v>381</v>
      </c>
      <c r="K6" s="46">
        <v>71</v>
      </c>
      <c r="L6" s="46">
        <v>119</v>
      </c>
      <c r="M6" s="46">
        <v>86</v>
      </c>
      <c r="N6" s="46">
        <v>127</v>
      </c>
    </row>
    <row r="7" spans="1:18" ht="9.9499999999999993" customHeight="1" x14ac:dyDescent="0.15">
      <c r="A7" s="159" t="s">
        <v>72</v>
      </c>
      <c r="B7" s="22">
        <v>2195</v>
      </c>
      <c r="C7" s="22">
        <v>221</v>
      </c>
      <c r="D7" s="22"/>
      <c r="E7" s="45">
        <v>1934</v>
      </c>
      <c r="F7" s="45">
        <v>1803</v>
      </c>
      <c r="G7" s="45">
        <v>614</v>
      </c>
      <c r="H7" s="45">
        <v>358</v>
      </c>
      <c r="I7" s="45">
        <v>221</v>
      </c>
      <c r="J7" s="45">
        <v>121</v>
      </c>
      <c r="K7" s="45">
        <v>29</v>
      </c>
      <c r="L7" s="45">
        <v>77</v>
      </c>
      <c r="M7" s="45">
        <v>47</v>
      </c>
      <c r="N7" s="45">
        <v>39</v>
      </c>
    </row>
    <row r="8" spans="1:18" ht="9.9499999999999993" customHeight="1" x14ac:dyDescent="0.15">
      <c r="A8" s="159" t="s">
        <v>73</v>
      </c>
      <c r="B8" s="22">
        <v>2736</v>
      </c>
      <c r="C8" s="22">
        <v>267</v>
      </c>
      <c r="D8" s="22"/>
      <c r="E8" s="45">
        <v>2700</v>
      </c>
      <c r="F8" s="45">
        <v>2601</v>
      </c>
      <c r="G8" s="45">
        <v>1155</v>
      </c>
      <c r="H8" s="45">
        <v>846</v>
      </c>
      <c r="I8" s="45">
        <v>271</v>
      </c>
      <c r="J8" s="45">
        <v>260</v>
      </c>
      <c r="K8" s="45">
        <v>42</v>
      </c>
      <c r="L8" s="45">
        <v>42</v>
      </c>
      <c r="M8" s="45">
        <v>39</v>
      </c>
      <c r="N8" s="45">
        <v>88</v>
      </c>
    </row>
    <row r="9" spans="1:18" ht="9.9499999999999993" customHeight="1" x14ac:dyDescent="0.15">
      <c r="A9" s="20" t="s">
        <v>44</v>
      </c>
      <c r="B9" s="22">
        <v>2601</v>
      </c>
      <c r="C9" s="22">
        <v>581</v>
      </c>
      <c r="D9" s="22"/>
      <c r="E9" s="45">
        <v>2740</v>
      </c>
      <c r="F9" s="45">
        <v>2490</v>
      </c>
      <c r="G9" s="45">
        <v>1067</v>
      </c>
      <c r="H9" s="45">
        <v>783</v>
      </c>
      <c r="I9" s="45">
        <v>541</v>
      </c>
      <c r="J9" s="45">
        <v>254</v>
      </c>
      <c r="K9" s="45">
        <v>28</v>
      </c>
      <c r="L9" s="45">
        <v>43</v>
      </c>
      <c r="M9" s="45">
        <v>94</v>
      </c>
      <c r="N9" s="45">
        <v>64</v>
      </c>
    </row>
    <row r="10" spans="1:18" ht="9.9499999999999993" customHeight="1" x14ac:dyDescent="0.15">
      <c r="A10" s="20" t="s">
        <v>48</v>
      </c>
      <c r="B10" s="22">
        <v>2893</v>
      </c>
      <c r="C10" s="22">
        <v>598</v>
      </c>
      <c r="D10" s="22"/>
      <c r="E10" s="45">
        <v>2802</v>
      </c>
      <c r="F10" s="45">
        <v>2482</v>
      </c>
      <c r="G10" s="45">
        <v>1160</v>
      </c>
      <c r="H10" s="45">
        <v>739</v>
      </c>
      <c r="I10" s="45">
        <v>579</v>
      </c>
      <c r="J10" s="45">
        <v>238</v>
      </c>
      <c r="K10" s="45">
        <v>33</v>
      </c>
      <c r="L10" s="45">
        <v>47</v>
      </c>
      <c r="M10" s="45">
        <v>56</v>
      </c>
      <c r="N10" s="45">
        <v>85</v>
      </c>
    </row>
    <row r="11" spans="1:18" ht="9.9499999999999993" customHeight="1" x14ac:dyDescent="0.15">
      <c r="A11" s="20" t="s">
        <v>49</v>
      </c>
      <c r="B11" s="22">
        <v>3875</v>
      </c>
      <c r="C11" s="22">
        <v>585</v>
      </c>
      <c r="D11" s="22"/>
      <c r="E11" s="45">
        <v>3368</v>
      </c>
      <c r="F11" s="45">
        <v>2843</v>
      </c>
      <c r="G11" s="45">
        <v>1401</v>
      </c>
      <c r="H11" s="45">
        <v>742</v>
      </c>
      <c r="I11" s="45">
        <v>547</v>
      </c>
      <c r="J11" s="45">
        <v>277</v>
      </c>
      <c r="K11" s="45">
        <v>36</v>
      </c>
      <c r="L11" s="45">
        <v>48</v>
      </c>
      <c r="M11" s="45">
        <v>76</v>
      </c>
      <c r="N11" s="45">
        <v>68</v>
      </c>
    </row>
    <row r="12" spans="1:18" ht="9.9499999999999993" customHeight="1" x14ac:dyDescent="0.15">
      <c r="A12" s="20" t="s">
        <v>50</v>
      </c>
      <c r="B12" s="22">
        <v>4166</v>
      </c>
      <c r="C12" s="22">
        <v>306</v>
      </c>
      <c r="D12" s="22"/>
      <c r="E12" s="45">
        <v>2963</v>
      </c>
      <c r="F12" s="45">
        <v>2458</v>
      </c>
      <c r="G12" s="45">
        <v>1501</v>
      </c>
      <c r="H12" s="45">
        <v>736</v>
      </c>
      <c r="I12" s="45">
        <v>322</v>
      </c>
      <c r="J12" s="45">
        <v>321</v>
      </c>
      <c r="K12" s="45">
        <v>25</v>
      </c>
      <c r="L12" s="45">
        <v>35</v>
      </c>
      <c r="M12" s="45">
        <v>64</v>
      </c>
      <c r="N12" s="45">
        <v>54</v>
      </c>
    </row>
    <row r="13" spans="1:18" ht="9.9499999999999993" customHeight="1" x14ac:dyDescent="0.15">
      <c r="A13" s="20" t="s">
        <v>62</v>
      </c>
      <c r="B13" s="22">
        <v>6144</v>
      </c>
      <c r="C13" s="22">
        <v>204</v>
      </c>
      <c r="D13" s="22"/>
      <c r="E13" s="45">
        <v>2965</v>
      </c>
      <c r="F13" s="45">
        <v>1935</v>
      </c>
      <c r="G13" s="45">
        <v>1833</v>
      </c>
      <c r="H13" s="45">
        <v>573</v>
      </c>
      <c r="I13" s="45">
        <v>197</v>
      </c>
      <c r="J13" s="45">
        <v>453</v>
      </c>
      <c r="K13" s="45">
        <v>31</v>
      </c>
      <c r="L13" s="45">
        <v>38</v>
      </c>
      <c r="M13" s="45">
        <v>51</v>
      </c>
      <c r="N13" s="45">
        <v>51</v>
      </c>
    </row>
    <row r="14" spans="1:18" ht="9" customHeight="1" x14ac:dyDescent="0.15">
      <c r="A14" s="159" t="s">
        <v>74</v>
      </c>
      <c r="B14" s="22">
        <v>3194</v>
      </c>
      <c r="C14" s="22">
        <v>141</v>
      </c>
      <c r="D14" s="22"/>
      <c r="E14" s="45">
        <v>1842</v>
      </c>
      <c r="F14" s="45">
        <v>1318</v>
      </c>
      <c r="G14" s="45">
        <v>1078</v>
      </c>
      <c r="H14" s="45">
        <v>382</v>
      </c>
      <c r="I14" s="45">
        <v>138</v>
      </c>
      <c r="J14" s="45">
        <v>239</v>
      </c>
      <c r="K14" s="45">
        <v>17</v>
      </c>
      <c r="L14" s="45">
        <v>24</v>
      </c>
      <c r="M14" s="45">
        <v>31</v>
      </c>
      <c r="N14" s="45">
        <v>39</v>
      </c>
    </row>
    <row r="15" spans="1:18" ht="9.9499999999999993" customHeight="1" x14ac:dyDescent="0.15">
      <c r="A15" s="159" t="s">
        <v>75</v>
      </c>
      <c r="B15" s="22">
        <v>2950</v>
      </c>
      <c r="C15" s="22">
        <v>63</v>
      </c>
      <c r="D15" s="22"/>
      <c r="E15" s="45">
        <v>1122</v>
      </c>
      <c r="F15" s="45">
        <v>618</v>
      </c>
      <c r="G15" s="45">
        <v>755</v>
      </c>
      <c r="H15" s="45">
        <v>192</v>
      </c>
      <c r="I15" s="45">
        <v>59</v>
      </c>
      <c r="J15" s="45">
        <v>214</v>
      </c>
      <c r="K15" s="45">
        <v>14</v>
      </c>
      <c r="L15" s="45">
        <v>14</v>
      </c>
      <c r="M15" s="45">
        <v>20</v>
      </c>
      <c r="N15" s="45">
        <v>13</v>
      </c>
    </row>
    <row r="16" spans="1:18" x14ac:dyDescent="0.15">
      <c r="A16" s="129" t="s">
        <v>42</v>
      </c>
      <c r="B16" s="24">
        <v>24609</v>
      </c>
      <c r="C16" s="24">
        <v>2763</v>
      </c>
      <c r="D16" s="24"/>
      <c r="E16" s="47">
        <v>19473</v>
      </c>
      <c r="F16" s="47">
        <v>16612</v>
      </c>
      <c r="G16" s="47">
        <v>8730</v>
      </c>
      <c r="H16" s="47">
        <v>4778</v>
      </c>
      <c r="I16" s="47">
        <v>2677</v>
      </c>
      <c r="J16" s="47">
        <v>1923</v>
      </c>
      <c r="K16" s="47">
        <v>224</v>
      </c>
      <c r="L16" s="47">
        <v>329</v>
      </c>
      <c r="M16" s="47">
        <v>426</v>
      </c>
      <c r="N16" s="47">
        <v>449</v>
      </c>
    </row>
    <row r="17" spans="1:14" ht="9.9499999999999993" customHeight="1" x14ac:dyDescent="0.15">
      <c r="A17" s="291" t="s">
        <v>53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</row>
    <row r="18" spans="1:14" ht="9.9499999999999993" customHeight="1" x14ac:dyDescent="0.15">
      <c r="A18" s="20" t="s">
        <v>71</v>
      </c>
      <c r="B18" s="22">
        <v>4574</v>
      </c>
      <c r="C18" s="22">
        <v>478</v>
      </c>
      <c r="D18" s="22"/>
      <c r="E18" s="45">
        <v>4398</v>
      </c>
      <c r="F18" s="45">
        <v>4193</v>
      </c>
      <c r="G18" s="45">
        <v>1957</v>
      </c>
      <c r="H18" s="45">
        <v>1383</v>
      </c>
      <c r="I18" s="46">
        <v>486</v>
      </c>
      <c r="J18" s="46">
        <v>476</v>
      </c>
      <c r="K18" s="46">
        <v>102</v>
      </c>
      <c r="L18" s="46">
        <v>108</v>
      </c>
      <c r="M18" s="46">
        <v>142</v>
      </c>
      <c r="N18" s="46">
        <v>153</v>
      </c>
    </row>
    <row r="19" spans="1:14" ht="9.9499999999999993" customHeight="1" x14ac:dyDescent="0.15">
      <c r="A19" s="159" t="s">
        <v>72</v>
      </c>
      <c r="B19" s="22">
        <v>2062</v>
      </c>
      <c r="C19" s="22">
        <v>199</v>
      </c>
      <c r="D19" s="22"/>
      <c r="E19" s="45">
        <v>1819</v>
      </c>
      <c r="F19" s="45">
        <v>1714</v>
      </c>
      <c r="G19" s="45">
        <v>598</v>
      </c>
      <c r="H19" s="45">
        <v>357</v>
      </c>
      <c r="I19" s="45">
        <v>208</v>
      </c>
      <c r="J19" s="45">
        <v>115</v>
      </c>
      <c r="K19" s="45">
        <v>31</v>
      </c>
      <c r="L19" s="45">
        <v>43</v>
      </c>
      <c r="M19" s="45">
        <v>56</v>
      </c>
      <c r="N19" s="45">
        <v>87</v>
      </c>
    </row>
    <row r="20" spans="1:14" ht="9.9499999999999993" customHeight="1" x14ac:dyDescent="0.15">
      <c r="A20" s="159" t="s">
        <v>73</v>
      </c>
      <c r="B20" s="22">
        <v>2512</v>
      </c>
      <c r="C20" s="22">
        <v>279</v>
      </c>
      <c r="D20" s="22"/>
      <c r="E20" s="45">
        <v>2579</v>
      </c>
      <c r="F20" s="45">
        <v>2479</v>
      </c>
      <c r="G20" s="45">
        <v>1359</v>
      </c>
      <c r="H20" s="45">
        <v>1026</v>
      </c>
      <c r="I20" s="45">
        <v>278</v>
      </c>
      <c r="J20" s="45">
        <v>362</v>
      </c>
      <c r="K20" s="45">
        <v>71</v>
      </c>
      <c r="L20" s="45">
        <v>65</v>
      </c>
      <c r="M20" s="45">
        <v>86</v>
      </c>
      <c r="N20" s="45">
        <v>67</v>
      </c>
    </row>
    <row r="21" spans="1:14" ht="9.9499999999999993" customHeight="1" x14ac:dyDescent="0.15">
      <c r="A21" s="20" t="s">
        <v>44</v>
      </c>
      <c r="B21" s="22">
        <v>2450</v>
      </c>
      <c r="C21" s="22">
        <v>536</v>
      </c>
      <c r="D21" s="22"/>
      <c r="E21" s="45">
        <v>2648</v>
      </c>
      <c r="F21" s="45">
        <v>2435</v>
      </c>
      <c r="G21" s="45">
        <v>1308</v>
      </c>
      <c r="H21" s="45">
        <v>907</v>
      </c>
      <c r="I21" s="45">
        <v>508</v>
      </c>
      <c r="J21" s="45">
        <v>314</v>
      </c>
      <c r="K21" s="45">
        <v>46</v>
      </c>
      <c r="L21" s="45">
        <v>45</v>
      </c>
      <c r="M21" s="45">
        <v>87</v>
      </c>
      <c r="N21" s="45">
        <v>93</v>
      </c>
    </row>
    <row r="22" spans="1:14" ht="9.9499999999999993" customHeight="1" x14ac:dyDescent="0.15">
      <c r="A22" s="20" t="s">
        <v>48</v>
      </c>
      <c r="B22" s="22">
        <v>2754</v>
      </c>
      <c r="C22" s="22">
        <v>701</v>
      </c>
      <c r="D22" s="22"/>
      <c r="E22" s="45">
        <v>2957</v>
      </c>
      <c r="F22" s="45">
        <v>2609</v>
      </c>
      <c r="G22" s="45">
        <v>1464</v>
      </c>
      <c r="H22" s="45">
        <v>798</v>
      </c>
      <c r="I22" s="45">
        <v>693</v>
      </c>
      <c r="J22" s="45">
        <v>392</v>
      </c>
      <c r="K22" s="45">
        <v>48</v>
      </c>
      <c r="L22" s="45">
        <v>62</v>
      </c>
      <c r="M22" s="45">
        <v>107</v>
      </c>
      <c r="N22" s="45">
        <v>38</v>
      </c>
    </row>
    <row r="23" spans="1:14" ht="9.9499999999999993" customHeight="1" x14ac:dyDescent="0.15">
      <c r="A23" s="20" t="s">
        <v>49</v>
      </c>
      <c r="B23" s="22">
        <v>3842</v>
      </c>
      <c r="C23" s="22">
        <v>706</v>
      </c>
      <c r="D23" s="22"/>
      <c r="E23" s="45">
        <v>3506</v>
      </c>
      <c r="F23" s="45">
        <v>2989</v>
      </c>
      <c r="G23" s="45">
        <v>1829</v>
      </c>
      <c r="H23" s="45">
        <v>742</v>
      </c>
      <c r="I23" s="45">
        <v>671</v>
      </c>
      <c r="J23" s="45">
        <v>441</v>
      </c>
      <c r="K23" s="45">
        <v>44</v>
      </c>
      <c r="L23" s="45">
        <v>38</v>
      </c>
      <c r="M23" s="45">
        <v>122</v>
      </c>
      <c r="N23" s="45">
        <v>44</v>
      </c>
    </row>
    <row r="24" spans="1:14" ht="9.9499999999999993" customHeight="1" x14ac:dyDescent="0.15">
      <c r="A24" s="20" t="s">
        <v>50</v>
      </c>
      <c r="B24" s="22">
        <v>4222</v>
      </c>
      <c r="C24" s="22">
        <v>473</v>
      </c>
      <c r="D24" s="22"/>
      <c r="E24" s="45">
        <v>3120</v>
      </c>
      <c r="F24" s="45">
        <v>2421</v>
      </c>
      <c r="G24" s="45">
        <v>1721</v>
      </c>
      <c r="H24" s="45">
        <v>546</v>
      </c>
      <c r="I24" s="45">
        <v>477</v>
      </c>
      <c r="J24" s="45">
        <v>352</v>
      </c>
      <c r="K24" s="45">
        <v>29</v>
      </c>
      <c r="L24" s="45">
        <v>29</v>
      </c>
      <c r="M24" s="45">
        <v>117</v>
      </c>
      <c r="N24" s="45">
        <v>15</v>
      </c>
    </row>
    <row r="25" spans="1:14" ht="9.9499999999999993" customHeight="1" x14ac:dyDescent="0.15">
      <c r="A25" s="20" t="s">
        <v>62</v>
      </c>
      <c r="B25" s="22">
        <v>7615</v>
      </c>
      <c r="C25" s="22">
        <v>341</v>
      </c>
      <c r="D25" s="22"/>
      <c r="E25" s="45">
        <v>2875</v>
      </c>
      <c r="F25" s="45">
        <v>1620</v>
      </c>
      <c r="G25" s="45">
        <v>1888</v>
      </c>
      <c r="H25" s="45">
        <v>338</v>
      </c>
      <c r="I25" s="45">
        <v>319</v>
      </c>
      <c r="J25" s="45">
        <v>335</v>
      </c>
      <c r="K25" s="45">
        <v>28</v>
      </c>
      <c r="L25" s="45">
        <v>34</v>
      </c>
      <c r="M25" s="45">
        <v>83</v>
      </c>
      <c r="N25" s="45">
        <v>35</v>
      </c>
    </row>
    <row r="26" spans="1:14" ht="9.9499999999999993" customHeight="1" x14ac:dyDescent="0.15">
      <c r="A26" s="159" t="s">
        <v>74</v>
      </c>
      <c r="B26" s="22">
        <v>3402</v>
      </c>
      <c r="C26" s="22">
        <v>246</v>
      </c>
      <c r="D26" s="22"/>
      <c r="E26" s="45">
        <v>1851</v>
      </c>
      <c r="F26" s="45">
        <v>1153</v>
      </c>
      <c r="G26" s="45">
        <v>1165</v>
      </c>
      <c r="H26" s="45">
        <v>229</v>
      </c>
      <c r="I26" s="45">
        <v>235</v>
      </c>
      <c r="J26" s="45">
        <v>215</v>
      </c>
      <c r="K26" s="45">
        <v>18</v>
      </c>
      <c r="L26" s="45">
        <v>23</v>
      </c>
      <c r="M26" s="45">
        <v>68</v>
      </c>
      <c r="N26" s="45">
        <v>21</v>
      </c>
    </row>
    <row r="27" spans="1:14" ht="9.9499999999999993" customHeight="1" x14ac:dyDescent="0.15">
      <c r="A27" s="159" t="s">
        <v>75</v>
      </c>
      <c r="B27" s="22">
        <v>4214</v>
      </c>
      <c r="C27" s="22">
        <v>95</v>
      </c>
      <c r="D27" s="22"/>
      <c r="E27" s="45">
        <v>1024</v>
      </c>
      <c r="F27" s="45">
        <v>467</v>
      </c>
      <c r="G27" s="45">
        <v>724</v>
      </c>
      <c r="H27" s="45">
        <v>109</v>
      </c>
      <c r="I27" s="45">
        <v>84</v>
      </c>
      <c r="J27" s="45">
        <v>120</v>
      </c>
      <c r="K27" s="45">
        <v>10</v>
      </c>
      <c r="L27" s="45">
        <v>11</v>
      </c>
      <c r="M27" s="45">
        <v>15</v>
      </c>
      <c r="N27" s="45">
        <v>14</v>
      </c>
    </row>
    <row r="28" spans="1:14" ht="9.9499999999999993" customHeight="1" x14ac:dyDescent="0.15">
      <c r="A28" s="129" t="s">
        <v>42</v>
      </c>
      <c r="B28" s="24">
        <v>25458</v>
      </c>
      <c r="C28" s="24">
        <v>3237</v>
      </c>
      <c r="D28" s="24"/>
      <c r="E28" s="47">
        <v>19504</v>
      </c>
      <c r="F28" s="47">
        <v>16268</v>
      </c>
      <c r="G28" s="47">
        <v>10167</v>
      </c>
      <c r="H28" s="47">
        <v>4713</v>
      </c>
      <c r="I28" s="47">
        <v>3154</v>
      </c>
      <c r="J28" s="47">
        <v>2310</v>
      </c>
      <c r="K28" s="47">
        <v>297</v>
      </c>
      <c r="L28" s="47">
        <v>317</v>
      </c>
      <c r="M28" s="47">
        <v>659</v>
      </c>
      <c r="N28" s="47">
        <v>380</v>
      </c>
    </row>
    <row r="29" spans="1:14" ht="9" customHeight="1" x14ac:dyDescent="0.15">
      <c r="A29" s="291" t="s">
        <v>107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</row>
    <row r="30" spans="1:14" ht="9.9499999999999993" customHeight="1" x14ac:dyDescent="0.15">
      <c r="A30" s="20" t="s">
        <v>71</v>
      </c>
      <c r="B30" s="22">
        <v>9504</v>
      </c>
      <c r="C30" s="22">
        <v>967</v>
      </c>
      <c r="D30" s="22"/>
      <c r="E30" s="49">
        <v>9032</v>
      </c>
      <c r="F30" s="49">
        <v>8597</v>
      </c>
      <c r="G30" s="49">
        <v>3726</v>
      </c>
      <c r="H30" s="49">
        <v>2587</v>
      </c>
      <c r="I30" s="50">
        <v>978</v>
      </c>
      <c r="J30" s="50">
        <v>857</v>
      </c>
      <c r="K30" s="50">
        <v>173</v>
      </c>
      <c r="L30" s="50">
        <v>227</v>
      </c>
      <c r="M30" s="50">
        <v>228</v>
      </c>
      <c r="N30" s="50">
        <v>280</v>
      </c>
    </row>
    <row r="31" spans="1:14" x14ac:dyDescent="0.15">
      <c r="A31" s="159" t="s">
        <v>72</v>
      </c>
      <c r="B31" s="22">
        <v>4257</v>
      </c>
      <c r="C31" s="22">
        <v>421</v>
      </c>
      <c r="D31" s="22"/>
      <c r="E31" s="49">
        <v>3753</v>
      </c>
      <c r="F31" s="49">
        <v>3517</v>
      </c>
      <c r="G31" s="49">
        <v>1213</v>
      </c>
      <c r="H31" s="49">
        <v>715</v>
      </c>
      <c r="I31" s="49">
        <v>429</v>
      </c>
      <c r="J31" s="49">
        <v>236</v>
      </c>
      <c r="K31" s="49">
        <v>59</v>
      </c>
      <c r="L31" s="49">
        <v>121</v>
      </c>
      <c r="M31" s="49">
        <v>103</v>
      </c>
      <c r="N31" s="49">
        <v>125</v>
      </c>
    </row>
    <row r="32" spans="1:14" ht="9.9499999999999993" customHeight="1" x14ac:dyDescent="0.15">
      <c r="A32" s="159" t="s">
        <v>73</v>
      </c>
      <c r="B32" s="22">
        <v>5248</v>
      </c>
      <c r="C32" s="22">
        <v>546</v>
      </c>
      <c r="D32" s="22"/>
      <c r="E32" s="49">
        <v>5279</v>
      </c>
      <c r="F32" s="49">
        <v>5080</v>
      </c>
      <c r="G32" s="49">
        <v>2514</v>
      </c>
      <c r="H32" s="49">
        <v>1872</v>
      </c>
      <c r="I32" s="49">
        <v>549</v>
      </c>
      <c r="J32" s="49">
        <v>621</v>
      </c>
      <c r="K32" s="49">
        <v>113</v>
      </c>
      <c r="L32" s="49">
        <v>107</v>
      </c>
      <c r="M32" s="49">
        <v>125</v>
      </c>
      <c r="N32" s="49">
        <v>155</v>
      </c>
    </row>
    <row r="33" spans="1:14" ht="9.9499999999999993" customHeight="1" x14ac:dyDescent="0.15">
      <c r="A33" s="20" t="s">
        <v>44</v>
      </c>
      <c r="B33" s="22">
        <v>5051</v>
      </c>
      <c r="C33" s="22">
        <v>1117</v>
      </c>
      <c r="D33" s="22"/>
      <c r="E33" s="49">
        <v>5388</v>
      </c>
      <c r="F33" s="49">
        <v>4925</v>
      </c>
      <c r="G33" s="49">
        <v>2375</v>
      </c>
      <c r="H33" s="49">
        <v>1690</v>
      </c>
      <c r="I33" s="49">
        <v>1049</v>
      </c>
      <c r="J33" s="49">
        <v>568</v>
      </c>
      <c r="K33" s="49">
        <v>74</v>
      </c>
      <c r="L33" s="49">
        <v>88</v>
      </c>
      <c r="M33" s="49">
        <v>181</v>
      </c>
      <c r="N33" s="49">
        <v>158</v>
      </c>
    </row>
    <row r="34" spans="1:14" ht="9.9499999999999993" customHeight="1" x14ac:dyDescent="0.15">
      <c r="A34" s="20" t="s">
        <v>48</v>
      </c>
      <c r="B34" s="22">
        <v>5646</v>
      </c>
      <c r="C34" s="22">
        <v>1299</v>
      </c>
      <c r="D34" s="22"/>
      <c r="E34" s="49">
        <v>5759</v>
      </c>
      <c r="F34" s="49">
        <v>5091</v>
      </c>
      <c r="G34" s="49">
        <v>2624</v>
      </c>
      <c r="H34" s="49">
        <v>1537</v>
      </c>
      <c r="I34" s="49">
        <v>1272</v>
      </c>
      <c r="J34" s="49">
        <v>630</v>
      </c>
      <c r="K34" s="49">
        <v>82</v>
      </c>
      <c r="L34" s="49">
        <v>109</v>
      </c>
      <c r="M34" s="49">
        <v>163</v>
      </c>
      <c r="N34" s="49">
        <v>123</v>
      </c>
    </row>
    <row r="35" spans="1:14" ht="9.9499999999999993" customHeight="1" x14ac:dyDescent="0.15">
      <c r="A35" s="20" t="s">
        <v>49</v>
      </c>
      <c r="B35" s="22">
        <v>7718</v>
      </c>
      <c r="C35" s="22">
        <v>1291</v>
      </c>
      <c r="D35" s="22"/>
      <c r="E35" s="49">
        <v>6875</v>
      </c>
      <c r="F35" s="49">
        <v>5833</v>
      </c>
      <c r="G35" s="49">
        <v>3230</v>
      </c>
      <c r="H35" s="49">
        <v>1484</v>
      </c>
      <c r="I35" s="49">
        <v>1218</v>
      </c>
      <c r="J35" s="49">
        <v>718</v>
      </c>
      <c r="K35" s="49">
        <v>80</v>
      </c>
      <c r="L35" s="49">
        <v>86</v>
      </c>
      <c r="M35" s="49">
        <v>198</v>
      </c>
      <c r="N35" s="49">
        <v>112</v>
      </c>
    </row>
    <row r="36" spans="1:14" ht="9.9499999999999993" customHeight="1" x14ac:dyDescent="0.15">
      <c r="A36" s="20" t="s">
        <v>50</v>
      </c>
      <c r="B36" s="22">
        <v>8388</v>
      </c>
      <c r="C36" s="22">
        <v>779</v>
      </c>
      <c r="D36" s="22"/>
      <c r="E36" s="49">
        <v>6083</v>
      </c>
      <c r="F36" s="49">
        <v>4879</v>
      </c>
      <c r="G36" s="49">
        <v>3222</v>
      </c>
      <c r="H36" s="49">
        <v>1282</v>
      </c>
      <c r="I36" s="49">
        <v>798</v>
      </c>
      <c r="J36" s="49">
        <v>673</v>
      </c>
      <c r="K36" s="49">
        <v>54</v>
      </c>
      <c r="L36" s="49">
        <v>63</v>
      </c>
      <c r="M36" s="49">
        <v>181</v>
      </c>
      <c r="N36" s="49">
        <v>69</v>
      </c>
    </row>
    <row r="37" spans="1:14" ht="9.9499999999999993" customHeight="1" x14ac:dyDescent="0.15">
      <c r="A37" s="20" t="s">
        <v>62</v>
      </c>
      <c r="B37" s="22">
        <v>13760</v>
      </c>
      <c r="C37" s="22">
        <v>546</v>
      </c>
      <c r="D37" s="22"/>
      <c r="E37" s="49">
        <v>5840</v>
      </c>
      <c r="F37" s="49">
        <v>3555</v>
      </c>
      <c r="G37" s="49">
        <v>3721</v>
      </c>
      <c r="H37" s="49">
        <v>911</v>
      </c>
      <c r="I37" s="49">
        <v>516</v>
      </c>
      <c r="J37" s="49">
        <v>788</v>
      </c>
      <c r="K37" s="49">
        <v>59</v>
      </c>
      <c r="L37" s="49">
        <v>72</v>
      </c>
      <c r="M37" s="49">
        <v>134</v>
      </c>
      <c r="N37" s="49">
        <v>87</v>
      </c>
    </row>
    <row r="38" spans="1:14" ht="9.9499999999999993" customHeight="1" x14ac:dyDescent="0.15">
      <c r="A38" s="159" t="s">
        <v>74</v>
      </c>
      <c r="B38" s="22">
        <v>6595</v>
      </c>
      <c r="C38" s="22">
        <v>387</v>
      </c>
      <c r="D38" s="22"/>
      <c r="E38" s="49">
        <v>3693</v>
      </c>
      <c r="F38" s="49">
        <v>2470</v>
      </c>
      <c r="G38" s="49">
        <v>2243</v>
      </c>
      <c r="H38" s="49">
        <v>611</v>
      </c>
      <c r="I38" s="49">
        <v>373</v>
      </c>
      <c r="J38" s="49">
        <v>454</v>
      </c>
      <c r="K38" s="49">
        <v>34</v>
      </c>
      <c r="L38" s="49">
        <v>47</v>
      </c>
      <c r="M38" s="49">
        <v>99</v>
      </c>
      <c r="N38" s="49">
        <v>60</v>
      </c>
    </row>
    <row r="39" spans="1:14" ht="9.9499999999999993" customHeight="1" x14ac:dyDescent="0.15">
      <c r="A39" s="159" t="s">
        <v>75</v>
      </c>
      <c r="B39" s="22">
        <v>7164</v>
      </c>
      <c r="C39" s="22">
        <v>158</v>
      </c>
      <c r="D39" s="22"/>
      <c r="E39" s="49">
        <v>2146</v>
      </c>
      <c r="F39" s="49">
        <v>1084</v>
      </c>
      <c r="G39" s="49">
        <v>1478</v>
      </c>
      <c r="H39" s="49">
        <v>300</v>
      </c>
      <c r="I39" s="49">
        <v>143</v>
      </c>
      <c r="J39" s="49">
        <v>334</v>
      </c>
      <c r="K39" s="49">
        <v>25</v>
      </c>
      <c r="L39" s="49">
        <v>25</v>
      </c>
      <c r="M39" s="49">
        <v>35</v>
      </c>
      <c r="N39" s="49">
        <v>27</v>
      </c>
    </row>
    <row r="40" spans="1:14" ht="9.9499999999999993" customHeight="1" x14ac:dyDescent="0.15">
      <c r="A40" s="14" t="s">
        <v>42</v>
      </c>
      <c r="B40" s="13">
        <v>50067</v>
      </c>
      <c r="C40" s="13">
        <v>6000</v>
      </c>
      <c r="D40" s="13"/>
      <c r="E40" s="48">
        <v>38977</v>
      </c>
      <c r="F40" s="48">
        <v>32879</v>
      </c>
      <c r="G40" s="48">
        <v>18897</v>
      </c>
      <c r="H40" s="48">
        <v>9491</v>
      </c>
      <c r="I40" s="48">
        <v>5831</v>
      </c>
      <c r="J40" s="48">
        <v>4233</v>
      </c>
      <c r="K40" s="48">
        <v>521</v>
      </c>
      <c r="L40" s="48">
        <v>645</v>
      </c>
      <c r="M40" s="48">
        <v>1085</v>
      </c>
      <c r="N40" s="48">
        <v>829</v>
      </c>
    </row>
    <row r="41" spans="1:14" ht="9.9499999999999993" customHeight="1" x14ac:dyDescent="0.15">
      <c r="A41" s="1" t="s">
        <v>106</v>
      </c>
    </row>
  </sheetData>
  <mergeCells count="7">
    <mergeCell ref="A1:P1"/>
    <mergeCell ref="Q2:R2"/>
    <mergeCell ref="A17:N17"/>
    <mergeCell ref="A29:N29"/>
    <mergeCell ref="E3:N3"/>
    <mergeCell ref="B3:C3"/>
    <mergeCell ref="A5:N5"/>
  </mergeCells>
  <hyperlinks>
    <hyperlink ref="Q2:R2" location="'Indice delle tavole'!A1" display="TORNA ALL'INDICE"/>
  </hyperlinks>
  <pageMargins left="0.5" right="0.5" top="0.5" bottom="0.5" header="0" footer="0"/>
  <pageSetup paperSize="9" scale="83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zoomScaleNormal="100" workbookViewId="0">
      <selection sqref="A1:M1"/>
    </sheetView>
  </sheetViews>
  <sheetFormatPr defaultColWidth="11" defaultRowHeight="9" customHeight="1" x14ac:dyDescent="0.15"/>
  <cols>
    <col min="1" max="1" width="37.796875" style="41" customWidth="1"/>
    <col min="2" max="2" width="11.796875" style="41" customWidth="1"/>
    <col min="3" max="3" width="1.19921875" style="41" customWidth="1"/>
    <col min="4" max="4" width="10" style="138" bestFit="1" customWidth="1"/>
    <col min="5" max="5" width="9" style="138" bestFit="1" customWidth="1"/>
    <col min="6" max="7" width="11" style="138" bestFit="1" customWidth="1"/>
    <col min="8" max="8" width="10" style="138" bestFit="1" customWidth="1"/>
    <col min="9" max="9" width="9" style="41" bestFit="1" customWidth="1"/>
    <col min="10" max="16384" width="11" style="41"/>
  </cols>
  <sheetData>
    <row r="1" spans="1:13" ht="26.25" customHeight="1" x14ac:dyDescent="0.2">
      <c r="A1" s="242" t="s">
        <v>204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3" spans="1:13" ht="42" customHeight="1" x14ac:dyDescent="0.2">
      <c r="A3" s="157" t="s">
        <v>166</v>
      </c>
      <c r="B3" s="141" t="s">
        <v>76</v>
      </c>
      <c r="C3" s="141"/>
      <c r="D3" s="178" t="s">
        <v>77</v>
      </c>
      <c r="E3" s="178" t="s">
        <v>78</v>
      </c>
      <c r="F3" s="178" t="s">
        <v>79</v>
      </c>
      <c r="G3" s="178" t="s">
        <v>80</v>
      </c>
      <c r="H3" s="178" t="s">
        <v>70</v>
      </c>
      <c r="J3" s="243" t="s">
        <v>212</v>
      </c>
      <c r="K3" s="243"/>
    </row>
    <row r="4" spans="1:13" ht="9.9499999999999993" customHeight="1" x14ac:dyDescent="0.15">
      <c r="A4" s="278" t="s">
        <v>43</v>
      </c>
      <c r="B4" s="278"/>
      <c r="C4" s="278"/>
      <c r="D4" s="278"/>
      <c r="E4" s="278"/>
      <c r="F4" s="278"/>
      <c r="G4" s="278"/>
      <c r="H4" s="278"/>
    </row>
    <row r="5" spans="1:13" ht="9.9499999999999993" customHeight="1" x14ac:dyDescent="0.15">
      <c r="A5" s="128" t="s">
        <v>91</v>
      </c>
      <c r="B5" s="105">
        <v>79.7</v>
      </c>
      <c r="C5" s="105"/>
      <c r="D5" s="106">
        <v>69.2</v>
      </c>
      <c r="E5" s="106">
        <v>34.4</v>
      </c>
      <c r="F5" s="106">
        <v>19.600000000000001</v>
      </c>
      <c r="G5" s="106">
        <v>7.2</v>
      </c>
      <c r="H5" s="106">
        <v>13.3</v>
      </c>
    </row>
    <row r="6" spans="1:13" ht="9.9499999999999993" customHeight="1" x14ac:dyDescent="0.15">
      <c r="A6" s="160" t="s">
        <v>168</v>
      </c>
      <c r="B6" s="106">
        <v>87.2</v>
      </c>
      <c r="C6" s="106"/>
      <c r="D6" s="106">
        <v>80.400000000000006</v>
      </c>
      <c r="E6" s="106">
        <v>45.4</v>
      </c>
      <c r="F6" s="106">
        <v>25.5</v>
      </c>
      <c r="G6" s="106">
        <v>9.4</v>
      </c>
      <c r="H6" s="106">
        <v>7.2</v>
      </c>
    </row>
    <row r="7" spans="1:13" ht="9.9499999999999993" customHeight="1" x14ac:dyDescent="0.15">
      <c r="A7" s="160" t="s">
        <v>169</v>
      </c>
      <c r="B7" s="106">
        <v>88.9</v>
      </c>
      <c r="C7" s="106"/>
      <c r="D7" s="106">
        <v>85.4</v>
      </c>
      <c r="E7" s="106">
        <v>39.9</v>
      </c>
      <c r="F7" s="106">
        <v>26.5</v>
      </c>
      <c r="G7" s="106">
        <v>8.3000000000000007</v>
      </c>
      <c r="H7" s="106">
        <v>4.5</v>
      </c>
    </row>
    <row r="8" spans="1:13" ht="9.9499999999999993" customHeight="1" x14ac:dyDescent="0.15">
      <c r="A8" s="160" t="s">
        <v>170</v>
      </c>
      <c r="B8" s="106">
        <v>71.8</v>
      </c>
      <c r="C8" s="106"/>
      <c r="D8" s="106">
        <v>54.6</v>
      </c>
      <c r="E8" s="106">
        <v>26.4</v>
      </c>
      <c r="F8" s="106">
        <v>12.2</v>
      </c>
      <c r="G8" s="106">
        <v>5.5</v>
      </c>
      <c r="H8" s="106">
        <v>23.8</v>
      </c>
    </row>
    <row r="9" spans="1:13" ht="9.9499999999999993" customHeight="1" x14ac:dyDescent="0.15">
      <c r="A9" s="161" t="s">
        <v>171</v>
      </c>
      <c r="B9" s="106">
        <v>69.7</v>
      </c>
      <c r="C9" s="106"/>
      <c r="D9" s="106">
        <v>56</v>
      </c>
      <c r="E9" s="106">
        <v>31.1</v>
      </c>
      <c r="F9" s="106">
        <v>16.399999999999999</v>
      </c>
      <c r="G9" s="106">
        <v>7.3</v>
      </c>
      <c r="H9" s="106">
        <v>11.9</v>
      </c>
    </row>
    <row r="10" spans="1:13" ht="9.9499999999999993" customHeight="1" x14ac:dyDescent="0.15">
      <c r="A10" s="128" t="s">
        <v>92</v>
      </c>
      <c r="B10" s="106">
        <v>62.7</v>
      </c>
      <c r="C10" s="106"/>
      <c r="D10" s="106">
        <v>52.4</v>
      </c>
      <c r="E10" s="106">
        <v>27.9</v>
      </c>
      <c r="F10" s="106">
        <v>19.3</v>
      </c>
      <c r="G10" s="106">
        <v>7</v>
      </c>
      <c r="H10" s="106">
        <v>11.8</v>
      </c>
    </row>
    <row r="11" spans="1:13" ht="9.9499999999999993" customHeight="1" x14ac:dyDescent="0.15">
      <c r="A11" s="128" t="s">
        <v>93</v>
      </c>
      <c r="B11" s="106">
        <v>69.400000000000006</v>
      </c>
      <c r="C11" s="106"/>
      <c r="D11" s="106">
        <v>64.400000000000006</v>
      </c>
      <c r="E11" s="106">
        <v>30.9</v>
      </c>
      <c r="F11" s="106">
        <v>15.5</v>
      </c>
      <c r="G11" s="106">
        <v>5.2</v>
      </c>
      <c r="H11" s="106">
        <v>11.1</v>
      </c>
    </row>
    <row r="12" spans="1:13" ht="9.9499999999999993" customHeight="1" x14ac:dyDescent="0.15">
      <c r="A12" s="128" t="s">
        <v>95</v>
      </c>
      <c r="B12" s="106">
        <v>92.4</v>
      </c>
      <c r="C12" s="106"/>
      <c r="D12" s="106">
        <v>89.8</v>
      </c>
      <c r="E12" s="106">
        <v>40</v>
      </c>
      <c r="F12" s="106">
        <v>32.200000000000003</v>
      </c>
      <c r="G12" s="106">
        <v>9.4</v>
      </c>
      <c r="H12" s="106">
        <v>8.1</v>
      </c>
    </row>
    <row r="13" spans="1:13" ht="9.9499999999999993" customHeight="1" x14ac:dyDescent="0.15">
      <c r="A13" s="128" t="s">
        <v>96</v>
      </c>
      <c r="B13" s="106">
        <v>46.4</v>
      </c>
      <c r="C13" s="106"/>
      <c r="D13" s="106">
        <v>30.5</v>
      </c>
      <c r="E13" s="106">
        <v>28.5</v>
      </c>
      <c r="F13" s="106">
        <v>9</v>
      </c>
      <c r="G13" s="106">
        <v>6.9</v>
      </c>
      <c r="H13" s="106">
        <v>2.6</v>
      </c>
    </row>
    <row r="14" spans="1:13" ht="9.9499999999999993" customHeight="1" x14ac:dyDescent="0.15">
      <c r="A14" s="128" t="s">
        <v>97</v>
      </c>
      <c r="B14" s="106">
        <v>35.6</v>
      </c>
      <c r="C14" s="106"/>
      <c r="D14" s="106">
        <v>26</v>
      </c>
      <c r="E14" s="106">
        <v>17.5</v>
      </c>
      <c r="F14" s="106">
        <v>6.5</v>
      </c>
      <c r="G14" s="106">
        <v>5.0999999999999996</v>
      </c>
      <c r="H14" s="106">
        <v>4.0999999999999996</v>
      </c>
    </row>
    <row r="15" spans="1:13" ht="9.9499999999999993" customHeight="1" x14ac:dyDescent="0.15">
      <c r="A15" s="129" t="s">
        <v>42</v>
      </c>
      <c r="B15" s="107">
        <v>71.099999999999994</v>
      </c>
      <c r="C15" s="107"/>
      <c r="D15" s="107">
        <v>60.6</v>
      </c>
      <c r="E15" s="107">
        <v>31.9</v>
      </c>
      <c r="F15" s="107">
        <v>17.399999999999999</v>
      </c>
      <c r="G15" s="107">
        <v>7</v>
      </c>
      <c r="H15" s="107">
        <v>9.8000000000000007</v>
      </c>
    </row>
    <row r="16" spans="1:13" ht="9.9499999999999993" customHeight="1" x14ac:dyDescent="0.15">
      <c r="A16" s="278" t="s">
        <v>53</v>
      </c>
      <c r="B16" s="278"/>
      <c r="C16" s="278"/>
      <c r="D16" s="278"/>
      <c r="E16" s="278"/>
      <c r="F16" s="278"/>
      <c r="G16" s="278"/>
      <c r="H16" s="278"/>
    </row>
    <row r="17" spans="1:8" ht="9.9499999999999993" customHeight="1" x14ac:dyDescent="0.15">
      <c r="A17" s="128" t="s">
        <v>91</v>
      </c>
      <c r="B17" s="105">
        <v>87</v>
      </c>
      <c r="C17" s="105"/>
      <c r="D17" s="106">
        <v>76.7</v>
      </c>
      <c r="E17" s="106">
        <v>46.7</v>
      </c>
      <c r="F17" s="106">
        <v>23.4</v>
      </c>
      <c r="G17" s="106">
        <v>11.9</v>
      </c>
      <c r="H17" s="106">
        <v>14.5</v>
      </c>
    </row>
    <row r="18" spans="1:8" ht="9.9499999999999993" customHeight="1" x14ac:dyDescent="0.15">
      <c r="A18" s="160" t="s">
        <v>168</v>
      </c>
      <c r="B18" s="106">
        <v>92.1</v>
      </c>
      <c r="C18" s="106"/>
      <c r="D18" s="106">
        <v>87.7</v>
      </c>
      <c r="E18" s="106">
        <v>55.2</v>
      </c>
      <c r="F18" s="106">
        <v>28.8</v>
      </c>
      <c r="G18" s="106">
        <v>14.4</v>
      </c>
      <c r="H18" s="106">
        <v>6.5</v>
      </c>
    </row>
    <row r="19" spans="1:8" ht="9.9499999999999993" customHeight="1" x14ac:dyDescent="0.15">
      <c r="A19" s="160" t="s">
        <v>169</v>
      </c>
      <c r="B19" s="106">
        <v>92</v>
      </c>
      <c r="C19" s="106"/>
      <c r="D19" s="106">
        <v>87</v>
      </c>
      <c r="E19" s="106">
        <v>52.1</v>
      </c>
      <c r="F19" s="106">
        <v>27.6</v>
      </c>
      <c r="G19" s="106">
        <v>13.9</v>
      </c>
      <c r="H19" s="106">
        <v>8.4</v>
      </c>
    </row>
    <row r="20" spans="1:8" ht="9.9499999999999993" customHeight="1" x14ac:dyDescent="0.15">
      <c r="A20" s="160" t="s">
        <v>170</v>
      </c>
      <c r="B20" s="106">
        <v>77.400000000000006</v>
      </c>
      <c r="C20" s="106"/>
      <c r="D20" s="106">
        <v>54.2</v>
      </c>
      <c r="E20" s="106">
        <v>34</v>
      </c>
      <c r="F20" s="106">
        <v>14</v>
      </c>
      <c r="G20" s="106">
        <v>7.9</v>
      </c>
      <c r="H20" s="106">
        <v>30.2</v>
      </c>
    </row>
    <row r="21" spans="1:8" ht="9.9499999999999993" customHeight="1" x14ac:dyDescent="0.15">
      <c r="A21" s="161" t="s">
        <v>171</v>
      </c>
      <c r="B21" s="106">
        <v>77.099999999999994</v>
      </c>
      <c r="C21" s="106"/>
      <c r="D21" s="106">
        <v>65.099999999999994</v>
      </c>
      <c r="E21" s="106">
        <v>40.1</v>
      </c>
      <c r="F21" s="106">
        <v>18.8</v>
      </c>
      <c r="G21" s="106">
        <v>8.1999999999999993</v>
      </c>
      <c r="H21" s="106">
        <v>13.9</v>
      </c>
    </row>
    <row r="22" spans="1:8" ht="9.9499999999999993" customHeight="1" x14ac:dyDescent="0.15">
      <c r="A22" s="128" t="s">
        <v>92</v>
      </c>
      <c r="B22" s="106">
        <v>79.599999999999994</v>
      </c>
      <c r="C22" s="106"/>
      <c r="D22" s="106">
        <v>68.2</v>
      </c>
      <c r="E22" s="106">
        <v>39.5</v>
      </c>
      <c r="F22" s="106">
        <v>20.8</v>
      </c>
      <c r="G22" s="106">
        <v>7.2</v>
      </c>
      <c r="H22" s="106">
        <v>16.5</v>
      </c>
    </row>
    <row r="23" spans="1:8" ht="9.9499999999999993" customHeight="1" x14ac:dyDescent="0.15">
      <c r="A23" s="128" t="s">
        <v>93</v>
      </c>
      <c r="B23" s="106">
        <v>77.599999999999994</v>
      </c>
      <c r="C23" s="106"/>
      <c r="D23" s="106">
        <v>68.5</v>
      </c>
      <c r="E23" s="106">
        <v>42.4</v>
      </c>
      <c r="F23" s="106">
        <v>16.399999999999999</v>
      </c>
      <c r="G23" s="106">
        <v>8.8000000000000007</v>
      </c>
      <c r="H23" s="106">
        <v>12</v>
      </c>
    </row>
    <row r="24" spans="1:8" ht="9.9499999999999993" customHeight="1" x14ac:dyDescent="0.15">
      <c r="A24" s="128" t="s">
        <v>94</v>
      </c>
      <c r="B24" s="106">
        <v>46.8</v>
      </c>
      <c r="C24" s="106"/>
      <c r="D24" s="106">
        <v>32</v>
      </c>
      <c r="E24" s="106">
        <v>23.4</v>
      </c>
      <c r="F24" s="106">
        <v>6.7</v>
      </c>
      <c r="G24" s="106">
        <v>4</v>
      </c>
      <c r="H24" s="106">
        <v>11.8</v>
      </c>
    </row>
    <row r="25" spans="1:8" ht="9.9499999999999993" customHeight="1" x14ac:dyDescent="0.15">
      <c r="A25" s="128" t="s">
        <v>95</v>
      </c>
      <c r="B25" s="106">
        <v>93.2</v>
      </c>
      <c r="C25" s="106"/>
      <c r="D25" s="106">
        <v>91.6</v>
      </c>
      <c r="E25" s="106">
        <v>48.5</v>
      </c>
      <c r="F25" s="106">
        <v>39.200000000000003</v>
      </c>
      <c r="G25" s="106">
        <v>13.2</v>
      </c>
      <c r="H25" s="106">
        <v>9.1999999999999993</v>
      </c>
    </row>
    <row r="26" spans="1:8" ht="9.9499999999999993" customHeight="1" x14ac:dyDescent="0.15">
      <c r="A26" s="128" t="s">
        <v>96</v>
      </c>
      <c r="B26" s="106">
        <v>42.8</v>
      </c>
      <c r="C26" s="106"/>
      <c r="D26" s="106">
        <v>26.6</v>
      </c>
      <c r="E26" s="106">
        <v>28.6</v>
      </c>
      <c r="F26" s="106">
        <v>5.9</v>
      </c>
      <c r="G26" s="106">
        <v>5.8</v>
      </c>
      <c r="H26" s="106">
        <v>3.6</v>
      </c>
    </row>
    <row r="27" spans="1:8" ht="9.9499999999999993" customHeight="1" x14ac:dyDescent="0.15">
      <c r="A27" s="128" t="s">
        <v>97</v>
      </c>
      <c r="B27" s="106">
        <v>28.1</v>
      </c>
      <c r="C27" s="106"/>
      <c r="D27" s="106">
        <v>18</v>
      </c>
      <c r="E27" s="106">
        <v>14.8</v>
      </c>
      <c r="F27" s="106">
        <v>4.5999999999999996</v>
      </c>
      <c r="G27" s="106">
        <v>3.4</v>
      </c>
      <c r="H27" s="106">
        <v>6</v>
      </c>
    </row>
    <row r="28" spans="1:8" ht="9.9499999999999993" customHeight="1" x14ac:dyDescent="0.15">
      <c r="A28" s="129" t="s">
        <v>42</v>
      </c>
      <c r="B28" s="107">
        <v>67.900000000000006</v>
      </c>
      <c r="C28" s="107"/>
      <c r="D28" s="107">
        <v>56.6</v>
      </c>
      <c r="E28" s="107">
        <v>35.4</v>
      </c>
      <c r="F28" s="107">
        <v>16.399999999999999</v>
      </c>
      <c r="G28" s="107">
        <v>8</v>
      </c>
      <c r="H28" s="107">
        <v>11</v>
      </c>
    </row>
    <row r="29" spans="1:8" ht="9.9499999999999993" customHeight="1" x14ac:dyDescent="0.15">
      <c r="A29" s="278" t="s">
        <v>107</v>
      </c>
      <c r="B29" s="278"/>
      <c r="C29" s="278"/>
      <c r="D29" s="278"/>
      <c r="E29" s="278"/>
      <c r="F29" s="278"/>
      <c r="G29" s="278"/>
      <c r="H29" s="278"/>
    </row>
    <row r="30" spans="1:8" ht="9.9499999999999993" customHeight="1" x14ac:dyDescent="0.15">
      <c r="A30" s="128" t="s">
        <v>91</v>
      </c>
      <c r="B30" s="105">
        <v>82.7</v>
      </c>
      <c r="C30" s="105"/>
      <c r="D30" s="106">
        <v>72.2</v>
      </c>
      <c r="E30" s="106">
        <v>39.4</v>
      </c>
      <c r="F30" s="106">
        <v>21.2</v>
      </c>
      <c r="G30" s="106">
        <v>9.1</v>
      </c>
      <c r="H30" s="106">
        <v>13.8</v>
      </c>
    </row>
    <row r="31" spans="1:8" ht="9.9499999999999993" customHeight="1" x14ac:dyDescent="0.15">
      <c r="A31" s="160" t="s">
        <v>168</v>
      </c>
      <c r="B31" s="106">
        <v>88.9</v>
      </c>
      <c r="C31" s="106"/>
      <c r="D31" s="106">
        <v>83</v>
      </c>
      <c r="E31" s="106">
        <v>48.9</v>
      </c>
      <c r="F31" s="106">
        <v>26.6</v>
      </c>
      <c r="G31" s="106">
        <v>11.1</v>
      </c>
      <c r="H31" s="106">
        <v>6.9</v>
      </c>
    </row>
    <row r="32" spans="1:8" ht="9.9499999999999993" customHeight="1" x14ac:dyDescent="0.15">
      <c r="A32" s="160" t="s">
        <v>169</v>
      </c>
      <c r="B32" s="106">
        <v>90.5</v>
      </c>
      <c r="C32" s="106"/>
      <c r="D32" s="106">
        <v>86.2</v>
      </c>
      <c r="E32" s="106">
        <v>46.2</v>
      </c>
      <c r="F32" s="106">
        <v>27.1</v>
      </c>
      <c r="G32" s="106">
        <v>11.2</v>
      </c>
      <c r="H32" s="106">
        <v>6.5</v>
      </c>
    </row>
    <row r="33" spans="1:8" ht="9.9499999999999993" customHeight="1" x14ac:dyDescent="0.15">
      <c r="A33" s="160" t="s">
        <v>170</v>
      </c>
      <c r="B33" s="106">
        <v>73.599999999999994</v>
      </c>
      <c r="C33" s="106"/>
      <c r="D33" s="106">
        <v>54.5</v>
      </c>
      <c r="E33" s="106">
        <v>28.8</v>
      </c>
      <c r="F33" s="106">
        <v>12.8</v>
      </c>
      <c r="G33" s="106">
        <v>6.3</v>
      </c>
      <c r="H33" s="106">
        <v>25.9</v>
      </c>
    </row>
    <row r="34" spans="1:8" ht="9.9499999999999993" customHeight="1" x14ac:dyDescent="0.15">
      <c r="A34" s="161" t="s">
        <v>171</v>
      </c>
      <c r="B34" s="106">
        <v>71.900000000000006</v>
      </c>
      <c r="C34" s="106"/>
      <c r="D34" s="106">
        <v>58.8</v>
      </c>
      <c r="E34" s="106">
        <v>33.799999999999997</v>
      </c>
      <c r="F34" s="106">
        <v>17.100000000000001</v>
      </c>
      <c r="G34" s="106">
        <v>7.6</v>
      </c>
      <c r="H34" s="106">
        <v>12.5</v>
      </c>
    </row>
    <row r="35" spans="1:8" ht="9.9499999999999993" customHeight="1" x14ac:dyDescent="0.15">
      <c r="A35" s="128" t="s">
        <v>92</v>
      </c>
      <c r="B35" s="106">
        <v>70.8</v>
      </c>
      <c r="C35" s="106"/>
      <c r="D35" s="106">
        <v>59.9</v>
      </c>
      <c r="E35" s="106">
        <v>33.4</v>
      </c>
      <c r="F35" s="106">
        <v>20</v>
      </c>
      <c r="G35" s="106">
        <v>7.1</v>
      </c>
      <c r="H35" s="106">
        <v>14.1</v>
      </c>
    </row>
    <row r="36" spans="1:8" ht="9.9499999999999993" customHeight="1" x14ac:dyDescent="0.15">
      <c r="A36" s="128" t="s">
        <v>93</v>
      </c>
      <c r="B36" s="106">
        <v>73.2</v>
      </c>
      <c r="C36" s="106"/>
      <c r="D36" s="106">
        <v>66.3</v>
      </c>
      <c r="E36" s="106">
        <v>36.200000000000003</v>
      </c>
      <c r="F36" s="106">
        <v>15.9</v>
      </c>
      <c r="G36" s="106">
        <v>6.9</v>
      </c>
      <c r="H36" s="106">
        <v>11.5</v>
      </c>
    </row>
    <row r="37" spans="1:8" ht="9.9499999999999993" customHeight="1" x14ac:dyDescent="0.15">
      <c r="A37" s="128" t="s">
        <v>94</v>
      </c>
      <c r="B37" s="106">
        <v>46.8</v>
      </c>
      <c r="C37" s="106"/>
      <c r="D37" s="106">
        <v>32</v>
      </c>
      <c r="E37" s="106">
        <v>23.4</v>
      </c>
      <c r="F37" s="106">
        <v>6.7</v>
      </c>
      <c r="G37" s="106">
        <v>4</v>
      </c>
      <c r="H37" s="106">
        <v>11.8</v>
      </c>
    </row>
    <row r="38" spans="1:8" ht="9.9499999999999993" customHeight="1" x14ac:dyDescent="0.15">
      <c r="A38" s="128" t="s">
        <v>95</v>
      </c>
      <c r="B38" s="106">
        <v>92.8</v>
      </c>
      <c r="C38" s="106"/>
      <c r="D38" s="106">
        <v>90.7</v>
      </c>
      <c r="E38" s="106">
        <v>44.4</v>
      </c>
      <c r="F38" s="106">
        <v>35.799999999999997</v>
      </c>
      <c r="G38" s="106">
        <v>11.4</v>
      </c>
      <c r="H38" s="106">
        <v>8.6999999999999993</v>
      </c>
    </row>
    <row r="39" spans="1:8" ht="9.9499999999999993" customHeight="1" x14ac:dyDescent="0.15">
      <c r="A39" s="128" t="s">
        <v>96</v>
      </c>
      <c r="B39" s="106">
        <v>44.8</v>
      </c>
      <c r="C39" s="106"/>
      <c r="D39" s="106">
        <v>28.8</v>
      </c>
      <c r="E39" s="106">
        <v>28.5</v>
      </c>
      <c r="F39" s="106">
        <v>7.6</v>
      </c>
      <c r="G39" s="106">
        <v>6.4</v>
      </c>
      <c r="H39" s="106">
        <v>3.1</v>
      </c>
    </row>
    <row r="40" spans="1:8" ht="9.9499999999999993" customHeight="1" x14ac:dyDescent="0.15">
      <c r="A40" s="128" t="s">
        <v>97</v>
      </c>
      <c r="B40" s="106">
        <v>32</v>
      </c>
      <c r="C40" s="106"/>
      <c r="D40" s="106">
        <v>22.2</v>
      </c>
      <c r="E40" s="106">
        <v>16.2</v>
      </c>
      <c r="F40" s="106">
        <v>5.6</v>
      </c>
      <c r="G40" s="106">
        <v>4.3</v>
      </c>
      <c r="H40" s="106">
        <v>5</v>
      </c>
    </row>
    <row r="41" spans="1:8" ht="9.9499999999999993" customHeight="1" x14ac:dyDescent="0.15">
      <c r="A41" s="130" t="s">
        <v>42</v>
      </c>
      <c r="B41" s="112">
        <v>69.5</v>
      </c>
      <c r="C41" s="112"/>
      <c r="D41" s="112">
        <v>58.6</v>
      </c>
      <c r="E41" s="112">
        <v>33.700000000000003</v>
      </c>
      <c r="F41" s="112">
        <v>16.899999999999999</v>
      </c>
      <c r="G41" s="112">
        <v>7.5</v>
      </c>
      <c r="H41" s="112">
        <v>10.4</v>
      </c>
    </row>
    <row r="42" spans="1:8" s="154" customFormat="1" ht="9" customHeight="1" x14ac:dyDescent="0.15">
      <c r="A42" s="154" t="s">
        <v>106</v>
      </c>
      <c r="D42" s="70"/>
      <c r="E42" s="70"/>
      <c r="F42" s="70"/>
      <c r="G42" s="70"/>
      <c r="H42" s="70"/>
    </row>
  </sheetData>
  <mergeCells count="5">
    <mergeCell ref="A4:H4"/>
    <mergeCell ref="A16:H16"/>
    <mergeCell ref="A29:H29"/>
    <mergeCell ref="A1:M1"/>
    <mergeCell ref="J3:K3"/>
  </mergeCells>
  <hyperlinks>
    <hyperlink ref="J3:K3" location="'Indice delle tavole'!A1" display="TORNA ALL'INDICE"/>
  </hyperlinks>
  <pageMargins left="0.5" right="0.5" top="0.5" bottom="0.5" header="0" footer="0"/>
  <pageSetup paperSize="9" scale="87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zoomScaleNormal="100" workbookViewId="0">
      <selection sqref="A1:M1"/>
    </sheetView>
  </sheetViews>
  <sheetFormatPr defaultColWidth="11" defaultRowHeight="9" customHeight="1" x14ac:dyDescent="0.15"/>
  <cols>
    <col min="1" max="1" width="37.796875" style="41" customWidth="1"/>
    <col min="2" max="2" width="11.796875" style="41" customWidth="1"/>
    <col min="3" max="3" width="1.19921875" style="41" customWidth="1"/>
    <col min="4" max="4" width="10" style="138" bestFit="1" customWidth="1"/>
    <col min="5" max="5" width="9" style="138" bestFit="1" customWidth="1"/>
    <col min="6" max="7" width="11" style="138" bestFit="1" customWidth="1"/>
    <col min="8" max="8" width="10" style="138" bestFit="1" customWidth="1"/>
    <col min="9" max="9" width="9" style="41" bestFit="1" customWidth="1"/>
    <col min="10" max="16384" width="11" style="41"/>
  </cols>
  <sheetData>
    <row r="1" spans="1:13" ht="26.25" customHeight="1" x14ac:dyDescent="0.2">
      <c r="A1" s="242" t="s">
        <v>205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3" spans="1:13" ht="42" customHeight="1" x14ac:dyDescent="0.2">
      <c r="A3" s="174" t="s">
        <v>166</v>
      </c>
      <c r="B3" s="141" t="s">
        <v>76</v>
      </c>
      <c r="C3" s="141"/>
      <c r="D3" s="178" t="s">
        <v>77</v>
      </c>
      <c r="E3" s="178" t="s">
        <v>78</v>
      </c>
      <c r="F3" s="178" t="s">
        <v>79</v>
      </c>
      <c r="G3" s="178" t="s">
        <v>80</v>
      </c>
      <c r="H3" s="178" t="s">
        <v>70</v>
      </c>
      <c r="J3" s="243" t="s">
        <v>212</v>
      </c>
      <c r="K3" s="243"/>
    </row>
    <row r="4" spans="1:13" ht="9.9499999999999993" customHeight="1" x14ac:dyDescent="0.15">
      <c r="A4" s="278" t="s">
        <v>43</v>
      </c>
      <c r="B4" s="278"/>
      <c r="C4" s="278"/>
      <c r="D4" s="278"/>
      <c r="E4" s="278"/>
      <c r="F4" s="278"/>
      <c r="G4" s="278"/>
      <c r="H4" s="278"/>
    </row>
    <row r="5" spans="1:13" ht="9.9499999999999993" customHeight="1" x14ac:dyDescent="0.15">
      <c r="A5" s="128" t="s">
        <v>91</v>
      </c>
      <c r="B5" s="142">
        <v>10945</v>
      </c>
      <c r="C5" s="142"/>
      <c r="D5" s="143">
        <v>9499</v>
      </c>
      <c r="E5" s="143">
        <v>4723</v>
      </c>
      <c r="F5" s="143">
        <v>2693</v>
      </c>
      <c r="G5" s="143">
        <v>994</v>
      </c>
      <c r="H5" s="143">
        <v>1821</v>
      </c>
    </row>
    <row r="6" spans="1:13" ht="9.9499999999999993" customHeight="1" x14ac:dyDescent="0.15">
      <c r="A6" s="159" t="s">
        <v>168</v>
      </c>
      <c r="B6" s="143">
        <v>1750</v>
      </c>
      <c r="C6" s="143"/>
      <c r="D6" s="143">
        <v>1613</v>
      </c>
      <c r="E6" s="143">
        <v>912</v>
      </c>
      <c r="F6" s="143">
        <v>511</v>
      </c>
      <c r="G6" s="143">
        <v>188</v>
      </c>
      <c r="H6" s="143">
        <v>144</v>
      </c>
    </row>
    <row r="7" spans="1:13" ht="9.9499999999999993" customHeight="1" x14ac:dyDescent="0.15">
      <c r="A7" s="159" t="s">
        <v>169</v>
      </c>
      <c r="B7" s="143">
        <v>4237</v>
      </c>
      <c r="C7" s="143"/>
      <c r="D7" s="143">
        <v>4068</v>
      </c>
      <c r="E7" s="143">
        <v>1900</v>
      </c>
      <c r="F7" s="143">
        <v>1264</v>
      </c>
      <c r="G7" s="143">
        <v>394</v>
      </c>
      <c r="H7" s="143">
        <v>215</v>
      </c>
    </row>
    <row r="8" spans="1:13" ht="9.9499999999999993" customHeight="1" x14ac:dyDescent="0.15">
      <c r="A8" s="159" t="s">
        <v>170</v>
      </c>
      <c r="B8" s="143">
        <v>3816</v>
      </c>
      <c r="C8" s="143"/>
      <c r="D8" s="143">
        <v>2900</v>
      </c>
      <c r="E8" s="143">
        <v>1401</v>
      </c>
      <c r="F8" s="143">
        <v>649</v>
      </c>
      <c r="G8" s="143">
        <v>293</v>
      </c>
      <c r="H8" s="143">
        <v>1266</v>
      </c>
    </row>
    <row r="9" spans="1:13" ht="9.9499999999999993" customHeight="1" x14ac:dyDescent="0.15">
      <c r="A9" s="161" t="s">
        <v>171</v>
      </c>
      <c r="B9" s="143">
        <v>1143</v>
      </c>
      <c r="C9" s="143"/>
      <c r="D9" s="143">
        <v>918</v>
      </c>
      <c r="E9" s="143">
        <v>509</v>
      </c>
      <c r="F9" s="143">
        <v>269</v>
      </c>
      <c r="G9" s="143">
        <v>119</v>
      </c>
      <c r="H9" s="143">
        <v>196</v>
      </c>
    </row>
    <row r="10" spans="1:13" ht="9.9499999999999993" customHeight="1" x14ac:dyDescent="0.15">
      <c r="A10" s="128" t="s">
        <v>92</v>
      </c>
      <c r="B10" s="143">
        <v>1073</v>
      </c>
      <c r="C10" s="143"/>
      <c r="D10" s="143">
        <v>896</v>
      </c>
      <c r="E10" s="143">
        <v>477</v>
      </c>
      <c r="F10" s="143">
        <v>330</v>
      </c>
      <c r="G10" s="143">
        <v>120</v>
      </c>
      <c r="H10" s="143">
        <v>202</v>
      </c>
    </row>
    <row r="11" spans="1:13" ht="9.9499999999999993" customHeight="1" x14ac:dyDescent="0.15">
      <c r="A11" s="128" t="s">
        <v>93</v>
      </c>
      <c r="B11" s="143">
        <v>468</v>
      </c>
      <c r="C11" s="143"/>
      <c r="D11" s="143">
        <v>434</v>
      </c>
      <c r="E11" s="143">
        <v>208</v>
      </c>
      <c r="F11" s="143">
        <v>104</v>
      </c>
      <c r="G11" s="143">
        <v>35</v>
      </c>
      <c r="H11" s="143">
        <v>75</v>
      </c>
    </row>
    <row r="12" spans="1:13" ht="9.9499999999999993" customHeight="1" x14ac:dyDescent="0.15">
      <c r="A12" s="128" t="s">
        <v>95</v>
      </c>
      <c r="B12" s="143">
        <v>2028</v>
      </c>
      <c r="C12" s="143"/>
      <c r="D12" s="143">
        <v>1972</v>
      </c>
      <c r="E12" s="143">
        <v>878</v>
      </c>
      <c r="F12" s="143">
        <v>707</v>
      </c>
      <c r="G12" s="143">
        <v>206</v>
      </c>
      <c r="H12" s="143">
        <v>177</v>
      </c>
    </row>
    <row r="13" spans="1:13" ht="9.9499999999999993" customHeight="1" x14ac:dyDescent="0.15">
      <c r="A13" s="128" t="s">
        <v>96</v>
      </c>
      <c r="B13" s="143">
        <v>2810</v>
      </c>
      <c r="C13" s="143"/>
      <c r="D13" s="143">
        <v>1851</v>
      </c>
      <c r="E13" s="143">
        <v>1724</v>
      </c>
      <c r="F13" s="143">
        <v>547</v>
      </c>
      <c r="G13" s="143">
        <v>416</v>
      </c>
      <c r="H13" s="143">
        <v>156</v>
      </c>
    </row>
    <row r="14" spans="1:13" ht="9.9499999999999993" customHeight="1" x14ac:dyDescent="0.15">
      <c r="A14" s="128" t="s">
        <v>97</v>
      </c>
      <c r="B14" s="143">
        <v>215</v>
      </c>
      <c r="C14" s="143"/>
      <c r="D14" s="143">
        <v>157</v>
      </c>
      <c r="E14" s="143">
        <v>105</v>
      </c>
      <c r="F14" s="143">
        <v>39</v>
      </c>
      <c r="G14" s="143">
        <v>31</v>
      </c>
      <c r="H14" s="143">
        <v>25</v>
      </c>
    </row>
    <row r="15" spans="1:13" ht="9.9499999999999993" customHeight="1" x14ac:dyDescent="0.15">
      <c r="A15" s="25" t="s">
        <v>42</v>
      </c>
      <c r="B15" s="144">
        <v>19473</v>
      </c>
      <c r="C15" s="144"/>
      <c r="D15" s="144">
        <v>16612</v>
      </c>
      <c r="E15" s="144">
        <v>8730</v>
      </c>
      <c r="F15" s="144">
        <v>4778</v>
      </c>
      <c r="G15" s="144">
        <v>1923</v>
      </c>
      <c r="H15" s="144">
        <v>2677</v>
      </c>
    </row>
    <row r="16" spans="1:13" ht="9.9499999999999993" customHeight="1" x14ac:dyDescent="0.15">
      <c r="A16" s="278" t="s">
        <v>53</v>
      </c>
      <c r="B16" s="278"/>
      <c r="C16" s="278"/>
      <c r="D16" s="278"/>
      <c r="E16" s="278"/>
      <c r="F16" s="278"/>
      <c r="G16" s="278"/>
      <c r="H16" s="278"/>
    </row>
    <row r="17" spans="1:8" ht="9.9499999999999993" customHeight="1" x14ac:dyDescent="0.15">
      <c r="A17" s="128" t="s">
        <v>91</v>
      </c>
      <c r="B17" s="142">
        <v>8211</v>
      </c>
      <c r="C17" s="142"/>
      <c r="D17" s="143">
        <v>7238</v>
      </c>
      <c r="E17" s="143">
        <v>4407</v>
      </c>
      <c r="F17" s="143">
        <v>2209</v>
      </c>
      <c r="G17" s="143">
        <v>1123</v>
      </c>
      <c r="H17" s="143">
        <v>1365</v>
      </c>
    </row>
    <row r="18" spans="1:8" ht="9.9499999999999993" customHeight="1" x14ac:dyDescent="0.15">
      <c r="A18" s="159" t="s">
        <v>168</v>
      </c>
      <c r="B18" s="143">
        <v>1011</v>
      </c>
      <c r="C18" s="143"/>
      <c r="D18" s="143">
        <v>962</v>
      </c>
      <c r="E18" s="143">
        <v>606</v>
      </c>
      <c r="F18" s="143">
        <v>316</v>
      </c>
      <c r="G18" s="143">
        <v>158</v>
      </c>
      <c r="H18" s="143">
        <v>72</v>
      </c>
    </row>
    <row r="19" spans="1:8" ht="9.9499999999999993" customHeight="1" x14ac:dyDescent="0.15">
      <c r="A19" s="159" t="s">
        <v>169</v>
      </c>
      <c r="B19" s="143">
        <v>4688</v>
      </c>
      <c r="C19" s="143"/>
      <c r="D19" s="143">
        <v>4436</v>
      </c>
      <c r="E19" s="143">
        <v>2654</v>
      </c>
      <c r="F19" s="143">
        <v>1405</v>
      </c>
      <c r="G19" s="143">
        <v>707</v>
      </c>
      <c r="H19" s="143">
        <v>429</v>
      </c>
    </row>
    <row r="20" spans="1:8" ht="9.9499999999999993" customHeight="1" x14ac:dyDescent="0.15">
      <c r="A20" s="159" t="s">
        <v>170</v>
      </c>
      <c r="B20" s="143">
        <v>1958</v>
      </c>
      <c r="C20" s="143"/>
      <c r="D20" s="143">
        <v>1371</v>
      </c>
      <c r="E20" s="143">
        <v>860</v>
      </c>
      <c r="F20" s="143">
        <v>353</v>
      </c>
      <c r="G20" s="143">
        <v>199</v>
      </c>
      <c r="H20" s="143">
        <v>764</v>
      </c>
    </row>
    <row r="21" spans="1:8" ht="9.9499999999999993" customHeight="1" x14ac:dyDescent="0.15">
      <c r="A21" s="161" t="s">
        <v>171</v>
      </c>
      <c r="B21" s="143">
        <v>554</v>
      </c>
      <c r="C21" s="143"/>
      <c r="D21" s="143">
        <v>468</v>
      </c>
      <c r="E21" s="143">
        <v>288</v>
      </c>
      <c r="F21" s="143">
        <v>135</v>
      </c>
      <c r="G21" s="143">
        <v>59</v>
      </c>
      <c r="H21" s="143">
        <v>100</v>
      </c>
    </row>
    <row r="22" spans="1:8" ht="9.9499999999999993" customHeight="1" x14ac:dyDescent="0.15">
      <c r="A22" s="128" t="s">
        <v>92</v>
      </c>
      <c r="B22" s="143">
        <v>1255</v>
      </c>
      <c r="C22" s="143"/>
      <c r="D22" s="143">
        <v>1075</v>
      </c>
      <c r="E22" s="143">
        <v>623</v>
      </c>
      <c r="F22" s="143">
        <v>328</v>
      </c>
      <c r="G22" s="143">
        <v>114</v>
      </c>
      <c r="H22" s="143">
        <v>261</v>
      </c>
    </row>
    <row r="23" spans="1:8" ht="9.9499999999999993" customHeight="1" x14ac:dyDescent="0.15">
      <c r="A23" s="128" t="s">
        <v>93</v>
      </c>
      <c r="B23" s="143">
        <v>449</v>
      </c>
      <c r="C23" s="143"/>
      <c r="D23" s="143">
        <v>397</v>
      </c>
      <c r="E23" s="143">
        <v>246</v>
      </c>
      <c r="F23" s="143">
        <v>95</v>
      </c>
      <c r="G23" s="143">
        <v>51</v>
      </c>
      <c r="H23" s="143">
        <v>70</v>
      </c>
    </row>
    <row r="24" spans="1:8" ht="9.9499999999999993" customHeight="1" x14ac:dyDescent="0.15">
      <c r="A24" s="128" t="s">
        <v>94</v>
      </c>
      <c r="B24" s="143">
        <v>3230</v>
      </c>
      <c r="C24" s="143"/>
      <c r="D24" s="143">
        <v>2207</v>
      </c>
      <c r="E24" s="143">
        <v>1613</v>
      </c>
      <c r="F24" s="143">
        <v>460</v>
      </c>
      <c r="G24" s="143">
        <v>279</v>
      </c>
      <c r="H24" s="143">
        <v>815</v>
      </c>
    </row>
    <row r="25" spans="1:8" ht="9.9499999999999993" customHeight="1" x14ac:dyDescent="0.15">
      <c r="A25" s="128" t="s">
        <v>95</v>
      </c>
      <c r="B25" s="143">
        <v>2252</v>
      </c>
      <c r="C25" s="143"/>
      <c r="D25" s="143">
        <v>2213</v>
      </c>
      <c r="E25" s="143">
        <v>1172</v>
      </c>
      <c r="F25" s="143">
        <v>947</v>
      </c>
      <c r="G25" s="143">
        <v>319</v>
      </c>
      <c r="H25" s="143">
        <v>222</v>
      </c>
    </row>
    <row r="26" spans="1:8" ht="9.9499999999999993" customHeight="1" x14ac:dyDescent="0.15">
      <c r="A26" s="128" t="s">
        <v>96</v>
      </c>
      <c r="B26" s="143">
        <v>2135</v>
      </c>
      <c r="C26" s="143"/>
      <c r="D26" s="143">
        <v>1326</v>
      </c>
      <c r="E26" s="143">
        <v>1427</v>
      </c>
      <c r="F26" s="143">
        <v>292</v>
      </c>
      <c r="G26" s="143">
        <v>291</v>
      </c>
      <c r="H26" s="143">
        <v>181</v>
      </c>
    </row>
    <row r="27" spans="1:8" ht="9.9499999999999993" customHeight="1" x14ac:dyDescent="0.15">
      <c r="A27" s="128" t="s">
        <v>97</v>
      </c>
      <c r="B27" s="143">
        <v>153</v>
      </c>
      <c r="C27" s="143"/>
      <c r="D27" s="143">
        <v>98</v>
      </c>
      <c r="E27" s="143">
        <v>80</v>
      </c>
      <c r="F27" s="143">
        <v>25</v>
      </c>
      <c r="G27" s="143">
        <v>19</v>
      </c>
      <c r="H27" s="143">
        <v>33</v>
      </c>
    </row>
    <row r="28" spans="1:8" ht="9.9499999999999993" customHeight="1" x14ac:dyDescent="0.15">
      <c r="A28" s="25" t="s">
        <v>42</v>
      </c>
      <c r="B28" s="144">
        <v>19504</v>
      </c>
      <c r="C28" s="144"/>
      <c r="D28" s="144">
        <v>16268</v>
      </c>
      <c r="E28" s="144">
        <v>10167</v>
      </c>
      <c r="F28" s="144">
        <v>4713</v>
      </c>
      <c r="G28" s="144">
        <v>2310</v>
      </c>
      <c r="H28" s="144">
        <v>3154</v>
      </c>
    </row>
    <row r="29" spans="1:8" ht="9.9499999999999993" customHeight="1" x14ac:dyDescent="0.15">
      <c r="A29" s="278" t="s">
        <v>107</v>
      </c>
      <c r="B29" s="278"/>
      <c r="C29" s="278"/>
      <c r="D29" s="278"/>
      <c r="E29" s="278"/>
      <c r="F29" s="278"/>
      <c r="G29" s="278"/>
      <c r="H29" s="278"/>
    </row>
    <row r="30" spans="1:8" ht="9.9499999999999993" customHeight="1" x14ac:dyDescent="0.15">
      <c r="A30" s="128" t="s">
        <v>91</v>
      </c>
      <c r="B30" s="142">
        <v>19157</v>
      </c>
      <c r="C30" s="142"/>
      <c r="D30" s="143">
        <v>16737</v>
      </c>
      <c r="E30" s="143">
        <v>9131</v>
      </c>
      <c r="F30" s="143">
        <v>4902</v>
      </c>
      <c r="G30" s="143">
        <v>2117</v>
      </c>
      <c r="H30" s="143">
        <v>3186</v>
      </c>
    </row>
    <row r="31" spans="1:8" ht="9.9499999999999993" customHeight="1" x14ac:dyDescent="0.15">
      <c r="A31" s="159" t="s">
        <v>168</v>
      </c>
      <c r="B31" s="143">
        <v>2761</v>
      </c>
      <c r="C31" s="143"/>
      <c r="D31" s="143">
        <v>2575</v>
      </c>
      <c r="E31" s="143">
        <v>1518</v>
      </c>
      <c r="F31" s="143">
        <v>827</v>
      </c>
      <c r="G31" s="143">
        <v>346</v>
      </c>
      <c r="H31" s="143">
        <v>216</v>
      </c>
    </row>
    <row r="32" spans="1:8" ht="9.9499999999999993" customHeight="1" x14ac:dyDescent="0.15">
      <c r="A32" s="159" t="s">
        <v>169</v>
      </c>
      <c r="B32" s="143">
        <v>8925</v>
      </c>
      <c r="C32" s="143"/>
      <c r="D32" s="143">
        <v>8504</v>
      </c>
      <c r="E32" s="143">
        <v>4554</v>
      </c>
      <c r="F32" s="143">
        <v>2669</v>
      </c>
      <c r="G32" s="143">
        <v>1101</v>
      </c>
      <c r="H32" s="143">
        <v>645</v>
      </c>
    </row>
    <row r="33" spans="1:8" ht="9.9499999999999993" customHeight="1" x14ac:dyDescent="0.15">
      <c r="A33" s="159" t="s">
        <v>170</v>
      </c>
      <c r="B33" s="143">
        <v>5774</v>
      </c>
      <c r="C33" s="143"/>
      <c r="D33" s="143">
        <v>4272</v>
      </c>
      <c r="E33" s="143">
        <v>2261</v>
      </c>
      <c r="F33" s="143">
        <v>1002</v>
      </c>
      <c r="G33" s="143">
        <v>493</v>
      </c>
      <c r="H33" s="143">
        <v>2030</v>
      </c>
    </row>
    <row r="34" spans="1:8" ht="9.9499999999999993" customHeight="1" x14ac:dyDescent="0.15">
      <c r="A34" s="161" t="s">
        <v>171</v>
      </c>
      <c r="B34" s="143">
        <v>1697</v>
      </c>
      <c r="C34" s="143"/>
      <c r="D34" s="143">
        <v>1386</v>
      </c>
      <c r="E34" s="143">
        <v>798</v>
      </c>
      <c r="F34" s="143">
        <v>404</v>
      </c>
      <c r="G34" s="143">
        <v>178</v>
      </c>
      <c r="H34" s="143">
        <v>296</v>
      </c>
    </row>
    <row r="35" spans="1:8" ht="9.9499999999999993" customHeight="1" x14ac:dyDescent="0.15">
      <c r="A35" s="128" t="s">
        <v>92</v>
      </c>
      <c r="B35" s="143">
        <v>2328</v>
      </c>
      <c r="C35" s="143"/>
      <c r="D35" s="143">
        <v>1972</v>
      </c>
      <c r="E35" s="143">
        <v>1100</v>
      </c>
      <c r="F35" s="143">
        <v>658</v>
      </c>
      <c r="G35" s="143">
        <v>234</v>
      </c>
      <c r="H35" s="143">
        <v>462</v>
      </c>
    </row>
    <row r="36" spans="1:8" ht="9.9499999999999993" customHeight="1" x14ac:dyDescent="0.15">
      <c r="A36" s="128" t="s">
        <v>93</v>
      </c>
      <c r="B36" s="143">
        <v>917</v>
      </c>
      <c r="C36" s="143"/>
      <c r="D36" s="143">
        <v>830</v>
      </c>
      <c r="E36" s="143">
        <v>454</v>
      </c>
      <c r="F36" s="143">
        <v>199</v>
      </c>
      <c r="G36" s="143">
        <v>86</v>
      </c>
      <c r="H36" s="143">
        <v>144</v>
      </c>
    </row>
    <row r="37" spans="1:8" ht="9.9499999999999993" customHeight="1" x14ac:dyDescent="0.15">
      <c r="A37" s="128" t="s">
        <v>94</v>
      </c>
      <c r="B37" s="143">
        <v>3230</v>
      </c>
      <c r="C37" s="143"/>
      <c r="D37" s="143">
        <v>2207</v>
      </c>
      <c r="E37" s="143">
        <v>1613</v>
      </c>
      <c r="F37" s="143">
        <v>460</v>
      </c>
      <c r="G37" s="143">
        <v>279</v>
      </c>
      <c r="H37" s="143">
        <v>815</v>
      </c>
    </row>
    <row r="38" spans="1:8" ht="9.9499999999999993" customHeight="1" x14ac:dyDescent="0.15">
      <c r="A38" s="128" t="s">
        <v>95</v>
      </c>
      <c r="B38" s="143">
        <v>4281</v>
      </c>
      <c r="C38" s="143"/>
      <c r="D38" s="143">
        <v>4184</v>
      </c>
      <c r="E38" s="143">
        <v>2050</v>
      </c>
      <c r="F38" s="143">
        <v>1653</v>
      </c>
      <c r="G38" s="143">
        <v>525</v>
      </c>
      <c r="H38" s="143">
        <v>399</v>
      </c>
    </row>
    <row r="39" spans="1:8" ht="9.9499999999999993" customHeight="1" x14ac:dyDescent="0.15">
      <c r="A39" s="128" t="s">
        <v>96</v>
      </c>
      <c r="B39" s="143">
        <v>4945</v>
      </c>
      <c r="C39" s="143"/>
      <c r="D39" s="143">
        <v>3177</v>
      </c>
      <c r="E39" s="143">
        <v>3151</v>
      </c>
      <c r="F39" s="143">
        <v>840</v>
      </c>
      <c r="G39" s="143">
        <v>706</v>
      </c>
      <c r="H39" s="143">
        <v>337</v>
      </c>
    </row>
    <row r="40" spans="1:8" ht="9.9499999999999993" customHeight="1" x14ac:dyDescent="0.15">
      <c r="A40" s="128" t="s">
        <v>97</v>
      </c>
      <c r="B40" s="143">
        <v>368</v>
      </c>
      <c r="C40" s="143"/>
      <c r="D40" s="143">
        <v>255</v>
      </c>
      <c r="E40" s="143">
        <v>186</v>
      </c>
      <c r="F40" s="143">
        <v>64</v>
      </c>
      <c r="G40" s="143">
        <v>50</v>
      </c>
      <c r="H40" s="143">
        <v>58</v>
      </c>
    </row>
    <row r="41" spans="1:8" ht="9.9499999999999993" customHeight="1" x14ac:dyDescent="0.15">
      <c r="A41" s="14" t="s">
        <v>42</v>
      </c>
      <c r="B41" s="147">
        <v>38977</v>
      </c>
      <c r="C41" s="147"/>
      <c r="D41" s="147">
        <v>32879</v>
      </c>
      <c r="E41" s="147">
        <v>18897</v>
      </c>
      <c r="F41" s="147">
        <v>9491</v>
      </c>
      <c r="G41" s="147">
        <v>4233</v>
      </c>
      <c r="H41" s="147">
        <v>5831</v>
      </c>
    </row>
    <row r="42" spans="1:8" s="154" customFormat="1" ht="9" customHeight="1" x14ac:dyDescent="0.15">
      <c r="A42" s="154" t="s">
        <v>106</v>
      </c>
      <c r="D42" s="70"/>
      <c r="E42" s="70"/>
      <c r="F42" s="70"/>
      <c r="G42" s="70"/>
      <c r="H42" s="70"/>
    </row>
  </sheetData>
  <mergeCells count="5">
    <mergeCell ref="A4:H4"/>
    <mergeCell ref="A16:H16"/>
    <mergeCell ref="A29:H29"/>
    <mergeCell ref="A1:M1"/>
    <mergeCell ref="J3:K3"/>
  </mergeCells>
  <hyperlinks>
    <hyperlink ref="J3:K3" location="'Indice delle tavole'!A1" display="TORNA ALL'INDICE"/>
  </hyperlinks>
  <pageMargins left="0.5" right="0.5" top="0.5" bottom="0.5" header="0" footer="0"/>
  <pageSetup paperSize="9" scale="87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zoomScaleNormal="100" workbookViewId="0">
      <selection sqref="A1:U1"/>
    </sheetView>
  </sheetViews>
  <sheetFormatPr defaultColWidth="11.19921875" defaultRowHeight="9" customHeight="1" x14ac:dyDescent="0.15"/>
  <cols>
    <col min="1" max="1" width="35.19921875" style="1" customWidth="1"/>
    <col min="2" max="2" width="10" style="1" bestFit="1" customWidth="1"/>
    <col min="3" max="6" width="12" style="1" bestFit="1" customWidth="1"/>
    <col min="7" max="7" width="1.59765625" style="1" customWidth="1"/>
    <col min="8" max="9" width="9" style="1" bestFit="1" customWidth="1"/>
    <col min="10" max="10" width="12" style="1" bestFit="1" customWidth="1"/>
    <col min="11" max="12" width="9" style="1" bestFit="1" customWidth="1"/>
    <col min="13" max="13" width="1.3984375" style="1" customWidth="1"/>
    <col min="14" max="15" width="11" style="1" bestFit="1" customWidth="1"/>
    <col min="16" max="16" width="12" style="1" bestFit="1" customWidth="1"/>
    <col min="17" max="18" width="11" style="1" bestFit="1" customWidth="1"/>
    <col min="19" max="16384" width="11.19921875" style="1"/>
  </cols>
  <sheetData>
    <row r="1" spans="1:22" ht="26.25" customHeight="1" x14ac:dyDescent="0.2">
      <c r="A1" s="260" t="s">
        <v>206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2" ht="12" x14ac:dyDescent="0.2">
      <c r="A2" s="2"/>
      <c r="U2" s="243" t="s">
        <v>212</v>
      </c>
      <c r="V2" s="243"/>
    </row>
    <row r="3" spans="1:22" s="56" customFormat="1" ht="18.75" customHeight="1" x14ac:dyDescent="0.15">
      <c r="A3" s="281" t="s">
        <v>110</v>
      </c>
      <c r="B3" s="55"/>
      <c r="C3" s="293" t="s">
        <v>113</v>
      </c>
      <c r="D3" s="293"/>
      <c r="E3" s="293"/>
      <c r="F3" s="293"/>
      <c r="G3" s="33"/>
      <c r="H3" s="55"/>
      <c r="I3" s="294" t="s">
        <v>114</v>
      </c>
      <c r="J3" s="294"/>
      <c r="K3" s="294"/>
      <c r="L3" s="294"/>
      <c r="M3" s="33"/>
      <c r="N3" s="55"/>
      <c r="O3" s="294" t="s">
        <v>115</v>
      </c>
      <c r="P3" s="294"/>
      <c r="Q3" s="294"/>
      <c r="R3" s="294"/>
    </row>
    <row r="4" spans="1:22" s="57" customFormat="1" ht="30.75" customHeight="1" x14ac:dyDescent="0.15">
      <c r="A4" s="264"/>
      <c r="B4" s="179" t="s">
        <v>141</v>
      </c>
      <c r="C4" s="180" t="s">
        <v>116</v>
      </c>
      <c r="D4" s="180" t="s">
        <v>117</v>
      </c>
      <c r="E4" s="180" t="s">
        <v>118</v>
      </c>
      <c r="F4" s="180" t="s">
        <v>119</v>
      </c>
      <c r="G4" s="179"/>
      <c r="H4" s="179" t="s">
        <v>142</v>
      </c>
      <c r="I4" s="180" t="s">
        <v>116</v>
      </c>
      <c r="J4" s="180" t="s">
        <v>117</v>
      </c>
      <c r="K4" s="180" t="s">
        <v>118</v>
      </c>
      <c r="L4" s="180" t="s">
        <v>119</v>
      </c>
      <c r="M4" s="179"/>
      <c r="N4" s="179" t="s">
        <v>143</v>
      </c>
      <c r="O4" s="180" t="s">
        <v>116</v>
      </c>
      <c r="P4" s="180" t="s">
        <v>117</v>
      </c>
      <c r="Q4" s="180" t="s">
        <v>118</v>
      </c>
      <c r="R4" s="180" t="s">
        <v>119</v>
      </c>
    </row>
    <row r="5" spans="1:22" s="57" customFormat="1" ht="9.9499999999999993" customHeight="1" x14ac:dyDescent="0.15">
      <c r="A5" s="261" t="s">
        <v>157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</row>
    <row r="6" spans="1:22" ht="9.9499999999999993" customHeight="1" x14ac:dyDescent="0.15">
      <c r="A6" s="58" t="s">
        <v>9</v>
      </c>
      <c r="B6" s="59">
        <v>73.599999999999994</v>
      </c>
      <c r="C6" s="59">
        <v>23.3</v>
      </c>
      <c r="D6" s="59">
        <v>31.1</v>
      </c>
      <c r="E6" s="59">
        <v>27.9</v>
      </c>
      <c r="F6" s="59">
        <v>17.8</v>
      </c>
      <c r="G6" s="60"/>
      <c r="H6" s="59">
        <v>60.6</v>
      </c>
      <c r="I6" s="59">
        <v>28.7</v>
      </c>
      <c r="J6" s="59">
        <v>34</v>
      </c>
      <c r="K6" s="59">
        <v>24.5</v>
      </c>
      <c r="L6" s="59">
        <v>12.7</v>
      </c>
      <c r="M6" s="60"/>
      <c r="N6" s="59">
        <v>45.3</v>
      </c>
      <c r="O6" s="59">
        <v>44.1</v>
      </c>
      <c r="P6" s="59">
        <v>33.799999999999997</v>
      </c>
      <c r="Q6" s="59">
        <v>17.600000000000001</v>
      </c>
      <c r="R6" s="59">
        <v>4.5999999999999996</v>
      </c>
    </row>
    <row r="7" spans="1:22" ht="9.9499999999999993" customHeight="1" x14ac:dyDescent="0.15">
      <c r="A7" s="20" t="s">
        <v>10</v>
      </c>
      <c r="B7" s="21">
        <v>91.8</v>
      </c>
      <c r="C7" s="21">
        <v>12.8</v>
      </c>
      <c r="D7" s="21">
        <v>27.2</v>
      </c>
      <c r="E7" s="21">
        <v>42.1</v>
      </c>
      <c r="F7" s="21">
        <v>17.899999999999999</v>
      </c>
      <c r="G7" s="21"/>
      <c r="H7" s="21">
        <v>61.8</v>
      </c>
      <c r="I7" s="21">
        <v>28</v>
      </c>
      <c r="J7" s="21">
        <v>36.5</v>
      </c>
      <c r="K7" s="21">
        <v>27.2</v>
      </c>
      <c r="L7" s="21">
        <v>8.3000000000000007</v>
      </c>
      <c r="M7" s="21"/>
      <c r="N7" s="21">
        <v>85</v>
      </c>
      <c r="O7" s="21">
        <v>14.2</v>
      </c>
      <c r="P7" s="21">
        <v>31.7</v>
      </c>
      <c r="Q7" s="21">
        <v>42.2</v>
      </c>
      <c r="R7" s="21">
        <v>11.9</v>
      </c>
    </row>
    <row r="8" spans="1:22" ht="9.9499999999999993" customHeight="1" x14ac:dyDescent="0.15">
      <c r="A8" s="20" t="s">
        <v>11</v>
      </c>
      <c r="B8" s="21">
        <v>76.599999999999994</v>
      </c>
      <c r="C8" s="21">
        <v>21.2</v>
      </c>
      <c r="D8" s="21">
        <v>29.2</v>
      </c>
      <c r="E8" s="21">
        <v>32.299999999999997</v>
      </c>
      <c r="F8" s="21">
        <v>17.2</v>
      </c>
      <c r="G8" s="21"/>
      <c r="H8" s="21">
        <v>63.8</v>
      </c>
      <c r="I8" s="21">
        <v>29.4</v>
      </c>
      <c r="J8" s="21">
        <v>31.5</v>
      </c>
      <c r="K8" s="21">
        <v>29.4</v>
      </c>
      <c r="L8" s="21">
        <v>9.8000000000000007</v>
      </c>
      <c r="M8" s="21"/>
      <c r="N8" s="21">
        <v>42.6</v>
      </c>
      <c r="O8" s="21">
        <v>42.2</v>
      </c>
      <c r="P8" s="21">
        <v>32.1</v>
      </c>
      <c r="Q8" s="21">
        <v>19.399999999999999</v>
      </c>
      <c r="R8" s="21">
        <v>6.2</v>
      </c>
    </row>
    <row r="9" spans="1:22" ht="9.9499999999999993" customHeight="1" x14ac:dyDescent="0.15">
      <c r="A9" s="20" t="s">
        <v>12</v>
      </c>
      <c r="B9" s="21">
        <v>75.599999999999994</v>
      </c>
      <c r="C9" s="21">
        <v>21.5</v>
      </c>
      <c r="D9" s="21">
        <v>28.9</v>
      </c>
      <c r="E9" s="21">
        <v>31.4</v>
      </c>
      <c r="F9" s="21">
        <v>18.2</v>
      </c>
      <c r="G9" s="21"/>
      <c r="H9" s="21">
        <v>63.5</v>
      </c>
      <c r="I9" s="21">
        <v>24.5</v>
      </c>
      <c r="J9" s="21">
        <v>31.2</v>
      </c>
      <c r="K9" s="21">
        <v>30.1</v>
      </c>
      <c r="L9" s="21">
        <v>14.2</v>
      </c>
      <c r="M9" s="21"/>
      <c r="N9" s="21">
        <v>38.799999999999997</v>
      </c>
      <c r="O9" s="21">
        <v>51.1</v>
      </c>
      <c r="P9" s="21">
        <v>31.4</v>
      </c>
      <c r="Q9" s="21">
        <v>13.5</v>
      </c>
      <c r="R9" s="21">
        <v>4</v>
      </c>
    </row>
    <row r="10" spans="1:22" ht="9.9499999999999993" customHeight="1" x14ac:dyDescent="0.15">
      <c r="A10" s="20" t="s">
        <v>13</v>
      </c>
      <c r="B10" s="21">
        <v>83</v>
      </c>
      <c r="C10" s="21">
        <v>14.9</v>
      </c>
      <c r="D10" s="21">
        <v>26.2</v>
      </c>
      <c r="E10" s="21">
        <v>33.5</v>
      </c>
      <c r="F10" s="21">
        <v>25.4</v>
      </c>
      <c r="G10" s="21"/>
      <c r="H10" s="21">
        <v>61.8</v>
      </c>
      <c r="I10" s="21">
        <v>26.1</v>
      </c>
      <c r="J10" s="21">
        <v>30.7</v>
      </c>
      <c r="K10" s="21">
        <v>31.4</v>
      </c>
      <c r="L10" s="21">
        <v>11.8</v>
      </c>
      <c r="M10" s="21"/>
      <c r="N10" s="21">
        <v>16</v>
      </c>
      <c r="O10" s="21">
        <v>53.2</v>
      </c>
      <c r="P10" s="21">
        <v>27.6</v>
      </c>
      <c r="Q10" s="21">
        <v>14.9</v>
      </c>
      <c r="R10" s="21">
        <v>4.2</v>
      </c>
    </row>
    <row r="11" spans="1:22" ht="9.9499999999999993" customHeight="1" x14ac:dyDescent="0.15">
      <c r="A11" s="160" t="s">
        <v>14</v>
      </c>
      <c r="B11" s="21">
        <v>92.9</v>
      </c>
      <c r="C11" s="21">
        <v>8.6999999999999993</v>
      </c>
      <c r="D11" s="21">
        <v>22.4</v>
      </c>
      <c r="E11" s="21">
        <v>34.5</v>
      </c>
      <c r="F11" s="21">
        <v>34.299999999999997</v>
      </c>
      <c r="G11" s="21"/>
      <c r="H11" s="21">
        <v>64</v>
      </c>
      <c r="I11" s="21">
        <v>25.8</v>
      </c>
      <c r="J11" s="21">
        <v>29.8</v>
      </c>
      <c r="K11" s="21">
        <v>30.4</v>
      </c>
      <c r="L11" s="21">
        <v>13.9</v>
      </c>
      <c r="M11" s="21"/>
      <c r="N11" s="21">
        <v>15.1</v>
      </c>
      <c r="O11" s="21">
        <v>51</v>
      </c>
      <c r="P11" s="21">
        <v>31.5</v>
      </c>
      <c r="Q11" s="21">
        <v>12.2</v>
      </c>
      <c r="R11" s="21">
        <v>5.2</v>
      </c>
    </row>
    <row r="12" spans="1:22" ht="9.9499999999999993" customHeight="1" x14ac:dyDescent="0.15">
      <c r="A12" s="160" t="s">
        <v>15</v>
      </c>
      <c r="B12" s="21">
        <v>73.400000000000006</v>
      </c>
      <c r="C12" s="21">
        <v>22.6</v>
      </c>
      <c r="D12" s="21">
        <v>30.8</v>
      </c>
      <c r="E12" s="21">
        <v>32.200000000000003</v>
      </c>
      <c r="F12" s="21">
        <v>14.3</v>
      </c>
      <c r="G12" s="21"/>
      <c r="H12" s="21">
        <v>59.7</v>
      </c>
      <c r="I12" s="21">
        <v>26.4</v>
      </c>
      <c r="J12" s="21">
        <v>31.7</v>
      </c>
      <c r="K12" s="21">
        <v>32.299999999999997</v>
      </c>
      <c r="L12" s="21">
        <v>9.6</v>
      </c>
      <c r="M12" s="21"/>
      <c r="N12" s="21">
        <v>16.8</v>
      </c>
      <c r="O12" s="21">
        <v>55.2</v>
      </c>
      <c r="P12" s="21">
        <v>24.2</v>
      </c>
      <c r="Q12" s="21">
        <v>17.3</v>
      </c>
      <c r="R12" s="21">
        <v>3.3</v>
      </c>
    </row>
    <row r="13" spans="1:22" ht="9.9499999999999993" customHeight="1" x14ac:dyDescent="0.15">
      <c r="A13" s="20" t="s">
        <v>16</v>
      </c>
      <c r="B13" s="21">
        <v>75.099999999999994</v>
      </c>
      <c r="C13" s="21">
        <v>25.1</v>
      </c>
      <c r="D13" s="21">
        <v>31.7</v>
      </c>
      <c r="E13" s="21">
        <v>27.4</v>
      </c>
      <c r="F13" s="21">
        <v>15.7</v>
      </c>
      <c r="G13" s="21"/>
      <c r="H13" s="21">
        <v>61.1</v>
      </c>
      <c r="I13" s="21">
        <v>29.2</v>
      </c>
      <c r="J13" s="21">
        <v>33.1</v>
      </c>
      <c r="K13" s="21">
        <v>27.8</v>
      </c>
      <c r="L13" s="21">
        <v>9.9</v>
      </c>
      <c r="M13" s="21"/>
      <c r="N13" s="21">
        <v>34</v>
      </c>
      <c r="O13" s="21">
        <v>51.8</v>
      </c>
      <c r="P13" s="21">
        <v>32.1</v>
      </c>
      <c r="Q13" s="21">
        <v>12.6</v>
      </c>
      <c r="R13" s="21">
        <v>3.5</v>
      </c>
    </row>
    <row r="14" spans="1:22" ht="9.9499999999999993" customHeight="1" x14ac:dyDescent="0.15">
      <c r="A14" s="20" t="s">
        <v>17</v>
      </c>
      <c r="B14" s="21">
        <v>78.400000000000006</v>
      </c>
      <c r="C14" s="21">
        <v>19</v>
      </c>
      <c r="D14" s="21">
        <v>30.8</v>
      </c>
      <c r="E14" s="21">
        <v>30.2</v>
      </c>
      <c r="F14" s="21">
        <v>20</v>
      </c>
      <c r="G14" s="21"/>
      <c r="H14" s="21">
        <v>65.400000000000006</v>
      </c>
      <c r="I14" s="21">
        <v>24.4</v>
      </c>
      <c r="J14" s="21">
        <v>34</v>
      </c>
      <c r="K14" s="21">
        <v>31.1</v>
      </c>
      <c r="L14" s="21">
        <v>10.5</v>
      </c>
      <c r="M14" s="21"/>
      <c r="N14" s="21">
        <v>25.4</v>
      </c>
      <c r="O14" s="21">
        <v>45.8</v>
      </c>
      <c r="P14" s="21">
        <v>33.799999999999997</v>
      </c>
      <c r="Q14" s="21">
        <v>14</v>
      </c>
      <c r="R14" s="21">
        <v>6.3</v>
      </c>
    </row>
    <row r="15" spans="1:22" ht="9.9499999999999993" customHeight="1" x14ac:dyDescent="0.15">
      <c r="A15" s="20" t="s">
        <v>18</v>
      </c>
      <c r="B15" s="21">
        <v>75.099999999999994</v>
      </c>
      <c r="C15" s="21">
        <v>24.8</v>
      </c>
      <c r="D15" s="21">
        <v>30.1</v>
      </c>
      <c r="E15" s="21">
        <v>29.9</v>
      </c>
      <c r="F15" s="21">
        <v>15.3</v>
      </c>
      <c r="G15" s="21"/>
      <c r="H15" s="21">
        <v>62.7</v>
      </c>
      <c r="I15" s="21">
        <v>31.3</v>
      </c>
      <c r="J15" s="21">
        <v>33.700000000000003</v>
      </c>
      <c r="K15" s="21">
        <v>24.9</v>
      </c>
      <c r="L15" s="21">
        <v>10.1</v>
      </c>
      <c r="M15" s="21"/>
      <c r="N15" s="21">
        <v>37.6</v>
      </c>
      <c r="O15" s="21">
        <v>47.1</v>
      </c>
      <c r="P15" s="21">
        <v>33.299999999999997</v>
      </c>
      <c r="Q15" s="21">
        <v>16</v>
      </c>
      <c r="R15" s="21">
        <v>3.5</v>
      </c>
    </row>
    <row r="16" spans="1:22" ht="9.9499999999999993" customHeight="1" x14ac:dyDescent="0.15">
      <c r="A16" s="20" t="s">
        <v>19</v>
      </c>
      <c r="B16" s="21">
        <v>72.099999999999994</v>
      </c>
      <c r="C16" s="21">
        <v>22.9</v>
      </c>
      <c r="D16" s="21">
        <v>30.1</v>
      </c>
      <c r="E16" s="21">
        <v>29</v>
      </c>
      <c r="F16" s="21">
        <v>18</v>
      </c>
      <c r="G16" s="21"/>
      <c r="H16" s="21">
        <v>60.5</v>
      </c>
      <c r="I16" s="21">
        <v>28.4</v>
      </c>
      <c r="J16" s="21">
        <v>32.6</v>
      </c>
      <c r="K16" s="21">
        <v>26.4</v>
      </c>
      <c r="L16" s="21">
        <v>12.6</v>
      </c>
      <c r="M16" s="21"/>
      <c r="N16" s="21">
        <v>33.700000000000003</v>
      </c>
      <c r="O16" s="21">
        <v>47.5</v>
      </c>
      <c r="P16" s="21">
        <v>33.1</v>
      </c>
      <c r="Q16" s="21">
        <v>14.6</v>
      </c>
      <c r="R16" s="21">
        <v>4.8</v>
      </c>
    </row>
    <row r="17" spans="1:18" ht="9.9499999999999993" customHeight="1" x14ac:dyDescent="0.15">
      <c r="A17" s="20" t="s">
        <v>20</v>
      </c>
      <c r="B17" s="21">
        <v>71.5</v>
      </c>
      <c r="C17" s="21">
        <v>26.4</v>
      </c>
      <c r="D17" s="21">
        <v>28.9</v>
      </c>
      <c r="E17" s="21">
        <v>28</v>
      </c>
      <c r="F17" s="21">
        <v>16.7</v>
      </c>
      <c r="G17" s="21"/>
      <c r="H17" s="21">
        <v>59.3</v>
      </c>
      <c r="I17" s="21">
        <v>35.200000000000003</v>
      </c>
      <c r="J17" s="21">
        <v>28.6</v>
      </c>
      <c r="K17" s="21">
        <v>25.7</v>
      </c>
      <c r="L17" s="21">
        <v>10.5</v>
      </c>
      <c r="M17" s="21"/>
      <c r="N17" s="21">
        <v>34.9</v>
      </c>
      <c r="O17" s="21">
        <v>42.7</v>
      </c>
      <c r="P17" s="21">
        <v>37</v>
      </c>
      <c r="Q17" s="21">
        <v>15.3</v>
      </c>
      <c r="R17" s="21">
        <v>5</v>
      </c>
    </row>
    <row r="18" spans="1:18" ht="9.9499999999999993" customHeight="1" x14ac:dyDescent="0.15">
      <c r="A18" s="20" t="s">
        <v>21</v>
      </c>
      <c r="B18" s="21">
        <v>73.3</v>
      </c>
      <c r="C18" s="21">
        <v>23.3</v>
      </c>
      <c r="D18" s="21">
        <v>37</v>
      </c>
      <c r="E18" s="21">
        <v>25.5</v>
      </c>
      <c r="F18" s="21">
        <v>14.2</v>
      </c>
      <c r="G18" s="21"/>
      <c r="H18" s="21">
        <v>62.1</v>
      </c>
      <c r="I18" s="21">
        <v>25.7</v>
      </c>
      <c r="J18" s="21">
        <v>40</v>
      </c>
      <c r="K18" s="21">
        <v>24.2</v>
      </c>
      <c r="L18" s="21">
        <v>10.1</v>
      </c>
      <c r="M18" s="21"/>
      <c r="N18" s="21">
        <v>31.6</v>
      </c>
      <c r="O18" s="21">
        <v>51.5</v>
      </c>
      <c r="P18" s="21">
        <v>34.700000000000003</v>
      </c>
      <c r="Q18" s="21">
        <v>9.9</v>
      </c>
      <c r="R18" s="21">
        <v>3.9</v>
      </c>
    </row>
    <row r="19" spans="1:18" ht="9.9499999999999993" customHeight="1" x14ac:dyDescent="0.15">
      <c r="A19" s="20" t="s">
        <v>22</v>
      </c>
      <c r="B19" s="21">
        <v>77.3</v>
      </c>
      <c r="C19" s="21">
        <v>20.3</v>
      </c>
      <c r="D19" s="21">
        <v>34.299999999999997</v>
      </c>
      <c r="E19" s="21">
        <v>30</v>
      </c>
      <c r="F19" s="21">
        <v>15.4</v>
      </c>
      <c r="G19" s="21"/>
      <c r="H19" s="21">
        <v>69.8</v>
      </c>
      <c r="I19" s="21">
        <v>24.3</v>
      </c>
      <c r="J19" s="21">
        <v>37.5</v>
      </c>
      <c r="K19" s="21">
        <v>27.2</v>
      </c>
      <c r="L19" s="21">
        <v>11</v>
      </c>
      <c r="M19" s="21"/>
      <c r="N19" s="21">
        <v>33.6</v>
      </c>
      <c r="O19" s="21">
        <v>45.9</v>
      </c>
      <c r="P19" s="21">
        <v>33.6</v>
      </c>
      <c r="Q19" s="21">
        <v>15.1</v>
      </c>
      <c r="R19" s="21">
        <v>5.4</v>
      </c>
    </row>
    <row r="20" spans="1:18" ht="9.9499999999999993" customHeight="1" x14ac:dyDescent="0.15">
      <c r="A20" s="20" t="s">
        <v>23</v>
      </c>
      <c r="B20" s="21">
        <v>68.3</v>
      </c>
      <c r="C20" s="21">
        <v>23.2</v>
      </c>
      <c r="D20" s="21">
        <v>35.799999999999997</v>
      </c>
      <c r="E20" s="21">
        <v>27.4</v>
      </c>
      <c r="F20" s="21">
        <v>13.5</v>
      </c>
      <c r="G20" s="21"/>
      <c r="H20" s="21">
        <v>55.5</v>
      </c>
      <c r="I20" s="21">
        <v>26</v>
      </c>
      <c r="J20" s="21">
        <v>37.799999999999997</v>
      </c>
      <c r="K20" s="21">
        <v>27.4</v>
      </c>
      <c r="L20" s="21">
        <v>8.6999999999999993</v>
      </c>
      <c r="M20" s="21"/>
      <c r="N20" s="21">
        <v>34.799999999999997</v>
      </c>
      <c r="O20" s="21">
        <v>47.5</v>
      </c>
      <c r="P20" s="21">
        <v>36.299999999999997</v>
      </c>
      <c r="Q20" s="21">
        <v>12.3</v>
      </c>
      <c r="R20" s="21">
        <v>4</v>
      </c>
    </row>
    <row r="21" spans="1:18" ht="9.9499999999999993" customHeight="1" x14ac:dyDescent="0.15">
      <c r="A21" s="20" t="s">
        <v>24</v>
      </c>
      <c r="B21" s="21">
        <v>65.2</v>
      </c>
      <c r="C21" s="21">
        <v>24.1</v>
      </c>
      <c r="D21" s="21">
        <v>35.4</v>
      </c>
      <c r="E21" s="21">
        <v>25.4</v>
      </c>
      <c r="F21" s="21">
        <v>15.1</v>
      </c>
      <c r="G21" s="21"/>
      <c r="H21" s="21">
        <v>55.2</v>
      </c>
      <c r="I21" s="21">
        <v>26.4</v>
      </c>
      <c r="J21" s="21">
        <v>39</v>
      </c>
      <c r="K21" s="21">
        <v>22.4</v>
      </c>
      <c r="L21" s="21">
        <v>12.2</v>
      </c>
      <c r="M21" s="21"/>
      <c r="N21" s="21">
        <v>32.200000000000003</v>
      </c>
      <c r="O21" s="21">
        <v>37.700000000000003</v>
      </c>
      <c r="P21" s="21">
        <v>39.700000000000003</v>
      </c>
      <c r="Q21" s="21">
        <v>19.7</v>
      </c>
      <c r="R21" s="21">
        <v>3</v>
      </c>
    </row>
    <row r="22" spans="1:18" ht="9.9499999999999993" customHeight="1" x14ac:dyDescent="0.15">
      <c r="A22" s="20" t="s">
        <v>25</v>
      </c>
      <c r="B22" s="21">
        <v>55.3</v>
      </c>
      <c r="C22" s="21">
        <v>26.7</v>
      </c>
      <c r="D22" s="21">
        <v>39.6</v>
      </c>
      <c r="E22" s="21">
        <v>24.1</v>
      </c>
      <c r="F22" s="21">
        <v>9.6</v>
      </c>
      <c r="G22" s="21"/>
      <c r="H22" s="21">
        <v>49.1</v>
      </c>
      <c r="I22" s="21">
        <v>28</v>
      </c>
      <c r="J22" s="21">
        <v>41.4</v>
      </c>
      <c r="K22" s="21">
        <v>22.9</v>
      </c>
      <c r="L22" s="21">
        <v>7.7</v>
      </c>
      <c r="M22" s="21"/>
      <c r="N22" s="21">
        <v>23.8</v>
      </c>
      <c r="O22" s="21">
        <v>49.6</v>
      </c>
      <c r="P22" s="21">
        <v>35.200000000000003</v>
      </c>
      <c r="Q22" s="21">
        <v>13.3</v>
      </c>
      <c r="R22" s="21">
        <v>1.9</v>
      </c>
    </row>
    <row r="23" spans="1:18" ht="9.9499999999999993" customHeight="1" x14ac:dyDescent="0.15">
      <c r="A23" s="20" t="s">
        <v>26</v>
      </c>
      <c r="B23" s="21">
        <v>56.8</v>
      </c>
      <c r="C23" s="21">
        <v>24.6</v>
      </c>
      <c r="D23" s="21">
        <v>36.4</v>
      </c>
      <c r="E23" s="21">
        <v>27.3</v>
      </c>
      <c r="F23" s="21">
        <v>11.6</v>
      </c>
      <c r="G23" s="21"/>
      <c r="H23" s="21">
        <v>48.8</v>
      </c>
      <c r="I23" s="21">
        <v>25.1</v>
      </c>
      <c r="J23" s="21">
        <v>38.200000000000003</v>
      </c>
      <c r="K23" s="21">
        <v>27.3</v>
      </c>
      <c r="L23" s="21">
        <v>9.5</v>
      </c>
      <c r="M23" s="21"/>
      <c r="N23" s="21">
        <v>27.7</v>
      </c>
      <c r="O23" s="21">
        <v>37.200000000000003</v>
      </c>
      <c r="P23" s="21">
        <v>41</v>
      </c>
      <c r="Q23" s="21">
        <v>18.600000000000001</v>
      </c>
      <c r="R23" s="21">
        <v>3.3</v>
      </c>
    </row>
    <row r="24" spans="1:18" ht="9.9499999999999993" customHeight="1" x14ac:dyDescent="0.15">
      <c r="A24" s="20" t="s">
        <v>27</v>
      </c>
      <c r="B24" s="21">
        <v>59.9</v>
      </c>
      <c r="C24" s="21">
        <v>26.8</v>
      </c>
      <c r="D24" s="21">
        <v>35.1</v>
      </c>
      <c r="E24" s="21">
        <v>26.5</v>
      </c>
      <c r="F24" s="21">
        <v>11.6</v>
      </c>
      <c r="G24" s="21"/>
      <c r="H24" s="21">
        <v>49.1</v>
      </c>
      <c r="I24" s="21">
        <v>28.7</v>
      </c>
      <c r="J24" s="21">
        <v>34.9</v>
      </c>
      <c r="K24" s="21">
        <v>27.3</v>
      </c>
      <c r="L24" s="21">
        <v>9</v>
      </c>
      <c r="M24" s="21"/>
      <c r="N24" s="21">
        <v>38.9</v>
      </c>
      <c r="O24" s="21">
        <v>42.4</v>
      </c>
      <c r="P24" s="21">
        <v>36.4</v>
      </c>
      <c r="Q24" s="21">
        <v>17.899999999999999</v>
      </c>
      <c r="R24" s="21">
        <v>3.3</v>
      </c>
    </row>
    <row r="25" spans="1:18" ht="9.9499999999999993" customHeight="1" x14ac:dyDescent="0.15">
      <c r="A25" s="20" t="s">
        <v>28</v>
      </c>
      <c r="B25" s="21">
        <v>51.6</v>
      </c>
      <c r="C25" s="21">
        <v>26.5</v>
      </c>
      <c r="D25" s="21">
        <v>39.6</v>
      </c>
      <c r="E25" s="21">
        <v>25.5</v>
      </c>
      <c r="F25" s="21">
        <v>8.4</v>
      </c>
      <c r="G25" s="21"/>
      <c r="H25" s="21">
        <v>43.1</v>
      </c>
      <c r="I25" s="21">
        <v>28.8</v>
      </c>
      <c r="J25" s="21">
        <v>40.700000000000003</v>
      </c>
      <c r="K25" s="21">
        <v>23.9</v>
      </c>
      <c r="L25" s="21">
        <v>6.7</v>
      </c>
      <c r="M25" s="21"/>
      <c r="N25" s="21">
        <v>25.7</v>
      </c>
      <c r="O25" s="21">
        <v>44.7</v>
      </c>
      <c r="P25" s="21">
        <v>36.799999999999997</v>
      </c>
      <c r="Q25" s="21">
        <v>12.6</v>
      </c>
      <c r="R25" s="21">
        <v>5.9</v>
      </c>
    </row>
    <row r="26" spans="1:18" ht="9.9499999999999993" customHeight="1" x14ac:dyDescent="0.15">
      <c r="A26" s="20" t="s">
        <v>29</v>
      </c>
      <c r="B26" s="21">
        <v>58</v>
      </c>
      <c r="C26" s="21">
        <v>29.3</v>
      </c>
      <c r="D26" s="21">
        <v>37.700000000000003</v>
      </c>
      <c r="E26" s="21">
        <v>22.4</v>
      </c>
      <c r="F26" s="21">
        <v>10.6</v>
      </c>
      <c r="G26" s="21"/>
      <c r="H26" s="21">
        <v>49.4</v>
      </c>
      <c r="I26" s="21">
        <v>30.5</v>
      </c>
      <c r="J26" s="21">
        <v>38.4</v>
      </c>
      <c r="K26" s="21">
        <v>22.9</v>
      </c>
      <c r="L26" s="21">
        <v>8.1999999999999993</v>
      </c>
      <c r="M26" s="21"/>
      <c r="N26" s="21">
        <v>28.3</v>
      </c>
      <c r="O26" s="21">
        <v>46</v>
      </c>
      <c r="P26" s="21">
        <v>37.700000000000003</v>
      </c>
      <c r="Q26" s="21">
        <v>12.4</v>
      </c>
      <c r="R26" s="21">
        <v>3.9</v>
      </c>
    </row>
    <row r="27" spans="1:18" ht="9.9499999999999993" customHeight="1" x14ac:dyDescent="0.15">
      <c r="A27" s="20" t="s">
        <v>30</v>
      </c>
      <c r="B27" s="21">
        <v>64</v>
      </c>
      <c r="C27" s="21">
        <v>23.2</v>
      </c>
      <c r="D27" s="21">
        <v>37.700000000000003</v>
      </c>
      <c r="E27" s="21">
        <v>25.9</v>
      </c>
      <c r="F27" s="21">
        <v>13.1</v>
      </c>
      <c r="G27" s="21"/>
      <c r="H27" s="21">
        <v>51.5</v>
      </c>
      <c r="I27" s="21">
        <v>27</v>
      </c>
      <c r="J27" s="21">
        <v>40.4</v>
      </c>
      <c r="K27" s="21">
        <v>22.6</v>
      </c>
      <c r="L27" s="21">
        <v>10.1</v>
      </c>
      <c r="M27" s="21"/>
      <c r="N27" s="21">
        <v>38</v>
      </c>
      <c r="O27" s="21">
        <v>42.8</v>
      </c>
      <c r="P27" s="21">
        <v>37.200000000000003</v>
      </c>
      <c r="Q27" s="21">
        <v>16.600000000000001</v>
      </c>
      <c r="R27" s="21">
        <v>3.4</v>
      </c>
    </row>
    <row r="28" spans="1:18" ht="9.9499999999999993" customHeight="1" x14ac:dyDescent="0.15">
      <c r="A28" s="261" t="s">
        <v>158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</row>
    <row r="29" spans="1:18" ht="9.9499999999999993" customHeight="1" x14ac:dyDescent="0.15">
      <c r="A29" s="20" t="s">
        <v>31</v>
      </c>
      <c r="B29" s="26">
        <v>75.3</v>
      </c>
      <c r="C29" s="26">
        <v>21.9</v>
      </c>
      <c r="D29" s="26">
        <v>29.5</v>
      </c>
      <c r="E29" s="26">
        <v>30.7</v>
      </c>
      <c r="F29" s="26">
        <v>18</v>
      </c>
      <c r="G29" s="21"/>
      <c r="H29" s="26">
        <v>62.7</v>
      </c>
      <c r="I29" s="26">
        <v>26.1</v>
      </c>
      <c r="J29" s="26">
        <v>32</v>
      </c>
      <c r="K29" s="26">
        <v>28.5</v>
      </c>
      <c r="L29" s="26">
        <v>13.4</v>
      </c>
      <c r="M29" s="21"/>
      <c r="N29" s="26">
        <v>41.2</v>
      </c>
      <c r="O29" s="26">
        <v>47.6</v>
      </c>
      <c r="P29" s="26">
        <v>32.1</v>
      </c>
      <c r="Q29" s="26">
        <v>15.7</v>
      </c>
      <c r="R29" s="26">
        <v>4.5</v>
      </c>
    </row>
    <row r="30" spans="1:18" ht="9.9499999999999993" customHeight="1" x14ac:dyDescent="0.15">
      <c r="A30" s="20" t="s">
        <v>32</v>
      </c>
      <c r="B30" s="21">
        <v>76.2</v>
      </c>
      <c r="C30" s="21">
        <v>23.3</v>
      </c>
      <c r="D30" s="21">
        <v>30.4</v>
      </c>
      <c r="E30" s="21">
        <v>29.3</v>
      </c>
      <c r="F30" s="21">
        <v>17</v>
      </c>
      <c r="G30" s="21"/>
      <c r="H30" s="21">
        <v>62.2</v>
      </c>
      <c r="I30" s="21">
        <v>29.2</v>
      </c>
      <c r="J30" s="21">
        <v>33.200000000000003</v>
      </c>
      <c r="K30" s="21">
        <v>27.4</v>
      </c>
      <c r="L30" s="21">
        <v>10.199999999999999</v>
      </c>
      <c r="M30" s="21"/>
      <c r="N30" s="21">
        <v>32.799999999999997</v>
      </c>
      <c r="O30" s="21">
        <v>49.3</v>
      </c>
      <c r="P30" s="21">
        <v>32.6</v>
      </c>
      <c r="Q30" s="21">
        <v>14.3</v>
      </c>
      <c r="R30" s="21">
        <v>3.8</v>
      </c>
    </row>
    <row r="31" spans="1:18" ht="9.9499999999999993" customHeight="1" x14ac:dyDescent="0.15">
      <c r="A31" s="20" t="s">
        <v>33</v>
      </c>
      <c r="B31" s="21">
        <v>74.7</v>
      </c>
      <c r="C31" s="21">
        <v>21.9</v>
      </c>
      <c r="D31" s="21">
        <v>33</v>
      </c>
      <c r="E31" s="21">
        <v>29</v>
      </c>
      <c r="F31" s="21">
        <v>16.100000000000001</v>
      </c>
      <c r="G31" s="21"/>
      <c r="H31" s="21">
        <v>65.099999999999994</v>
      </c>
      <c r="I31" s="21">
        <v>26.4</v>
      </c>
      <c r="J31" s="21">
        <v>35.799999999999997</v>
      </c>
      <c r="K31" s="21">
        <v>26.5</v>
      </c>
      <c r="L31" s="21">
        <v>11.3</v>
      </c>
      <c r="M31" s="21"/>
      <c r="N31" s="21">
        <v>33.5</v>
      </c>
      <c r="O31" s="21">
        <v>46.8</v>
      </c>
      <c r="P31" s="21">
        <v>33.799999999999997</v>
      </c>
      <c r="Q31" s="21">
        <v>14.3</v>
      </c>
      <c r="R31" s="21">
        <v>5</v>
      </c>
    </row>
    <row r="32" spans="1:18" ht="9.9499999999999993" customHeight="1" x14ac:dyDescent="0.15">
      <c r="A32" s="20" t="s">
        <v>34</v>
      </c>
      <c r="B32" s="21">
        <v>56.9</v>
      </c>
      <c r="C32" s="21">
        <v>25.6</v>
      </c>
      <c r="D32" s="21">
        <v>37.9</v>
      </c>
      <c r="E32" s="21">
        <v>25.7</v>
      </c>
      <c r="F32" s="21">
        <v>10.7</v>
      </c>
      <c r="G32" s="21"/>
      <c r="H32" s="21">
        <v>48.9</v>
      </c>
      <c r="I32" s="21">
        <v>27</v>
      </c>
      <c r="J32" s="21">
        <v>39.700000000000003</v>
      </c>
      <c r="K32" s="21">
        <v>24.9</v>
      </c>
      <c r="L32" s="21">
        <v>8.4</v>
      </c>
      <c r="M32" s="21"/>
      <c r="N32" s="21">
        <v>27</v>
      </c>
      <c r="O32" s="21">
        <v>44.3</v>
      </c>
      <c r="P32" s="21">
        <v>37.4</v>
      </c>
      <c r="Q32" s="21">
        <v>15.1</v>
      </c>
      <c r="R32" s="21">
        <v>3.2</v>
      </c>
    </row>
    <row r="33" spans="1:18" ht="9.9499999999999993" customHeight="1" x14ac:dyDescent="0.15">
      <c r="A33" s="20" t="s">
        <v>35</v>
      </c>
      <c r="B33" s="21">
        <v>59.5</v>
      </c>
      <c r="C33" s="21">
        <v>27.6</v>
      </c>
      <c r="D33" s="21">
        <v>37.700000000000003</v>
      </c>
      <c r="E33" s="21">
        <v>23.3</v>
      </c>
      <c r="F33" s="21">
        <v>11.3</v>
      </c>
      <c r="G33" s="21"/>
      <c r="H33" s="21">
        <v>49.9</v>
      </c>
      <c r="I33" s="21">
        <v>29.6</v>
      </c>
      <c r="J33" s="21">
        <v>38.9</v>
      </c>
      <c r="K33" s="21">
        <v>22.8</v>
      </c>
      <c r="L33" s="21">
        <v>8.6999999999999993</v>
      </c>
      <c r="M33" s="21"/>
      <c r="N33" s="21">
        <v>30.7</v>
      </c>
      <c r="O33" s="21">
        <v>45</v>
      </c>
      <c r="P33" s="21">
        <v>37.6</v>
      </c>
      <c r="Q33" s="21">
        <v>13.7</v>
      </c>
      <c r="R33" s="21">
        <v>3.7</v>
      </c>
    </row>
    <row r="34" spans="1:18" ht="9.9499999999999993" customHeight="1" x14ac:dyDescent="0.15">
      <c r="A34" s="261" t="s">
        <v>159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</row>
    <row r="35" spans="1:18" x14ac:dyDescent="0.15">
      <c r="A35" s="20" t="s">
        <v>84</v>
      </c>
      <c r="B35" s="26">
        <v>75.400000000000006</v>
      </c>
      <c r="C35" s="26">
        <v>18.8</v>
      </c>
      <c r="D35" s="26">
        <v>31.5</v>
      </c>
      <c r="E35" s="26">
        <v>31.5</v>
      </c>
      <c r="F35" s="26">
        <v>18.2</v>
      </c>
      <c r="G35" s="21"/>
      <c r="H35" s="26">
        <v>67.5</v>
      </c>
      <c r="I35" s="26">
        <v>23.1</v>
      </c>
      <c r="J35" s="26">
        <v>33.5</v>
      </c>
      <c r="K35" s="26">
        <v>29.4</v>
      </c>
      <c r="L35" s="26">
        <v>13.9</v>
      </c>
      <c r="M35" s="21"/>
      <c r="N35" s="26">
        <v>35.700000000000003</v>
      </c>
      <c r="O35" s="26">
        <v>47.3</v>
      </c>
      <c r="P35" s="26">
        <v>32.6</v>
      </c>
      <c r="Q35" s="26">
        <v>15.1</v>
      </c>
      <c r="R35" s="26">
        <v>5</v>
      </c>
    </row>
    <row r="36" spans="1:18" ht="9.9499999999999993" customHeight="1" x14ac:dyDescent="0.15">
      <c r="A36" s="20" t="s">
        <v>37</v>
      </c>
      <c r="B36" s="21">
        <v>70.5</v>
      </c>
      <c r="C36" s="21">
        <v>24.9</v>
      </c>
      <c r="D36" s="21">
        <v>33</v>
      </c>
      <c r="E36" s="21">
        <v>26.8</v>
      </c>
      <c r="F36" s="21">
        <v>15.3</v>
      </c>
      <c r="G36" s="21"/>
      <c r="H36" s="21">
        <v>61.7</v>
      </c>
      <c r="I36" s="21">
        <v>27.5</v>
      </c>
      <c r="J36" s="21">
        <v>35.700000000000003</v>
      </c>
      <c r="K36" s="21">
        <v>25.4</v>
      </c>
      <c r="L36" s="21">
        <v>11.4</v>
      </c>
      <c r="M36" s="21"/>
      <c r="N36" s="21">
        <v>33.6</v>
      </c>
      <c r="O36" s="21">
        <v>50.4</v>
      </c>
      <c r="P36" s="21">
        <v>31</v>
      </c>
      <c r="Q36" s="21">
        <v>14.8</v>
      </c>
      <c r="R36" s="21">
        <v>3.8</v>
      </c>
    </row>
    <row r="37" spans="1:18" ht="9.9499999999999993" customHeight="1" x14ac:dyDescent="0.15">
      <c r="A37" s="20" t="s">
        <v>38</v>
      </c>
      <c r="B37" s="21">
        <v>63</v>
      </c>
      <c r="C37" s="21">
        <v>25.4</v>
      </c>
      <c r="D37" s="21">
        <v>33.4</v>
      </c>
      <c r="E37" s="21">
        <v>28.3</v>
      </c>
      <c r="F37" s="21">
        <v>12.9</v>
      </c>
      <c r="G37" s="21"/>
      <c r="H37" s="21">
        <v>49</v>
      </c>
      <c r="I37" s="21">
        <v>31</v>
      </c>
      <c r="J37" s="21">
        <v>34.799999999999997</v>
      </c>
      <c r="K37" s="21">
        <v>24.8</v>
      </c>
      <c r="L37" s="21">
        <v>9.3000000000000007</v>
      </c>
      <c r="M37" s="21"/>
      <c r="N37" s="21">
        <v>34.299999999999997</v>
      </c>
      <c r="O37" s="21">
        <v>43</v>
      </c>
      <c r="P37" s="21">
        <v>36.299999999999997</v>
      </c>
      <c r="Q37" s="21">
        <v>16.8</v>
      </c>
      <c r="R37" s="21">
        <v>3.9</v>
      </c>
    </row>
    <row r="38" spans="1:18" ht="9.9499999999999993" customHeight="1" x14ac:dyDescent="0.15">
      <c r="A38" s="20" t="s">
        <v>39</v>
      </c>
      <c r="B38" s="21">
        <v>67.2</v>
      </c>
      <c r="C38" s="21">
        <v>25.4</v>
      </c>
      <c r="D38" s="21">
        <v>31.9</v>
      </c>
      <c r="E38" s="21">
        <v>27.2</v>
      </c>
      <c r="F38" s="21">
        <v>15.5</v>
      </c>
      <c r="G38" s="21"/>
      <c r="H38" s="21">
        <v>54.6</v>
      </c>
      <c r="I38" s="21">
        <v>29.3</v>
      </c>
      <c r="J38" s="21">
        <v>34.4</v>
      </c>
      <c r="K38" s="21">
        <v>26.3</v>
      </c>
      <c r="L38" s="21">
        <v>10</v>
      </c>
      <c r="M38" s="21"/>
      <c r="N38" s="21">
        <v>35.299999999999997</v>
      </c>
      <c r="O38" s="21">
        <v>46.6</v>
      </c>
      <c r="P38" s="21">
        <v>34.9</v>
      </c>
      <c r="Q38" s="21">
        <v>14.3</v>
      </c>
      <c r="R38" s="21">
        <v>4.2</v>
      </c>
    </row>
    <row r="39" spans="1:18" ht="9.9499999999999993" customHeight="1" x14ac:dyDescent="0.15">
      <c r="A39" s="20" t="s">
        <v>40</v>
      </c>
      <c r="B39" s="21">
        <v>67.599999999999994</v>
      </c>
      <c r="C39" s="21">
        <v>24.2</v>
      </c>
      <c r="D39" s="21">
        <v>33.9</v>
      </c>
      <c r="E39" s="21">
        <v>28.3</v>
      </c>
      <c r="F39" s="21">
        <v>13.7</v>
      </c>
      <c r="G39" s="21"/>
      <c r="H39" s="21">
        <v>56.2</v>
      </c>
      <c r="I39" s="21">
        <v>28.2</v>
      </c>
      <c r="J39" s="21">
        <v>36.299999999999997</v>
      </c>
      <c r="K39" s="21">
        <v>26</v>
      </c>
      <c r="L39" s="21">
        <v>9.5</v>
      </c>
      <c r="M39" s="21"/>
      <c r="N39" s="21">
        <v>32.6</v>
      </c>
      <c r="O39" s="21">
        <v>47.3</v>
      </c>
      <c r="P39" s="21">
        <v>34.4</v>
      </c>
      <c r="Q39" s="21">
        <v>14.7</v>
      </c>
      <c r="R39" s="21">
        <v>3.6</v>
      </c>
    </row>
    <row r="40" spans="1:18" ht="9.9499999999999993" customHeight="1" x14ac:dyDescent="0.15">
      <c r="A40" s="20" t="s">
        <v>41</v>
      </c>
      <c r="B40" s="21">
        <v>71.2</v>
      </c>
      <c r="C40" s="21">
        <v>22.3</v>
      </c>
      <c r="D40" s="21">
        <v>33</v>
      </c>
      <c r="E40" s="21">
        <v>28.7</v>
      </c>
      <c r="F40" s="21">
        <v>16</v>
      </c>
      <c r="G40" s="21"/>
      <c r="H40" s="21">
        <v>60.2</v>
      </c>
      <c r="I40" s="21">
        <v>26.5</v>
      </c>
      <c r="J40" s="21">
        <v>35.799999999999997</v>
      </c>
      <c r="K40" s="21">
        <v>26.8</v>
      </c>
      <c r="L40" s="21">
        <v>10.9</v>
      </c>
      <c r="M40" s="21"/>
      <c r="N40" s="21">
        <v>31.2</v>
      </c>
      <c r="O40" s="21">
        <v>44.4</v>
      </c>
      <c r="P40" s="21">
        <v>35.9</v>
      </c>
      <c r="Q40" s="21">
        <v>15.3</v>
      </c>
      <c r="R40" s="21">
        <v>4.4000000000000004</v>
      </c>
    </row>
    <row r="41" spans="1:18" ht="9.9499999999999993" customHeight="1" x14ac:dyDescent="0.15">
      <c r="A41" s="12" t="s">
        <v>42</v>
      </c>
      <c r="B41" s="15">
        <v>69.5</v>
      </c>
      <c r="C41" s="15">
        <v>23.4</v>
      </c>
      <c r="D41" s="15">
        <v>32.799999999999997</v>
      </c>
      <c r="E41" s="15">
        <v>28.4</v>
      </c>
      <c r="F41" s="15">
        <v>15.4</v>
      </c>
      <c r="G41" s="15"/>
      <c r="H41" s="15">
        <v>58.6</v>
      </c>
      <c r="I41" s="15">
        <v>27.3</v>
      </c>
      <c r="J41" s="15">
        <v>35.200000000000003</v>
      </c>
      <c r="K41" s="15">
        <v>26.6</v>
      </c>
      <c r="L41" s="15">
        <v>10.9</v>
      </c>
      <c r="M41" s="15"/>
      <c r="N41" s="15">
        <v>33.700000000000003</v>
      </c>
      <c r="O41" s="15">
        <v>46.9</v>
      </c>
      <c r="P41" s="15">
        <v>34.1</v>
      </c>
      <c r="Q41" s="15">
        <v>14.9</v>
      </c>
      <c r="R41" s="15">
        <v>4.2</v>
      </c>
    </row>
    <row r="42" spans="1:18" ht="9.9499999999999993" customHeight="1" x14ac:dyDescent="0.15">
      <c r="A42" s="1" t="s">
        <v>106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</sheetData>
  <mergeCells count="9">
    <mergeCell ref="A1:U1"/>
    <mergeCell ref="U2:V2"/>
    <mergeCell ref="A28:R28"/>
    <mergeCell ref="A34:R34"/>
    <mergeCell ref="A3:A4"/>
    <mergeCell ref="C3:F3"/>
    <mergeCell ref="I3:L3"/>
    <mergeCell ref="O3:R3"/>
    <mergeCell ref="A5:R5"/>
  </mergeCells>
  <hyperlinks>
    <hyperlink ref="U2:V2" location="'Indice delle tavole'!A1" display="TORNA ALL'INDICE"/>
  </hyperlinks>
  <pageMargins left="0.5" right="0.5" top="0.5" bottom="0.5" header="0" footer="0"/>
  <pageSetup paperSize="9" scale="81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zoomScaleNormal="100" workbookViewId="0">
      <selection sqref="A1:U1"/>
    </sheetView>
  </sheetViews>
  <sheetFormatPr defaultColWidth="11.19921875" defaultRowHeight="9" customHeight="1" x14ac:dyDescent="0.15"/>
  <cols>
    <col min="1" max="1" width="35.19921875" style="1" customWidth="1"/>
    <col min="2" max="2" width="10" style="1" bestFit="1" customWidth="1"/>
    <col min="3" max="6" width="12" style="1" bestFit="1" customWidth="1"/>
    <col min="7" max="7" width="1.59765625" style="1" customWidth="1"/>
    <col min="8" max="9" width="9" style="1" bestFit="1" customWidth="1"/>
    <col min="10" max="10" width="12" style="1" bestFit="1" customWidth="1"/>
    <col min="11" max="12" width="9" style="1" bestFit="1" customWidth="1"/>
    <col min="13" max="13" width="1.3984375" style="1" customWidth="1"/>
    <col min="14" max="15" width="11" style="1" bestFit="1" customWidth="1"/>
    <col min="16" max="16" width="12" style="1" bestFit="1" customWidth="1"/>
    <col min="17" max="18" width="11" style="1" bestFit="1" customWidth="1"/>
    <col min="19" max="16384" width="11.19921875" style="1"/>
  </cols>
  <sheetData>
    <row r="1" spans="1:22" ht="26.25" customHeight="1" x14ac:dyDescent="0.2">
      <c r="A1" s="260" t="s">
        <v>207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2" ht="12" x14ac:dyDescent="0.2">
      <c r="A2" s="2"/>
      <c r="U2" s="243" t="s">
        <v>212</v>
      </c>
      <c r="V2" s="243"/>
    </row>
    <row r="3" spans="1:22" s="56" customFormat="1" ht="18.75" customHeight="1" x14ac:dyDescent="0.15">
      <c r="A3" s="281" t="s">
        <v>110</v>
      </c>
      <c r="B3" s="55"/>
      <c r="C3" s="293" t="s">
        <v>113</v>
      </c>
      <c r="D3" s="293"/>
      <c r="E3" s="293"/>
      <c r="F3" s="293"/>
      <c r="G3" s="33"/>
      <c r="H3" s="55"/>
      <c r="I3" s="294" t="s">
        <v>114</v>
      </c>
      <c r="J3" s="294"/>
      <c r="K3" s="294"/>
      <c r="L3" s="294"/>
      <c r="M3" s="33"/>
      <c r="N3" s="55"/>
      <c r="O3" s="294" t="s">
        <v>115</v>
      </c>
      <c r="P3" s="294"/>
      <c r="Q3" s="294"/>
      <c r="R3" s="294"/>
    </row>
    <row r="4" spans="1:22" s="57" customFormat="1" ht="30.75" customHeight="1" x14ac:dyDescent="0.15">
      <c r="A4" s="264"/>
      <c r="B4" s="179" t="s">
        <v>141</v>
      </c>
      <c r="C4" s="180" t="s">
        <v>116</v>
      </c>
      <c r="D4" s="180" t="s">
        <v>117</v>
      </c>
      <c r="E4" s="180" t="s">
        <v>118</v>
      </c>
      <c r="F4" s="180" t="s">
        <v>119</v>
      </c>
      <c r="G4" s="179"/>
      <c r="H4" s="179" t="s">
        <v>142</v>
      </c>
      <c r="I4" s="180" t="s">
        <v>116</v>
      </c>
      <c r="J4" s="180" t="s">
        <v>117</v>
      </c>
      <c r="K4" s="180" t="s">
        <v>118</v>
      </c>
      <c r="L4" s="180" t="s">
        <v>119</v>
      </c>
      <c r="M4" s="179"/>
      <c r="N4" s="179" t="s">
        <v>143</v>
      </c>
      <c r="O4" s="180" t="s">
        <v>116</v>
      </c>
      <c r="P4" s="180" t="s">
        <v>117</v>
      </c>
      <c r="Q4" s="180" t="s">
        <v>118</v>
      </c>
      <c r="R4" s="180" t="s">
        <v>119</v>
      </c>
    </row>
    <row r="5" spans="1:22" s="57" customFormat="1" ht="9.9499999999999993" customHeight="1" x14ac:dyDescent="0.15">
      <c r="A5" s="262" t="s">
        <v>157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</row>
    <row r="6" spans="1:22" ht="9.9499999999999993" customHeight="1" x14ac:dyDescent="0.15">
      <c r="A6" s="58" t="s">
        <v>9</v>
      </c>
      <c r="B6" s="61">
        <v>2979</v>
      </c>
      <c r="C6" s="61">
        <v>693</v>
      </c>
      <c r="D6" s="61">
        <v>925</v>
      </c>
      <c r="E6" s="61">
        <v>831</v>
      </c>
      <c r="F6" s="61">
        <v>530</v>
      </c>
      <c r="G6" s="62"/>
      <c r="H6" s="61">
        <v>2453</v>
      </c>
      <c r="I6" s="61">
        <v>705</v>
      </c>
      <c r="J6" s="61">
        <v>835</v>
      </c>
      <c r="K6" s="61">
        <v>600</v>
      </c>
      <c r="L6" s="61">
        <v>313</v>
      </c>
      <c r="M6" s="62"/>
      <c r="N6" s="61">
        <v>1833</v>
      </c>
      <c r="O6" s="61">
        <v>807</v>
      </c>
      <c r="P6" s="61">
        <v>619</v>
      </c>
      <c r="Q6" s="61">
        <v>323</v>
      </c>
      <c r="R6" s="61">
        <v>84</v>
      </c>
    </row>
    <row r="7" spans="1:22" ht="9.9499999999999993" customHeight="1" x14ac:dyDescent="0.15">
      <c r="A7" s="20" t="s">
        <v>10</v>
      </c>
      <c r="B7" s="22">
        <v>108</v>
      </c>
      <c r="C7" s="22">
        <v>14</v>
      </c>
      <c r="D7" s="22">
        <v>29</v>
      </c>
      <c r="E7" s="22">
        <v>45</v>
      </c>
      <c r="F7" s="22">
        <v>19</v>
      </c>
      <c r="G7" s="22"/>
      <c r="H7" s="22">
        <v>72</v>
      </c>
      <c r="I7" s="22">
        <v>20</v>
      </c>
      <c r="J7" s="22">
        <v>26</v>
      </c>
      <c r="K7" s="22">
        <v>20</v>
      </c>
      <c r="L7" s="22">
        <v>6</v>
      </c>
      <c r="M7" s="22"/>
      <c r="N7" s="22">
        <v>100</v>
      </c>
      <c r="O7" s="22">
        <v>14</v>
      </c>
      <c r="P7" s="22">
        <v>32</v>
      </c>
      <c r="Q7" s="22">
        <v>42</v>
      </c>
      <c r="R7" s="22">
        <v>12</v>
      </c>
    </row>
    <row r="8" spans="1:22" ht="9.9499999999999993" customHeight="1" x14ac:dyDescent="0.15">
      <c r="A8" s="20" t="s">
        <v>11</v>
      </c>
      <c r="B8" s="22">
        <v>1103</v>
      </c>
      <c r="C8" s="22">
        <v>234</v>
      </c>
      <c r="D8" s="22">
        <v>323</v>
      </c>
      <c r="E8" s="22">
        <v>357</v>
      </c>
      <c r="F8" s="22">
        <v>190</v>
      </c>
      <c r="G8" s="22"/>
      <c r="H8" s="22">
        <v>919</v>
      </c>
      <c r="I8" s="22">
        <v>270</v>
      </c>
      <c r="J8" s="22">
        <v>289</v>
      </c>
      <c r="K8" s="22">
        <v>270</v>
      </c>
      <c r="L8" s="22">
        <v>90</v>
      </c>
      <c r="M8" s="22"/>
      <c r="N8" s="22">
        <v>613</v>
      </c>
      <c r="O8" s="22">
        <v>259</v>
      </c>
      <c r="P8" s="22">
        <v>197</v>
      </c>
      <c r="Q8" s="22">
        <v>119</v>
      </c>
      <c r="R8" s="22">
        <v>38</v>
      </c>
    </row>
    <row r="9" spans="1:22" ht="9.9499999999999993" customHeight="1" x14ac:dyDescent="0.15">
      <c r="A9" s="20" t="s">
        <v>12</v>
      </c>
      <c r="B9" s="22">
        <v>7209</v>
      </c>
      <c r="C9" s="22">
        <v>1550</v>
      </c>
      <c r="D9" s="22">
        <v>2081</v>
      </c>
      <c r="E9" s="22">
        <v>2267</v>
      </c>
      <c r="F9" s="22">
        <v>1311</v>
      </c>
      <c r="G9" s="22"/>
      <c r="H9" s="22">
        <v>6050</v>
      </c>
      <c r="I9" s="22">
        <v>1480</v>
      </c>
      <c r="J9" s="22">
        <v>1890</v>
      </c>
      <c r="K9" s="22">
        <v>1819</v>
      </c>
      <c r="L9" s="22">
        <v>861</v>
      </c>
      <c r="M9" s="22"/>
      <c r="N9" s="22">
        <v>3696</v>
      </c>
      <c r="O9" s="22">
        <v>1891</v>
      </c>
      <c r="P9" s="22">
        <v>1159</v>
      </c>
      <c r="Q9" s="22">
        <v>498</v>
      </c>
      <c r="R9" s="22">
        <v>149</v>
      </c>
    </row>
    <row r="10" spans="1:22" ht="9.9499999999999993" customHeight="1" x14ac:dyDescent="0.15">
      <c r="A10" s="20" t="s">
        <v>13</v>
      </c>
      <c r="B10" s="22">
        <v>844</v>
      </c>
      <c r="C10" s="22">
        <v>126</v>
      </c>
      <c r="D10" s="22">
        <v>221</v>
      </c>
      <c r="E10" s="22">
        <v>283</v>
      </c>
      <c r="F10" s="22">
        <v>214</v>
      </c>
      <c r="G10" s="22"/>
      <c r="H10" s="22">
        <v>629</v>
      </c>
      <c r="I10" s="22">
        <v>164</v>
      </c>
      <c r="J10" s="22">
        <v>193</v>
      </c>
      <c r="K10" s="22">
        <v>197</v>
      </c>
      <c r="L10" s="22">
        <v>74</v>
      </c>
      <c r="M10" s="22"/>
      <c r="N10" s="22">
        <v>162</v>
      </c>
      <c r="O10" s="22">
        <v>86</v>
      </c>
      <c r="P10" s="22">
        <v>45</v>
      </c>
      <c r="Q10" s="22">
        <v>24</v>
      </c>
      <c r="R10" s="22">
        <v>7</v>
      </c>
    </row>
    <row r="11" spans="1:22" ht="9.9499999999999993" customHeight="1" x14ac:dyDescent="0.15">
      <c r="A11" s="159" t="s">
        <v>14</v>
      </c>
      <c r="B11" s="22">
        <v>467</v>
      </c>
      <c r="C11" s="22">
        <v>41</v>
      </c>
      <c r="D11" s="22">
        <v>105</v>
      </c>
      <c r="E11" s="22">
        <v>161</v>
      </c>
      <c r="F11" s="22">
        <v>160</v>
      </c>
      <c r="G11" s="22"/>
      <c r="H11" s="22">
        <v>321</v>
      </c>
      <c r="I11" s="22">
        <v>83</v>
      </c>
      <c r="J11" s="22">
        <v>96</v>
      </c>
      <c r="K11" s="22">
        <v>98</v>
      </c>
      <c r="L11" s="22">
        <v>45</v>
      </c>
      <c r="M11" s="22"/>
      <c r="N11" s="22">
        <v>76</v>
      </c>
      <c r="O11" s="22">
        <v>39</v>
      </c>
      <c r="P11" s="22">
        <v>24</v>
      </c>
      <c r="Q11" s="22">
        <v>9</v>
      </c>
      <c r="R11" s="22">
        <v>4</v>
      </c>
    </row>
    <row r="12" spans="1:22" ht="9.9499999999999993" customHeight="1" x14ac:dyDescent="0.15">
      <c r="A12" s="159" t="s">
        <v>15</v>
      </c>
      <c r="B12" s="22">
        <v>378</v>
      </c>
      <c r="C12" s="22">
        <v>85</v>
      </c>
      <c r="D12" s="22">
        <v>116</v>
      </c>
      <c r="E12" s="22">
        <v>122</v>
      </c>
      <c r="F12" s="22">
        <v>54</v>
      </c>
      <c r="G12" s="22"/>
      <c r="H12" s="22">
        <v>307</v>
      </c>
      <c r="I12" s="22">
        <v>81</v>
      </c>
      <c r="J12" s="22">
        <v>97</v>
      </c>
      <c r="K12" s="22">
        <v>99</v>
      </c>
      <c r="L12" s="22">
        <v>30</v>
      </c>
      <c r="M12" s="22"/>
      <c r="N12" s="22">
        <v>87</v>
      </c>
      <c r="O12" s="22">
        <v>48</v>
      </c>
      <c r="P12" s="22">
        <v>21</v>
      </c>
      <c r="Q12" s="22">
        <v>15</v>
      </c>
      <c r="R12" s="22">
        <v>3</v>
      </c>
    </row>
    <row r="13" spans="1:22" ht="9.9499999999999993" customHeight="1" x14ac:dyDescent="0.15">
      <c r="A13" s="20" t="s">
        <v>16</v>
      </c>
      <c r="B13" s="22">
        <v>3469</v>
      </c>
      <c r="C13" s="22">
        <v>872</v>
      </c>
      <c r="D13" s="22">
        <v>1100</v>
      </c>
      <c r="E13" s="22">
        <v>952</v>
      </c>
      <c r="F13" s="22">
        <v>545</v>
      </c>
      <c r="G13" s="22"/>
      <c r="H13" s="22">
        <v>2820</v>
      </c>
      <c r="I13" s="22">
        <v>822</v>
      </c>
      <c r="J13" s="22">
        <v>934</v>
      </c>
      <c r="K13" s="22">
        <v>785</v>
      </c>
      <c r="L13" s="22">
        <v>279</v>
      </c>
      <c r="M13" s="22"/>
      <c r="N13" s="22">
        <v>1568</v>
      </c>
      <c r="O13" s="22">
        <v>812</v>
      </c>
      <c r="P13" s="22">
        <v>503</v>
      </c>
      <c r="Q13" s="22">
        <v>198</v>
      </c>
      <c r="R13" s="22">
        <v>55</v>
      </c>
    </row>
    <row r="14" spans="1:22" ht="9.9499999999999993" customHeight="1" x14ac:dyDescent="0.15">
      <c r="A14" s="20" t="s">
        <v>17</v>
      </c>
      <c r="B14" s="22">
        <v>892</v>
      </c>
      <c r="C14" s="22">
        <v>170</v>
      </c>
      <c r="D14" s="22">
        <v>274</v>
      </c>
      <c r="E14" s="22">
        <v>270</v>
      </c>
      <c r="F14" s="22">
        <v>178</v>
      </c>
      <c r="G14" s="22"/>
      <c r="H14" s="22">
        <v>745</v>
      </c>
      <c r="I14" s="22">
        <v>182</v>
      </c>
      <c r="J14" s="22">
        <v>253</v>
      </c>
      <c r="K14" s="22">
        <v>232</v>
      </c>
      <c r="L14" s="22">
        <v>78</v>
      </c>
      <c r="M14" s="22"/>
      <c r="N14" s="22">
        <v>289</v>
      </c>
      <c r="O14" s="22">
        <v>132</v>
      </c>
      <c r="P14" s="22">
        <v>98</v>
      </c>
      <c r="Q14" s="22">
        <v>41</v>
      </c>
      <c r="R14" s="22">
        <v>18</v>
      </c>
    </row>
    <row r="15" spans="1:22" ht="9.9499999999999993" customHeight="1" x14ac:dyDescent="0.15">
      <c r="A15" s="20" t="s">
        <v>18</v>
      </c>
      <c r="B15" s="22">
        <v>3182</v>
      </c>
      <c r="C15" s="22">
        <v>788</v>
      </c>
      <c r="D15" s="22">
        <v>957</v>
      </c>
      <c r="E15" s="22">
        <v>950</v>
      </c>
      <c r="F15" s="22">
        <v>487</v>
      </c>
      <c r="G15" s="22"/>
      <c r="H15" s="22">
        <v>2659</v>
      </c>
      <c r="I15" s="22">
        <v>832</v>
      </c>
      <c r="J15" s="22">
        <v>896</v>
      </c>
      <c r="K15" s="22">
        <v>663</v>
      </c>
      <c r="L15" s="22">
        <v>268</v>
      </c>
      <c r="M15" s="22"/>
      <c r="N15" s="22">
        <v>1594</v>
      </c>
      <c r="O15" s="22">
        <v>751</v>
      </c>
      <c r="P15" s="22">
        <v>532</v>
      </c>
      <c r="Q15" s="22">
        <v>256</v>
      </c>
      <c r="R15" s="22">
        <v>56</v>
      </c>
    </row>
    <row r="16" spans="1:22" ht="9.9499999999999993" customHeight="1" x14ac:dyDescent="0.15">
      <c r="A16" s="20" t="s">
        <v>19</v>
      </c>
      <c r="B16" s="22">
        <v>2524</v>
      </c>
      <c r="C16" s="22">
        <v>577</v>
      </c>
      <c r="D16" s="22">
        <v>760</v>
      </c>
      <c r="E16" s="22">
        <v>732</v>
      </c>
      <c r="F16" s="22">
        <v>455</v>
      </c>
      <c r="G16" s="22"/>
      <c r="H16" s="22">
        <v>2119</v>
      </c>
      <c r="I16" s="22">
        <v>601</v>
      </c>
      <c r="J16" s="22">
        <v>690</v>
      </c>
      <c r="K16" s="22">
        <v>560</v>
      </c>
      <c r="L16" s="22">
        <v>267</v>
      </c>
      <c r="M16" s="22"/>
      <c r="N16" s="22">
        <v>1181</v>
      </c>
      <c r="O16" s="22">
        <v>561</v>
      </c>
      <c r="P16" s="22">
        <v>391</v>
      </c>
      <c r="Q16" s="22">
        <v>172</v>
      </c>
      <c r="R16" s="22">
        <v>57</v>
      </c>
    </row>
    <row r="17" spans="1:18" ht="9.9499999999999993" customHeight="1" x14ac:dyDescent="0.15">
      <c r="A17" s="20" t="s">
        <v>20</v>
      </c>
      <c r="B17" s="22">
        <v>583</v>
      </c>
      <c r="C17" s="22">
        <v>154</v>
      </c>
      <c r="D17" s="22">
        <v>168</v>
      </c>
      <c r="E17" s="22">
        <v>163</v>
      </c>
      <c r="F17" s="22">
        <v>98</v>
      </c>
      <c r="G17" s="22"/>
      <c r="H17" s="22">
        <v>484</v>
      </c>
      <c r="I17" s="22">
        <v>170</v>
      </c>
      <c r="J17" s="22">
        <v>138</v>
      </c>
      <c r="K17" s="22">
        <v>124</v>
      </c>
      <c r="L17" s="22">
        <v>51</v>
      </c>
      <c r="M17" s="22"/>
      <c r="N17" s="22">
        <v>285</v>
      </c>
      <c r="O17" s="22">
        <v>122</v>
      </c>
      <c r="P17" s="22">
        <v>105</v>
      </c>
      <c r="Q17" s="22">
        <v>43</v>
      </c>
      <c r="R17" s="22">
        <v>14</v>
      </c>
    </row>
    <row r="18" spans="1:18" ht="9.9499999999999993" customHeight="1" x14ac:dyDescent="0.15">
      <c r="A18" s="20" t="s">
        <v>21</v>
      </c>
      <c r="B18" s="22">
        <v>1038</v>
      </c>
      <c r="C18" s="22">
        <v>242</v>
      </c>
      <c r="D18" s="22">
        <v>384</v>
      </c>
      <c r="E18" s="22">
        <v>265</v>
      </c>
      <c r="F18" s="22">
        <v>147</v>
      </c>
      <c r="G18" s="22"/>
      <c r="H18" s="22">
        <v>879</v>
      </c>
      <c r="I18" s="22">
        <v>226</v>
      </c>
      <c r="J18" s="22">
        <v>352</v>
      </c>
      <c r="K18" s="22">
        <v>213</v>
      </c>
      <c r="L18" s="22">
        <v>89</v>
      </c>
      <c r="M18" s="22"/>
      <c r="N18" s="22">
        <v>448</v>
      </c>
      <c r="O18" s="22">
        <v>231</v>
      </c>
      <c r="P18" s="22">
        <v>156</v>
      </c>
      <c r="Q18" s="22">
        <v>44</v>
      </c>
      <c r="R18" s="22">
        <v>17</v>
      </c>
    </row>
    <row r="19" spans="1:18" ht="9.9499999999999993" customHeight="1" x14ac:dyDescent="0.15">
      <c r="A19" s="20" t="s">
        <v>22</v>
      </c>
      <c r="B19" s="22">
        <v>4200</v>
      </c>
      <c r="C19" s="22">
        <v>851</v>
      </c>
      <c r="D19" s="22">
        <v>1440</v>
      </c>
      <c r="E19" s="22">
        <v>1261</v>
      </c>
      <c r="F19" s="22">
        <v>648</v>
      </c>
      <c r="G19" s="22"/>
      <c r="H19" s="22">
        <v>3792</v>
      </c>
      <c r="I19" s="22">
        <v>921</v>
      </c>
      <c r="J19" s="22">
        <v>1424</v>
      </c>
      <c r="K19" s="22">
        <v>1030</v>
      </c>
      <c r="L19" s="22">
        <v>417</v>
      </c>
      <c r="M19" s="22"/>
      <c r="N19" s="22">
        <v>1826</v>
      </c>
      <c r="O19" s="22">
        <v>838</v>
      </c>
      <c r="P19" s="22">
        <v>614</v>
      </c>
      <c r="Q19" s="22">
        <v>276</v>
      </c>
      <c r="R19" s="22">
        <v>98</v>
      </c>
    </row>
    <row r="20" spans="1:18" ht="9.9499999999999993" customHeight="1" x14ac:dyDescent="0.15">
      <c r="A20" s="20" t="s">
        <v>23</v>
      </c>
      <c r="B20" s="22">
        <v>829</v>
      </c>
      <c r="C20" s="22">
        <v>193</v>
      </c>
      <c r="D20" s="22">
        <v>297</v>
      </c>
      <c r="E20" s="22">
        <v>227</v>
      </c>
      <c r="F20" s="22">
        <v>112</v>
      </c>
      <c r="G20" s="22"/>
      <c r="H20" s="22">
        <v>674</v>
      </c>
      <c r="I20" s="22">
        <v>175</v>
      </c>
      <c r="J20" s="22">
        <v>255</v>
      </c>
      <c r="K20" s="22">
        <v>185</v>
      </c>
      <c r="L20" s="22">
        <v>59</v>
      </c>
      <c r="M20" s="22"/>
      <c r="N20" s="22">
        <v>422</v>
      </c>
      <c r="O20" s="22">
        <v>201</v>
      </c>
      <c r="P20" s="22">
        <v>153</v>
      </c>
      <c r="Q20" s="22">
        <v>52</v>
      </c>
      <c r="R20" s="22">
        <v>17</v>
      </c>
    </row>
    <row r="21" spans="1:18" ht="9.9499999999999993" customHeight="1" x14ac:dyDescent="0.15">
      <c r="A21" s="20" t="s">
        <v>24</v>
      </c>
      <c r="B21" s="22">
        <v>180</v>
      </c>
      <c r="C21" s="22">
        <v>43</v>
      </c>
      <c r="D21" s="22">
        <v>64</v>
      </c>
      <c r="E21" s="22">
        <v>46</v>
      </c>
      <c r="F21" s="22">
        <v>27</v>
      </c>
      <c r="G21" s="22"/>
      <c r="H21" s="22">
        <v>152</v>
      </c>
      <c r="I21" s="22">
        <v>40</v>
      </c>
      <c r="J21" s="22">
        <v>59</v>
      </c>
      <c r="K21" s="22">
        <v>34</v>
      </c>
      <c r="L21" s="22">
        <v>19</v>
      </c>
      <c r="M21" s="22"/>
      <c r="N21" s="22">
        <v>89</v>
      </c>
      <c r="O21" s="22">
        <v>33</v>
      </c>
      <c r="P21" s="22">
        <v>35</v>
      </c>
      <c r="Q21" s="22">
        <v>18</v>
      </c>
      <c r="R21" s="22">
        <v>3</v>
      </c>
    </row>
    <row r="22" spans="1:18" ht="9.9499999999999993" customHeight="1" x14ac:dyDescent="0.15">
      <c r="A22" s="20" t="s">
        <v>25</v>
      </c>
      <c r="B22" s="22">
        <v>2927</v>
      </c>
      <c r="C22" s="22">
        <v>782</v>
      </c>
      <c r="D22" s="22">
        <v>1158</v>
      </c>
      <c r="E22" s="22">
        <v>707</v>
      </c>
      <c r="F22" s="22">
        <v>281</v>
      </c>
      <c r="G22" s="22"/>
      <c r="H22" s="22">
        <v>2603</v>
      </c>
      <c r="I22" s="22">
        <v>730</v>
      </c>
      <c r="J22" s="22">
        <v>1076</v>
      </c>
      <c r="K22" s="22">
        <v>596</v>
      </c>
      <c r="L22" s="22">
        <v>201</v>
      </c>
      <c r="M22" s="22"/>
      <c r="N22" s="22">
        <v>1263</v>
      </c>
      <c r="O22" s="22">
        <v>626</v>
      </c>
      <c r="P22" s="22">
        <v>445</v>
      </c>
      <c r="Q22" s="22">
        <v>168</v>
      </c>
      <c r="R22" s="22">
        <v>24</v>
      </c>
    </row>
    <row r="23" spans="1:18" ht="9.9499999999999993" customHeight="1" x14ac:dyDescent="0.15">
      <c r="A23" s="20" t="s">
        <v>26</v>
      </c>
      <c r="B23" s="22">
        <v>2106</v>
      </c>
      <c r="C23" s="22">
        <v>518</v>
      </c>
      <c r="D23" s="22">
        <v>767</v>
      </c>
      <c r="E23" s="22">
        <v>576</v>
      </c>
      <c r="F23" s="22">
        <v>245</v>
      </c>
      <c r="G23" s="22"/>
      <c r="H23" s="22">
        <v>1807</v>
      </c>
      <c r="I23" s="22">
        <v>453</v>
      </c>
      <c r="J23" s="22">
        <v>690</v>
      </c>
      <c r="K23" s="22">
        <v>493</v>
      </c>
      <c r="L23" s="22">
        <v>171</v>
      </c>
      <c r="M23" s="22"/>
      <c r="N23" s="22">
        <v>1028</v>
      </c>
      <c r="O23" s="22">
        <v>382</v>
      </c>
      <c r="P23" s="22">
        <v>421</v>
      </c>
      <c r="Q23" s="22">
        <v>191</v>
      </c>
      <c r="R23" s="22">
        <v>33</v>
      </c>
    </row>
    <row r="24" spans="1:18" ht="9.9499999999999993" customHeight="1" x14ac:dyDescent="0.15">
      <c r="A24" s="20" t="s">
        <v>27</v>
      </c>
      <c r="B24" s="22">
        <v>305</v>
      </c>
      <c r="C24" s="22">
        <v>82</v>
      </c>
      <c r="D24" s="22">
        <v>107</v>
      </c>
      <c r="E24" s="22">
        <v>81</v>
      </c>
      <c r="F24" s="22">
        <v>35</v>
      </c>
      <c r="G24" s="22"/>
      <c r="H24" s="22">
        <v>250</v>
      </c>
      <c r="I24" s="22">
        <v>72</v>
      </c>
      <c r="J24" s="22">
        <v>87</v>
      </c>
      <c r="K24" s="22">
        <v>68</v>
      </c>
      <c r="L24" s="22">
        <v>23</v>
      </c>
      <c r="M24" s="22"/>
      <c r="N24" s="22">
        <v>198</v>
      </c>
      <c r="O24" s="22">
        <v>84</v>
      </c>
      <c r="P24" s="22">
        <v>72</v>
      </c>
      <c r="Q24" s="22">
        <v>35</v>
      </c>
      <c r="R24" s="22">
        <v>6</v>
      </c>
    </row>
    <row r="25" spans="1:18" ht="9.9499999999999993" customHeight="1" x14ac:dyDescent="0.15">
      <c r="A25" s="20" t="s">
        <v>28</v>
      </c>
      <c r="B25" s="22">
        <v>901</v>
      </c>
      <c r="C25" s="22">
        <v>239</v>
      </c>
      <c r="D25" s="22">
        <v>356</v>
      </c>
      <c r="E25" s="22">
        <v>229</v>
      </c>
      <c r="F25" s="22">
        <v>76</v>
      </c>
      <c r="G25" s="22"/>
      <c r="H25" s="22">
        <v>753</v>
      </c>
      <c r="I25" s="22">
        <v>217</v>
      </c>
      <c r="J25" s="22">
        <v>306</v>
      </c>
      <c r="K25" s="22">
        <v>180</v>
      </c>
      <c r="L25" s="22">
        <v>50</v>
      </c>
      <c r="M25" s="22"/>
      <c r="N25" s="22">
        <v>448</v>
      </c>
      <c r="O25" s="22">
        <v>200</v>
      </c>
      <c r="P25" s="22">
        <v>165</v>
      </c>
      <c r="Q25" s="22">
        <v>57</v>
      </c>
      <c r="R25" s="22">
        <v>26</v>
      </c>
    </row>
    <row r="26" spans="1:18" ht="9.9499999999999993" customHeight="1" x14ac:dyDescent="0.15">
      <c r="A26" s="20" t="s">
        <v>29</v>
      </c>
      <c r="B26" s="22">
        <v>2632</v>
      </c>
      <c r="C26" s="22">
        <v>770</v>
      </c>
      <c r="D26" s="22">
        <v>993</v>
      </c>
      <c r="E26" s="22">
        <v>590</v>
      </c>
      <c r="F26" s="22">
        <v>279</v>
      </c>
      <c r="G26" s="22"/>
      <c r="H26" s="22">
        <v>2243</v>
      </c>
      <c r="I26" s="22">
        <v>684</v>
      </c>
      <c r="J26" s="22">
        <v>862</v>
      </c>
      <c r="K26" s="22">
        <v>514</v>
      </c>
      <c r="L26" s="22">
        <v>183</v>
      </c>
      <c r="M26" s="22"/>
      <c r="N26" s="22">
        <v>1283</v>
      </c>
      <c r="O26" s="22">
        <v>590</v>
      </c>
      <c r="P26" s="22">
        <v>484</v>
      </c>
      <c r="Q26" s="22">
        <v>159</v>
      </c>
      <c r="R26" s="22">
        <v>50</v>
      </c>
    </row>
    <row r="27" spans="1:18" ht="9.9499999999999993" customHeight="1" x14ac:dyDescent="0.15">
      <c r="A27" s="20" t="s">
        <v>30</v>
      </c>
      <c r="B27" s="22">
        <v>965</v>
      </c>
      <c r="C27" s="22">
        <v>224</v>
      </c>
      <c r="D27" s="22">
        <v>364</v>
      </c>
      <c r="E27" s="22">
        <v>250</v>
      </c>
      <c r="F27" s="22">
        <v>127</v>
      </c>
      <c r="G27" s="22"/>
      <c r="H27" s="22">
        <v>777</v>
      </c>
      <c r="I27" s="22">
        <v>210</v>
      </c>
      <c r="J27" s="22">
        <v>314</v>
      </c>
      <c r="K27" s="22">
        <v>175</v>
      </c>
      <c r="L27" s="22">
        <v>78</v>
      </c>
      <c r="M27" s="22"/>
      <c r="N27" s="22">
        <v>573</v>
      </c>
      <c r="O27" s="22">
        <v>245</v>
      </c>
      <c r="P27" s="22">
        <v>213</v>
      </c>
      <c r="Q27" s="22">
        <v>95</v>
      </c>
      <c r="R27" s="22">
        <v>20</v>
      </c>
    </row>
    <row r="28" spans="1:18" ht="9.9499999999999993" customHeight="1" x14ac:dyDescent="0.15">
      <c r="A28" s="295" t="s">
        <v>158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</row>
    <row r="29" spans="1:18" ht="9.9499999999999993" customHeight="1" x14ac:dyDescent="0.15">
      <c r="A29" s="20" t="s">
        <v>31</v>
      </c>
      <c r="B29" s="27">
        <v>11399</v>
      </c>
      <c r="C29" s="27">
        <v>2491</v>
      </c>
      <c r="D29" s="27">
        <v>3358</v>
      </c>
      <c r="E29" s="27">
        <v>3499</v>
      </c>
      <c r="F29" s="27">
        <v>2051</v>
      </c>
      <c r="G29" s="22"/>
      <c r="H29" s="27">
        <v>9494</v>
      </c>
      <c r="I29" s="27">
        <v>2476</v>
      </c>
      <c r="J29" s="27">
        <v>3041</v>
      </c>
      <c r="K29" s="27">
        <v>2709</v>
      </c>
      <c r="L29" s="27">
        <v>1269</v>
      </c>
      <c r="M29" s="22"/>
      <c r="N29" s="27">
        <v>6242</v>
      </c>
      <c r="O29" s="27">
        <v>2971</v>
      </c>
      <c r="P29" s="27">
        <v>2007</v>
      </c>
      <c r="Q29" s="27">
        <v>982</v>
      </c>
      <c r="R29" s="27">
        <v>283</v>
      </c>
    </row>
    <row r="30" spans="1:18" ht="9.9499999999999993" customHeight="1" x14ac:dyDescent="0.15">
      <c r="A30" s="20" t="s">
        <v>32</v>
      </c>
      <c r="B30" s="22">
        <v>8388</v>
      </c>
      <c r="C30" s="22">
        <v>1957</v>
      </c>
      <c r="D30" s="22">
        <v>2552</v>
      </c>
      <c r="E30" s="22">
        <v>2455</v>
      </c>
      <c r="F30" s="22">
        <v>1425</v>
      </c>
      <c r="G30" s="22"/>
      <c r="H30" s="22">
        <v>6853</v>
      </c>
      <c r="I30" s="22">
        <v>2000</v>
      </c>
      <c r="J30" s="22">
        <v>2277</v>
      </c>
      <c r="K30" s="22">
        <v>1876</v>
      </c>
      <c r="L30" s="22">
        <v>700</v>
      </c>
      <c r="M30" s="22"/>
      <c r="N30" s="22">
        <v>3613</v>
      </c>
      <c r="O30" s="22">
        <v>1782</v>
      </c>
      <c r="P30" s="22">
        <v>1177</v>
      </c>
      <c r="Q30" s="22">
        <v>518</v>
      </c>
      <c r="R30" s="22">
        <v>136</v>
      </c>
    </row>
    <row r="31" spans="1:18" ht="9.9499999999999993" customHeight="1" x14ac:dyDescent="0.15">
      <c r="A31" s="20" t="s">
        <v>33</v>
      </c>
      <c r="B31" s="22">
        <v>8345</v>
      </c>
      <c r="C31" s="22">
        <v>1825</v>
      </c>
      <c r="D31" s="22">
        <v>2752</v>
      </c>
      <c r="E31" s="22">
        <v>2421</v>
      </c>
      <c r="F31" s="22">
        <v>1348</v>
      </c>
      <c r="G31" s="22"/>
      <c r="H31" s="22">
        <v>7274</v>
      </c>
      <c r="I31" s="22">
        <v>1919</v>
      </c>
      <c r="J31" s="22">
        <v>2604</v>
      </c>
      <c r="K31" s="22">
        <v>1928</v>
      </c>
      <c r="L31" s="22">
        <v>824</v>
      </c>
      <c r="M31" s="22"/>
      <c r="N31" s="22">
        <v>3739</v>
      </c>
      <c r="O31" s="22">
        <v>1751</v>
      </c>
      <c r="P31" s="22">
        <v>1266</v>
      </c>
      <c r="Q31" s="22">
        <v>535</v>
      </c>
      <c r="R31" s="22">
        <v>187</v>
      </c>
    </row>
    <row r="32" spans="1:18" ht="9.9499999999999993" customHeight="1" x14ac:dyDescent="0.15">
      <c r="A32" s="20" t="s">
        <v>34</v>
      </c>
      <c r="B32" s="22">
        <v>7247</v>
      </c>
      <c r="C32" s="22">
        <v>1857</v>
      </c>
      <c r="D32" s="22">
        <v>2749</v>
      </c>
      <c r="E32" s="22">
        <v>1865</v>
      </c>
      <c r="F32" s="22">
        <v>776</v>
      </c>
      <c r="G32" s="22"/>
      <c r="H32" s="22">
        <v>6238</v>
      </c>
      <c r="I32" s="22">
        <v>1687</v>
      </c>
      <c r="J32" s="22">
        <v>2474</v>
      </c>
      <c r="K32" s="22">
        <v>1556</v>
      </c>
      <c r="L32" s="22">
        <v>522</v>
      </c>
      <c r="M32" s="22"/>
      <c r="N32" s="22">
        <v>3448</v>
      </c>
      <c r="O32" s="22">
        <v>1526</v>
      </c>
      <c r="P32" s="22">
        <v>1291</v>
      </c>
      <c r="Q32" s="22">
        <v>520</v>
      </c>
      <c r="R32" s="22">
        <v>110</v>
      </c>
    </row>
    <row r="33" spans="1:18" ht="9.9499999999999993" customHeight="1" x14ac:dyDescent="0.15">
      <c r="A33" s="20" t="s">
        <v>35</v>
      </c>
      <c r="B33" s="22">
        <v>3597</v>
      </c>
      <c r="C33" s="22">
        <v>995</v>
      </c>
      <c r="D33" s="22">
        <v>1357</v>
      </c>
      <c r="E33" s="22">
        <v>840</v>
      </c>
      <c r="F33" s="22">
        <v>406</v>
      </c>
      <c r="G33" s="22"/>
      <c r="H33" s="22">
        <v>3020</v>
      </c>
      <c r="I33" s="22">
        <v>894</v>
      </c>
      <c r="J33" s="22">
        <v>1175</v>
      </c>
      <c r="K33" s="22">
        <v>690</v>
      </c>
      <c r="L33" s="22">
        <v>261</v>
      </c>
      <c r="M33" s="22"/>
      <c r="N33" s="22">
        <v>1856</v>
      </c>
      <c r="O33" s="22">
        <v>835</v>
      </c>
      <c r="P33" s="22">
        <v>697</v>
      </c>
      <c r="Q33" s="22">
        <v>254</v>
      </c>
      <c r="R33" s="22">
        <v>69</v>
      </c>
    </row>
    <row r="34" spans="1:18" ht="9.9499999999999993" customHeight="1" x14ac:dyDescent="0.15">
      <c r="A34" s="295" t="s">
        <v>159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</row>
    <row r="35" spans="1:18" x14ac:dyDescent="0.15">
      <c r="A35" s="20" t="s">
        <v>84</v>
      </c>
      <c r="B35" s="27">
        <v>6328</v>
      </c>
      <c r="C35" s="27">
        <v>1189</v>
      </c>
      <c r="D35" s="27">
        <v>1994</v>
      </c>
      <c r="E35" s="27">
        <v>1994</v>
      </c>
      <c r="F35" s="27">
        <v>1151</v>
      </c>
      <c r="G35" s="22"/>
      <c r="H35" s="27">
        <v>5660</v>
      </c>
      <c r="I35" s="27">
        <v>1310</v>
      </c>
      <c r="J35" s="27">
        <v>1896</v>
      </c>
      <c r="K35" s="27">
        <v>1667</v>
      </c>
      <c r="L35" s="27">
        <v>787</v>
      </c>
      <c r="M35" s="22"/>
      <c r="N35" s="27">
        <v>2994</v>
      </c>
      <c r="O35" s="27">
        <v>1415</v>
      </c>
      <c r="P35" s="27">
        <v>976</v>
      </c>
      <c r="Q35" s="27">
        <v>452</v>
      </c>
      <c r="R35" s="27">
        <v>151</v>
      </c>
    </row>
    <row r="36" spans="1:18" ht="9.9499999999999993" customHeight="1" x14ac:dyDescent="0.15">
      <c r="A36" s="20" t="s">
        <v>37</v>
      </c>
      <c r="B36" s="22">
        <v>5747</v>
      </c>
      <c r="C36" s="22">
        <v>1430</v>
      </c>
      <c r="D36" s="22">
        <v>1895</v>
      </c>
      <c r="E36" s="22">
        <v>1542</v>
      </c>
      <c r="F36" s="22">
        <v>881</v>
      </c>
      <c r="G36" s="22"/>
      <c r="H36" s="22">
        <v>5033</v>
      </c>
      <c r="I36" s="22">
        <v>1383</v>
      </c>
      <c r="J36" s="22">
        <v>1798</v>
      </c>
      <c r="K36" s="22">
        <v>1279</v>
      </c>
      <c r="L36" s="22">
        <v>573</v>
      </c>
      <c r="M36" s="22"/>
      <c r="N36" s="22">
        <v>2740</v>
      </c>
      <c r="O36" s="22">
        <v>1381</v>
      </c>
      <c r="P36" s="22">
        <v>850</v>
      </c>
      <c r="Q36" s="22">
        <v>406</v>
      </c>
      <c r="R36" s="22">
        <v>103</v>
      </c>
    </row>
    <row r="37" spans="1:18" ht="9.9499999999999993" customHeight="1" x14ac:dyDescent="0.15">
      <c r="A37" s="20" t="s">
        <v>38</v>
      </c>
      <c r="B37" s="22">
        <v>1959</v>
      </c>
      <c r="C37" s="22">
        <v>498</v>
      </c>
      <c r="D37" s="22">
        <v>654</v>
      </c>
      <c r="E37" s="22">
        <v>555</v>
      </c>
      <c r="F37" s="22">
        <v>252</v>
      </c>
      <c r="G37" s="22"/>
      <c r="H37" s="22">
        <v>1523</v>
      </c>
      <c r="I37" s="22">
        <v>473</v>
      </c>
      <c r="J37" s="22">
        <v>530</v>
      </c>
      <c r="K37" s="22">
        <v>378</v>
      </c>
      <c r="L37" s="22">
        <v>142</v>
      </c>
      <c r="M37" s="22"/>
      <c r="N37" s="22">
        <v>1066</v>
      </c>
      <c r="O37" s="22">
        <v>458</v>
      </c>
      <c r="P37" s="22">
        <v>387</v>
      </c>
      <c r="Q37" s="22">
        <v>179</v>
      </c>
      <c r="R37" s="22">
        <v>42</v>
      </c>
    </row>
    <row r="38" spans="1:18" ht="9.9499999999999993" customHeight="1" x14ac:dyDescent="0.15">
      <c r="A38" s="20" t="s">
        <v>39</v>
      </c>
      <c r="B38" s="22">
        <v>8513</v>
      </c>
      <c r="C38" s="22">
        <v>2159</v>
      </c>
      <c r="D38" s="22">
        <v>2717</v>
      </c>
      <c r="E38" s="22">
        <v>2317</v>
      </c>
      <c r="F38" s="22">
        <v>1320</v>
      </c>
      <c r="G38" s="22"/>
      <c r="H38" s="22">
        <v>6915</v>
      </c>
      <c r="I38" s="22">
        <v>2029</v>
      </c>
      <c r="J38" s="22">
        <v>2377</v>
      </c>
      <c r="K38" s="22">
        <v>1816</v>
      </c>
      <c r="L38" s="22">
        <v>693</v>
      </c>
      <c r="M38" s="22"/>
      <c r="N38" s="22">
        <v>4465</v>
      </c>
      <c r="O38" s="22">
        <v>2082</v>
      </c>
      <c r="P38" s="22">
        <v>1557</v>
      </c>
      <c r="Q38" s="22">
        <v>637</v>
      </c>
      <c r="R38" s="22">
        <v>189</v>
      </c>
    </row>
    <row r="39" spans="1:18" ht="9.9499999999999993" customHeight="1" x14ac:dyDescent="0.15">
      <c r="A39" s="20" t="s">
        <v>40</v>
      </c>
      <c r="B39" s="22">
        <v>9871</v>
      </c>
      <c r="C39" s="22">
        <v>2384</v>
      </c>
      <c r="D39" s="22">
        <v>3344</v>
      </c>
      <c r="E39" s="22">
        <v>2791</v>
      </c>
      <c r="F39" s="22">
        <v>1352</v>
      </c>
      <c r="G39" s="22"/>
      <c r="H39" s="22">
        <v>8202</v>
      </c>
      <c r="I39" s="22">
        <v>2310</v>
      </c>
      <c r="J39" s="22">
        <v>2980</v>
      </c>
      <c r="K39" s="22">
        <v>2134</v>
      </c>
      <c r="L39" s="22">
        <v>777</v>
      </c>
      <c r="M39" s="22"/>
      <c r="N39" s="22">
        <v>4760</v>
      </c>
      <c r="O39" s="22">
        <v>2254</v>
      </c>
      <c r="P39" s="22">
        <v>1636</v>
      </c>
      <c r="Q39" s="22">
        <v>697</v>
      </c>
      <c r="R39" s="22">
        <v>173</v>
      </c>
    </row>
    <row r="40" spans="1:18" ht="9.9499999999999993" customHeight="1" x14ac:dyDescent="0.15">
      <c r="A40" s="20" t="s">
        <v>41</v>
      </c>
      <c r="B40" s="22">
        <v>6559</v>
      </c>
      <c r="C40" s="22">
        <v>1464</v>
      </c>
      <c r="D40" s="22">
        <v>2164</v>
      </c>
      <c r="E40" s="22">
        <v>1882</v>
      </c>
      <c r="F40" s="22">
        <v>1049</v>
      </c>
      <c r="G40" s="22"/>
      <c r="H40" s="22">
        <v>5547</v>
      </c>
      <c r="I40" s="22">
        <v>1471</v>
      </c>
      <c r="J40" s="22">
        <v>1989</v>
      </c>
      <c r="K40" s="22">
        <v>1485</v>
      </c>
      <c r="L40" s="22">
        <v>603</v>
      </c>
      <c r="M40" s="22"/>
      <c r="N40" s="22">
        <v>2872</v>
      </c>
      <c r="O40" s="22">
        <v>1276</v>
      </c>
      <c r="P40" s="22">
        <v>1031</v>
      </c>
      <c r="Q40" s="22">
        <v>439</v>
      </c>
      <c r="R40" s="22">
        <v>126</v>
      </c>
    </row>
    <row r="41" spans="1:18" ht="9.9499999999999993" customHeight="1" x14ac:dyDescent="0.15">
      <c r="A41" s="14" t="s">
        <v>42</v>
      </c>
      <c r="B41" s="13">
        <v>38977</v>
      </c>
      <c r="C41" s="13">
        <v>9124</v>
      </c>
      <c r="D41" s="13">
        <v>12768</v>
      </c>
      <c r="E41" s="13">
        <v>11080</v>
      </c>
      <c r="F41" s="13">
        <v>6004</v>
      </c>
      <c r="G41" s="13"/>
      <c r="H41" s="13">
        <v>32879</v>
      </c>
      <c r="I41" s="13">
        <v>8975</v>
      </c>
      <c r="J41" s="13">
        <v>11570</v>
      </c>
      <c r="K41" s="13">
        <v>8758</v>
      </c>
      <c r="L41" s="13">
        <v>3576</v>
      </c>
      <c r="M41" s="13"/>
      <c r="N41" s="13">
        <v>18897</v>
      </c>
      <c r="O41" s="13">
        <v>8866</v>
      </c>
      <c r="P41" s="13">
        <v>6437</v>
      </c>
      <c r="Q41" s="13">
        <v>2810</v>
      </c>
      <c r="R41" s="13">
        <v>785</v>
      </c>
    </row>
    <row r="42" spans="1:18" ht="9.9499999999999993" customHeight="1" x14ac:dyDescent="0.15">
      <c r="A42" s="1" t="s">
        <v>106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</sheetData>
  <mergeCells count="9">
    <mergeCell ref="A1:U1"/>
    <mergeCell ref="U2:V2"/>
    <mergeCell ref="A28:R28"/>
    <mergeCell ref="A34:R34"/>
    <mergeCell ref="A3:A4"/>
    <mergeCell ref="C3:F3"/>
    <mergeCell ref="I3:L3"/>
    <mergeCell ref="O3:R3"/>
    <mergeCell ref="A5:R5"/>
  </mergeCells>
  <hyperlinks>
    <hyperlink ref="U2:V2" location="'Indice delle tavole'!A1" display="TORNA ALL'INDICE"/>
  </hyperlinks>
  <pageMargins left="0.5" right="0.5" top="0.5" bottom="0.5" header="0" footer="0"/>
  <pageSetup paperSize="9" scale="81" orientation="landscape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zoomScaleNormal="100" workbookViewId="0">
      <selection sqref="A1:X1"/>
    </sheetView>
  </sheetViews>
  <sheetFormatPr defaultColWidth="11.19921875" defaultRowHeight="9" customHeight="1" x14ac:dyDescent="0.15"/>
  <cols>
    <col min="1" max="1" width="35" style="1" customWidth="1"/>
    <col min="2" max="3" width="9.3984375" style="1" bestFit="1" customWidth="1"/>
    <col min="4" max="4" width="10.19921875" style="1" bestFit="1" customWidth="1"/>
    <col min="5" max="6" width="9.3984375" style="1" bestFit="1" customWidth="1"/>
    <col min="7" max="7" width="1.796875" style="1" customWidth="1"/>
    <col min="8" max="8" width="8.796875" style="1" customWidth="1"/>
    <col min="9" max="9" width="7.3984375" style="1" bestFit="1" customWidth="1"/>
    <col min="10" max="10" width="10.19921875" style="1" bestFit="1" customWidth="1"/>
    <col min="11" max="12" width="7.3984375" style="1" bestFit="1" customWidth="1"/>
    <col min="13" max="13" width="1.796875" style="1" customWidth="1"/>
    <col min="14" max="15" width="8.796875" style="1" bestFit="1" customWidth="1"/>
    <col min="16" max="16" width="10.19921875" style="1" bestFit="1" customWidth="1"/>
    <col min="17" max="18" width="8.796875" style="1" bestFit="1" customWidth="1"/>
    <col min="19" max="16384" width="11.19921875" style="1"/>
  </cols>
  <sheetData>
    <row r="1" spans="1:24" ht="26.25" customHeight="1" x14ac:dyDescent="0.2">
      <c r="A1" s="260" t="s">
        <v>208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4" ht="12" x14ac:dyDescent="0.2">
      <c r="A2" s="2"/>
      <c r="W2" s="243" t="s">
        <v>212</v>
      </c>
      <c r="X2" s="243"/>
    </row>
    <row r="3" spans="1:24" s="56" customFormat="1" ht="18.75" customHeight="1" x14ac:dyDescent="0.15">
      <c r="A3" s="281" t="s">
        <v>110</v>
      </c>
      <c r="B3" s="55"/>
      <c r="C3" s="294" t="s">
        <v>120</v>
      </c>
      <c r="D3" s="294"/>
      <c r="E3" s="294"/>
      <c r="F3" s="294"/>
      <c r="G3" s="33"/>
      <c r="H3" s="55"/>
      <c r="I3" s="294" t="s">
        <v>121</v>
      </c>
      <c r="J3" s="294"/>
      <c r="K3" s="294"/>
      <c r="L3" s="294"/>
      <c r="M3" s="33"/>
      <c r="N3" s="55"/>
      <c r="O3" s="294" t="s">
        <v>122</v>
      </c>
      <c r="P3" s="294"/>
      <c r="Q3" s="294"/>
      <c r="R3" s="294"/>
    </row>
    <row r="4" spans="1:24" s="181" customFormat="1" ht="30.75" customHeight="1" x14ac:dyDescent="0.2">
      <c r="A4" s="264"/>
      <c r="B4" s="179" t="s">
        <v>145</v>
      </c>
      <c r="C4" s="180" t="s">
        <v>116</v>
      </c>
      <c r="D4" s="180" t="s">
        <v>117</v>
      </c>
      <c r="E4" s="180" t="s">
        <v>118</v>
      </c>
      <c r="F4" s="180" t="s">
        <v>119</v>
      </c>
      <c r="G4" s="179"/>
      <c r="H4" s="179" t="s">
        <v>144</v>
      </c>
      <c r="I4" s="180" t="s">
        <v>116</v>
      </c>
      <c r="J4" s="180" t="s">
        <v>117</v>
      </c>
      <c r="K4" s="180" t="s">
        <v>118</v>
      </c>
      <c r="L4" s="180" t="s">
        <v>119</v>
      </c>
      <c r="M4" s="179"/>
      <c r="N4" s="179" t="s">
        <v>146</v>
      </c>
      <c r="O4" s="180" t="s">
        <v>116</v>
      </c>
      <c r="P4" s="180" t="s">
        <v>117</v>
      </c>
      <c r="Q4" s="180" t="s">
        <v>118</v>
      </c>
      <c r="R4" s="180" t="s">
        <v>119</v>
      </c>
    </row>
    <row r="5" spans="1:24" s="57" customFormat="1" ht="10.5" customHeight="1" x14ac:dyDescent="0.15">
      <c r="A5" s="261" t="s">
        <v>157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</row>
    <row r="6" spans="1:24" ht="9.9499999999999993" customHeight="1" x14ac:dyDescent="0.15">
      <c r="A6" s="5" t="s">
        <v>9</v>
      </c>
      <c r="B6" s="6">
        <v>17.7</v>
      </c>
      <c r="C6" s="6">
        <v>55.2</v>
      </c>
      <c r="D6" s="6">
        <v>20.9</v>
      </c>
      <c r="E6" s="6">
        <v>14.1</v>
      </c>
      <c r="F6" s="6">
        <v>9.8000000000000007</v>
      </c>
      <c r="G6" s="6"/>
      <c r="H6" s="6">
        <v>12.3</v>
      </c>
      <c r="I6" s="6">
        <v>7.1</v>
      </c>
      <c r="J6" s="6">
        <v>17</v>
      </c>
      <c r="K6" s="6">
        <v>36.799999999999997</v>
      </c>
      <c r="L6" s="6">
        <v>39.1</v>
      </c>
      <c r="M6" s="6"/>
      <c r="N6" s="6">
        <v>6.9</v>
      </c>
      <c r="O6" s="6">
        <v>56.8</v>
      </c>
      <c r="P6" s="6">
        <v>25.1</v>
      </c>
      <c r="Q6" s="6">
        <v>13.6</v>
      </c>
      <c r="R6" s="6">
        <v>4.5</v>
      </c>
      <c r="S6" s="6"/>
      <c r="T6" s="6"/>
    </row>
    <row r="7" spans="1:24" ht="9.9499999999999993" customHeight="1" x14ac:dyDescent="0.15">
      <c r="A7" s="5" t="s">
        <v>10</v>
      </c>
      <c r="B7" s="7">
        <v>15.2</v>
      </c>
      <c r="C7" s="7">
        <v>60.7</v>
      </c>
      <c r="D7" s="7">
        <v>28.5</v>
      </c>
      <c r="E7" s="7">
        <v>6.2</v>
      </c>
      <c r="F7" s="7">
        <v>4.7</v>
      </c>
      <c r="G7" s="7"/>
      <c r="H7" s="7">
        <v>9.8000000000000007</v>
      </c>
      <c r="I7" s="7">
        <v>10.1</v>
      </c>
      <c r="J7" s="7">
        <v>13.3</v>
      </c>
      <c r="K7" s="7">
        <v>22.4</v>
      </c>
      <c r="L7" s="7">
        <v>54.2</v>
      </c>
      <c r="M7" s="7"/>
      <c r="N7" s="7">
        <v>6.1</v>
      </c>
      <c r="O7" s="7">
        <v>51</v>
      </c>
      <c r="P7" s="7">
        <v>21.2</v>
      </c>
      <c r="Q7" s="7">
        <v>15.4</v>
      </c>
      <c r="R7" s="7">
        <v>12.3</v>
      </c>
    </row>
    <row r="8" spans="1:24" ht="9.9499999999999993" customHeight="1" x14ac:dyDescent="0.15">
      <c r="A8" s="5" t="s">
        <v>11</v>
      </c>
      <c r="B8" s="7">
        <v>19.899999999999999</v>
      </c>
      <c r="C8" s="7">
        <v>43.4</v>
      </c>
      <c r="D8" s="7">
        <v>29.1</v>
      </c>
      <c r="E8" s="7">
        <v>21.9</v>
      </c>
      <c r="F8" s="7">
        <v>5.7</v>
      </c>
      <c r="G8" s="7"/>
      <c r="H8" s="7">
        <v>10.6</v>
      </c>
      <c r="I8" s="7">
        <v>5.4</v>
      </c>
      <c r="J8" s="7">
        <v>9.4</v>
      </c>
      <c r="K8" s="7">
        <v>37.9</v>
      </c>
      <c r="L8" s="7">
        <v>47.4</v>
      </c>
      <c r="M8" s="7"/>
      <c r="N8" s="7">
        <v>7.6</v>
      </c>
      <c r="O8" s="7">
        <v>57.5</v>
      </c>
      <c r="P8" s="7">
        <v>22.7</v>
      </c>
      <c r="Q8" s="7">
        <v>11.4</v>
      </c>
      <c r="R8" s="7">
        <v>8.5</v>
      </c>
    </row>
    <row r="9" spans="1:24" ht="9.9499999999999993" customHeight="1" x14ac:dyDescent="0.15">
      <c r="A9" s="5" t="s">
        <v>12</v>
      </c>
      <c r="B9" s="7">
        <v>20.7</v>
      </c>
      <c r="C9" s="7">
        <v>44.2</v>
      </c>
      <c r="D9" s="7">
        <v>28</v>
      </c>
      <c r="E9" s="7">
        <v>19.899999999999999</v>
      </c>
      <c r="F9" s="7">
        <v>7.9</v>
      </c>
      <c r="G9" s="7"/>
      <c r="H9" s="7">
        <v>12</v>
      </c>
      <c r="I9" s="7">
        <v>8.1999999999999993</v>
      </c>
      <c r="J9" s="7">
        <v>17</v>
      </c>
      <c r="K9" s="7">
        <v>37.700000000000003</v>
      </c>
      <c r="L9" s="7">
        <v>37.1</v>
      </c>
      <c r="M9" s="7"/>
      <c r="N9" s="7">
        <v>8.4</v>
      </c>
      <c r="O9" s="7">
        <v>52.6</v>
      </c>
      <c r="P9" s="7">
        <v>25</v>
      </c>
      <c r="Q9" s="7">
        <v>13.7</v>
      </c>
      <c r="R9" s="7">
        <v>8.8000000000000007</v>
      </c>
    </row>
    <row r="10" spans="1:24" ht="9.9499999999999993" customHeight="1" x14ac:dyDescent="0.15">
      <c r="A10" s="5" t="s">
        <v>13</v>
      </c>
      <c r="B10" s="7">
        <v>16</v>
      </c>
      <c r="C10" s="7">
        <v>52.8</v>
      </c>
      <c r="D10" s="7">
        <v>25.9</v>
      </c>
      <c r="E10" s="7">
        <v>16.399999999999999</v>
      </c>
      <c r="F10" s="7">
        <v>4.9000000000000004</v>
      </c>
      <c r="G10" s="7"/>
      <c r="H10" s="7">
        <v>37.9</v>
      </c>
      <c r="I10" s="7">
        <v>6.7</v>
      </c>
      <c r="J10" s="7">
        <v>22.9</v>
      </c>
      <c r="K10" s="7">
        <v>36.799999999999997</v>
      </c>
      <c r="L10" s="7">
        <v>33.6</v>
      </c>
      <c r="M10" s="7"/>
      <c r="N10" s="7">
        <v>38.799999999999997</v>
      </c>
      <c r="O10" s="7">
        <v>38.299999999999997</v>
      </c>
      <c r="P10" s="7">
        <v>30.9</v>
      </c>
      <c r="Q10" s="7">
        <v>19</v>
      </c>
      <c r="R10" s="7">
        <v>11.8</v>
      </c>
    </row>
    <row r="11" spans="1:24" ht="9.9499999999999993" customHeight="1" x14ac:dyDescent="0.15">
      <c r="A11" s="162" t="s">
        <v>14</v>
      </c>
      <c r="B11" s="7">
        <v>14.4</v>
      </c>
      <c r="C11" s="7">
        <v>58</v>
      </c>
      <c r="D11" s="7">
        <v>26.9</v>
      </c>
      <c r="E11" s="7">
        <v>11.1</v>
      </c>
      <c r="F11" s="7">
        <v>3.9</v>
      </c>
      <c r="G11" s="7"/>
      <c r="H11" s="7">
        <v>67.2</v>
      </c>
      <c r="I11" s="7">
        <v>7</v>
      </c>
      <c r="J11" s="7">
        <v>23.7</v>
      </c>
      <c r="K11" s="7">
        <v>36.299999999999997</v>
      </c>
      <c r="L11" s="7">
        <v>33</v>
      </c>
      <c r="M11" s="7"/>
      <c r="N11" s="7">
        <v>30.8</v>
      </c>
      <c r="O11" s="7">
        <v>19.7</v>
      </c>
      <c r="P11" s="7">
        <v>31.7</v>
      </c>
      <c r="Q11" s="7">
        <v>23.6</v>
      </c>
      <c r="R11" s="7">
        <v>24.9</v>
      </c>
    </row>
    <row r="12" spans="1:24" ht="9.9499999999999993" customHeight="1" x14ac:dyDescent="0.15">
      <c r="A12" s="162" t="s">
        <v>15</v>
      </c>
      <c r="B12" s="7">
        <v>17.399999999999999</v>
      </c>
      <c r="C12" s="7">
        <v>48.6</v>
      </c>
      <c r="D12" s="7">
        <v>25.1</v>
      </c>
      <c r="E12" s="7">
        <v>20.6</v>
      </c>
      <c r="F12" s="7">
        <v>5.7</v>
      </c>
      <c r="G12" s="7"/>
      <c r="H12" s="7">
        <v>9.4</v>
      </c>
      <c r="I12" s="7">
        <v>4.4000000000000004</v>
      </c>
      <c r="J12" s="7">
        <v>17.3</v>
      </c>
      <c r="K12" s="7">
        <v>40.1</v>
      </c>
      <c r="L12" s="7">
        <v>38.299999999999997</v>
      </c>
      <c r="M12" s="7"/>
      <c r="N12" s="7">
        <v>46.7</v>
      </c>
      <c r="O12" s="7">
        <v>50.2</v>
      </c>
      <c r="P12" s="7">
        <v>30.4</v>
      </c>
      <c r="Q12" s="7">
        <v>16.100000000000001</v>
      </c>
      <c r="R12" s="7">
        <v>3.3</v>
      </c>
    </row>
    <row r="13" spans="1:24" ht="9.9499999999999993" customHeight="1" x14ac:dyDescent="0.15">
      <c r="A13" s="5" t="s">
        <v>16</v>
      </c>
      <c r="B13" s="7">
        <v>18.2</v>
      </c>
      <c r="C13" s="7">
        <v>42.7</v>
      </c>
      <c r="D13" s="7">
        <v>28.9</v>
      </c>
      <c r="E13" s="7">
        <v>18.600000000000001</v>
      </c>
      <c r="F13" s="7">
        <v>9.8000000000000007</v>
      </c>
      <c r="G13" s="7"/>
      <c r="H13" s="7">
        <v>12.1</v>
      </c>
      <c r="I13" s="7">
        <v>7.1</v>
      </c>
      <c r="J13" s="7">
        <v>21.8</v>
      </c>
      <c r="K13" s="7">
        <v>31.9</v>
      </c>
      <c r="L13" s="7">
        <v>39.200000000000003</v>
      </c>
      <c r="M13" s="7"/>
      <c r="N13" s="7">
        <v>11.9</v>
      </c>
      <c r="O13" s="7">
        <v>53.7</v>
      </c>
      <c r="P13" s="7">
        <v>25.7</v>
      </c>
      <c r="Q13" s="7">
        <v>15.3</v>
      </c>
      <c r="R13" s="7">
        <v>5.2</v>
      </c>
    </row>
    <row r="14" spans="1:24" ht="9.9499999999999993" customHeight="1" x14ac:dyDescent="0.15">
      <c r="A14" s="5" t="s">
        <v>17</v>
      </c>
      <c r="B14" s="7">
        <v>20.100000000000001</v>
      </c>
      <c r="C14" s="7">
        <v>51.1</v>
      </c>
      <c r="D14" s="7">
        <v>26.2</v>
      </c>
      <c r="E14" s="7">
        <v>18.3</v>
      </c>
      <c r="F14" s="7">
        <v>4.4000000000000004</v>
      </c>
      <c r="G14" s="7"/>
      <c r="H14" s="7">
        <v>14.6</v>
      </c>
      <c r="I14" s="7">
        <v>2.4</v>
      </c>
      <c r="J14" s="7">
        <v>14.1</v>
      </c>
      <c r="K14" s="7">
        <v>30.1</v>
      </c>
      <c r="L14" s="7">
        <v>53.4</v>
      </c>
      <c r="M14" s="7"/>
      <c r="N14" s="7">
        <v>22.1</v>
      </c>
      <c r="O14" s="7">
        <v>56.9</v>
      </c>
      <c r="P14" s="7">
        <v>26.1</v>
      </c>
      <c r="Q14" s="7">
        <v>13.6</v>
      </c>
      <c r="R14" s="7">
        <v>3.5</v>
      </c>
    </row>
    <row r="15" spans="1:24" ht="9.9499999999999993" customHeight="1" x14ac:dyDescent="0.15">
      <c r="A15" s="5" t="s">
        <v>18</v>
      </c>
      <c r="B15" s="7">
        <v>17.899999999999999</v>
      </c>
      <c r="C15" s="7">
        <v>51.4</v>
      </c>
      <c r="D15" s="7">
        <v>26.5</v>
      </c>
      <c r="E15" s="7">
        <v>14.3</v>
      </c>
      <c r="F15" s="7">
        <v>7.8</v>
      </c>
      <c r="G15" s="7"/>
      <c r="H15" s="7">
        <v>14.1</v>
      </c>
      <c r="I15" s="7">
        <v>7.2</v>
      </c>
      <c r="J15" s="7">
        <v>17.5</v>
      </c>
      <c r="K15" s="7">
        <v>41.2</v>
      </c>
      <c r="L15" s="7">
        <v>34.1</v>
      </c>
      <c r="M15" s="7"/>
      <c r="N15" s="7">
        <v>8.6</v>
      </c>
      <c r="O15" s="7">
        <v>57.9</v>
      </c>
      <c r="P15" s="7">
        <v>25.7</v>
      </c>
      <c r="Q15" s="7">
        <v>12.2</v>
      </c>
      <c r="R15" s="7">
        <v>4.2</v>
      </c>
    </row>
    <row r="16" spans="1:24" ht="9.9499999999999993" customHeight="1" x14ac:dyDescent="0.15">
      <c r="A16" s="5" t="s">
        <v>19</v>
      </c>
      <c r="B16" s="7">
        <v>19.399999999999999</v>
      </c>
      <c r="C16" s="7">
        <v>46.1</v>
      </c>
      <c r="D16" s="7">
        <v>29.9</v>
      </c>
      <c r="E16" s="7">
        <v>16.399999999999999</v>
      </c>
      <c r="F16" s="7">
        <v>7.6</v>
      </c>
      <c r="G16" s="7"/>
      <c r="H16" s="7">
        <v>13.2</v>
      </c>
      <c r="I16" s="7">
        <v>5.6</v>
      </c>
      <c r="J16" s="7">
        <v>20.399999999999999</v>
      </c>
      <c r="K16" s="7">
        <v>36.799999999999997</v>
      </c>
      <c r="L16" s="7">
        <v>37.1</v>
      </c>
      <c r="M16" s="7"/>
      <c r="N16" s="7">
        <v>7.4</v>
      </c>
      <c r="O16" s="7">
        <v>59</v>
      </c>
      <c r="P16" s="7">
        <v>23.2</v>
      </c>
      <c r="Q16" s="7">
        <v>9.3000000000000007</v>
      </c>
      <c r="R16" s="7">
        <v>8.4</v>
      </c>
    </row>
    <row r="17" spans="1:18" ht="9.9499999999999993" customHeight="1" x14ac:dyDescent="0.15">
      <c r="A17" s="5" t="s">
        <v>20</v>
      </c>
      <c r="B17" s="7">
        <v>17</v>
      </c>
      <c r="C17" s="7">
        <v>51.8</v>
      </c>
      <c r="D17" s="7">
        <v>22</v>
      </c>
      <c r="E17" s="7">
        <v>13.8</v>
      </c>
      <c r="F17" s="7">
        <v>12.4</v>
      </c>
      <c r="G17" s="7"/>
      <c r="H17" s="7">
        <v>11.5</v>
      </c>
      <c r="I17" s="7">
        <v>4.7</v>
      </c>
      <c r="J17" s="7">
        <v>17.899999999999999</v>
      </c>
      <c r="K17" s="7">
        <v>40</v>
      </c>
      <c r="L17" s="7">
        <v>37.4</v>
      </c>
      <c r="M17" s="7"/>
      <c r="N17" s="7">
        <v>5.8</v>
      </c>
      <c r="O17" s="7">
        <v>57.9</v>
      </c>
      <c r="P17" s="7">
        <v>25.1</v>
      </c>
      <c r="Q17" s="7">
        <v>6.5</v>
      </c>
      <c r="R17" s="7">
        <v>10.5</v>
      </c>
    </row>
    <row r="18" spans="1:18" ht="9.9499999999999993" customHeight="1" x14ac:dyDescent="0.15">
      <c r="A18" s="5" t="s">
        <v>21</v>
      </c>
      <c r="B18" s="7">
        <v>18.3</v>
      </c>
      <c r="C18" s="7">
        <v>43.8</v>
      </c>
      <c r="D18" s="7">
        <v>30.8</v>
      </c>
      <c r="E18" s="7">
        <v>17.8</v>
      </c>
      <c r="F18" s="7">
        <v>7.6</v>
      </c>
      <c r="G18" s="7"/>
      <c r="H18" s="7">
        <v>11.2</v>
      </c>
      <c r="I18" s="7">
        <v>5.0999999999999996</v>
      </c>
      <c r="J18" s="7">
        <v>28.3</v>
      </c>
      <c r="K18" s="7">
        <v>31.2</v>
      </c>
      <c r="L18" s="7">
        <v>35.4</v>
      </c>
      <c r="M18" s="7"/>
      <c r="N18" s="7">
        <v>5.4</v>
      </c>
      <c r="O18" s="7">
        <v>61</v>
      </c>
      <c r="P18" s="7">
        <v>19.7</v>
      </c>
      <c r="Q18" s="7">
        <v>16.899999999999999</v>
      </c>
      <c r="R18" s="7">
        <v>2.4</v>
      </c>
    </row>
    <row r="19" spans="1:18" ht="9.9499999999999993" customHeight="1" x14ac:dyDescent="0.15">
      <c r="A19" s="5" t="s">
        <v>22</v>
      </c>
      <c r="B19" s="7">
        <v>25</v>
      </c>
      <c r="C19" s="7">
        <v>43.6</v>
      </c>
      <c r="D19" s="7">
        <v>33.200000000000003</v>
      </c>
      <c r="E19" s="7">
        <v>16</v>
      </c>
      <c r="F19" s="7">
        <v>7.2</v>
      </c>
      <c r="G19" s="7"/>
      <c r="H19" s="7">
        <v>12.6</v>
      </c>
      <c r="I19" s="7">
        <v>8.4</v>
      </c>
      <c r="J19" s="7">
        <v>24.7</v>
      </c>
      <c r="K19" s="7">
        <v>36.4</v>
      </c>
      <c r="L19" s="7">
        <v>30.5</v>
      </c>
      <c r="M19" s="7"/>
      <c r="N19" s="7">
        <v>5.9</v>
      </c>
      <c r="O19" s="7">
        <v>65.900000000000006</v>
      </c>
      <c r="P19" s="7">
        <v>17</v>
      </c>
      <c r="Q19" s="7">
        <v>9.6</v>
      </c>
      <c r="R19" s="7">
        <v>7.5</v>
      </c>
    </row>
    <row r="20" spans="1:18" ht="9.9499999999999993" customHeight="1" x14ac:dyDescent="0.15">
      <c r="A20" s="5" t="s">
        <v>23</v>
      </c>
      <c r="B20" s="7">
        <v>13</v>
      </c>
      <c r="C20" s="7">
        <v>44.5</v>
      </c>
      <c r="D20" s="7">
        <v>23</v>
      </c>
      <c r="E20" s="7">
        <v>23</v>
      </c>
      <c r="F20" s="7">
        <v>9.5</v>
      </c>
      <c r="G20" s="7"/>
      <c r="H20" s="7">
        <v>8.9</v>
      </c>
      <c r="I20" s="7">
        <v>10.3</v>
      </c>
      <c r="J20" s="7">
        <v>24.5</v>
      </c>
      <c r="K20" s="7">
        <v>34.1</v>
      </c>
      <c r="L20" s="7">
        <v>31.1</v>
      </c>
      <c r="M20" s="7"/>
      <c r="N20" s="7">
        <v>4.3</v>
      </c>
      <c r="O20" s="7">
        <v>53.1</v>
      </c>
      <c r="P20" s="7">
        <v>22.1</v>
      </c>
      <c r="Q20" s="7">
        <v>20.5</v>
      </c>
      <c r="R20" s="7">
        <v>4.3</v>
      </c>
    </row>
    <row r="21" spans="1:18" ht="9.9499999999999993" customHeight="1" x14ac:dyDescent="0.15">
      <c r="A21" s="5" t="s">
        <v>24</v>
      </c>
      <c r="B21" s="7">
        <v>15.2</v>
      </c>
      <c r="C21" s="7">
        <v>52.4</v>
      </c>
      <c r="D21" s="7">
        <v>19.899999999999999</v>
      </c>
      <c r="E21" s="7">
        <v>21.5</v>
      </c>
      <c r="F21" s="7">
        <v>6.2</v>
      </c>
      <c r="G21" s="7"/>
      <c r="H21" s="7">
        <v>6</v>
      </c>
      <c r="I21" s="7">
        <v>16.899999999999999</v>
      </c>
      <c r="J21" s="7">
        <v>17.5</v>
      </c>
      <c r="K21" s="7">
        <v>29</v>
      </c>
      <c r="L21" s="7">
        <v>36.6</v>
      </c>
      <c r="M21" s="7"/>
      <c r="N21" s="7">
        <v>5.5</v>
      </c>
      <c r="O21" s="7">
        <v>38.799999999999997</v>
      </c>
      <c r="P21" s="7">
        <v>34.1</v>
      </c>
      <c r="Q21" s="7">
        <v>16.5</v>
      </c>
      <c r="R21" s="7">
        <v>10.7</v>
      </c>
    </row>
    <row r="22" spans="1:18" ht="9.9499999999999993" customHeight="1" x14ac:dyDescent="0.15">
      <c r="A22" s="5" t="s">
        <v>25</v>
      </c>
      <c r="B22" s="7">
        <v>11.4</v>
      </c>
      <c r="C22" s="7">
        <v>50.2</v>
      </c>
      <c r="D22" s="7">
        <v>30.7</v>
      </c>
      <c r="E22" s="7">
        <v>12.7</v>
      </c>
      <c r="F22" s="7">
        <v>6.3</v>
      </c>
      <c r="G22" s="7"/>
      <c r="H22" s="7">
        <v>4.4000000000000004</v>
      </c>
      <c r="I22" s="7">
        <v>11.1</v>
      </c>
      <c r="J22" s="7">
        <v>47.2</v>
      </c>
      <c r="K22" s="7">
        <v>26.3</v>
      </c>
      <c r="L22" s="7">
        <v>15.4</v>
      </c>
      <c r="M22" s="7"/>
      <c r="N22" s="7">
        <v>3.5</v>
      </c>
      <c r="O22" s="7">
        <v>53.5</v>
      </c>
      <c r="P22" s="7">
        <v>24.2</v>
      </c>
      <c r="Q22" s="7">
        <v>16.2</v>
      </c>
      <c r="R22" s="7">
        <v>6</v>
      </c>
    </row>
    <row r="23" spans="1:18" ht="9.9499999999999993" customHeight="1" x14ac:dyDescent="0.15">
      <c r="A23" s="5" t="s">
        <v>26</v>
      </c>
      <c r="B23" s="7">
        <v>8.5</v>
      </c>
      <c r="C23" s="7">
        <v>42.5</v>
      </c>
      <c r="D23" s="7">
        <v>32</v>
      </c>
      <c r="E23" s="7">
        <v>15.5</v>
      </c>
      <c r="F23" s="7">
        <v>9.9</v>
      </c>
      <c r="G23" s="7"/>
      <c r="H23" s="7">
        <v>4.5</v>
      </c>
      <c r="I23" s="7">
        <v>10.5</v>
      </c>
      <c r="J23" s="7">
        <v>20</v>
      </c>
      <c r="K23" s="7">
        <v>35</v>
      </c>
      <c r="L23" s="7">
        <v>34.5</v>
      </c>
      <c r="M23" s="7"/>
      <c r="N23" s="7">
        <v>4.4000000000000004</v>
      </c>
      <c r="O23" s="7">
        <v>52.3</v>
      </c>
      <c r="P23" s="7">
        <v>25.9</v>
      </c>
      <c r="Q23" s="7">
        <v>10.9</v>
      </c>
      <c r="R23" s="7">
        <v>10.9</v>
      </c>
    </row>
    <row r="24" spans="1:18" ht="9.9499999999999993" customHeight="1" x14ac:dyDescent="0.15">
      <c r="A24" s="5" t="s">
        <v>27</v>
      </c>
      <c r="B24" s="7">
        <v>9.4</v>
      </c>
      <c r="C24" s="7">
        <v>62.9</v>
      </c>
      <c r="D24" s="7">
        <v>21.3</v>
      </c>
      <c r="E24" s="7">
        <v>12.7</v>
      </c>
      <c r="F24" s="7">
        <v>3</v>
      </c>
      <c r="G24" s="7"/>
      <c r="H24" s="7">
        <v>4.0999999999999996</v>
      </c>
      <c r="I24" s="7">
        <v>19.399999999999999</v>
      </c>
      <c r="J24" s="7">
        <v>22.7</v>
      </c>
      <c r="K24" s="7">
        <v>26.3</v>
      </c>
      <c r="L24" s="7">
        <v>31.6</v>
      </c>
      <c r="M24" s="7"/>
      <c r="N24" s="7">
        <v>5.7</v>
      </c>
      <c r="O24" s="7">
        <v>60.6</v>
      </c>
      <c r="P24" s="7">
        <v>18.3</v>
      </c>
      <c r="Q24" s="7">
        <v>10.3</v>
      </c>
      <c r="R24" s="7">
        <v>10.8</v>
      </c>
    </row>
    <row r="25" spans="1:18" ht="9.9499999999999993" customHeight="1" x14ac:dyDescent="0.15">
      <c r="A25" s="5" t="s">
        <v>28</v>
      </c>
      <c r="B25" s="7">
        <v>7</v>
      </c>
      <c r="C25" s="7">
        <v>38.799999999999997</v>
      </c>
      <c r="D25" s="7">
        <v>26.3</v>
      </c>
      <c r="E25" s="7">
        <v>23.9</v>
      </c>
      <c r="F25" s="7">
        <v>10.9</v>
      </c>
      <c r="G25" s="7"/>
      <c r="H25" s="7">
        <v>5.5</v>
      </c>
      <c r="I25" s="7">
        <v>13.8</v>
      </c>
      <c r="J25" s="7">
        <v>38.700000000000003</v>
      </c>
      <c r="K25" s="7">
        <v>39.1</v>
      </c>
      <c r="L25" s="7">
        <v>8.5</v>
      </c>
      <c r="M25" s="7"/>
      <c r="N25" s="7">
        <v>3.7</v>
      </c>
      <c r="O25" s="7">
        <v>43.8</v>
      </c>
      <c r="P25" s="7">
        <v>32.4</v>
      </c>
      <c r="Q25" s="7">
        <v>9.6</v>
      </c>
      <c r="R25" s="7">
        <v>14.3</v>
      </c>
    </row>
    <row r="26" spans="1:18" ht="9.9499999999999993" customHeight="1" x14ac:dyDescent="0.15">
      <c r="A26" s="5" t="s">
        <v>29</v>
      </c>
      <c r="B26" s="7">
        <v>10.7</v>
      </c>
      <c r="C26" s="7">
        <v>48.7</v>
      </c>
      <c r="D26" s="7">
        <v>29.8</v>
      </c>
      <c r="E26" s="7">
        <v>15.7</v>
      </c>
      <c r="F26" s="7">
        <v>5.7</v>
      </c>
      <c r="G26" s="7"/>
      <c r="H26" s="7">
        <v>4.3</v>
      </c>
      <c r="I26" s="7">
        <v>9.1999999999999993</v>
      </c>
      <c r="J26" s="7">
        <v>36.200000000000003</v>
      </c>
      <c r="K26" s="7">
        <v>29.1</v>
      </c>
      <c r="L26" s="7">
        <v>25.5</v>
      </c>
      <c r="M26" s="7"/>
      <c r="N26" s="7">
        <v>3.9</v>
      </c>
      <c r="O26" s="7">
        <v>50.6</v>
      </c>
      <c r="P26" s="7">
        <v>22.4</v>
      </c>
      <c r="Q26" s="7">
        <v>7.7</v>
      </c>
      <c r="R26" s="7">
        <v>19.399999999999999</v>
      </c>
    </row>
    <row r="27" spans="1:18" ht="9.9499999999999993" customHeight="1" x14ac:dyDescent="0.15">
      <c r="A27" s="5" t="s">
        <v>30</v>
      </c>
      <c r="B27" s="7">
        <v>19.600000000000001</v>
      </c>
      <c r="C27" s="7">
        <v>51.6</v>
      </c>
      <c r="D27" s="7">
        <v>27.4</v>
      </c>
      <c r="E27" s="7">
        <v>15.8</v>
      </c>
      <c r="F27" s="7">
        <v>5.0999999999999996</v>
      </c>
      <c r="G27" s="7"/>
      <c r="H27" s="7">
        <v>4.9000000000000004</v>
      </c>
      <c r="I27" s="7">
        <v>8.9</v>
      </c>
      <c r="J27" s="7">
        <v>33</v>
      </c>
      <c r="K27" s="7">
        <v>22.7</v>
      </c>
      <c r="L27" s="7">
        <v>35.4</v>
      </c>
      <c r="M27" s="7"/>
      <c r="N27" s="7">
        <v>6.3</v>
      </c>
      <c r="O27" s="7">
        <v>49.6</v>
      </c>
      <c r="P27" s="7">
        <v>28.6</v>
      </c>
      <c r="Q27" s="7">
        <v>13.7</v>
      </c>
      <c r="R27" s="7">
        <v>8.1</v>
      </c>
    </row>
    <row r="28" spans="1:18" ht="9.9499999999999993" customHeight="1" x14ac:dyDescent="0.15">
      <c r="A28" s="261" t="s">
        <v>158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</row>
    <row r="29" spans="1:18" ht="9.9499999999999993" customHeight="1" x14ac:dyDescent="0.15">
      <c r="A29" s="5" t="s">
        <v>31</v>
      </c>
      <c r="B29" s="18">
        <v>19.8</v>
      </c>
      <c r="C29" s="18">
        <v>46.8</v>
      </c>
      <c r="D29" s="18">
        <v>26.4</v>
      </c>
      <c r="E29" s="18">
        <v>18.600000000000001</v>
      </c>
      <c r="F29" s="18">
        <v>8.1</v>
      </c>
      <c r="G29" s="7"/>
      <c r="H29" s="18">
        <v>12</v>
      </c>
      <c r="I29" s="18">
        <v>7.7</v>
      </c>
      <c r="J29" s="18">
        <v>16.399999999999999</v>
      </c>
      <c r="K29" s="18">
        <v>37.4</v>
      </c>
      <c r="L29" s="18">
        <v>38.6</v>
      </c>
      <c r="M29" s="7"/>
      <c r="N29" s="18">
        <v>7.9</v>
      </c>
      <c r="O29" s="18">
        <v>54</v>
      </c>
      <c r="P29" s="18">
        <v>24.7</v>
      </c>
      <c r="Q29" s="18">
        <v>13.5</v>
      </c>
      <c r="R29" s="18">
        <v>7.8</v>
      </c>
    </row>
    <row r="30" spans="1:18" ht="9.9499999999999993" customHeight="1" x14ac:dyDescent="0.15">
      <c r="A30" s="5" t="s">
        <v>32</v>
      </c>
      <c r="B30" s="7">
        <v>18.100000000000001</v>
      </c>
      <c r="C30" s="7">
        <v>47.8</v>
      </c>
      <c r="D30" s="7">
        <v>27.4</v>
      </c>
      <c r="E30" s="7">
        <v>16.7</v>
      </c>
      <c r="F30" s="7">
        <v>8</v>
      </c>
      <c r="G30" s="7"/>
      <c r="H30" s="7">
        <v>15.5</v>
      </c>
      <c r="I30" s="7">
        <v>6.6</v>
      </c>
      <c r="J30" s="7">
        <v>19.8</v>
      </c>
      <c r="K30" s="7">
        <v>36.1</v>
      </c>
      <c r="L30" s="7">
        <v>37.5</v>
      </c>
      <c r="M30" s="7"/>
      <c r="N30" s="7">
        <v>14.2</v>
      </c>
      <c r="O30" s="7">
        <v>51.3</v>
      </c>
      <c r="P30" s="7">
        <v>27.1</v>
      </c>
      <c r="Q30" s="7">
        <v>15.3</v>
      </c>
      <c r="R30" s="7">
        <v>6.3</v>
      </c>
    </row>
    <row r="31" spans="1:18" ht="9.9499999999999993" customHeight="1" x14ac:dyDescent="0.15">
      <c r="A31" s="5" t="s">
        <v>33</v>
      </c>
      <c r="B31" s="7">
        <v>21.8</v>
      </c>
      <c r="C31" s="7">
        <v>44.8</v>
      </c>
      <c r="D31" s="7">
        <v>31.4</v>
      </c>
      <c r="E31" s="7">
        <v>16.2</v>
      </c>
      <c r="F31" s="7">
        <v>7.6</v>
      </c>
      <c r="G31" s="7"/>
      <c r="H31" s="7">
        <v>12.5</v>
      </c>
      <c r="I31" s="7">
        <v>6.8</v>
      </c>
      <c r="J31" s="7">
        <v>23.2</v>
      </c>
      <c r="K31" s="7">
        <v>36.200000000000003</v>
      </c>
      <c r="L31" s="7">
        <v>33.700000000000003</v>
      </c>
      <c r="M31" s="7"/>
      <c r="N31" s="7">
        <v>6.3</v>
      </c>
      <c r="O31" s="7">
        <v>62.3</v>
      </c>
      <c r="P31" s="7">
        <v>20.100000000000001</v>
      </c>
      <c r="Q31" s="7">
        <v>10.1</v>
      </c>
      <c r="R31" s="7">
        <v>7.5</v>
      </c>
    </row>
    <row r="32" spans="1:18" ht="9.9499999999999993" customHeight="1" x14ac:dyDescent="0.15">
      <c r="A32" s="5" t="s">
        <v>34</v>
      </c>
      <c r="B32" s="7">
        <v>10.1</v>
      </c>
      <c r="C32" s="7">
        <v>47.1</v>
      </c>
      <c r="D32" s="7">
        <v>29</v>
      </c>
      <c r="E32" s="7">
        <v>16</v>
      </c>
      <c r="F32" s="7">
        <v>7.9</v>
      </c>
      <c r="G32" s="7"/>
      <c r="H32" s="7">
        <v>5</v>
      </c>
      <c r="I32" s="7">
        <v>11.6</v>
      </c>
      <c r="J32" s="7">
        <v>33.5</v>
      </c>
      <c r="K32" s="7">
        <v>31.9</v>
      </c>
      <c r="L32" s="7">
        <v>23</v>
      </c>
      <c r="M32" s="7"/>
      <c r="N32" s="7">
        <v>4</v>
      </c>
      <c r="O32" s="7">
        <v>51.8</v>
      </c>
      <c r="P32" s="7">
        <v>25.5</v>
      </c>
      <c r="Q32" s="7">
        <v>13.8</v>
      </c>
      <c r="R32" s="7">
        <v>8.8000000000000007</v>
      </c>
    </row>
    <row r="33" spans="1:18" ht="9.9499999999999993" customHeight="1" x14ac:dyDescent="0.15">
      <c r="A33" s="5" t="s">
        <v>35</v>
      </c>
      <c r="B33" s="7">
        <v>12.9</v>
      </c>
      <c r="C33" s="7">
        <v>49.8</v>
      </c>
      <c r="D33" s="7">
        <v>28.9</v>
      </c>
      <c r="E33" s="7">
        <v>15.8</v>
      </c>
      <c r="F33" s="7">
        <v>5.5</v>
      </c>
      <c r="G33" s="7"/>
      <c r="H33" s="7">
        <v>4.5</v>
      </c>
      <c r="I33" s="7">
        <v>9.1</v>
      </c>
      <c r="J33" s="7">
        <v>35.299999999999997</v>
      </c>
      <c r="K33" s="7">
        <v>27.4</v>
      </c>
      <c r="L33" s="7">
        <v>28.2</v>
      </c>
      <c r="M33" s="7"/>
      <c r="N33" s="7">
        <v>4.5</v>
      </c>
      <c r="O33" s="7">
        <v>50.3</v>
      </c>
      <c r="P33" s="7">
        <v>24.6</v>
      </c>
      <c r="Q33" s="7">
        <v>9.8000000000000007</v>
      </c>
      <c r="R33" s="7">
        <v>15.4</v>
      </c>
    </row>
    <row r="34" spans="1:18" ht="9.9499999999999993" customHeight="1" x14ac:dyDescent="0.15">
      <c r="A34" s="261" t="s">
        <v>159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</row>
    <row r="35" spans="1:18" ht="9.9499999999999993" customHeight="1" x14ac:dyDescent="0.15">
      <c r="A35" s="5" t="s">
        <v>36</v>
      </c>
      <c r="B35" s="18">
        <v>24</v>
      </c>
      <c r="C35" s="18">
        <v>44.4</v>
      </c>
      <c r="D35" s="18">
        <v>28.7</v>
      </c>
      <c r="E35" s="18">
        <v>18.2</v>
      </c>
      <c r="F35" s="18">
        <v>8.6999999999999993</v>
      </c>
      <c r="G35" s="7"/>
      <c r="H35" s="18">
        <v>11</v>
      </c>
      <c r="I35" s="18">
        <v>3.3</v>
      </c>
      <c r="J35" s="18">
        <v>25</v>
      </c>
      <c r="K35" s="18">
        <v>35.799999999999997</v>
      </c>
      <c r="L35" s="18">
        <v>35.799999999999997</v>
      </c>
      <c r="M35" s="7"/>
      <c r="N35" s="18">
        <v>6.9</v>
      </c>
      <c r="O35" s="18">
        <v>58.4</v>
      </c>
      <c r="P35" s="18">
        <v>20.3</v>
      </c>
      <c r="Q35" s="18">
        <v>12.4</v>
      </c>
      <c r="R35" s="18">
        <v>8.9</v>
      </c>
    </row>
    <row r="36" spans="1:18" ht="9.9499999999999993" customHeight="1" x14ac:dyDescent="0.15">
      <c r="A36" s="5" t="s">
        <v>37</v>
      </c>
      <c r="B36" s="7">
        <v>18.5</v>
      </c>
      <c r="C36" s="7">
        <v>48.8</v>
      </c>
      <c r="D36" s="7">
        <v>29.4</v>
      </c>
      <c r="E36" s="7">
        <v>14.8</v>
      </c>
      <c r="F36" s="7">
        <v>7</v>
      </c>
      <c r="G36" s="7"/>
      <c r="H36" s="7">
        <v>7</v>
      </c>
      <c r="I36" s="7">
        <v>7</v>
      </c>
      <c r="J36" s="7">
        <v>17.600000000000001</v>
      </c>
      <c r="K36" s="7">
        <v>30.1</v>
      </c>
      <c r="L36" s="7">
        <v>45.3</v>
      </c>
      <c r="M36" s="7"/>
      <c r="N36" s="7">
        <v>5.8</v>
      </c>
      <c r="O36" s="7">
        <v>61.6</v>
      </c>
      <c r="P36" s="7">
        <v>18.899999999999999</v>
      </c>
      <c r="Q36" s="7">
        <v>12.5</v>
      </c>
      <c r="R36" s="7">
        <v>7</v>
      </c>
    </row>
    <row r="37" spans="1:18" ht="9.9499999999999993" customHeight="1" x14ac:dyDescent="0.15">
      <c r="A37" s="5" t="s">
        <v>38</v>
      </c>
      <c r="B37" s="7">
        <v>12.6</v>
      </c>
      <c r="C37" s="7">
        <v>52</v>
      </c>
      <c r="D37" s="7">
        <v>25.2</v>
      </c>
      <c r="E37" s="7">
        <v>16.600000000000001</v>
      </c>
      <c r="F37" s="7">
        <v>6.2</v>
      </c>
      <c r="G37" s="7"/>
      <c r="H37" s="7">
        <v>10.7</v>
      </c>
      <c r="I37" s="7">
        <v>9.1</v>
      </c>
      <c r="J37" s="7">
        <v>24.6</v>
      </c>
      <c r="K37" s="7">
        <v>37.799999999999997</v>
      </c>
      <c r="L37" s="7">
        <v>28.5</v>
      </c>
      <c r="M37" s="7"/>
      <c r="N37" s="7">
        <v>7.7</v>
      </c>
      <c r="O37" s="7">
        <v>48.5</v>
      </c>
      <c r="P37" s="7">
        <v>26.5</v>
      </c>
      <c r="Q37" s="7">
        <v>16.600000000000001</v>
      </c>
      <c r="R37" s="7">
        <v>8.4</v>
      </c>
    </row>
    <row r="38" spans="1:18" ht="9.9499999999999993" customHeight="1" x14ac:dyDescent="0.15">
      <c r="A38" s="5" t="s">
        <v>39</v>
      </c>
      <c r="B38" s="7">
        <v>13.8</v>
      </c>
      <c r="C38" s="7">
        <v>49.7</v>
      </c>
      <c r="D38" s="7">
        <v>28.6</v>
      </c>
      <c r="E38" s="7">
        <v>14.9</v>
      </c>
      <c r="F38" s="7">
        <v>6.9</v>
      </c>
      <c r="G38" s="7"/>
      <c r="H38" s="7">
        <v>10.3</v>
      </c>
      <c r="I38" s="7">
        <v>9.9</v>
      </c>
      <c r="J38" s="7">
        <v>18.3</v>
      </c>
      <c r="K38" s="7">
        <v>31.2</v>
      </c>
      <c r="L38" s="7">
        <v>40.6</v>
      </c>
      <c r="M38" s="7"/>
      <c r="N38" s="7">
        <v>8.3000000000000007</v>
      </c>
      <c r="O38" s="7">
        <v>51.6</v>
      </c>
      <c r="P38" s="7">
        <v>25.5</v>
      </c>
      <c r="Q38" s="7">
        <v>14.5</v>
      </c>
      <c r="R38" s="7">
        <v>8.3000000000000007</v>
      </c>
    </row>
    <row r="39" spans="1:18" ht="9.9499999999999993" customHeight="1" x14ac:dyDescent="0.15">
      <c r="A39" s="5" t="s">
        <v>40</v>
      </c>
      <c r="B39" s="7">
        <v>15.4</v>
      </c>
      <c r="C39" s="7">
        <v>47.7</v>
      </c>
      <c r="D39" s="7">
        <v>28.1</v>
      </c>
      <c r="E39" s="7">
        <v>17.2</v>
      </c>
      <c r="F39" s="7">
        <v>7.1</v>
      </c>
      <c r="G39" s="7"/>
      <c r="H39" s="7">
        <v>10.9</v>
      </c>
      <c r="I39" s="7">
        <v>8.3000000000000007</v>
      </c>
      <c r="J39" s="7">
        <v>23.2</v>
      </c>
      <c r="K39" s="7">
        <v>39.700000000000003</v>
      </c>
      <c r="L39" s="7">
        <v>28.8</v>
      </c>
      <c r="M39" s="7"/>
      <c r="N39" s="7">
        <v>7.7</v>
      </c>
      <c r="O39" s="7">
        <v>50.1</v>
      </c>
      <c r="P39" s="7">
        <v>26.4</v>
      </c>
      <c r="Q39" s="7">
        <v>14.1</v>
      </c>
      <c r="R39" s="7">
        <v>9.3000000000000007</v>
      </c>
    </row>
    <row r="40" spans="1:18" ht="9.9499999999999993" customHeight="1" x14ac:dyDescent="0.15">
      <c r="A40" s="5" t="s">
        <v>41</v>
      </c>
      <c r="B40" s="7">
        <v>17.2</v>
      </c>
      <c r="C40" s="7">
        <v>42.3</v>
      </c>
      <c r="D40" s="7">
        <v>28.6</v>
      </c>
      <c r="E40" s="7">
        <v>19.7</v>
      </c>
      <c r="F40" s="7">
        <v>9.4</v>
      </c>
      <c r="G40" s="7"/>
      <c r="H40" s="7">
        <v>12.1</v>
      </c>
      <c r="I40" s="7">
        <v>7.6</v>
      </c>
      <c r="J40" s="7">
        <v>22.4</v>
      </c>
      <c r="K40" s="7">
        <v>37.1</v>
      </c>
      <c r="L40" s="7">
        <v>32.9</v>
      </c>
      <c r="M40" s="7"/>
      <c r="N40" s="7">
        <v>8.4</v>
      </c>
      <c r="O40" s="7">
        <v>56</v>
      </c>
      <c r="P40" s="7">
        <v>28.6</v>
      </c>
      <c r="Q40" s="7">
        <v>11</v>
      </c>
      <c r="R40" s="7">
        <v>4.4000000000000004</v>
      </c>
    </row>
    <row r="41" spans="1:18" ht="9.9499999999999993" customHeight="1" x14ac:dyDescent="0.15">
      <c r="A41" s="12" t="s">
        <v>42</v>
      </c>
      <c r="B41" s="15">
        <v>16.899999999999999</v>
      </c>
      <c r="C41" s="15">
        <v>46.8</v>
      </c>
      <c r="D41" s="15">
        <v>28.5</v>
      </c>
      <c r="E41" s="15">
        <v>17</v>
      </c>
      <c r="F41" s="15">
        <v>7.7</v>
      </c>
      <c r="G41" s="15"/>
      <c r="H41" s="15">
        <v>10.4</v>
      </c>
      <c r="I41" s="15">
        <v>7.7</v>
      </c>
      <c r="J41" s="15">
        <v>21.8</v>
      </c>
      <c r="K41" s="15">
        <v>35.700000000000003</v>
      </c>
      <c r="L41" s="15">
        <v>34.9</v>
      </c>
      <c r="M41" s="15"/>
      <c r="N41" s="15">
        <v>7.5</v>
      </c>
      <c r="O41" s="15">
        <v>53.9</v>
      </c>
      <c r="P41" s="15">
        <v>24.9</v>
      </c>
      <c r="Q41" s="15">
        <v>13.4</v>
      </c>
      <c r="R41" s="15">
        <v>7.8</v>
      </c>
    </row>
    <row r="42" spans="1:18" ht="9" customHeight="1" x14ac:dyDescent="0.15">
      <c r="A42" s="1" t="s">
        <v>106</v>
      </c>
    </row>
  </sheetData>
  <mergeCells count="9">
    <mergeCell ref="A1:X1"/>
    <mergeCell ref="W2:X2"/>
    <mergeCell ref="A28:R28"/>
    <mergeCell ref="A34:R34"/>
    <mergeCell ref="A3:A4"/>
    <mergeCell ref="C3:F3"/>
    <mergeCell ref="I3:L3"/>
    <mergeCell ref="O3:R3"/>
    <mergeCell ref="A5:R5"/>
  </mergeCells>
  <hyperlinks>
    <hyperlink ref="W2:X2" location="'Indice delle tavole'!A1" display="TORNA ALL'INDICE"/>
  </hyperlinks>
  <pageMargins left="0.5" right="0.5" top="0.5" bottom="0.5" header="0" footer="0"/>
  <pageSetup paperSize="9" scale="83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zoomScaleNormal="100" workbookViewId="0">
      <selection sqref="A1:X1"/>
    </sheetView>
  </sheetViews>
  <sheetFormatPr defaultColWidth="11.19921875" defaultRowHeight="9" customHeight="1" x14ac:dyDescent="0.15"/>
  <cols>
    <col min="1" max="1" width="35" style="1" customWidth="1"/>
    <col min="2" max="3" width="9.3984375" style="4" bestFit="1" customWidth="1"/>
    <col min="4" max="4" width="10.19921875" style="4" bestFit="1" customWidth="1"/>
    <col min="5" max="6" width="9.3984375" style="4" bestFit="1" customWidth="1"/>
    <col min="7" max="7" width="1.796875" style="6" customWidth="1"/>
    <col min="8" max="8" width="8.796875" style="4" customWidth="1"/>
    <col min="9" max="9" width="7.3984375" style="4" bestFit="1" customWidth="1"/>
    <col min="10" max="10" width="10.19921875" style="4" bestFit="1" customWidth="1"/>
    <col min="11" max="12" width="7.3984375" style="4" bestFit="1" customWidth="1"/>
    <col min="13" max="13" width="1.796875" style="6" customWidth="1"/>
    <col min="14" max="15" width="8.796875" style="4" bestFit="1" customWidth="1"/>
    <col min="16" max="16" width="10.19921875" style="4" bestFit="1" customWidth="1"/>
    <col min="17" max="18" width="8.796875" style="4" bestFit="1" customWidth="1"/>
    <col min="19" max="16384" width="11.19921875" style="1"/>
  </cols>
  <sheetData>
    <row r="1" spans="1:24" ht="26.25" customHeight="1" x14ac:dyDescent="0.2">
      <c r="A1" s="260" t="s">
        <v>209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4" ht="12" x14ac:dyDescent="0.2">
      <c r="A2" s="2"/>
      <c r="W2" s="243" t="s">
        <v>212</v>
      </c>
      <c r="X2" s="243"/>
    </row>
    <row r="3" spans="1:24" s="56" customFormat="1" ht="18.75" customHeight="1" x14ac:dyDescent="0.15">
      <c r="A3" s="281" t="s">
        <v>110</v>
      </c>
      <c r="B3" s="55"/>
      <c r="C3" s="294" t="s">
        <v>120</v>
      </c>
      <c r="D3" s="294"/>
      <c r="E3" s="294"/>
      <c r="F3" s="294"/>
      <c r="G3" s="33"/>
      <c r="H3" s="55"/>
      <c r="I3" s="294" t="s">
        <v>121</v>
      </c>
      <c r="J3" s="294"/>
      <c r="K3" s="294"/>
      <c r="L3" s="294"/>
      <c r="M3" s="33"/>
      <c r="N3" s="55"/>
      <c r="O3" s="294" t="s">
        <v>122</v>
      </c>
      <c r="P3" s="294"/>
      <c r="Q3" s="294"/>
      <c r="R3" s="294"/>
    </row>
    <row r="4" spans="1:24" s="181" customFormat="1" ht="30.75" customHeight="1" x14ac:dyDescent="0.2">
      <c r="A4" s="264"/>
      <c r="B4" s="179" t="s">
        <v>145</v>
      </c>
      <c r="C4" s="180" t="s">
        <v>116</v>
      </c>
      <c r="D4" s="180" t="s">
        <v>117</v>
      </c>
      <c r="E4" s="180" t="s">
        <v>118</v>
      </c>
      <c r="F4" s="180" t="s">
        <v>119</v>
      </c>
      <c r="G4" s="179"/>
      <c r="H4" s="179" t="s">
        <v>144</v>
      </c>
      <c r="I4" s="180" t="s">
        <v>116</v>
      </c>
      <c r="J4" s="180" t="s">
        <v>117</v>
      </c>
      <c r="K4" s="180" t="s">
        <v>118</v>
      </c>
      <c r="L4" s="180" t="s">
        <v>119</v>
      </c>
      <c r="M4" s="179"/>
      <c r="N4" s="179" t="s">
        <v>146</v>
      </c>
      <c r="O4" s="180" t="s">
        <v>116</v>
      </c>
      <c r="P4" s="180" t="s">
        <v>117</v>
      </c>
      <c r="Q4" s="180" t="s">
        <v>118</v>
      </c>
      <c r="R4" s="180" t="s">
        <v>119</v>
      </c>
    </row>
    <row r="5" spans="1:24" s="57" customFormat="1" ht="10.5" customHeight="1" x14ac:dyDescent="0.15">
      <c r="A5" s="262" t="s">
        <v>157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</row>
    <row r="6" spans="1:24" ht="9.9499999999999993" customHeight="1" x14ac:dyDescent="0.15">
      <c r="A6" s="5" t="s">
        <v>9</v>
      </c>
      <c r="B6" s="6">
        <v>716</v>
      </c>
      <c r="C6" s="6">
        <v>395</v>
      </c>
      <c r="D6" s="6">
        <v>149</v>
      </c>
      <c r="E6" s="6">
        <v>101</v>
      </c>
      <c r="F6" s="6">
        <v>70</v>
      </c>
      <c r="H6" s="6">
        <v>498</v>
      </c>
      <c r="I6" s="6">
        <v>35</v>
      </c>
      <c r="J6" s="6">
        <v>85</v>
      </c>
      <c r="K6" s="6">
        <v>183</v>
      </c>
      <c r="L6" s="6">
        <v>195</v>
      </c>
      <c r="N6" s="6">
        <v>280</v>
      </c>
      <c r="O6" s="6">
        <v>159</v>
      </c>
      <c r="P6" s="6">
        <v>70</v>
      </c>
      <c r="Q6" s="6">
        <v>38</v>
      </c>
      <c r="R6" s="6">
        <v>13</v>
      </c>
      <c r="S6" s="6"/>
      <c r="T6" s="6"/>
    </row>
    <row r="7" spans="1:24" ht="9.9499999999999993" customHeight="1" x14ac:dyDescent="0.15">
      <c r="A7" s="5" t="s">
        <v>10</v>
      </c>
      <c r="B7" s="8">
        <v>18</v>
      </c>
      <c r="C7" s="8">
        <v>11</v>
      </c>
      <c r="D7" s="8">
        <v>5</v>
      </c>
      <c r="E7" s="8">
        <v>1</v>
      </c>
      <c r="F7" s="8">
        <v>1</v>
      </c>
      <c r="G7" s="8"/>
      <c r="H7" s="8">
        <v>12</v>
      </c>
      <c r="I7" s="8">
        <v>1</v>
      </c>
      <c r="J7" s="8">
        <v>2</v>
      </c>
      <c r="K7" s="8">
        <v>3</v>
      </c>
      <c r="L7" s="8">
        <v>6</v>
      </c>
      <c r="M7" s="8"/>
      <c r="N7" s="8">
        <v>7</v>
      </c>
      <c r="O7" s="8">
        <v>4</v>
      </c>
      <c r="P7" s="8">
        <v>2</v>
      </c>
      <c r="Q7" s="8">
        <v>1</v>
      </c>
      <c r="R7" s="8">
        <v>1</v>
      </c>
    </row>
    <row r="8" spans="1:24" ht="9.9499999999999993" customHeight="1" x14ac:dyDescent="0.15">
      <c r="A8" s="5" t="s">
        <v>11</v>
      </c>
      <c r="B8" s="8">
        <v>287</v>
      </c>
      <c r="C8" s="8">
        <v>124</v>
      </c>
      <c r="D8" s="8">
        <v>83</v>
      </c>
      <c r="E8" s="8">
        <v>63</v>
      </c>
      <c r="F8" s="8">
        <v>16</v>
      </c>
      <c r="G8" s="8"/>
      <c r="H8" s="8">
        <v>153</v>
      </c>
      <c r="I8" s="8">
        <v>8</v>
      </c>
      <c r="J8" s="8">
        <v>14</v>
      </c>
      <c r="K8" s="8">
        <v>58</v>
      </c>
      <c r="L8" s="8">
        <v>73</v>
      </c>
      <c r="M8" s="8"/>
      <c r="N8" s="8">
        <v>109</v>
      </c>
      <c r="O8" s="8">
        <v>63</v>
      </c>
      <c r="P8" s="8">
        <v>25</v>
      </c>
      <c r="Q8" s="8">
        <v>12</v>
      </c>
      <c r="R8" s="8">
        <v>9</v>
      </c>
    </row>
    <row r="9" spans="1:24" ht="9.9499999999999993" customHeight="1" x14ac:dyDescent="0.15">
      <c r="A9" s="5" t="s">
        <v>12</v>
      </c>
      <c r="B9" s="8">
        <v>1974</v>
      </c>
      <c r="C9" s="8">
        <v>873</v>
      </c>
      <c r="D9" s="8">
        <v>553</v>
      </c>
      <c r="E9" s="8">
        <v>392</v>
      </c>
      <c r="F9" s="8">
        <v>156</v>
      </c>
      <c r="G9" s="8"/>
      <c r="H9" s="8">
        <v>1149</v>
      </c>
      <c r="I9" s="8">
        <v>94</v>
      </c>
      <c r="J9" s="8">
        <v>195</v>
      </c>
      <c r="K9" s="8">
        <v>433</v>
      </c>
      <c r="L9" s="8">
        <v>426</v>
      </c>
      <c r="M9" s="8"/>
      <c r="N9" s="8">
        <v>799</v>
      </c>
      <c r="O9" s="8">
        <v>420</v>
      </c>
      <c r="P9" s="8">
        <v>199</v>
      </c>
      <c r="Q9" s="8">
        <v>110</v>
      </c>
      <c r="R9" s="8">
        <v>70</v>
      </c>
    </row>
    <row r="10" spans="1:24" ht="9.9499999999999993" customHeight="1" x14ac:dyDescent="0.15">
      <c r="A10" s="5" t="s">
        <v>13</v>
      </c>
      <c r="B10" s="8">
        <v>162</v>
      </c>
      <c r="C10" s="8">
        <v>86</v>
      </c>
      <c r="D10" s="8">
        <v>42</v>
      </c>
      <c r="E10" s="8">
        <v>27</v>
      </c>
      <c r="F10" s="8">
        <v>8</v>
      </c>
      <c r="G10" s="8"/>
      <c r="H10" s="8">
        <v>386</v>
      </c>
      <c r="I10" s="8">
        <v>26</v>
      </c>
      <c r="J10" s="8">
        <v>88</v>
      </c>
      <c r="K10" s="8">
        <v>142</v>
      </c>
      <c r="L10" s="8">
        <v>130</v>
      </c>
      <c r="M10" s="8"/>
      <c r="N10" s="8">
        <v>395</v>
      </c>
      <c r="O10" s="8">
        <v>151</v>
      </c>
      <c r="P10" s="8">
        <v>122</v>
      </c>
      <c r="Q10" s="8">
        <v>75</v>
      </c>
      <c r="R10" s="8">
        <v>46</v>
      </c>
    </row>
    <row r="11" spans="1:24" ht="9.9499999999999993" customHeight="1" x14ac:dyDescent="0.15">
      <c r="A11" s="163" t="s">
        <v>14</v>
      </c>
      <c r="B11" s="8">
        <v>72</v>
      </c>
      <c r="C11" s="8">
        <v>42</v>
      </c>
      <c r="D11" s="8">
        <v>19</v>
      </c>
      <c r="E11" s="8">
        <v>8</v>
      </c>
      <c r="F11" s="8">
        <v>3</v>
      </c>
      <c r="G11" s="8"/>
      <c r="H11" s="8">
        <v>337</v>
      </c>
      <c r="I11" s="8">
        <v>24</v>
      </c>
      <c r="J11" s="8">
        <v>80</v>
      </c>
      <c r="K11" s="8">
        <v>122</v>
      </c>
      <c r="L11" s="8">
        <v>111</v>
      </c>
      <c r="M11" s="8"/>
      <c r="N11" s="8">
        <v>154</v>
      </c>
      <c r="O11" s="8">
        <v>30</v>
      </c>
      <c r="P11" s="8">
        <v>49</v>
      </c>
      <c r="Q11" s="8">
        <v>36</v>
      </c>
      <c r="R11" s="8">
        <v>39</v>
      </c>
    </row>
    <row r="12" spans="1:24" ht="9.9499999999999993" customHeight="1" x14ac:dyDescent="0.15">
      <c r="A12" s="163" t="s">
        <v>15</v>
      </c>
      <c r="B12" s="8">
        <v>90</v>
      </c>
      <c r="C12" s="8">
        <v>44</v>
      </c>
      <c r="D12" s="8">
        <v>23</v>
      </c>
      <c r="E12" s="8">
        <v>18</v>
      </c>
      <c r="F12" s="8">
        <v>5</v>
      </c>
      <c r="G12" s="8"/>
      <c r="H12" s="8">
        <v>49</v>
      </c>
      <c r="I12" s="8">
        <v>2</v>
      </c>
      <c r="J12" s="8">
        <v>8</v>
      </c>
      <c r="K12" s="8">
        <v>19</v>
      </c>
      <c r="L12" s="8">
        <v>19</v>
      </c>
      <c r="M12" s="8"/>
      <c r="N12" s="8">
        <v>240</v>
      </c>
      <c r="O12" s="8">
        <v>121</v>
      </c>
      <c r="P12" s="8">
        <v>73</v>
      </c>
      <c r="Q12" s="8">
        <v>39</v>
      </c>
      <c r="R12" s="8">
        <v>8</v>
      </c>
    </row>
    <row r="13" spans="1:24" ht="9.9499999999999993" customHeight="1" x14ac:dyDescent="0.15">
      <c r="A13" s="5" t="s">
        <v>16</v>
      </c>
      <c r="B13" s="8">
        <v>840</v>
      </c>
      <c r="C13" s="8">
        <v>359</v>
      </c>
      <c r="D13" s="8">
        <v>243</v>
      </c>
      <c r="E13" s="8">
        <v>156</v>
      </c>
      <c r="F13" s="8">
        <v>82</v>
      </c>
      <c r="G13" s="8"/>
      <c r="H13" s="8">
        <v>558</v>
      </c>
      <c r="I13" s="8">
        <v>40</v>
      </c>
      <c r="J13" s="8">
        <v>122</v>
      </c>
      <c r="K13" s="8">
        <v>178</v>
      </c>
      <c r="L13" s="8">
        <v>219</v>
      </c>
      <c r="M13" s="8"/>
      <c r="N13" s="8">
        <v>549</v>
      </c>
      <c r="O13" s="8">
        <v>295</v>
      </c>
      <c r="P13" s="8">
        <v>141</v>
      </c>
      <c r="Q13" s="8">
        <v>84</v>
      </c>
      <c r="R13" s="8">
        <v>28</v>
      </c>
    </row>
    <row r="14" spans="1:24" ht="9.9499999999999993" customHeight="1" x14ac:dyDescent="0.15">
      <c r="A14" s="5" t="s">
        <v>17</v>
      </c>
      <c r="B14" s="8">
        <v>229</v>
      </c>
      <c r="C14" s="8">
        <v>117</v>
      </c>
      <c r="D14" s="8">
        <v>60</v>
      </c>
      <c r="E14" s="8">
        <v>42</v>
      </c>
      <c r="F14" s="8">
        <v>10</v>
      </c>
      <c r="G14" s="8"/>
      <c r="H14" s="8">
        <v>166</v>
      </c>
      <c r="I14" s="8">
        <v>4</v>
      </c>
      <c r="J14" s="8">
        <v>23</v>
      </c>
      <c r="K14" s="8">
        <v>50</v>
      </c>
      <c r="L14" s="8">
        <v>89</v>
      </c>
      <c r="M14" s="8"/>
      <c r="N14" s="8">
        <v>251</v>
      </c>
      <c r="O14" s="8">
        <v>143</v>
      </c>
      <c r="P14" s="8">
        <v>66</v>
      </c>
      <c r="Q14" s="8">
        <v>34</v>
      </c>
      <c r="R14" s="8">
        <v>9</v>
      </c>
    </row>
    <row r="15" spans="1:24" ht="9.9499999999999993" customHeight="1" x14ac:dyDescent="0.15">
      <c r="A15" s="5" t="s">
        <v>18</v>
      </c>
      <c r="B15" s="8">
        <v>759</v>
      </c>
      <c r="C15" s="8">
        <v>390</v>
      </c>
      <c r="D15" s="8">
        <v>201</v>
      </c>
      <c r="E15" s="8">
        <v>108</v>
      </c>
      <c r="F15" s="8">
        <v>59</v>
      </c>
      <c r="G15" s="8"/>
      <c r="H15" s="8">
        <v>598</v>
      </c>
      <c r="I15" s="8">
        <v>43</v>
      </c>
      <c r="J15" s="8">
        <v>105</v>
      </c>
      <c r="K15" s="8">
        <v>247</v>
      </c>
      <c r="L15" s="8">
        <v>204</v>
      </c>
      <c r="M15" s="8"/>
      <c r="N15" s="8">
        <v>363</v>
      </c>
      <c r="O15" s="8">
        <v>210</v>
      </c>
      <c r="P15" s="8">
        <v>93</v>
      </c>
      <c r="Q15" s="8">
        <v>44</v>
      </c>
      <c r="R15" s="8">
        <v>15</v>
      </c>
    </row>
    <row r="16" spans="1:24" ht="9.9499999999999993" customHeight="1" x14ac:dyDescent="0.15">
      <c r="A16" s="5" t="s">
        <v>19</v>
      </c>
      <c r="B16" s="8">
        <v>680</v>
      </c>
      <c r="C16" s="8">
        <v>313</v>
      </c>
      <c r="D16" s="8">
        <v>204</v>
      </c>
      <c r="E16" s="8">
        <v>112</v>
      </c>
      <c r="F16" s="8">
        <v>52</v>
      </c>
      <c r="G16" s="8"/>
      <c r="H16" s="8">
        <v>463</v>
      </c>
      <c r="I16" s="8">
        <v>26</v>
      </c>
      <c r="J16" s="8">
        <v>94</v>
      </c>
      <c r="K16" s="8">
        <v>171</v>
      </c>
      <c r="L16" s="8">
        <v>172</v>
      </c>
      <c r="M16" s="8"/>
      <c r="N16" s="8">
        <v>257</v>
      </c>
      <c r="O16" s="8">
        <v>152</v>
      </c>
      <c r="P16" s="8">
        <v>60</v>
      </c>
      <c r="Q16" s="8">
        <v>24</v>
      </c>
      <c r="R16" s="8">
        <v>22</v>
      </c>
    </row>
    <row r="17" spans="1:18" ht="9.9499999999999993" customHeight="1" x14ac:dyDescent="0.15">
      <c r="A17" s="5" t="s">
        <v>20</v>
      </c>
      <c r="B17" s="8">
        <v>139</v>
      </c>
      <c r="C17" s="8">
        <v>72</v>
      </c>
      <c r="D17" s="8">
        <v>31</v>
      </c>
      <c r="E17" s="8">
        <v>19</v>
      </c>
      <c r="F17" s="8">
        <v>17</v>
      </c>
      <c r="G17" s="8"/>
      <c r="H17" s="8">
        <v>94</v>
      </c>
      <c r="I17" s="8">
        <v>4</v>
      </c>
      <c r="J17" s="8">
        <v>17</v>
      </c>
      <c r="K17" s="8">
        <v>38</v>
      </c>
      <c r="L17" s="8">
        <v>35</v>
      </c>
      <c r="M17" s="8"/>
      <c r="N17" s="8">
        <v>47</v>
      </c>
      <c r="O17" s="8">
        <v>28</v>
      </c>
      <c r="P17" s="8">
        <v>12</v>
      </c>
      <c r="Q17" s="8">
        <v>3</v>
      </c>
      <c r="R17" s="8">
        <v>5</v>
      </c>
    </row>
    <row r="18" spans="1:18" ht="9.9499999999999993" customHeight="1" x14ac:dyDescent="0.15">
      <c r="A18" s="5" t="s">
        <v>21</v>
      </c>
      <c r="B18" s="8">
        <v>260</v>
      </c>
      <c r="C18" s="8">
        <v>114</v>
      </c>
      <c r="D18" s="8">
        <v>80</v>
      </c>
      <c r="E18" s="8">
        <v>46</v>
      </c>
      <c r="F18" s="8">
        <v>20</v>
      </c>
      <c r="G18" s="8"/>
      <c r="H18" s="8">
        <v>159</v>
      </c>
      <c r="I18" s="8">
        <v>8</v>
      </c>
      <c r="J18" s="8">
        <v>45</v>
      </c>
      <c r="K18" s="8">
        <v>50</v>
      </c>
      <c r="L18" s="8">
        <v>56</v>
      </c>
      <c r="M18" s="8"/>
      <c r="N18" s="8">
        <v>77</v>
      </c>
      <c r="O18" s="8">
        <v>47</v>
      </c>
      <c r="P18" s="8">
        <v>15</v>
      </c>
      <c r="Q18" s="8">
        <v>13</v>
      </c>
      <c r="R18" s="8">
        <v>2</v>
      </c>
    </row>
    <row r="19" spans="1:18" ht="9.9499999999999993" customHeight="1" x14ac:dyDescent="0.15">
      <c r="A19" s="5" t="s">
        <v>22</v>
      </c>
      <c r="B19" s="8">
        <v>1359</v>
      </c>
      <c r="C19" s="8">
        <v>593</v>
      </c>
      <c r="D19" s="8">
        <v>452</v>
      </c>
      <c r="E19" s="8">
        <v>217</v>
      </c>
      <c r="F19" s="8">
        <v>97</v>
      </c>
      <c r="G19" s="8"/>
      <c r="H19" s="8">
        <v>685</v>
      </c>
      <c r="I19" s="8">
        <v>57</v>
      </c>
      <c r="J19" s="8">
        <v>169</v>
      </c>
      <c r="K19" s="8">
        <v>250</v>
      </c>
      <c r="L19" s="8">
        <v>209</v>
      </c>
      <c r="M19" s="8"/>
      <c r="N19" s="8">
        <v>319</v>
      </c>
      <c r="O19" s="8">
        <v>210</v>
      </c>
      <c r="P19" s="8">
        <v>54</v>
      </c>
      <c r="Q19" s="8">
        <v>31</v>
      </c>
      <c r="R19" s="8">
        <v>24</v>
      </c>
    </row>
    <row r="20" spans="1:18" ht="9.9499999999999993" customHeight="1" x14ac:dyDescent="0.15">
      <c r="A20" s="5" t="s">
        <v>23</v>
      </c>
      <c r="B20" s="8">
        <v>158</v>
      </c>
      <c r="C20" s="8">
        <v>70</v>
      </c>
      <c r="D20" s="8">
        <v>36</v>
      </c>
      <c r="E20" s="8">
        <v>36</v>
      </c>
      <c r="F20" s="8">
        <v>15</v>
      </c>
      <c r="G20" s="8"/>
      <c r="H20" s="8">
        <v>108</v>
      </c>
      <c r="I20" s="8">
        <v>11</v>
      </c>
      <c r="J20" s="8">
        <v>26</v>
      </c>
      <c r="K20" s="8">
        <v>37</v>
      </c>
      <c r="L20" s="8">
        <v>34</v>
      </c>
      <c r="M20" s="8"/>
      <c r="N20" s="8">
        <v>52</v>
      </c>
      <c r="O20" s="8">
        <v>28</v>
      </c>
      <c r="P20" s="8">
        <v>11</v>
      </c>
      <c r="Q20" s="8">
        <v>11</v>
      </c>
      <c r="R20" s="8">
        <v>2</v>
      </c>
    </row>
    <row r="21" spans="1:18" ht="9.9499999999999993" customHeight="1" x14ac:dyDescent="0.15">
      <c r="A21" s="5" t="s">
        <v>24</v>
      </c>
      <c r="B21" s="8">
        <v>42</v>
      </c>
      <c r="C21" s="8">
        <v>22</v>
      </c>
      <c r="D21" s="8">
        <v>8</v>
      </c>
      <c r="E21" s="8">
        <v>9</v>
      </c>
      <c r="F21" s="8">
        <v>3</v>
      </c>
      <c r="G21" s="8"/>
      <c r="H21" s="8">
        <v>17</v>
      </c>
      <c r="I21" s="8">
        <v>3</v>
      </c>
      <c r="J21" s="8">
        <v>3</v>
      </c>
      <c r="K21" s="8">
        <v>5</v>
      </c>
      <c r="L21" s="8">
        <v>6</v>
      </c>
      <c r="M21" s="8"/>
      <c r="N21" s="8">
        <v>15</v>
      </c>
      <c r="O21" s="8">
        <v>6</v>
      </c>
      <c r="P21" s="8">
        <v>5</v>
      </c>
      <c r="Q21" s="8">
        <v>3</v>
      </c>
      <c r="R21" s="8">
        <v>2</v>
      </c>
    </row>
    <row r="22" spans="1:18" ht="9.9499999999999993" customHeight="1" x14ac:dyDescent="0.15">
      <c r="A22" s="5" t="s">
        <v>25</v>
      </c>
      <c r="B22" s="8">
        <v>603</v>
      </c>
      <c r="C22" s="8">
        <v>303</v>
      </c>
      <c r="D22" s="8">
        <v>185</v>
      </c>
      <c r="E22" s="8">
        <v>77</v>
      </c>
      <c r="F22" s="8">
        <v>38</v>
      </c>
      <c r="G22" s="8"/>
      <c r="H22" s="8">
        <v>233</v>
      </c>
      <c r="I22" s="8">
        <v>26</v>
      </c>
      <c r="J22" s="8">
        <v>110</v>
      </c>
      <c r="K22" s="8">
        <v>61</v>
      </c>
      <c r="L22" s="8">
        <v>36</v>
      </c>
      <c r="M22" s="8"/>
      <c r="N22" s="8">
        <v>185</v>
      </c>
      <c r="O22" s="8">
        <v>99</v>
      </c>
      <c r="P22" s="8">
        <v>45</v>
      </c>
      <c r="Q22" s="8">
        <v>30</v>
      </c>
      <c r="R22" s="8">
        <v>11</v>
      </c>
    </row>
    <row r="23" spans="1:18" ht="9.9499999999999993" customHeight="1" x14ac:dyDescent="0.15">
      <c r="A23" s="5" t="s">
        <v>26</v>
      </c>
      <c r="B23" s="8">
        <v>316</v>
      </c>
      <c r="C23" s="8">
        <v>134</v>
      </c>
      <c r="D23" s="8">
        <v>101</v>
      </c>
      <c r="E23" s="8">
        <v>49</v>
      </c>
      <c r="F23" s="8">
        <v>31</v>
      </c>
      <c r="G23" s="8"/>
      <c r="H23" s="8">
        <v>166</v>
      </c>
      <c r="I23" s="8">
        <v>18</v>
      </c>
      <c r="J23" s="8">
        <v>33</v>
      </c>
      <c r="K23" s="8">
        <v>58</v>
      </c>
      <c r="L23" s="8">
        <v>57</v>
      </c>
      <c r="M23" s="8"/>
      <c r="N23" s="8">
        <v>163</v>
      </c>
      <c r="O23" s="8">
        <v>85</v>
      </c>
      <c r="P23" s="8">
        <v>42</v>
      </c>
      <c r="Q23" s="8">
        <v>18</v>
      </c>
      <c r="R23" s="8">
        <v>18</v>
      </c>
    </row>
    <row r="24" spans="1:18" ht="9.9499999999999993" customHeight="1" x14ac:dyDescent="0.15">
      <c r="A24" s="5" t="s">
        <v>27</v>
      </c>
      <c r="B24" s="8">
        <v>48</v>
      </c>
      <c r="C24" s="8">
        <v>30</v>
      </c>
      <c r="D24" s="8">
        <v>10</v>
      </c>
      <c r="E24" s="8">
        <v>6</v>
      </c>
      <c r="F24" s="8">
        <v>1</v>
      </c>
      <c r="G24" s="8"/>
      <c r="H24" s="8">
        <v>21</v>
      </c>
      <c r="I24" s="8">
        <v>4</v>
      </c>
      <c r="J24" s="8">
        <v>5</v>
      </c>
      <c r="K24" s="8">
        <v>5</v>
      </c>
      <c r="L24" s="8">
        <v>7</v>
      </c>
      <c r="M24" s="8"/>
      <c r="N24" s="8">
        <v>29</v>
      </c>
      <c r="O24" s="8">
        <v>17</v>
      </c>
      <c r="P24" s="8">
        <v>5</v>
      </c>
      <c r="Q24" s="8">
        <v>3</v>
      </c>
      <c r="R24" s="8">
        <v>3</v>
      </c>
    </row>
    <row r="25" spans="1:18" ht="9.9499999999999993" customHeight="1" x14ac:dyDescent="0.15">
      <c r="A25" s="5" t="s">
        <v>28</v>
      </c>
      <c r="B25" s="8">
        <v>121</v>
      </c>
      <c r="C25" s="8">
        <v>47</v>
      </c>
      <c r="D25" s="8">
        <v>32</v>
      </c>
      <c r="E25" s="8">
        <v>29</v>
      </c>
      <c r="F25" s="8">
        <v>13</v>
      </c>
      <c r="G25" s="8"/>
      <c r="H25" s="8">
        <v>96</v>
      </c>
      <c r="I25" s="8">
        <v>13</v>
      </c>
      <c r="J25" s="8">
        <v>37</v>
      </c>
      <c r="K25" s="8">
        <v>38</v>
      </c>
      <c r="L25" s="8">
        <v>8</v>
      </c>
      <c r="M25" s="8"/>
      <c r="N25" s="8">
        <v>64</v>
      </c>
      <c r="O25" s="8">
        <v>28</v>
      </c>
      <c r="P25" s="8">
        <v>21</v>
      </c>
      <c r="Q25" s="8">
        <v>6</v>
      </c>
      <c r="R25" s="8">
        <v>9</v>
      </c>
    </row>
    <row r="26" spans="1:18" ht="9.9499999999999993" customHeight="1" x14ac:dyDescent="0.15">
      <c r="A26" s="5" t="s">
        <v>29</v>
      </c>
      <c r="B26" s="8">
        <v>485</v>
      </c>
      <c r="C26" s="8">
        <v>236</v>
      </c>
      <c r="D26" s="8">
        <v>145</v>
      </c>
      <c r="E26" s="8">
        <v>76</v>
      </c>
      <c r="F26" s="8">
        <v>28</v>
      </c>
      <c r="G26" s="8"/>
      <c r="H26" s="8">
        <v>196</v>
      </c>
      <c r="I26" s="8">
        <v>18</v>
      </c>
      <c r="J26" s="8">
        <v>71</v>
      </c>
      <c r="K26" s="8">
        <v>57</v>
      </c>
      <c r="L26" s="8">
        <v>50</v>
      </c>
      <c r="M26" s="8"/>
      <c r="N26" s="8">
        <v>175</v>
      </c>
      <c r="O26" s="8">
        <v>89</v>
      </c>
      <c r="P26" s="8">
        <v>39</v>
      </c>
      <c r="Q26" s="8">
        <v>13</v>
      </c>
      <c r="R26" s="8">
        <v>34</v>
      </c>
    </row>
    <row r="27" spans="1:18" ht="9.9499999999999993" customHeight="1" x14ac:dyDescent="0.15">
      <c r="A27" s="5" t="s">
        <v>30</v>
      </c>
      <c r="B27" s="8">
        <v>296</v>
      </c>
      <c r="C27" s="8">
        <v>153</v>
      </c>
      <c r="D27" s="8">
        <v>81</v>
      </c>
      <c r="E27" s="8">
        <v>47</v>
      </c>
      <c r="F27" s="8">
        <v>15</v>
      </c>
      <c r="G27" s="8"/>
      <c r="H27" s="8">
        <v>73</v>
      </c>
      <c r="I27" s="8">
        <v>7</v>
      </c>
      <c r="J27" s="8">
        <v>24</v>
      </c>
      <c r="K27" s="8">
        <v>17</v>
      </c>
      <c r="L27" s="8">
        <v>26</v>
      </c>
      <c r="M27" s="8"/>
      <c r="N27" s="8">
        <v>95</v>
      </c>
      <c r="O27" s="8">
        <v>47</v>
      </c>
      <c r="P27" s="8">
        <v>27</v>
      </c>
      <c r="Q27" s="8">
        <v>13</v>
      </c>
      <c r="R27" s="8">
        <v>8</v>
      </c>
    </row>
    <row r="28" spans="1:18" ht="9.9499999999999993" customHeight="1" x14ac:dyDescent="0.15">
      <c r="A28" s="262" t="s">
        <v>158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</row>
    <row r="29" spans="1:18" ht="9.9499999999999993" customHeight="1" x14ac:dyDescent="0.15">
      <c r="A29" s="5" t="s">
        <v>31</v>
      </c>
      <c r="B29" s="16">
        <v>2995</v>
      </c>
      <c r="C29" s="16">
        <v>1403</v>
      </c>
      <c r="D29" s="16">
        <v>791</v>
      </c>
      <c r="E29" s="16">
        <v>557</v>
      </c>
      <c r="F29" s="16">
        <v>243</v>
      </c>
      <c r="G29" s="8"/>
      <c r="H29" s="16">
        <v>1811</v>
      </c>
      <c r="I29" s="16">
        <v>139</v>
      </c>
      <c r="J29" s="16">
        <v>296</v>
      </c>
      <c r="K29" s="16">
        <v>677</v>
      </c>
      <c r="L29" s="16">
        <v>699</v>
      </c>
      <c r="M29" s="8"/>
      <c r="N29" s="16">
        <v>1196</v>
      </c>
      <c r="O29" s="16">
        <v>646</v>
      </c>
      <c r="P29" s="16">
        <v>296</v>
      </c>
      <c r="Q29" s="16">
        <v>161</v>
      </c>
      <c r="R29" s="16">
        <v>93</v>
      </c>
    </row>
    <row r="30" spans="1:18" ht="9.9499999999999993" customHeight="1" x14ac:dyDescent="0.15">
      <c r="A30" s="5" t="s">
        <v>32</v>
      </c>
      <c r="B30" s="8">
        <v>1990</v>
      </c>
      <c r="C30" s="8">
        <v>952</v>
      </c>
      <c r="D30" s="8">
        <v>546</v>
      </c>
      <c r="E30" s="8">
        <v>333</v>
      </c>
      <c r="F30" s="8">
        <v>159</v>
      </c>
      <c r="G30" s="8"/>
      <c r="H30" s="8">
        <v>1709</v>
      </c>
      <c r="I30" s="8">
        <v>112</v>
      </c>
      <c r="J30" s="8">
        <v>338</v>
      </c>
      <c r="K30" s="8">
        <v>617</v>
      </c>
      <c r="L30" s="8">
        <v>642</v>
      </c>
      <c r="M30" s="8"/>
      <c r="N30" s="8">
        <v>1558</v>
      </c>
      <c r="O30" s="8">
        <v>799</v>
      </c>
      <c r="P30" s="8">
        <v>422</v>
      </c>
      <c r="Q30" s="8">
        <v>238</v>
      </c>
      <c r="R30" s="8">
        <v>99</v>
      </c>
    </row>
    <row r="31" spans="1:18" ht="9.9499999999999993" customHeight="1" x14ac:dyDescent="0.15">
      <c r="A31" s="5" t="s">
        <v>33</v>
      </c>
      <c r="B31" s="8">
        <v>2438</v>
      </c>
      <c r="C31" s="8">
        <v>1092</v>
      </c>
      <c r="D31" s="8">
        <v>766</v>
      </c>
      <c r="E31" s="8">
        <v>394</v>
      </c>
      <c r="F31" s="8">
        <v>186</v>
      </c>
      <c r="G31" s="8"/>
      <c r="H31" s="8">
        <v>1401</v>
      </c>
      <c r="I31" s="8">
        <v>96</v>
      </c>
      <c r="J31" s="8">
        <v>325</v>
      </c>
      <c r="K31" s="8">
        <v>507</v>
      </c>
      <c r="L31" s="8">
        <v>472</v>
      </c>
      <c r="M31" s="8"/>
      <c r="N31" s="8">
        <v>701</v>
      </c>
      <c r="O31" s="8">
        <v>436</v>
      </c>
      <c r="P31" s="8">
        <v>141</v>
      </c>
      <c r="Q31" s="8">
        <v>71</v>
      </c>
      <c r="R31" s="8">
        <v>52</v>
      </c>
    </row>
    <row r="32" spans="1:18" ht="9.9499999999999993" customHeight="1" x14ac:dyDescent="0.15">
      <c r="A32" s="5" t="s">
        <v>34</v>
      </c>
      <c r="B32" s="8">
        <v>1288</v>
      </c>
      <c r="C32" s="8">
        <v>607</v>
      </c>
      <c r="D32" s="8">
        <v>373</v>
      </c>
      <c r="E32" s="8">
        <v>206</v>
      </c>
      <c r="F32" s="8">
        <v>102</v>
      </c>
      <c r="G32" s="8"/>
      <c r="H32" s="8">
        <v>641</v>
      </c>
      <c r="I32" s="8">
        <v>75</v>
      </c>
      <c r="J32" s="8">
        <v>214</v>
      </c>
      <c r="K32" s="8">
        <v>204</v>
      </c>
      <c r="L32" s="8">
        <v>147</v>
      </c>
      <c r="M32" s="8"/>
      <c r="N32" s="8">
        <v>507</v>
      </c>
      <c r="O32" s="8">
        <v>263</v>
      </c>
      <c r="P32" s="8">
        <v>129</v>
      </c>
      <c r="Q32" s="8">
        <v>70</v>
      </c>
      <c r="R32" s="8">
        <v>45</v>
      </c>
    </row>
    <row r="33" spans="1:18" ht="9.9499999999999993" customHeight="1" x14ac:dyDescent="0.15">
      <c r="A33" s="5" t="s">
        <v>35</v>
      </c>
      <c r="B33" s="8">
        <v>782</v>
      </c>
      <c r="C33" s="8">
        <v>389</v>
      </c>
      <c r="D33" s="8">
        <v>226</v>
      </c>
      <c r="E33" s="8">
        <v>123</v>
      </c>
      <c r="F33" s="8">
        <v>43</v>
      </c>
      <c r="G33" s="8"/>
      <c r="H33" s="8">
        <v>270</v>
      </c>
      <c r="I33" s="8">
        <v>25</v>
      </c>
      <c r="J33" s="8">
        <v>95</v>
      </c>
      <c r="K33" s="8">
        <v>74</v>
      </c>
      <c r="L33" s="8">
        <v>76</v>
      </c>
      <c r="M33" s="8"/>
      <c r="N33" s="8">
        <v>271</v>
      </c>
      <c r="O33" s="8">
        <v>136</v>
      </c>
      <c r="P33" s="8">
        <v>66</v>
      </c>
      <c r="Q33" s="8">
        <v>26</v>
      </c>
      <c r="R33" s="8">
        <v>42</v>
      </c>
    </row>
    <row r="34" spans="1:18" ht="9.9499999999999993" customHeight="1" x14ac:dyDescent="0.15">
      <c r="A34" s="262" t="s">
        <v>159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</row>
    <row r="35" spans="1:18" ht="9.9499999999999993" customHeight="1" x14ac:dyDescent="0.15">
      <c r="A35" s="5" t="s">
        <v>36</v>
      </c>
      <c r="B35" s="16">
        <v>2010</v>
      </c>
      <c r="C35" s="16">
        <v>893</v>
      </c>
      <c r="D35" s="16">
        <v>576</v>
      </c>
      <c r="E35" s="16">
        <v>367</v>
      </c>
      <c r="F35" s="16">
        <v>174</v>
      </c>
      <c r="G35" s="8"/>
      <c r="H35" s="16">
        <v>923</v>
      </c>
      <c r="I35" s="16">
        <v>31</v>
      </c>
      <c r="J35" s="16">
        <v>231</v>
      </c>
      <c r="K35" s="16">
        <v>331</v>
      </c>
      <c r="L35" s="16">
        <v>331</v>
      </c>
      <c r="M35" s="8"/>
      <c r="N35" s="16">
        <v>575</v>
      </c>
      <c r="O35" s="16">
        <v>336</v>
      </c>
      <c r="P35" s="16">
        <v>117</v>
      </c>
      <c r="Q35" s="16">
        <v>71</v>
      </c>
      <c r="R35" s="16">
        <v>51</v>
      </c>
    </row>
    <row r="36" spans="1:18" ht="9.9499999999999993" customHeight="1" x14ac:dyDescent="0.15">
      <c r="A36" s="5" t="s">
        <v>37</v>
      </c>
      <c r="B36" s="8">
        <v>1508</v>
      </c>
      <c r="C36" s="8">
        <v>736</v>
      </c>
      <c r="D36" s="8">
        <v>443</v>
      </c>
      <c r="E36" s="8">
        <v>223</v>
      </c>
      <c r="F36" s="8">
        <v>106</v>
      </c>
      <c r="G36" s="8"/>
      <c r="H36" s="8">
        <v>572</v>
      </c>
      <c r="I36" s="8">
        <v>40</v>
      </c>
      <c r="J36" s="8">
        <v>101</v>
      </c>
      <c r="K36" s="8">
        <v>172</v>
      </c>
      <c r="L36" s="8">
        <v>259</v>
      </c>
      <c r="M36" s="8"/>
      <c r="N36" s="8">
        <v>476</v>
      </c>
      <c r="O36" s="8">
        <v>293</v>
      </c>
      <c r="P36" s="8">
        <v>90</v>
      </c>
      <c r="Q36" s="8">
        <v>59</v>
      </c>
      <c r="R36" s="8">
        <v>34</v>
      </c>
    </row>
    <row r="37" spans="1:18" ht="9.9499999999999993" customHeight="1" x14ac:dyDescent="0.15">
      <c r="A37" s="5" t="s">
        <v>38</v>
      </c>
      <c r="B37" s="8">
        <v>392</v>
      </c>
      <c r="C37" s="8">
        <v>204</v>
      </c>
      <c r="D37" s="8">
        <v>99</v>
      </c>
      <c r="E37" s="8">
        <v>65</v>
      </c>
      <c r="F37" s="8">
        <v>24</v>
      </c>
      <c r="G37" s="8"/>
      <c r="H37" s="8">
        <v>333</v>
      </c>
      <c r="I37" s="8">
        <v>30</v>
      </c>
      <c r="J37" s="8">
        <v>82</v>
      </c>
      <c r="K37" s="8">
        <v>126</v>
      </c>
      <c r="L37" s="8">
        <v>95</v>
      </c>
      <c r="M37" s="8"/>
      <c r="N37" s="8">
        <v>240</v>
      </c>
      <c r="O37" s="8">
        <v>116</v>
      </c>
      <c r="P37" s="8">
        <v>64</v>
      </c>
      <c r="Q37" s="8">
        <v>40</v>
      </c>
      <c r="R37" s="8">
        <v>20</v>
      </c>
    </row>
    <row r="38" spans="1:18" ht="9.9499999999999993" customHeight="1" x14ac:dyDescent="0.15">
      <c r="A38" s="5" t="s">
        <v>39</v>
      </c>
      <c r="B38" s="8">
        <v>1748</v>
      </c>
      <c r="C38" s="8">
        <v>868</v>
      </c>
      <c r="D38" s="8">
        <v>500</v>
      </c>
      <c r="E38" s="8">
        <v>260</v>
      </c>
      <c r="F38" s="8">
        <v>121</v>
      </c>
      <c r="G38" s="8"/>
      <c r="H38" s="8">
        <v>1298</v>
      </c>
      <c r="I38" s="8">
        <v>129</v>
      </c>
      <c r="J38" s="8">
        <v>238</v>
      </c>
      <c r="K38" s="8">
        <v>405</v>
      </c>
      <c r="L38" s="8">
        <v>527</v>
      </c>
      <c r="M38" s="8"/>
      <c r="N38" s="8">
        <v>1052</v>
      </c>
      <c r="O38" s="8">
        <v>543</v>
      </c>
      <c r="P38" s="8">
        <v>268</v>
      </c>
      <c r="Q38" s="8">
        <v>153</v>
      </c>
      <c r="R38" s="8">
        <v>88</v>
      </c>
    </row>
    <row r="39" spans="1:18" ht="9.9499999999999993" customHeight="1" x14ac:dyDescent="0.15">
      <c r="A39" s="5" t="s">
        <v>40</v>
      </c>
      <c r="B39" s="8">
        <v>2249</v>
      </c>
      <c r="C39" s="8">
        <v>1072</v>
      </c>
      <c r="D39" s="8">
        <v>631</v>
      </c>
      <c r="E39" s="8">
        <v>387</v>
      </c>
      <c r="F39" s="8">
        <v>159</v>
      </c>
      <c r="G39" s="8"/>
      <c r="H39" s="8">
        <v>1590</v>
      </c>
      <c r="I39" s="8">
        <v>132</v>
      </c>
      <c r="J39" s="8">
        <v>368</v>
      </c>
      <c r="K39" s="8">
        <v>632</v>
      </c>
      <c r="L39" s="8">
        <v>458</v>
      </c>
      <c r="M39" s="8"/>
      <c r="N39" s="8">
        <v>1119</v>
      </c>
      <c r="O39" s="8">
        <v>561</v>
      </c>
      <c r="P39" s="8">
        <v>296</v>
      </c>
      <c r="Q39" s="8">
        <v>158</v>
      </c>
      <c r="R39" s="8">
        <v>105</v>
      </c>
    </row>
    <row r="40" spans="1:18" ht="9.9499999999999993" customHeight="1" x14ac:dyDescent="0.15">
      <c r="A40" s="5" t="s">
        <v>41</v>
      </c>
      <c r="B40" s="8">
        <v>1584</v>
      </c>
      <c r="C40" s="8">
        <v>670</v>
      </c>
      <c r="D40" s="8">
        <v>454</v>
      </c>
      <c r="E40" s="8">
        <v>312</v>
      </c>
      <c r="F40" s="8">
        <v>149</v>
      </c>
      <c r="G40" s="8"/>
      <c r="H40" s="8">
        <v>1116</v>
      </c>
      <c r="I40" s="8">
        <v>85</v>
      </c>
      <c r="J40" s="8">
        <v>250</v>
      </c>
      <c r="K40" s="8">
        <v>414</v>
      </c>
      <c r="L40" s="8">
        <v>367</v>
      </c>
      <c r="M40" s="8"/>
      <c r="N40" s="8">
        <v>772</v>
      </c>
      <c r="O40" s="8">
        <v>432</v>
      </c>
      <c r="P40" s="8">
        <v>221</v>
      </c>
      <c r="Q40" s="8">
        <v>85</v>
      </c>
      <c r="R40" s="8">
        <v>34</v>
      </c>
    </row>
    <row r="41" spans="1:18" ht="9.9499999999999993" customHeight="1" x14ac:dyDescent="0.15">
      <c r="A41" s="14" t="s">
        <v>42</v>
      </c>
      <c r="B41" s="13">
        <v>9491</v>
      </c>
      <c r="C41" s="13">
        <v>4443</v>
      </c>
      <c r="D41" s="13">
        <v>2702</v>
      </c>
      <c r="E41" s="13">
        <v>1613</v>
      </c>
      <c r="F41" s="13">
        <v>733</v>
      </c>
      <c r="G41" s="13"/>
      <c r="H41" s="13">
        <v>5831</v>
      </c>
      <c r="I41" s="13">
        <v>446</v>
      </c>
      <c r="J41" s="13">
        <v>1270</v>
      </c>
      <c r="K41" s="13">
        <v>2079</v>
      </c>
      <c r="L41" s="13">
        <v>2037</v>
      </c>
      <c r="M41" s="13"/>
      <c r="N41" s="13">
        <v>4233</v>
      </c>
      <c r="O41" s="13">
        <v>2281</v>
      </c>
      <c r="P41" s="13">
        <v>1055</v>
      </c>
      <c r="Q41" s="13">
        <v>566</v>
      </c>
      <c r="R41" s="13">
        <v>331</v>
      </c>
    </row>
    <row r="42" spans="1:18" ht="9" customHeight="1" x14ac:dyDescent="0.15">
      <c r="A42" s="1" t="s">
        <v>106</v>
      </c>
    </row>
  </sheetData>
  <mergeCells count="9">
    <mergeCell ref="A1:X1"/>
    <mergeCell ref="W2:X2"/>
    <mergeCell ref="A28:R28"/>
    <mergeCell ref="A34:R34"/>
    <mergeCell ref="A3:A4"/>
    <mergeCell ref="C3:F3"/>
    <mergeCell ref="I3:L3"/>
    <mergeCell ref="O3:R3"/>
    <mergeCell ref="A5:R5"/>
  </mergeCells>
  <hyperlinks>
    <hyperlink ref="W2:X2" location="'Indice delle tavole'!A1" display="TORNA ALL'INDICE"/>
  </hyperlinks>
  <pageMargins left="0.5" right="0.5" top="0.5" bottom="0.5" header="0" footer="0"/>
  <pageSetup paperSize="9" scale="83" orientation="landscape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zoomScaleNormal="100" workbookViewId="0">
      <selection activeCell="AA2" sqref="AA2:AB2"/>
    </sheetView>
  </sheetViews>
  <sheetFormatPr defaultColWidth="11.19921875" defaultRowHeight="9" customHeight="1" x14ac:dyDescent="0.15"/>
  <cols>
    <col min="1" max="1" width="33.3984375" style="1" customWidth="1"/>
    <col min="2" max="2" width="9.3984375" style="1" customWidth="1"/>
    <col min="3" max="3" width="7.19921875" style="1" bestFit="1" customWidth="1"/>
    <col min="4" max="4" width="10.19921875" style="1" bestFit="1" customWidth="1"/>
    <col min="5" max="6" width="7.19921875" style="1" bestFit="1" customWidth="1"/>
    <col min="7" max="7" width="1.796875" style="1" customWidth="1"/>
    <col min="8" max="8" width="9.3984375" style="1" customWidth="1"/>
    <col min="9" max="9" width="7.19921875" style="1" bestFit="1" customWidth="1"/>
    <col min="10" max="10" width="10.19921875" style="1" bestFit="1" customWidth="1"/>
    <col min="11" max="12" width="7" style="1" bestFit="1" customWidth="1"/>
    <col min="13" max="13" width="1.796875" style="1" customWidth="1"/>
    <col min="14" max="14" width="9.3984375" style="1" customWidth="1"/>
    <col min="15" max="15" width="7.19921875" style="1" bestFit="1" customWidth="1"/>
    <col min="16" max="16" width="10.19921875" style="1" bestFit="1" customWidth="1"/>
    <col min="17" max="18" width="7" style="1" bestFit="1" customWidth="1"/>
    <col min="19" max="19" width="1.796875" style="1" customWidth="1"/>
    <col min="20" max="20" width="9.3984375" style="1" customWidth="1"/>
    <col min="21" max="21" width="7.19921875" style="1" bestFit="1" customWidth="1"/>
    <col min="22" max="22" width="10.19921875" style="1" bestFit="1" customWidth="1"/>
    <col min="23" max="24" width="7" style="1" bestFit="1" customWidth="1"/>
    <col min="25" max="16384" width="11.19921875" style="1"/>
  </cols>
  <sheetData>
    <row r="1" spans="1:28" ht="26.25" customHeight="1" x14ac:dyDescent="0.2">
      <c r="A1" s="260" t="s">
        <v>210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185"/>
    </row>
    <row r="2" spans="1:28" ht="12" x14ac:dyDescent="0.2">
      <c r="A2" s="2"/>
      <c r="AA2" s="243" t="s">
        <v>212</v>
      </c>
      <c r="AB2" s="243"/>
    </row>
    <row r="3" spans="1:28" s="56" customFormat="1" ht="18.75" customHeight="1" x14ac:dyDescent="0.15">
      <c r="A3" s="281" t="s">
        <v>110</v>
      </c>
      <c r="B3" s="55"/>
      <c r="C3" s="294" t="s">
        <v>123</v>
      </c>
      <c r="D3" s="294"/>
      <c r="E3" s="294"/>
      <c r="F3" s="294"/>
      <c r="G3" s="33"/>
      <c r="H3" s="55"/>
      <c r="I3" s="294" t="s">
        <v>124</v>
      </c>
      <c r="J3" s="294"/>
      <c r="K3" s="294"/>
      <c r="L3" s="294"/>
      <c r="M3" s="33"/>
      <c r="N3" s="55"/>
      <c r="O3" s="294" t="s">
        <v>125</v>
      </c>
      <c r="P3" s="294"/>
      <c r="Q3" s="294"/>
      <c r="R3" s="294"/>
      <c r="T3" s="55"/>
      <c r="U3" s="294" t="s">
        <v>126</v>
      </c>
      <c r="V3" s="294"/>
      <c r="W3" s="294"/>
      <c r="X3" s="294"/>
    </row>
    <row r="4" spans="1:28" s="181" customFormat="1" ht="30.75" customHeight="1" x14ac:dyDescent="0.2">
      <c r="A4" s="264"/>
      <c r="B4" s="179" t="s">
        <v>147</v>
      </c>
      <c r="C4" s="180" t="s">
        <v>116</v>
      </c>
      <c r="D4" s="180" t="s">
        <v>117</v>
      </c>
      <c r="E4" s="180" t="s">
        <v>118</v>
      </c>
      <c r="F4" s="180" t="s">
        <v>119</v>
      </c>
      <c r="G4" s="179"/>
      <c r="H4" s="179" t="s">
        <v>148</v>
      </c>
      <c r="I4" s="180" t="s">
        <v>116</v>
      </c>
      <c r="J4" s="180" t="s">
        <v>117</v>
      </c>
      <c r="K4" s="180" t="s">
        <v>118</v>
      </c>
      <c r="L4" s="180" t="s">
        <v>119</v>
      </c>
      <c r="M4" s="179"/>
      <c r="N4" s="179" t="s">
        <v>149</v>
      </c>
      <c r="O4" s="180" t="s">
        <v>116</v>
      </c>
      <c r="P4" s="180" t="s">
        <v>117</v>
      </c>
      <c r="Q4" s="180" t="s">
        <v>118</v>
      </c>
      <c r="R4" s="180" t="s">
        <v>119</v>
      </c>
      <c r="T4" s="179" t="s">
        <v>150</v>
      </c>
      <c r="U4" s="180" t="s">
        <v>116</v>
      </c>
      <c r="V4" s="180" t="s">
        <v>117</v>
      </c>
      <c r="W4" s="180" t="s">
        <v>118</v>
      </c>
      <c r="X4" s="180" t="s">
        <v>119</v>
      </c>
    </row>
    <row r="5" spans="1:28" s="57" customFormat="1" ht="9.6" customHeight="1" x14ac:dyDescent="0.15">
      <c r="A5" s="296" t="s">
        <v>157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</row>
    <row r="6" spans="1:28" ht="9.9499999999999993" customHeight="1" x14ac:dyDescent="0.15">
      <c r="A6" s="20" t="s">
        <v>9</v>
      </c>
      <c r="B6" s="26">
        <v>1</v>
      </c>
      <c r="C6" s="26">
        <v>51.7</v>
      </c>
      <c r="D6" s="26">
        <v>2.8</v>
      </c>
      <c r="E6" s="26">
        <v>55.9</v>
      </c>
      <c r="F6" s="26">
        <v>52.2</v>
      </c>
      <c r="G6" s="26"/>
      <c r="H6" s="26">
        <v>2</v>
      </c>
      <c r="I6" s="26">
        <v>23.9</v>
      </c>
      <c r="J6" s="26">
        <v>32.700000000000003</v>
      </c>
      <c r="K6" s="26">
        <v>10</v>
      </c>
      <c r="L6" s="26">
        <v>33.299999999999997</v>
      </c>
      <c r="M6" s="26"/>
      <c r="N6" s="26">
        <v>1.9</v>
      </c>
      <c r="O6" s="26">
        <v>38.700000000000003</v>
      </c>
      <c r="P6" s="26">
        <v>12.1</v>
      </c>
      <c r="Q6" s="26">
        <v>17.3</v>
      </c>
      <c r="R6" s="26">
        <v>31.9</v>
      </c>
      <c r="S6" s="26"/>
      <c r="T6" s="26">
        <v>1.3</v>
      </c>
      <c r="U6" s="26">
        <v>33.5</v>
      </c>
      <c r="V6" s="26">
        <v>27.9</v>
      </c>
      <c r="W6" s="26">
        <v>18.5</v>
      </c>
      <c r="X6" s="26">
        <v>20.100000000000001</v>
      </c>
    </row>
    <row r="7" spans="1:28" x14ac:dyDescent="0.15">
      <c r="A7" s="20" t="s">
        <v>85</v>
      </c>
      <c r="B7" s="21">
        <v>1.1000000000000001</v>
      </c>
      <c r="C7" s="21">
        <v>34.700000000000003</v>
      </c>
      <c r="D7" s="21">
        <v>8.6999999999999993</v>
      </c>
      <c r="E7" s="21">
        <v>21.4</v>
      </c>
      <c r="F7" s="21">
        <v>84.3</v>
      </c>
      <c r="G7" s="21"/>
      <c r="H7" s="21">
        <v>1.8</v>
      </c>
      <c r="I7" s="21">
        <v>20.2</v>
      </c>
      <c r="J7" s="21">
        <v>30.4</v>
      </c>
      <c r="K7" s="22" t="s">
        <v>86</v>
      </c>
      <c r="L7" s="21">
        <v>49.5</v>
      </c>
      <c r="M7" s="21"/>
      <c r="N7" s="21">
        <v>3</v>
      </c>
      <c r="O7" s="21">
        <v>45.1</v>
      </c>
      <c r="P7" s="21">
        <v>19.100000000000001</v>
      </c>
      <c r="Q7" s="21">
        <v>2.6</v>
      </c>
      <c r="R7" s="21">
        <v>33.200000000000003</v>
      </c>
      <c r="S7" s="21"/>
      <c r="T7" s="21">
        <v>1.2</v>
      </c>
      <c r="U7" s="21">
        <v>14.3</v>
      </c>
      <c r="V7" s="21">
        <v>49.8</v>
      </c>
      <c r="W7" s="21">
        <v>15</v>
      </c>
      <c r="X7" s="21">
        <v>20.9</v>
      </c>
    </row>
    <row r="8" spans="1:28" ht="9.9499999999999993" customHeight="1" x14ac:dyDescent="0.15">
      <c r="A8" s="20" t="s">
        <v>11</v>
      </c>
      <c r="B8" s="21">
        <v>0.8</v>
      </c>
      <c r="C8" s="21">
        <v>68.400000000000006</v>
      </c>
      <c r="D8" s="21">
        <v>19.2</v>
      </c>
      <c r="E8" s="21">
        <v>34.700000000000003</v>
      </c>
      <c r="F8" s="21">
        <v>12.4</v>
      </c>
      <c r="G8" s="21"/>
      <c r="H8" s="21">
        <v>1.4</v>
      </c>
      <c r="I8" s="21">
        <v>38</v>
      </c>
      <c r="J8" s="21">
        <v>23.6</v>
      </c>
      <c r="K8" s="21">
        <v>14</v>
      </c>
      <c r="L8" s="21">
        <v>24.3</v>
      </c>
      <c r="M8" s="21"/>
      <c r="N8" s="21">
        <v>2.1</v>
      </c>
      <c r="O8" s="21">
        <v>35.6</v>
      </c>
      <c r="P8" s="21">
        <v>18.7</v>
      </c>
      <c r="Q8" s="21">
        <v>21.8</v>
      </c>
      <c r="R8" s="21">
        <v>23.9</v>
      </c>
      <c r="S8" s="21"/>
      <c r="T8" s="21">
        <v>1.2</v>
      </c>
      <c r="U8" s="21">
        <v>45.7</v>
      </c>
      <c r="V8" s="21">
        <v>21.5</v>
      </c>
      <c r="W8" s="21">
        <v>4.5999999999999996</v>
      </c>
      <c r="X8" s="21">
        <v>28.2</v>
      </c>
    </row>
    <row r="9" spans="1:28" ht="9.9499999999999993" customHeight="1" x14ac:dyDescent="0.15">
      <c r="A9" s="20" t="s">
        <v>12</v>
      </c>
      <c r="B9" s="21">
        <v>1.1000000000000001</v>
      </c>
      <c r="C9" s="21">
        <v>48.7</v>
      </c>
      <c r="D9" s="21">
        <v>10.1</v>
      </c>
      <c r="E9" s="21">
        <v>44.6</v>
      </c>
      <c r="F9" s="21">
        <v>31</v>
      </c>
      <c r="G9" s="21"/>
      <c r="H9" s="21">
        <v>1.3</v>
      </c>
      <c r="I9" s="21">
        <v>32.700000000000003</v>
      </c>
      <c r="J9" s="21">
        <v>13.2</v>
      </c>
      <c r="K9" s="21">
        <v>25.4</v>
      </c>
      <c r="L9" s="21">
        <v>28.7</v>
      </c>
      <c r="M9" s="21"/>
      <c r="N9" s="21">
        <v>2</v>
      </c>
      <c r="O9" s="21">
        <v>46.2</v>
      </c>
      <c r="P9" s="21">
        <v>8.9</v>
      </c>
      <c r="Q9" s="21">
        <v>19.5</v>
      </c>
      <c r="R9" s="21">
        <v>25.4</v>
      </c>
      <c r="S9" s="21"/>
      <c r="T9" s="21">
        <v>2.1</v>
      </c>
      <c r="U9" s="21">
        <v>22.7</v>
      </c>
      <c r="V9" s="21">
        <v>30.9</v>
      </c>
      <c r="W9" s="21">
        <v>17.899999999999999</v>
      </c>
      <c r="X9" s="21">
        <v>28.6</v>
      </c>
    </row>
    <row r="10" spans="1:28" ht="9.9499999999999993" customHeight="1" x14ac:dyDescent="0.15">
      <c r="A10" s="20" t="s">
        <v>13</v>
      </c>
      <c r="B10" s="21">
        <v>0.9</v>
      </c>
      <c r="C10" s="21">
        <v>46.5</v>
      </c>
      <c r="D10" s="21">
        <v>9.6999999999999993</v>
      </c>
      <c r="E10" s="21">
        <v>100.3</v>
      </c>
      <c r="F10" s="21">
        <v>31</v>
      </c>
      <c r="G10" s="21"/>
      <c r="H10" s="21">
        <v>1.6</v>
      </c>
      <c r="I10" s="21">
        <v>46.5</v>
      </c>
      <c r="J10" s="21">
        <v>10.5</v>
      </c>
      <c r="K10" s="21">
        <v>25.1</v>
      </c>
      <c r="L10" s="21">
        <v>17.899999999999999</v>
      </c>
      <c r="M10" s="21"/>
      <c r="N10" s="21">
        <v>2.6</v>
      </c>
      <c r="O10" s="21">
        <v>46.4</v>
      </c>
      <c r="P10" s="21">
        <v>5.4</v>
      </c>
      <c r="Q10" s="21">
        <v>19.600000000000001</v>
      </c>
      <c r="R10" s="21">
        <v>28.6</v>
      </c>
      <c r="S10" s="21"/>
      <c r="T10" s="21">
        <v>1.7</v>
      </c>
      <c r="U10" s="21">
        <v>40</v>
      </c>
      <c r="V10" s="21">
        <v>34</v>
      </c>
      <c r="W10" s="21">
        <v>14.8</v>
      </c>
      <c r="X10" s="21">
        <v>11.2</v>
      </c>
    </row>
    <row r="11" spans="1:28" ht="9.9499999999999993" customHeight="1" x14ac:dyDescent="0.15">
      <c r="A11" s="160" t="s">
        <v>14</v>
      </c>
      <c r="B11" s="21">
        <v>0.7</v>
      </c>
      <c r="C11" s="21">
        <v>14.1</v>
      </c>
      <c r="D11" s="21">
        <v>26.7</v>
      </c>
      <c r="E11" s="21">
        <v>190.2</v>
      </c>
      <c r="F11" s="21">
        <v>72.599999999999994</v>
      </c>
      <c r="G11" s="21"/>
      <c r="H11" s="21">
        <v>1</v>
      </c>
      <c r="I11" s="21">
        <v>12.5</v>
      </c>
      <c r="J11" s="21">
        <v>35.5</v>
      </c>
      <c r="K11" s="22" t="s">
        <v>86</v>
      </c>
      <c r="L11" s="21">
        <v>52</v>
      </c>
      <c r="M11" s="21"/>
      <c r="N11" s="21">
        <v>3</v>
      </c>
      <c r="O11" s="21">
        <v>48.9</v>
      </c>
      <c r="P11" s="21">
        <v>9.4</v>
      </c>
      <c r="Q11" s="21">
        <v>23.3</v>
      </c>
      <c r="R11" s="21">
        <v>18.399999999999999</v>
      </c>
      <c r="S11" s="21"/>
      <c r="T11" s="21">
        <v>1.2</v>
      </c>
      <c r="U11" s="21">
        <v>63.2</v>
      </c>
      <c r="V11" s="21">
        <v>11.9</v>
      </c>
      <c r="W11" s="21">
        <v>24.9</v>
      </c>
      <c r="X11" s="22" t="s">
        <v>86</v>
      </c>
    </row>
    <row r="12" spans="1:28" ht="9.9499999999999993" customHeight="1" x14ac:dyDescent="0.15">
      <c r="A12" s="160" t="s">
        <v>15</v>
      </c>
      <c r="B12" s="21">
        <v>1.2</v>
      </c>
      <c r="C12" s="21">
        <v>65</v>
      </c>
      <c r="D12" s="22" t="s">
        <v>86</v>
      </c>
      <c r="E12" s="21">
        <v>48.7</v>
      </c>
      <c r="F12" s="21">
        <v>7.2</v>
      </c>
      <c r="G12" s="21"/>
      <c r="H12" s="21">
        <v>2.2000000000000002</v>
      </c>
      <c r="I12" s="21">
        <v>60.7</v>
      </c>
      <c r="J12" s="22" t="s">
        <v>86</v>
      </c>
      <c r="K12" s="21">
        <v>35.6</v>
      </c>
      <c r="L12" s="21">
        <v>3.7</v>
      </c>
      <c r="M12" s="21"/>
      <c r="N12" s="21">
        <v>2.1</v>
      </c>
      <c r="O12" s="21">
        <v>43</v>
      </c>
      <c r="P12" s="22" t="s">
        <v>86</v>
      </c>
      <c r="Q12" s="21">
        <v>14.6</v>
      </c>
      <c r="R12" s="21">
        <v>42.5</v>
      </c>
      <c r="S12" s="21"/>
      <c r="T12" s="21">
        <v>2.1</v>
      </c>
      <c r="U12" s="21">
        <v>26.8</v>
      </c>
      <c r="V12" s="21">
        <v>46.5</v>
      </c>
      <c r="W12" s="21">
        <v>9</v>
      </c>
      <c r="X12" s="21">
        <v>17.600000000000001</v>
      </c>
    </row>
    <row r="13" spans="1:28" ht="9.9499999999999993" customHeight="1" x14ac:dyDescent="0.15">
      <c r="A13" s="20" t="s">
        <v>16</v>
      </c>
      <c r="B13" s="21">
        <v>1.1000000000000001</v>
      </c>
      <c r="C13" s="21">
        <v>46.1</v>
      </c>
      <c r="D13" s="21">
        <v>22.5</v>
      </c>
      <c r="E13" s="21">
        <v>53.1</v>
      </c>
      <c r="F13" s="21">
        <v>30.1</v>
      </c>
      <c r="G13" s="21"/>
      <c r="H13" s="21">
        <v>1</v>
      </c>
      <c r="I13" s="21">
        <v>46.1</v>
      </c>
      <c r="J13" s="21">
        <v>12.1</v>
      </c>
      <c r="K13" s="21">
        <v>5.7</v>
      </c>
      <c r="L13" s="21">
        <v>36.1</v>
      </c>
      <c r="M13" s="21"/>
      <c r="N13" s="21">
        <v>2.8</v>
      </c>
      <c r="O13" s="21">
        <v>31.2</v>
      </c>
      <c r="P13" s="21">
        <v>14.1</v>
      </c>
      <c r="Q13" s="21">
        <v>23.5</v>
      </c>
      <c r="R13" s="21">
        <v>31.3</v>
      </c>
      <c r="S13" s="21"/>
      <c r="T13" s="21">
        <v>2.1</v>
      </c>
      <c r="U13" s="21">
        <v>16.8</v>
      </c>
      <c r="V13" s="21">
        <v>23.8</v>
      </c>
      <c r="W13" s="21">
        <v>35.4</v>
      </c>
      <c r="X13" s="21">
        <v>23.9</v>
      </c>
    </row>
    <row r="14" spans="1:28" ht="9.9499999999999993" customHeight="1" x14ac:dyDescent="0.15">
      <c r="A14" s="20" t="s">
        <v>17</v>
      </c>
      <c r="B14" s="21">
        <v>1</v>
      </c>
      <c r="C14" s="21">
        <v>69.400000000000006</v>
      </c>
      <c r="D14" s="21">
        <v>14.3</v>
      </c>
      <c r="E14" s="21">
        <v>19</v>
      </c>
      <c r="F14" s="21">
        <v>22.8</v>
      </c>
      <c r="G14" s="21"/>
      <c r="H14" s="21">
        <v>1.2</v>
      </c>
      <c r="I14" s="21">
        <v>63.2</v>
      </c>
      <c r="J14" s="21">
        <v>12</v>
      </c>
      <c r="K14" s="21">
        <v>11.8</v>
      </c>
      <c r="L14" s="21">
        <v>13</v>
      </c>
      <c r="M14" s="21"/>
      <c r="N14" s="21">
        <v>4.3</v>
      </c>
      <c r="O14" s="21">
        <v>42.6</v>
      </c>
      <c r="P14" s="21">
        <v>16.3</v>
      </c>
      <c r="Q14" s="21">
        <v>4.0999999999999996</v>
      </c>
      <c r="R14" s="21">
        <v>37</v>
      </c>
      <c r="S14" s="21"/>
      <c r="T14" s="21">
        <v>3.1</v>
      </c>
      <c r="U14" s="21">
        <v>28</v>
      </c>
      <c r="V14" s="21">
        <v>17.100000000000001</v>
      </c>
      <c r="W14" s="21">
        <v>25.1</v>
      </c>
      <c r="X14" s="21">
        <v>29.8</v>
      </c>
    </row>
    <row r="15" spans="1:28" ht="9.9499999999999993" customHeight="1" x14ac:dyDescent="0.15">
      <c r="A15" s="20" t="s">
        <v>18</v>
      </c>
      <c r="B15" s="21">
        <v>0.5</v>
      </c>
      <c r="C15" s="21">
        <v>62.7</v>
      </c>
      <c r="D15" s="21">
        <v>18.100000000000001</v>
      </c>
      <c r="E15" s="21">
        <v>65.7</v>
      </c>
      <c r="F15" s="21">
        <v>20.9</v>
      </c>
      <c r="G15" s="21"/>
      <c r="H15" s="21">
        <v>0.9</v>
      </c>
      <c r="I15" s="21">
        <v>59.1</v>
      </c>
      <c r="J15" s="21">
        <v>4.5</v>
      </c>
      <c r="K15" s="21">
        <v>14.8</v>
      </c>
      <c r="L15" s="21">
        <v>21.6</v>
      </c>
      <c r="M15" s="21"/>
      <c r="N15" s="21">
        <v>3.1</v>
      </c>
      <c r="O15" s="21">
        <v>27.8</v>
      </c>
      <c r="P15" s="21">
        <v>15.7</v>
      </c>
      <c r="Q15" s="21">
        <v>36.9</v>
      </c>
      <c r="R15" s="21">
        <v>19.5</v>
      </c>
      <c r="S15" s="21"/>
      <c r="T15" s="21">
        <v>1.5</v>
      </c>
      <c r="U15" s="21">
        <v>27.9</v>
      </c>
      <c r="V15" s="21">
        <v>39.200000000000003</v>
      </c>
      <c r="W15" s="21">
        <v>15.7</v>
      </c>
      <c r="X15" s="21">
        <v>17.3</v>
      </c>
    </row>
    <row r="16" spans="1:28" ht="9.9499999999999993" customHeight="1" x14ac:dyDescent="0.15">
      <c r="A16" s="20" t="s">
        <v>19</v>
      </c>
      <c r="B16" s="21">
        <v>1</v>
      </c>
      <c r="C16" s="21">
        <v>55.4</v>
      </c>
      <c r="D16" s="21">
        <v>14.7</v>
      </c>
      <c r="E16" s="21">
        <v>57</v>
      </c>
      <c r="F16" s="21">
        <v>9</v>
      </c>
      <c r="G16" s="21"/>
      <c r="H16" s="21">
        <v>1.4</v>
      </c>
      <c r="I16" s="21">
        <v>45.9</v>
      </c>
      <c r="J16" s="22" t="s">
        <v>86</v>
      </c>
      <c r="K16" s="21">
        <v>11.1</v>
      </c>
      <c r="L16" s="21">
        <v>43</v>
      </c>
      <c r="M16" s="21"/>
      <c r="N16" s="21">
        <v>2</v>
      </c>
      <c r="O16" s="21">
        <v>48.2</v>
      </c>
      <c r="P16" s="21">
        <v>8.8000000000000007</v>
      </c>
      <c r="Q16" s="21">
        <v>22.2</v>
      </c>
      <c r="R16" s="21">
        <v>20.8</v>
      </c>
      <c r="S16" s="21"/>
      <c r="T16" s="21">
        <v>2.1</v>
      </c>
      <c r="U16" s="21">
        <v>18.8</v>
      </c>
      <c r="V16" s="21">
        <v>22.7</v>
      </c>
      <c r="W16" s="21">
        <v>29.1</v>
      </c>
      <c r="X16" s="21">
        <v>29.4</v>
      </c>
    </row>
    <row r="17" spans="1:24" ht="9.9499999999999993" customHeight="1" x14ac:dyDescent="0.15">
      <c r="A17" s="20" t="s">
        <v>20</v>
      </c>
      <c r="B17" s="21">
        <v>0.8</v>
      </c>
      <c r="C17" s="21">
        <v>67.900000000000006</v>
      </c>
      <c r="D17" s="21">
        <v>8.1999999999999993</v>
      </c>
      <c r="E17" s="21">
        <v>51.1</v>
      </c>
      <c r="F17" s="21">
        <v>23.9</v>
      </c>
      <c r="G17" s="21"/>
      <c r="H17" s="21">
        <v>0.5</v>
      </c>
      <c r="I17" s="21">
        <v>46.5</v>
      </c>
      <c r="J17" s="22" t="s">
        <v>86</v>
      </c>
      <c r="K17" s="21">
        <v>15.1</v>
      </c>
      <c r="L17" s="21">
        <v>38.4</v>
      </c>
      <c r="M17" s="21"/>
      <c r="N17" s="21">
        <v>2.2000000000000002</v>
      </c>
      <c r="O17" s="21">
        <v>24.3</v>
      </c>
      <c r="P17" s="22" t="s">
        <v>86</v>
      </c>
      <c r="Q17" s="21">
        <v>32.5</v>
      </c>
      <c r="R17" s="21">
        <v>43.3</v>
      </c>
      <c r="S17" s="21"/>
      <c r="T17" s="21">
        <v>1.2</v>
      </c>
      <c r="U17" s="21">
        <v>16.5</v>
      </c>
      <c r="V17" s="21">
        <v>44.1</v>
      </c>
      <c r="W17" s="21">
        <v>21.9</v>
      </c>
      <c r="X17" s="21">
        <v>17.399999999999999</v>
      </c>
    </row>
    <row r="18" spans="1:24" ht="9.9499999999999993" customHeight="1" x14ac:dyDescent="0.15">
      <c r="A18" s="20" t="s">
        <v>21</v>
      </c>
      <c r="B18" s="21">
        <v>0.6</v>
      </c>
      <c r="C18" s="21">
        <v>32.200000000000003</v>
      </c>
      <c r="D18" s="21">
        <v>17.899999999999999</v>
      </c>
      <c r="E18" s="21">
        <v>75</v>
      </c>
      <c r="F18" s="21">
        <v>21.3</v>
      </c>
      <c r="G18" s="21"/>
      <c r="H18" s="21">
        <v>1</v>
      </c>
      <c r="I18" s="21">
        <v>43.1</v>
      </c>
      <c r="J18" s="21">
        <v>24.9</v>
      </c>
      <c r="K18" s="21">
        <v>23.8</v>
      </c>
      <c r="L18" s="21">
        <v>8.1999999999999993</v>
      </c>
      <c r="M18" s="21"/>
      <c r="N18" s="21">
        <v>2.1</v>
      </c>
      <c r="O18" s="21">
        <v>33</v>
      </c>
      <c r="P18" s="21">
        <v>25.3</v>
      </c>
      <c r="Q18" s="21">
        <v>17.2</v>
      </c>
      <c r="R18" s="21">
        <v>24.6</v>
      </c>
      <c r="S18" s="21"/>
      <c r="T18" s="21">
        <v>1.8</v>
      </c>
      <c r="U18" s="21">
        <v>24.8</v>
      </c>
      <c r="V18" s="21">
        <v>26.6</v>
      </c>
      <c r="W18" s="21">
        <v>30.4</v>
      </c>
      <c r="X18" s="21">
        <v>18.2</v>
      </c>
    </row>
    <row r="19" spans="1:24" ht="9.9499999999999993" customHeight="1" x14ac:dyDescent="0.15">
      <c r="A19" s="20" t="s">
        <v>22</v>
      </c>
      <c r="B19" s="21">
        <v>1.2</v>
      </c>
      <c r="C19" s="21">
        <v>87.2</v>
      </c>
      <c r="D19" s="21">
        <v>4</v>
      </c>
      <c r="E19" s="21">
        <v>18.100000000000001</v>
      </c>
      <c r="F19" s="21">
        <v>8</v>
      </c>
      <c r="G19" s="21"/>
      <c r="H19" s="21">
        <v>1.1000000000000001</v>
      </c>
      <c r="I19" s="21">
        <v>80.2</v>
      </c>
      <c r="J19" s="21">
        <v>4.2</v>
      </c>
      <c r="K19" s="21">
        <v>4.5999999999999996</v>
      </c>
      <c r="L19" s="21">
        <v>11</v>
      </c>
      <c r="M19" s="21"/>
      <c r="N19" s="21">
        <v>2.2000000000000002</v>
      </c>
      <c r="O19" s="21">
        <v>53.9</v>
      </c>
      <c r="P19" s="21">
        <v>34.299999999999997</v>
      </c>
      <c r="Q19" s="21">
        <v>7.7</v>
      </c>
      <c r="R19" s="21">
        <v>4.0999999999999996</v>
      </c>
      <c r="S19" s="21"/>
      <c r="T19" s="21">
        <v>1.7</v>
      </c>
      <c r="U19" s="21">
        <v>31.1</v>
      </c>
      <c r="V19" s="21">
        <v>45.9</v>
      </c>
      <c r="W19" s="21">
        <v>3.2</v>
      </c>
      <c r="X19" s="21">
        <v>19.8</v>
      </c>
    </row>
    <row r="20" spans="1:24" ht="9.9499999999999993" customHeight="1" x14ac:dyDescent="0.15">
      <c r="A20" s="20" t="s">
        <v>23</v>
      </c>
      <c r="B20" s="21">
        <v>0.6</v>
      </c>
      <c r="C20" s="21">
        <v>23</v>
      </c>
      <c r="D20" s="21">
        <v>30.5</v>
      </c>
      <c r="E20" s="21">
        <v>129</v>
      </c>
      <c r="F20" s="21">
        <v>28</v>
      </c>
      <c r="G20" s="21"/>
      <c r="H20" s="21">
        <v>0.9</v>
      </c>
      <c r="I20" s="21">
        <v>44.8</v>
      </c>
      <c r="J20" s="21">
        <v>13.4</v>
      </c>
      <c r="K20" s="22" t="s">
        <v>86</v>
      </c>
      <c r="L20" s="21">
        <v>41.8</v>
      </c>
      <c r="M20" s="21"/>
      <c r="N20" s="21">
        <v>1.9</v>
      </c>
      <c r="O20" s="21">
        <v>43.6</v>
      </c>
      <c r="P20" s="21">
        <v>25.4</v>
      </c>
      <c r="Q20" s="21">
        <v>6.8</v>
      </c>
      <c r="R20" s="21">
        <v>24.2</v>
      </c>
      <c r="S20" s="21"/>
      <c r="T20" s="21">
        <v>1.6</v>
      </c>
      <c r="U20" s="21">
        <v>38.5</v>
      </c>
      <c r="V20" s="21">
        <v>24.2</v>
      </c>
      <c r="W20" s="21">
        <v>12.6</v>
      </c>
      <c r="X20" s="21">
        <v>24.6</v>
      </c>
    </row>
    <row r="21" spans="1:24" ht="9.9499999999999993" customHeight="1" x14ac:dyDescent="0.15">
      <c r="A21" s="20" t="s">
        <v>24</v>
      </c>
      <c r="B21" s="21">
        <v>0.7</v>
      </c>
      <c r="C21" s="21">
        <v>87.7</v>
      </c>
      <c r="D21" s="22" t="s">
        <v>86</v>
      </c>
      <c r="E21" s="21">
        <v>20.5</v>
      </c>
      <c r="F21" s="21">
        <v>12.3</v>
      </c>
      <c r="G21" s="21"/>
      <c r="H21" s="21">
        <v>0.8</v>
      </c>
      <c r="I21" s="21">
        <v>75.599999999999994</v>
      </c>
      <c r="J21" s="22" t="s">
        <v>86</v>
      </c>
      <c r="K21" s="21">
        <v>13.8</v>
      </c>
      <c r="L21" s="21">
        <v>10.6</v>
      </c>
      <c r="M21" s="21"/>
      <c r="N21" s="21">
        <v>1.2</v>
      </c>
      <c r="O21" s="21">
        <v>84.6</v>
      </c>
      <c r="P21" s="22" t="s">
        <v>86</v>
      </c>
      <c r="Q21" s="21">
        <v>8.1999999999999993</v>
      </c>
      <c r="R21" s="21">
        <v>7.1</v>
      </c>
      <c r="S21" s="21"/>
      <c r="T21" s="21">
        <v>0.9</v>
      </c>
      <c r="U21" s="21">
        <v>8.9</v>
      </c>
      <c r="V21" s="21">
        <v>9.5</v>
      </c>
      <c r="W21" s="21">
        <v>16.100000000000001</v>
      </c>
      <c r="X21" s="21">
        <v>65.5</v>
      </c>
    </row>
    <row r="22" spans="1:24" ht="9.9499999999999993" customHeight="1" x14ac:dyDescent="0.15">
      <c r="A22" s="20" t="s">
        <v>25</v>
      </c>
      <c r="B22" s="21">
        <v>1</v>
      </c>
      <c r="C22" s="21">
        <v>56</v>
      </c>
      <c r="D22" s="21">
        <v>17.3</v>
      </c>
      <c r="E22" s="21">
        <v>55.5</v>
      </c>
      <c r="F22" s="21">
        <v>21.3</v>
      </c>
      <c r="G22" s="21"/>
      <c r="H22" s="21">
        <v>0.8</v>
      </c>
      <c r="I22" s="21">
        <v>65.3</v>
      </c>
      <c r="J22" s="21">
        <v>13.1</v>
      </c>
      <c r="K22" s="21">
        <v>8.1</v>
      </c>
      <c r="L22" s="21">
        <v>13.5</v>
      </c>
      <c r="M22" s="21"/>
      <c r="N22" s="21">
        <v>1.2</v>
      </c>
      <c r="O22" s="21">
        <v>55.1</v>
      </c>
      <c r="P22" s="21">
        <v>11.9</v>
      </c>
      <c r="Q22" s="21">
        <v>8.1999999999999993</v>
      </c>
      <c r="R22" s="21">
        <v>24.8</v>
      </c>
      <c r="S22" s="21"/>
      <c r="T22" s="21">
        <v>0.7</v>
      </c>
      <c r="U22" s="21">
        <v>54.2</v>
      </c>
      <c r="V22" s="21">
        <v>15</v>
      </c>
      <c r="W22" s="21">
        <v>16.100000000000001</v>
      </c>
      <c r="X22" s="21">
        <v>14.7</v>
      </c>
    </row>
    <row r="23" spans="1:24" ht="9.9499999999999993" customHeight="1" x14ac:dyDescent="0.15">
      <c r="A23" s="20" t="s">
        <v>26</v>
      </c>
      <c r="B23" s="21">
        <v>0.7</v>
      </c>
      <c r="C23" s="21">
        <v>45.4</v>
      </c>
      <c r="D23" s="21">
        <v>23.5</v>
      </c>
      <c r="E23" s="21">
        <v>65.900000000000006</v>
      </c>
      <c r="F23" s="21">
        <v>18.899999999999999</v>
      </c>
      <c r="G23" s="21"/>
      <c r="H23" s="21">
        <v>0.9</v>
      </c>
      <c r="I23" s="21">
        <v>58.1</v>
      </c>
      <c r="J23" s="21">
        <v>19.3</v>
      </c>
      <c r="K23" s="21">
        <v>7.5</v>
      </c>
      <c r="L23" s="21">
        <v>15.1</v>
      </c>
      <c r="M23" s="21"/>
      <c r="N23" s="21">
        <v>1.2</v>
      </c>
      <c r="O23" s="21">
        <v>34.700000000000003</v>
      </c>
      <c r="P23" s="21">
        <v>25.6</v>
      </c>
      <c r="Q23" s="21">
        <v>10.5</v>
      </c>
      <c r="R23" s="21">
        <v>29.2</v>
      </c>
      <c r="S23" s="21"/>
      <c r="T23" s="21">
        <v>0.5</v>
      </c>
      <c r="U23" s="21">
        <v>8.1999999999999993</v>
      </c>
      <c r="V23" s="21">
        <v>6.4</v>
      </c>
      <c r="W23" s="21">
        <v>35.4</v>
      </c>
      <c r="X23" s="21">
        <v>50</v>
      </c>
    </row>
    <row r="24" spans="1:24" ht="9.9499999999999993" customHeight="1" x14ac:dyDescent="0.15">
      <c r="A24" s="20" t="s">
        <v>27</v>
      </c>
      <c r="B24" s="21">
        <v>1.6</v>
      </c>
      <c r="C24" s="21">
        <v>92.2</v>
      </c>
      <c r="D24" s="22" t="s">
        <v>86</v>
      </c>
      <c r="E24" s="21">
        <v>6.4</v>
      </c>
      <c r="F24" s="21">
        <v>7.8</v>
      </c>
      <c r="G24" s="21"/>
      <c r="H24" s="21">
        <v>1.9</v>
      </c>
      <c r="I24" s="21">
        <v>77.400000000000006</v>
      </c>
      <c r="J24" s="21">
        <v>13.1</v>
      </c>
      <c r="K24" s="21">
        <v>3.1</v>
      </c>
      <c r="L24" s="21">
        <v>6.4</v>
      </c>
      <c r="M24" s="21"/>
      <c r="N24" s="21">
        <v>1.8</v>
      </c>
      <c r="O24" s="21">
        <v>87.7</v>
      </c>
      <c r="P24" s="22" t="s">
        <v>86</v>
      </c>
      <c r="Q24" s="22" t="s">
        <v>86</v>
      </c>
      <c r="R24" s="21">
        <v>12.3</v>
      </c>
      <c r="S24" s="21"/>
      <c r="T24" s="21">
        <v>0.7</v>
      </c>
      <c r="U24" s="21">
        <v>21.5</v>
      </c>
      <c r="V24" s="21">
        <v>11.5</v>
      </c>
      <c r="W24" s="21">
        <v>8.6999999999999993</v>
      </c>
      <c r="X24" s="21">
        <v>58.3</v>
      </c>
    </row>
    <row r="25" spans="1:24" ht="9.9499999999999993" customHeight="1" x14ac:dyDescent="0.15">
      <c r="A25" s="20" t="s">
        <v>28</v>
      </c>
      <c r="B25" s="21">
        <v>1.4</v>
      </c>
      <c r="C25" s="21">
        <v>52.4</v>
      </c>
      <c r="D25" s="21">
        <v>19.3</v>
      </c>
      <c r="E25" s="21">
        <v>24.7</v>
      </c>
      <c r="F25" s="21">
        <v>28.3</v>
      </c>
      <c r="G25" s="21"/>
      <c r="H25" s="21">
        <v>1.6</v>
      </c>
      <c r="I25" s="21">
        <v>56.6</v>
      </c>
      <c r="J25" s="21">
        <v>3.7</v>
      </c>
      <c r="K25" s="21">
        <v>17.5</v>
      </c>
      <c r="L25" s="21">
        <v>22.2</v>
      </c>
      <c r="M25" s="21"/>
      <c r="N25" s="21">
        <v>1.5</v>
      </c>
      <c r="O25" s="21">
        <v>50.9</v>
      </c>
      <c r="P25" s="22" t="s">
        <v>86</v>
      </c>
      <c r="Q25" s="21">
        <v>9.1</v>
      </c>
      <c r="R25" s="21">
        <v>39.9</v>
      </c>
      <c r="S25" s="21"/>
      <c r="T25" s="21">
        <v>0.2</v>
      </c>
      <c r="U25" s="21">
        <v>46.3</v>
      </c>
      <c r="V25" s="22" t="s">
        <v>86</v>
      </c>
      <c r="W25" s="22" t="s">
        <v>86</v>
      </c>
      <c r="X25" s="21">
        <v>53.7</v>
      </c>
    </row>
    <row r="26" spans="1:24" ht="9.9499999999999993" customHeight="1" x14ac:dyDescent="0.15">
      <c r="A26" s="20" t="s">
        <v>29</v>
      </c>
      <c r="B26" s="21">
        <v>0.4</v>
      </c>
      <c r="C26" s="21">
        <v>25.7</v>
      </c>
      <c r="D26" s="21">
        <v>29.4</v>
      </c>
      <c r="E26" s="21">
        <v>56.3</v>
      </c>
      <c r="F26" s="21">
        <v>44.8</v>
      </c>
      <c r="G26" s="21"/>
      <c r="H26" s="21">
        <v>0.9</v>
      </c>
      <c r="I26" s="21">
        <v>41.6</v>
      </c>
      <c r="J26" s="21">
        <v>28.3</v>
      </c>
      <c r="K26" s="21">
        <v>12.7</v>
      </c>
      <c r="L26" s="21">
        <v>17.399999999999999</v>
      </c>
      <c r="M26" s="21"/>
      <c r="N26" s="21">
        <v>0.6</v>
      </c>
      <c r="O26" s="21">
        <v>47.4</v>
      </c>
      <c r="P26" s="21">
        <v>10.8</v>
      </c>
      <c r="Q26" s="21">
        <v>6.1</v>
      </c>
      <c r="R26" s="21">
        <v>35.700000000000003</v>
      </c>
      <c r="S26" s="21"/>
      <c r="T26" s="21">
        <v>0.6</v>
      </c>
      <c r="U26" s="21">
        <v>31.2</v>
      </c>
      <c r="V26" s="21">
        <v>25.9</v>
      </c>
      <c r="W26" s="21">
        <v>43</v>
      </c>
      <c r="X26" s="22" t="s">
        <v>86</v>
      </c>
    </row>
    <row r="27" spans="1:24" ht="9.9499999999999993" customHeight="1" x14ac:dyDescent="0.15">
      <c r="A27" s="20" t="s">
        <v>30</v>
      </c>
      <c r="B27" s="21">
        <v>1</v>
      </c>
      <c r="C27" s="21">
        <v>56.6</v>
      </c>
      <c r="D27" s="21">
        <v>12.4</v>
      </c>
      <c r="E27" s="21">
        <v>62.4</v>
      </c>
      <c r="F27" s="21">
        <v>12</v>
      </c>
      <c r="G27" s="21"/>
      <c r="H27" s="21">
        <v>0.7</v>
      </c>
      <c r="I27" s="21">
        <v>57.9</v>
      </c>
      <c r="J27" s="22" t="s">
        <v>86</v>
      </c>
      <c r="K27" s="21">
        <v>20.8</v>
      </c>
      <c r="L27" s="21">
        <v>21.3</v>
      </c>
      <c r="M27" s="21"/>
      <c r="N27" s="21">
        <v>1.1000000000000001</v>
      </c>
      <c r="O27" s="21">
        <v>67.400000000000006</v>
      </c>
      <c r="P27" s="21">
        <v>18.100000000000001</v>
      </c>
      <c r="Q27" s="21">
        <v>6.3</v>
      </c>
      <c r="R27" s="21">
        <v>8.1999999999999993</v>
      </c>
      <c r="S27" s="21"/>
      <c r="T27" s="21">
        <v>2.1</v>
      </c>
      <c r="U27" s="21">
        <v>19.100000000000001</v>
      </c>
      <c r="V27" s="21">
        <v>18.3</v>
      </c>
      <c r="W27" s="21">
        <v>22.1</v>
      </c>
      <c r="X27" s="21">
        <v>40.6</v>
      </c>
    </row>
    <row r="28" spans="1:24" ht="9.9499999999999993" customHeight="1" x14ac:dyDescent="0.15">
      <c r="A28" s="262" t="s">
        <v>158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</row>
    <row r="29" spans="1:24" ht="9.9499999999999993" customHeight="1" x14ac:dyDescent="0.15">
      <c r="A29" s="20" t="s">
        <v>31</v>
      </c>
      <c r="B29" s="26">
        <v>1.1000000000000001</v>
      </c>
      <c r="C29" s="26">
        <v>50.8</v>
      </c>
      <c r="D29" s="26">
        <v>8.9</v>
      </c>
      <c r="E29" s="26">
        <v>46.6</v>
      </c>
      <c r="F29" s="26">
        <v>35.5</v>
      </c>
      <c r="G29" s="26"/>
      <c r="H29" s="26">
        <v>1.5</v>
      </c>
      <c r="I29" s="26">
        <v>29.9</v>
      </c>
      <c r="J29" s="26">
        <v>21.2</v>
      </c>
      <c r="K29" s="26">
        <v>18.7</v>
      </c>
      <c r="L29" s="26">
        <v>30.2</v>
      </c>
      <c r="M29" s="26"/>
      <c r="N29" s="26">
        <v>2</v>
      </c>
      <c r="O29" s="26">
        <v>43.2</v>
      </c>
      <c r="P29" s="26">
        <v>10.8</v>
      </c>
      <c r="Q29" s="26">
        <v>19</v>
      </c>
      <c r="R29" s="26">
        <v>27</v>
      </c>
      <c r="S29" s="26"/>
      <c r="T29" s="26">
        <v>1.8</v>
      </c>
      <c r="U29" s="26">
        <v>26.2</v>
      </c>
      <c r="V29" s="26">
        <v>29.8</v>
      </c>
      <c r="W29" s="26">
        <v>17.100000000000001</v>
      </c>
      <c r="X29" s="26">
        <v>26.9</v>
      </c>
    </row>
    <row r="30" spans="1:24" ht="9.9499999999999993" customHeight="1" x14ac:dyDescent="0.15">
      <c r="A30" s="20" t="s">
        <v>32</v>
      </c>
      <c r="B30" s="21">
        <v>0.9</v>
      </c>
      <c r="C30" s="21">
        <v>52.8</v>
      </c>
      <c r="D30" s="21">
        <v>19.2</v>
      </c>
      <c r="E30" s="21">
        <v>56.9</v>
      </c>
      <c r="F30" s="21">
        <v>27.1</v>
      </c>
      <c r="G30" s="21"/>
      <c r="H30" s="21">
        <v>1</v>
      </c>
      <c r="I30" s="21">
        <v>52.4</v>
      </c>
      <c r="J30" s="21">
        <v>9.4</v>
      </c>
      <c r="K30" s="21">
        <v>12.1</v>
      </c>
      <c r="L30" s="21">
        <v>26.1</v>
      </c>
      <c r="M30" s="21"/>
      <c r="N30" s="21">
        <v>3</v>
      </c>
      <c r="O30" s="21">
        <v>32.700000000000003</v>
      </c>
      <c r="P30" s="21">
        <v>14.4</v>
      </c>
      <c r="Q30" s="21">
        <v>25.6</v>
      </c>
      <c r="R30" s="21">
        <v>27.3</v>
      </c>
      <c r="S30" s="21"/>
      <c r="T30" s="21">
        <v>1.9</v>
      </c>
      <c r="U30" s="21">
        <v>23.8</v>
      </c>
      <c r="V30" s="21">
        <v>28.1</v>
      </c>
      <c r="W30" s="21">
        <v>26.2</v>
      </c>
      <c r="X30" s="21">
        <v>21.9</v>
      </c>
    </row>
    <row r="31" spans="1:24" ht="9.9499999999999993" customHeight="1" x14ac:dyDescent="0.15">
      <c r="A31" s="20" t="s">
        <v>33</v>
      </c>
      <c r="B31" s="21">
        <v>1</v>
      </c>
      <c r="C31" s="21">
        <v>72.400000000000006</v>
      </c>
      <c r="D31" s="21">
        <v>8.5</v>
      </c>
      <c r="E31" s="21">
        <v>36</v>
      </c>
      <c r="F31" s="21">
        <v>10.199999999999999</v>
      </c>
      <c r="G31" s="21"/>
      <c r="H31" s="21">
        <v>1.2</v>
      </c>
      <c r="I31" s="21">
        <v>61.7</v>
      </c>
      <c r="J31" s="21">
        <v>4.7</v>
      </c>
      <c r="K31" s="21">
        <v>9.6</v>
      </c>
      <c r="L31" s="21">
        <v>24</v>
      </c>
      <c r="M31" s="21"/>
      <c r="N31" s="21">
        <v>2.1</v>
      </c>
      <c r="O31" s="21">
        <v>47.4</v>
      </c>
      <c r="P31" s="21">
        <v>23</v>
      </c>
      <c r="Q31" s="21">
        <v>15</v>
      </c>
      <c r="R31" s="21">
        <v>14.5</v>
      </c>
      <c r="S31" s="21"/>
      <c r="T31" s="21">
        <v>1.8</v>
      </c>
      <c r="U31" s="21">
        <v>25</v>
      </c>
      <c r="V31" s="21">
        <v>34.700000000000003</v>
      </c>
      <c r="W31" s="21">
        <v>17.2</v>
      </c>
      <c r="X31" s="21">
        <v>23.1</v>
      </c>
    </row>
    <row r="32" spans="1:24" ht="9.9499999999999993" customHeight="1" x14ac:dyDescent="0.15">
      <c r="A32" s="20" t="s">
        <v>34</v>
      </c>
      <c r="B32" s="21">
        <v>0.9</v>
      </c>
      <c r="C32" s="21">
        <v>54</v>
      </c>
      <c r="D32" s="21">
        <v>18.399999999999999</v>
      </c>
      <c r="E32" s="21">
        <v>51.5</v>
      </c>
      <c r="F32" s="21">
        <v>21.6</v>
      </c>
      <c r="G32" s="21"/>
      <c r="H32" s="21">
        <v>1</v>
      </c>
      <c r="I32" s="21">
        <v>60.8</v>
      </c>
      <c r="J32" s="21">
        <v>12.4</v>
      </c>
      <c r="K32" s="21">
        <v>9</v>
      </c>
      <c r="L32" s="21">
        <v>17.8</v>
      </c>
      <c r="M32" s="21"/>
      <c r="N32" s="21">
        <v>1.3</v>
      </c>
      <c r="O32" s="21">
        <v>49.7</v>
      </c>
      <c r="P32" s="21">
        <v>14.7</v>
      </c>
      <c r="Q32" s="21">
        <v>8.3000000000000007</v>
      </c>
      <c r="R32" s="21">
        <v>27.2</v>
      </c>
      <c r="S32" s="21"/>
      <c r="T32" s="21">
        <v>0.7</v>
      </c>
      <c r="U32" s="21">
        <v>37.4</v>
      </c>
      <c r="V32" s="21">
        <v>14.1</v>
      </c>
      <c r="W32" s="21">
        <v>18.7</v>
      </c>
      <c r="X32" s="21">
        <v>29.8</v>
      </c>
    </row>
    <row r="33" spans="1:24" ht="9.9499999999999993" customHeight="1" x14ac:dyDescent="0.15">
      <c r="A33" s="20" t="s">
        <v>35</v>
      </c>
      <c r="B33" s="21">
        <v>0.5</v>
      </c>
      <c r="C33" s="21">
        <v>40.700000000000003</v>
      </c>
      <c r="D33" s="21">
        <v>21.2</v>
      </c>
      <c r="E33" s="21">
        <v>59.2</v>
      </c>
      <c r="F33" s="21">
        <v>28.9</v>
      </c>
      <c r="G33" s="21"/>
      <c r="H33" s="21">
        <v>0.9</v>
      </c>
      <c r="I33" s="21">
        <v>44.9</v>
      </c>
      <c r="J33" s="21">
        <v>22.6</v>
      </c>
      <c r="K33" s="21">
        <v>14.3</v>
      </c>
      <c r="L33" s="21">
        <v>18.2</v>
      </c>
      <c r="M33" s="21"/>
      <c r="N33" s="21">
        <v>0.7</v>
      </c>
      <c r="O33" s="21">
        <v>55</v>
      </c>
      <c r="P33" s="21">
        <v>13.6</v>
      </c>
      <c r="Q33" s="21">
        <v>6.2</v>
      </c>
      <c r="R33" s="21">
        <v>25.3</v>
      </c>
      <c r="S33" s="21"/>
      <c r="T33" s="21">
        <v>1</v>
      </c>
      <c r="U33" s="21">
        <v>24.8</v>
      </c>
      <c r="V33" s="21">
        <v>21.8</v>
      </c>
      <c r="W33" s="21">
        <v>31.9</v>
      </c>
      <c r="X33" s="21">
        <v>21.5</v>
      </c>
    </row>
    <row r="34" spans="1:24" ht="9.9499999999999993" customHeight="1" x14ac:dyDescent="0.15">
      <c r="A34" s="262" t="s">
        <v>159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</row>
    <row r="35" spans="1:24" x14ac:dyDescent="0.15">
      <c r="A35" s="20" t="s">
        <v>84</v>
      </c>
      <c r="B35" s="26">
        <v>1.1000000000000001</v>
      </c>
      <c r="C35" s="26">
        <v>52.5</v>
      </c>
      <c r="D35" s="26">
        <v>13.3</v>
      </c>
      <c r="E35" s="26">
        <v>30.3</v>
      </c>
      <c r="F35" s="26">
        <v>28.3</v>
      </c>
      <c r="G35" s="26"/>
      <c r="H35" s="26">
        <v>1.4</v>
      </c>
      <c r="I35" s="26">
        <v>59.3</v>
      </c>
      <c r="J35" s="26">
        <v>12.5</v>
      </c>
      <c r="K35" s="26">
        <v>9.1</v>
      </c>
      <c r="L35" s="26">
        <v>19.2</v>
      </c>
      <c r="M35" s="26"/>
      <c r="N35" s="26">
        <v>2.2999999999999998</v>
      </c>
      <c r="O35" s="26">
        <v>38.5</v>
      </c>
      <c r="P35" s="26">
        <v>22.6</v>
      </c>
      <c r="Q35" s="26">
        <v>15.9</v>
      </c>
      <c r="R35" s="26">
        <v>22.9</v>
      </c>
      <c r="S35" s="26"/>
      <c r="T35" s="26">
        <v>2</v>
      </c>
      <c r="U35" s="26">
        <v>29.4</v>
      </c>
      <c r="V35" s="26">
        <v>29.5</v>
      </c>
      <c r="W35" s="26">
        <v>24.5</v>
      </c>
      <c r="X35" s="26">
        <v>16.7</v>
      </c>
    </row>
    <row r="36" spans="1:24" x14ac:dyDescent="0.15">
      <c r="A36" s="20" t="s">
        <v>87</v>
      </c>
      <c r="B36" s="21">
        <v>1</v>
      </c>
      <c r="C36" s="21">
        <v>66.400000000000006</v>
      </c>
      <c r="D36" s="21">
        <v>14.3</v>
      </c>
      <c r="E36" s="21">
        <v>35</v>
      </c>
      <c r="F36" s="21">
        <v>11.9</v>
      </c>
      <c r="G36" s="21"/>
      <c r="H36" s="21">
        <v>0.8</v>
      </c>
      <c r="I36" s="21">
        <v>62.3</v>
      </c>
      <c r="J36" s="21">
        <v>2</v>
      </c>
      <c r="K36" s="21">
        <v>11.1</v>
      </c>
      <c r="L36" s="21">
        <v>24.7</v>
      </c>
      <c r="M36" s="21"/>
      <c r="N36" s="21">
        <v>1.3</v>
      </c>
      <c r="O36" s="21">
        <v>61.4</v>
      </c>
      <c r="P36" s="21">
        <v>9.4</v>
      </c>
      <c r="Q36" s="21">
        <v>13.1</v>
      </c>
      <c r="R36" s="21">
        <v>16.100000000000001</v>
      </c>
      <c r="S36" s="21"/>
      <c r="T36" s="21">
        <v>1.1000000000000001</v>
      </c>
      <c r="U36" s="21">
        <v>21.2</v>
      </c>
      <c r="V36" s="21">
        <v>36.700000000000003</v>
      </c>
      <c r="W36" s="21">
        <v>19.2</v>
      </c>
      <c r="X36" s="21">
        <v>22.8</v>
      </c>
    </row>
    <row r="37" spans="1:24" x14ac:dyDescent="0.15">
      <c r="A37" s="20" t="s">
        <v>38</v>
      </c>
      <c r="B37" s="21">
        <v>1</v>
      </c>
      <c r="C37" s="21">
        <v>40.299999999999997</v>
      </c>
      <c r="D37" s="21">
        <v>12.4</v>
      </c>
      <c r="E37" s="21">
        <v>27.9</v>
      </c>
      <c r="F37" s="21">
        <v>50.2</v>
      </c>
      <c r="G37" s="21"/>
      <c r="H37" s="21">
        <v>0.9</v>
      </c>
      <c r="I37" s="21">
        <v>34.799999999999997</v>
      </c>
      <c r="J37" s="21">
        <v>14.4</v>
      </c>
      <c r="K37" s="21">
        <v>18</v>
      </c>
      <c r="L37" s="21">
        <v>32.799999999999997</v>
      </c>
      <c r="M37" s="21"/>
      <c r="N37" s="21">
        <v>1.8</v>
      </c>
      <c r="O37" s="21">
        <v>41.8</v>
      </c>
      <c r="P37" s="21">
        <v>16.3</v>
      </c>
      <c r="Q37" s="21">
        <v>17.3</v>
      </c>
      <c r="R37" s="21">
        <v>24.6</v>
      </c>
      <c r="S37" s="21"/>
      <c r="T37" s="21">
        <v>1.1000000000000001</v>
      </c>
      <c r="U37" s="21">
        <v>54.9</v>
      </c>
      <c r="V37" s="21">
        <v>2.7</v>
      </c>
      <c r="W37" s="21">
        <v>15.1</v>
      </c>
      <c r="X37" s="21">
        <v>27.3</v>
      </c>
    </row>
    <row r="38" spans="1:24" x14ac:dyDescent="0.15">
      <c r="A38" s="20" t="s">
        <v>88</v>
      </c>
      <c r="B38" s="21">
        <v>0.8</v>
      </c>
      <c r="C38" s="21">
        <v>61</v>
      </c>
      <c r="D38" s="21">
        <v>5.6</v>
      </c>
      <c r="E38" s="21">
        <v>60.3</v>
      </c>
      <c r="F38" s="21">
        <v>28.7</v>
      </c>
      <c r="G38" s="21"/>
      <c r="H38" s="21">
        <v>1.1000000000000001</v>
      </c>
      <c r="I38" s="21">
        <v>48.6</v>
      </c>
      <c r="J38" s="21">
        <v>12</v>
      </c>
      <c r="K38" s="21">
        <v>16.399999999999999</v>
      </c>
      <c r="L38" s="21">
        <v>23</v>
      </c>
      <c r="M38" s="21"/>
      <c r="N38" s="21">
        <v>1.7</v>
      </c>
      <c r="O38" s="21">
        <v>42.5</v>
      </c>
      <c r="P38" s="21">
        <v>7.9</v>
      </c>
      <c r="Q38" s="21">
        <v>23.4</v>
      </c>
      <c r="R38" s="21">
        <v>26.2</v>
      </c>
      <c r="S38" s="21"/>
      <c r="T38" s="21">
        <v>1.3</v>
      </c>
      <c r="U38" s="21">
        <v>22.5</v>
      </c>
      <c r="V38" s="21">
        <v>21.7</v>
      </c>
      <c r="W38" s="21">
        <v>23</v>
      </c>
      <c r="X38" s="21">
        <v>32.799999999999997</v>
      </c>
    </row>
    <row r="39" spans="1:24" x14ac:dyDescent="0.15">
      <c r="A39" s="20" t="s">
        <v>89</v>
      </c>
      <c r="B39" s="21">
        <v>0.9</v>
      </c>
      <c r="C39" s="21">
        <v>52.1</v>
      </c>
      <c r="D39" s="21">
        <v>19.2</v>
      </c>
      <c r="E39" s="21">
        <v>61</v>
      </c>
      <c r="F39" s="21">
        <v>25.9</v>
      </c>
      <c r="G39" s="21"/>
      <c r="H39" s="21">
        <v>1.4</v>
      </c>
      <c r="I39" s="21">
        <v>34.299999999999997</v>
      </c>
      <c r="J39" s="21">
        <v>21.8</v>
      </c>
      <c r="K39" s="21">
        <v>16.600000000000001</v>
      </c>
      <c r="L39" s="21">
        <v>27.4</v>
      </c>
      <c r="M39" s="21"/>
      <c r="N39" s="21">
        <v>1.8</v>
      </c>
      <c r="O39" s="21">
        <v>47.2</v>
      </c>
      <c r="P39" s="21">
        <v>10.1</v>
      </c>
      <c r="Q39" s="21">
        <v>19.899999999999999</v>
      </c>
      <c r="R39" s="21">
        <v>22.9</v>
      </c>
      <c r="S39" s="21"/>
      <c r="T39" s="21">
        <v>1.4</v>
      </c>
      <c r="U39" s="21">
        <v>24</v>
      </c>
      <c r="V39" s="21">
        <v>36.200000000000003</v>
      </c>
      <c r="W39" s="21">
        <v>17.5</v>
      </c>
      <c r="X39" s="21">
        <v>22.3</v>
      </c>
    </row>
    <row r="40" spans="1:24" ht="9.9499999999999993" customHeight="1" x14ac:dyDescent="0.15">
      <c r="A40" s="20" t="s">
        <v>41</v>
      </c>
      <c r="B40" s="21">
        <v>1</v>
      </c>
      <c r="C40" s="21">
        <v>56.1</v>
      </c>
      <c r="D40" s="21">
        <v>14.8</v>
      </c>
      <c r="E40" s="21">
        <v>52.1</v>
      </c>
      <c r="F40" s="21">
        <v>17.600000000000001</v>
      </c>
      <c r="G40" s="21"/>
      <c r="H40" s="21">
        <v>1</v>
      </c>
      <c r="I40" s="21">
        <v>53.3</v>
      </c>
      <c r="J40" s="21">
        <v>11.8</v>
      </c>
      <c r="K40" s="21">
        <v>8.3000000000000007</v>
      </c>
      <c r="L40" s="21">
        <v>26.6</v>
      </c>
      <c r="M40" s="21"/>
      <c r="N40" s="21">
        <v>2.8</v>
      </c>
      <c r="O40" s="21">
        <v>32.799999999999997</v>
      </c>
      <c r="P40" s="21">
        <v>23.6</v>
      </c>
      <c r="Q40" s="21">
        <v>15.2</v>
      </c>
      <c r="R40" s="21">
        <v>28.5</v>
      </c>
      <c r="S40" s="21"/>
      <c r="T40" s="21">
        <v>1.8</v>
      </c>
      <c r="U40" s="21">
        <v>27.1</v>
      </c>
      <c r="V40" s="21">
        <v>24.7</v>
      </c>
      <c r="W40" s="21">
        <v>20.5</v>
      </c>
      <c r="X40" s="21">
        <v>27.7</v>
      </c>
    </row>
    <row r="41" spans="1:24" ht="9.9499999999999993" customHeight="1" x14ac:dyDescent="0.15">
      <c r="A41" s="125" t="s">
        <v>42</v>
      </c>
      <c r="B41" s="15">
        <v>0.9</v>
      </c>
      <c r="C41" s="15">
        <v>56</v>
      </c>
      <c r="D41" s="15">
        <v>13.6</v>
      </c>
      <c r="E41" s="15">
        <v>48</v>
      </c>
      <c r="F41" s="15">
        <v>24.9</v>
      </c>
      <c r="G41" s="15"/>
      <c r="H41" s="15">
        <v>1.2</v>
      </c>
      <c r="I41" s="15">
        <v>47.5</v>
      </c>
      <c r="J41" s="15">
        <v>14.2</v>
      </c>
      <c r="K41" s="15">
        <v>13.4</v>
      </c>
      <c r="L41" s="15">
        <v>24.8</v>
      </c>
      <c r="M41" s="15"/>
      <c r="N41" s="15">
        <v>1.9</v>
      </c>
      <c r="O41" s="15">
        <v>42.4</v>
      </c>
      <c r="P41" s="15">
        <v>15.3</v>
      </c>
      <c r="Q41" s="15">
        <v>18</v>
      </c>
      <c r="R41" s="15">
        <v>24.3</v>
      </c>
      <c r="S41" s="15"/>
      <c r="T41" s="15">
        <v>1.5</v>
      </c>
      <c r="U41" s="15">
        <v>26.4</v>
      </c>
      <c r="V41" s="15">
        <v>28.3</v>
      </c>
      <c r="W41" s="15">
        <v>20.7</v>
      </c>
      <c r="X41" s="15">
        <v>24.6</v>
      </c>
    </row>
    <row r="42" spans="1:24" ht="9" customHeight="1" x14ac:dyDescent="0.15">
      <c r="A42" s="1" t="s">
        <v>106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</sheetData>
  <mergeCells count="10">
    <mergeCell ref="A1:AA1"/>
    <mergeCell ref="AA2:AB2"/>
    <mergeCell ref="A5:X5"/>
    <mergeCell ref="A28:X28"/>
    <mergeCell ref="A34:X34"/>
    <mergeCell ref="U3:X3"/>
    <mergeCell ref="A3:A4"/>
    <mergeCell ref="C3:F3"/>
    <mergeCell ref="I3:L3"/>
    <mergeCell ref="O3:R3"/>
  </mergeCells>
  <hyperlinks>
    <hyperlink ref="AA2:AB2" location="'Indice delle tavole'!A1" display="TORNA ALL'INDICE"/>
  </hyperlinks>
  <pageMargins left="0.5" right="0.5" top="0.5" bottom="0.5" header="0" footer="0"/>
  <pageSetup paperSize="9" scale="81" orientation="landscape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zoomScaleNormal="100" workbookViewId="0">
      <selection activeCell="AA2" sqref="AA2:AB2"/>
    </sheetView>
  </sheetViews>
  <sheetFormatPr defaultColWidth="11.19921875" defaultRowHeight="9" customHeight="1" x14ac:dyDescent="0.15"/>
  <cols>
    <col min="1" max="1" width="33.3984375" style="1" customWidth="1"/>
    <col min="2" max="2" width="9.3984375" style="1" customWidth="1"/>
    <col min="3" max="3" width="7.19921875" style="1" bestFit="1" customWidth="1"/>
    <col min="4" max="4" width="10.19921875" style="1" bestFit="1" customWidth="1"/>
    <col min="5" max="6" width="7.19921875" style="1" bestFit="1" customWidth="1"/>
    <col min="7" max="7" width="1.796875" style="1" customWidth="1"/>
    <col min="8" max="8" width="9.3984375" style="1" customWidth="1"/>
    <col min="9" max="9" width="7.19921875" style="1" bestFit="1" customWidth="1"/>
    <col min="10" max="10" width="10.19921875" style="1" bestFit="1" customWidth="1"/>
    <col min="11" max="12" width="7" style="1" bestFit="1" customWidth="1"/>
    <col min="13" max="13" width="1.796875" style="1" customWidth="1"/>
    <col min="14" max="14" width="9.3984375" style="1" customWidth="1"/>
    <col min="15" max="15" width="7.19921875" style="1" bestFit="1" customWidth="1"/>
    <col min="16" max="16" width="10.19921875" style="1" bestFit="1" customWidth="1"/>
    <col min="17" max="18" width="7" style="1" bestFit="1" customWidth="1"/>
    <col min="19" max="19" width="1.796875" style="1" customWidth="1"/>
    <col min="20" max="20" width="9.3984375" style="1" customWidth="1"/>
    <col min="21" max="21" width="7.19921875" style="1" bestFit="1" customWidth="1"/>
    <col min="22" max="22" width="10.19921875" style="1" bestFit="1" customWidth="1"/>
    <col min="23" max="24" width="7" style="1" bestFit="1" customWidth="1"/>
    <col min="25" max="16384" width="11.19921875" style="1"/>
  </cols>
  <sheetData>
    <row r="1" spans="1:28" ht="26.25" customHeight="1" x14ac:dyDescent="0.2">
      <c r="A1" s="260" t="s">
        <v>211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185"/>
    </row>
    <row r="2" spans="1:28" ht="12" x14ac:dyDescent="0.2">
      <c r="A2" s="2"/>
      <c r="AA2" s="243" t="s">
        <v>212</v>
      </c>
      <c r="AB2" s="243"/>
    </row>
    <row r="3" spans="1:28" s="56" customFormat="1" ht="18.75" customHeight="1" x14ac:dyDescent="0.15">
      <c r="A3" s="281" t="s">
        <v>110</v>
      </c>
      <c r="B3" s="55"/>
      <c r="C3" s="294" t="s">
        <v>123</v>
      </c>
      <c r="D3" s="294"/>
      <c r="E3" s="294"/>
      <c r="F3" s="294"/>
      <c r="G3" s="33"/>
      <c r="H3" s="55"/>
      <c r="I3" s="294" t="s">
        <v>124</v>
      </c>
      <c r="J3" s="294"/>
      <c r="K3" s="294"/>
      <c r="L3" s="294"/>
      <c r="M3" s="33"/>
      <c r="N3" s="55"/>
      <c r="O3" s="294" t="s">
        <v>125</v>
      </c>
      <c r="P3" s="294"/>
      <c r="Q3" s="294"/>
      <c r="R3" s="294"/>
      <c r="T3" s="55"/>
      <c r="U3" s="294" t="s">
        <v>126</v>
      </c>
      <c r="V3" s="294"/>
      <c r="W3" s="294"/>
      <c r="X3" s="294"/>
    </row>
    <row r="4" spans="1:28" s="181" customFormat="1" ht="30.75" customHeight="1" x14ac:dyDescent="0.2">
      <c r="A4" s="264"/>
      <c r="B4" s="179" t="s">
        <v>147</v>
      </c>
      <c r="C4" s="180" t="s">
        <v>116</v>
      </c>
      <c r="D4" s="180" t="s">
        <v>117</v>
      </c>
      <c r="E4" s="180" t="s">
        <v>118</v>
      </c>
      <c r="F4" s="180" t="s">
        <v>119</v>
      </c>
      <c r="G4" s="179"/>
      <c r="H4" s="179" t="s">
        <v>148</v>
      </c>
      <c r="I4" s="180" t="s">
        <v>116</v>
      </c>
      <c r="J4" s="180" t="s">
        <v>117</v>
      </c>
      <c r="K4" s="180" t="s">
        <v>118</v>
      </c>
      <c r="L4" s="180" t="s">
        <v>119</v>
      </c>
      <c r="M4" s="179"/>
      <c r="N4" s="179" t="s">
        <v>149</v>
      </c>
      <c r="O4" s="180" t="s">
        <v>116</v>
      </c>
      <c r="P4" s="180" t="s">
        <v>117</v>
      </c>
      <c r="Q4" s="180" t="s">
        <v>118</v>
      </c>
      <c r="R4" s="180" t="s">
        <v>119</v>
      </c>
      <c r="T4" s="179" t="s">
        <v>150</v>
      </c>
      <c r="U4" s="180" t="s">
        <v>116</v>
      </c>
      <c r="V4" s="180" t="s">
        <v>117</v>
      </c>
      <c r="W4" s="180" t="s">
        <v>118</v>
      </c>
      <c r="X4" s="180" t="s">
        <v>119</v>
      </c>
    </row>
    <row r="5" spans="1:28" s="57" customFormat="1" ht="9.6" customHeight="1" x14ac:dyDescent="0.15">
      <c r="A5" s="297" t="s">
        <v>157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</row>
    <row r="6" spans="1:28" ht="9.9499999999999993" customHeight="1" x14ac:dyDescent="0.15">
      <c r="A6" s="20" t="s">
        <v>9</v>
      </c>
      <c r="B6" s="27">
        <v>41</v>
      </c>
      <c r="C6" s="27">
        <v>21</v>
      </c>
      <c r="D6" s="27">
        <v>1</v>
      </c>
      <c r="E6" s="27">
        <v>23</v>
      </c>
      <c r="F6" s="27">
        <v>22</v>
      </c>
      <c r="G6" s="27"/>
      <c r="H6" s="27">
        <v>80</v>
      </c>
      <c r="I6" s="27">
        <v>19</v>
      </c>
      <c r="J6" s="27">
        <v>26</v>
      </c>
      <c r="K6" s="27">
        <v>8</v>
      </c>
      <c r="L6" s="27">
        <v>27</v>
      </c>
      <c r="M6" s="27"/>
      <c r="N6" s="27">
        <v>78</v>
      </c>
      <c r="O6" s="27">
        <v>30</v>
      </c>
      <c r="P6" s="27">
        <v>9</v>
      </c>
      <c r="Q6" s="27">
        <v>14</v>
      </c>
      <c r="R6" s="27">
        <v>25</v>
      </c>
      <c r="S6" s="27"/>
      <c r="T6" s="27">
        <v>51</v>
      </c>
      <c r="U6" s="27">
        <v>17</v>
      </c>
      <c r="V6" s="27">
        <v>14</v>
      </c>
      <c r="W6" s="27">
        <v>9</v>
      </c>
      <c r="X6" s="27">
        <v>10</v>
      </c>
    </row>
    <row r="7" spans="1:28" x14ac:dyDescent="0.15">
      <c r="A7" s="20" t="s">
        <v>85</v>
      </c>
      <c r="B7" s="22">
        <v>1</v>
      </c>
      <c r="C7" s="22">
        <v>0</v>
      </c>
      <c r="D7" s="22">
        <v>0</v>
      </c>
      <c r="E7" s="22">
        <v>0</v>
      </c>
      <c r="F7" s="22">
        <v>1</v>
      </c>
      <c r="G7" s="22"/>
      <c r="H7" s="22">
        <v>2</v>
      </c>
      <c r="I7" s="22">
        <v>0</v>
      </c>
      <c r="J7" s="22">
        <v>1</v>
      </c>
      <c r="K7" s="22" t="s">
        <v>86</v>
      </c>
      <c r="L7" s="22">
        <v>1</v>
      </c>
      <c r="M7" s="22"/>
      <c r="N7" s="22">
        <v>4</v>
      </c>
      <c r="O7" s="22">
        <v>2</v>
      </c>
      <c r="P7" s="22">
        <v>1</v>
      </c>
      <c r="Q7" s="22">
        <v>0</v>
      </c>
      <c r="R7" s="22">
        <v>1</v>
      </c>
      <c r="S7" s="22"/>
      <c r="T7" s="22">
        <v>1</v>
      </c>
      <c r="U7" s="22">
        <v>0</v>
      </c>
      <c r="V7" s="22">
        <v>1</v>
      </c>
      <c r="W7" s="22">
        <v>0</v>
      </c>
      <c r="X7" s="22">
        <v>0</v>
      </c>
    </row>
    <row r="8" spans="1:28" ht="9.9499999999999993" customHeight="1" x14ac:dyDescent="0.15">
      <c r="A8" s="20" t="s">
        <v>11</v>
      </c>
      <c r="B8" s="22">
        <v>12</v>
      </c>
      <c r="C8" s="22">
        <v>8</v>
      </c>
      <c r="D8" s="22">
        <v>2</v>
      </c>
      <c r="E8" s="22">
        <v>4</v>
      </c>
      <c r="F8" s="22">
        <v>1</v>
      </c>
      <c r="G8" s="22"/>
      <c r="H8" s="22">
        <v>20</v>
      </c>
      <c r="I8" s="22">
        <v>8</v>
      </c>
      <c r="J8" s="22">
        <v>5</v>
      </c>
      <c r="K8" s="22">
        <v>3</v>
      </c>
      <c r="L8" s="22">
        <v>5</v>
      </c>
      <c r="M8" s="22"/>
      <c r="N8" s="22">
        <v>30</v>
      </c>
      <c r="O8" s="22">
        <v>11</v>
      </c>
      <c r="P8" s="22">
        <v>6</v>
      </c>
      <c r="Q8" s="22">
        <v>7</v>
      </c>
      <c r="R8" s="22">
        <v>7</v>
      </c>
      <c r="S8" s="22"/>
      <c r="T8" s="22">
        <v>18</v>
      </c>
      <c r="U8" s="22">
        <v>8</v>
      </c>
      <c r="V8" s="22">
        <v>4</v>
      </c>
      <c r="W8" s="22">
        <v>1</v>
      </c>
      <c r="X8" s="22">
        <v>5</v>
      </c>
    </row>
    <row r="9" spans="1:28" ht="9.9499999999999993" customHeight="1" x14ac:dyDescent="0.15">
      <c r="A9" s="20" t="s">
        <v>12</v>
      </c>
      <c r="B9" s="22">
        <v>107</v>
      </c>
      <c r="C9" s="22">
        <v>52</v>
      </c>
      <c r="D9" s="22">
        <v>11</v>
      </c>
      <c r="E9" s="22">
        <v>48</v>
      </c>
      <c r="F9" s="22">
        <v>33</v>
      </c>
      <c r="G9" s="22"/>
      <c r="H9" s="22">
        <v>122</v>
      </c>
      <c r="I9" s="22">
        <v>40</v>
      </c>
      <c r="J9" s="22">
        <v>16</v>
      </c>
      <c r="K9" s="22">
        <v>31</v>
      </c>
      <c r="L9" s="22">
        <v>35</v>
      </c>
      <c r="M9" s="22"/>
      <c r="N9" s="22">
        <v>188</v>
      </c>
      <c r="O9" s="22">
        <v>87</v>
      </c>
      <c r="P9" s="22">
        <v>17</v>
      </c>
      <c r="Q9" s="22">
        <v>37</v>
      </c>
      <c r="R9" s="22">
        <v>48</v>
      </c>
      <c r="S9" s="22"/>
      <c r="T9" s="22">
        <v>200</v>
      </c>
      <c r="U9" s="22">
        <v>45</v>
      </c>
      <c r="V9" s="22">
        <v>62</v>
      </c>
      <c r="W9" s="22">
        <v>36</v>
      </c>
      <c r="X9" s="22">
        <v>57</v>
      </c>
    </row>
    <row r="10" spans="1:28" ht="9.9499999999999993" customHeight="1" x14ac:dyDescent="0.15">
      <c r="A10" s="20" t="s">
        <v>13</v>
      </c>
      <c r="B10" s="22">
        <v>9</v>
      </c>
      <c r="C10" s="22">
        <v>4</v>
      </c>
      <c r="D10" s="22">
        <v>1</v>
      </c>
      <c r="E10" s="22">
        <v>9</v>
      </c>
      <c r="F10" s="22">
        <v>3</v>
      </c>
      <c r="G10" s="22"/>
      <c r="H10" s="22">
        <v>16</v>
      </c>
      <c r="I10" s="22">
        <v>8</v>
      </c>
      <c r="J10" s="22">
        <v>2</v>
      </c>
      <c r="K10" s="22">
        <v>4</v>
      </c>
      <c r="L10" s="22">
        <v>3</v>
      </c>
      <c r="M10" s="22"/>
      <c r="N10" s="22">
        <v>26</v>
      </c>
      <c r="O10" s="22">
        <v>12</v>
      </c>
      <c r="P10" s="22">
        <v>1</v>
      </c>
      <c r="Q10" s="22">
        <v>5</v>
      </c>
      <c r="R10" s="22">
        <v>7</v>
      </c>
      <c r="S10" s="22"/>
      <c r="T10" s="22">
        <v>17</v>
      </c>
      <c r="U10" s="22">
        <v>7</v>
      </c>
      <c r="V10" s="22">
        <v>6</v>
      </c>
      <c r="W10" s="22">
        <v>3</v>
      </c>
      <c r="X10" s="22">
        <v>2</v>
      </c>
    </row>
    <row r="11" spans="1:28" ht="9.9499999999999993" customHeight="1" x14ac:dyDescent="0.15">
      <c r="A11" s="159" t="s">
        <v>14</v>
      </c>
      <c r="B11" s="22">
        <v>3</v>
      </c>
      <c r="C11" s="22">
        <v>0</v>
      </c>
      <c r="D11" s="22">
        <v>1</v>
      </c>
      <c r="E11" s="22">
        <v>7</v>
      </c>
      <c r="F11" s="22">
        <v>2</v>
      </c>
      <c r="G11" s="22"/>
      <c r="H11" s="22">
        <v>5</v>
      </c>
      <c r="I11" s="22">
        <v>1</v>
      </c>
      <c r="J11" s="22">
        <v>2</v>
      </c>
      <c r="K11" s="22" t="s">
        <v>86</v>
      </c>
      <c r="L11" s="22">
        <v>2</v>
      </c>
      <c r="M11" s="22"/>
      <c r="N11" s="22">
        <v>15</v>
      </c>
      <c r="O11" s="22">
        <v>7</v>
      </c>
      <c r="P11" s="22">
        <v>1</v>
      </c>
      <c r="Q11" s="22">
        <v>3</v>
      </c>
      <c r="R11" s="22">
        <v>3</v>
      </c>
      <c r="S11" s="22"/>
      <c r="T11" s="22">
        <v>6</v>
      </c>
      <c r="U11" s="22">
        <v>4</v>
      </c>
      <c r="V11" s="22">
        <v>1</v>
      </c>
      <c r="W11" s="22">
        <v>2</v>
      </c>
      <c r="X11" s="22" t="s">
        <v>86</v>
      </c>
    </row>
    <row r="12" spans="1:28" ht="9.9499999999999993" customHeight="1" x14ac:dyDescent="0.15">
      <c r="A12" s="159" t="s">
        <v>15</v>
      </c>
      <c r="B12" s="22">
        <v>6</v>
      </c>
      <c r="C12" s="22">
        <v>4</v>
      </c>
      <c r="D12" s="22" t="s">
        <v>86</v>
      </c>
      <c r="E12" s="22">
        <v>3</v>
      </c>
      <c r="F12" s="22">
        <v>0</v>
      </c>
      <c r="G12" s="22"/>
      <c r="H12" s="22">
        <v>11</v>
      </c>
      <c r="I12" s="22">
        <v>7</v>
      </c>
      <c r="J12" s="22" t="s">
        <v>86</v>
      </c>
      <c r="K12" s="22">
        <v>4</v>
      </c>
      <c r="L12" s="22">
        <v>0</v>
      </c>
      <c r="M12" s="22"/>
      <c r="N12" s="22">
        <v>11</v>
      </c>
      <c r="O12" s="22">
        <v>5</v>
      </c>
      <c r="P12" s="22" t="s">
        <v>86</v>
      </c>
      <c r="Q12" s="22">
        <v>2</v>
      </c>
      <c r="R12" s="22">
        <v>5</v>
      </c>
      <c r="S12" s="22"/>
      <c r="T12" s="22">
        <v>11</v>
      </c>
      <c r="U12" s="22">
        <v>3</v>
      </c>
      <c r="V12" s="22">
        <v>5</v>
      </c>
      <c r="W12" s="22">
        <v>1</v>
      </c>
      <c r="X12" s="22">
        <v>2</v>
      </c>
    </row>
    <row r="13" spans="1:28" ht="9.9499999999999993" customHeight="1" x14ac:dyDescent="0.15">
      <c r="A13" s="20" t="s">
        <v>16</v>
      </c>
      <c r="B13" s="22">
        <v>52</v>
      </c>
      <c r="C13" s="22">
        <v>24</v>
      </c>
      <c r="D13" s="22">
        <v>12</v>
      </c>
      <c r="E13" s="22">
        <v>27</v>
      </c>
      <c r="F13" s="22">
        <v>16</v>
      </c>
      <c r="G13" s="22"/>
      <c r="H13" s="22">
        <v>48</v>
      </c>
      <c r="I13" s="22">
        <v>22</v>
      </c>
      <c r="J13" s="22">
        <v>6</v>
      </c>
      <c r="K13" s="22">
        <v>3</v>
      </c>
      <c r="L13" s="22">
        <v>17</v>
      </c>
      <c r="M13" s="22"/>
      <c r="N13" s="22">
        <v>128</v>
      </c>
      <c r="O13" s="22">
        <v>40</v>
      </c>
      <c r="P13" s="22">
        <v>18</v>
      </c>
      <c r="Q13" s="22">
        <v>30</v>
      </c>
      <c r="R13" s="22">
        <v>40</v>
      </c>
      <c r="S13" s="22"/>
      <c r="T13" s="22">
        <v>95</v>
      </c>
      <c r="U13" s="22">
        <v>16</v>
      </c>
      <c r="V13" s="22">
        <v>23</v>
      </c>
      <c r="W13" s="22">
        <v>34</v>
      </c>
      <c r="X13" s="22">
        <v>23</v>
      </c>
    </row>
    <row r="14" spans="1:28" ht="9.9499999999999993" customHeight="1" x14ac:dyDescent="0.15">
      <c r="A14" s="20" t="s">
        <v>17</v>
      </c>
      <c r="B14" s="22">
        <v>11</v>
      </c>
      <c r="C14" s="22">
        <v>8</v>
      </c>
      <c r="D14" s="22">
        <v>2</v>
      </c>
      <c r="E14" s="22">
        <v>2</v>
      </c>
      <c r="F14" s="22">
        <v>2</v>
      </c>
      <c r="G14" s="22"/>
      <c r="H14" s="22">
        <v>14</v>
      </c>
      <c r="I14" s="22">
        <v>9</v>
      </c>
      <c r="J14" s="22">
        <v>2</v>
      </c>
      <c r="K14" s="22">
        <v>2</v>
      </c>
      <c r="L14" s="22">
        <v>2</v>
      </c>
      <c r="M14" s="22"/>
      <c r="N14" s="22">
        <v>49</v>
      </c>
      <c r="O14" s="22">
        <v>21</v>
      </c>
      <c r="P14" s="22">
        <v>8</v>
      </c>
      <c r="Q14" s="22">
        <v>2</v>
      </c>
      <c r="R14" s="22">
        <v>18</v>
      </c>
      <c r="S14" s="22"/>
      <c r="T14" s="22">
        <v>36</v>
      </c>
      <c r="U14" s="22">
        <v>10</v>
      </c>
      <c r="V14" s="22">
        <v>6</v>
      </c>
      <c r="W14" s="22">
        <v>9</v>
      </c>
      <c r="X14" s="22">
        <v>11</v>
      </c>
    </row>
    <row r="15" spans="1:28" ht="9.9499999999999993" customHeight="1" x14ac:dyDescent="0.15">
      <c r="A15" s="20" t="s">
        <v>18</v>
      </c>
      <c r="B15" s="22">
        <v>23</v>
      </c>
      <c r="C15" s="22">
        <v>14</v>
      </c>
      <c r="D15" s="22">
        <v>4</v>
      </c>
      <c r="E15" s="22">
        <v>15</v>
      </c>
      <c r="F15" s="22">
        <v>5</v>
      </c>
      <c r="G15" s="22"/>
      <c r="H15" s="22">
        <v>37</v>
      </c>
      <c r="I15" s="22">
        <v>22</v>
      </c>
      <c r="J15" s="22">
        <v>2</v>
      </c>
      <c r="K15" s="22">
        <v>6</v>
      </c>
      <c r="L15" s="22">
        <v>8</v>
      </c>
      <c r="M15" s="22"/>
      <c r="N15" s="22">
        <v>131</v>
      </c>
      <c r="O15" s="22">
        <v>37</v>
      </c>
      <c r="P15" s="22">
        <v>21</v>
      </c>
      <c r="Q15" s="22">
        <v>49</v>
      </c>
      <c r="R15" s="22">
        <v>26</v>
      </c>
      <c r="S15" s="22"/>
      <c r="T15" s="22">
        <v>62</v>
      </c>
      <c r="U15" s="22">
        <v>17</v>
      </c>
      <c r="V15" s="22">
        <v>24</v>
      </c>
      <c r="W15" s="22">
        <v>10</v>
      </c>
      <c r="X15" s="22">
        <v>11</v>
      </c>
    </row>
    <row r="16" spans="1:28" ht="9.9499999999999993" customHeight="1" x14ac:dyDescent="0.15">
      <c r="A16" s="20" t="s">
        <v>19</v>
      </c>
      <c r="B16" s="22">
        <v>34</v>
      </c>
      <c r="C16" s="22">
        <v>19</v>
      </c>
      <c r="D16" s="22">
        <v>5</v>
      </c>
      <c r="E16" s="22">
        <v>19</v>
      </c>
      <c r="F16" s="22">
        <v>3</v>
      </c>
      <c r="G16" s="22"/>
      <c r="H16" s="22">
        <v>50</v>
      </c>
      <c r="I16" s="22">
        <v>23</v>
      </c>
      <c r="J16" s="22" t="s">
        <v>86</v>
      </c>
      <c r="K16" s="22">
        <v>6</v>
      </c>
      <c r="L16" s="22">
        <v>22</v>
      </c>
      <c r="M16" s="22"/>
      <c r="N16" s="22">
        <v>72</v>
      </c>
      <c r="O16" s="22">
        <v>35</v>
      </c>
      <c r="P16" s="22">
        <v>6</v>
      </c>
      <c r="Q16" s="22">
        <v>16</v>
      </c>
      <c r="R16" s="22">
        <v>15</v>
      </c>
      <c r="S16" s="22"/>
      <c r="T16" s="22">
        <v>75</v>
      </c>
      <c r="U16" s="22">
        <v>14</v>
      </c>
      <c r="V16" s="22">
        <v>17</v>
      </c>
      <c r="W16" s="22">
        <v>22</v>
      </c>
      <c r="X16" s="22">
        <v>22</v>
      </c>
    </row>
    <row r="17" spans="1:24" ht="9.9499999999999993" customHeight="1" x14ac:dyDescent="0.15">
      <c r="A17" s="20" t="s">
        <v>20</v>
      </c>
      <c r="B17" s="22">
        <v>7</v>
      </c>
      <c r="C17" s="22">
        <v>5</v>
      </c>
      <c r="D17" s="22">
        <v>1</v>
      </c>
      <c r="E17" s="22">
        <v>3</v>
      </c>
      <c r="F17" s="22">
        <v>2</v>
      </c>
      <c r="G17" s="22"/>
      <c r="H17" s="22">
        <v>4</v>
      </c>
      <c r="I17" s="22">
        <v>2</v>
      </c>
      <c r="J17" s="22" t="s">
        <v>86</v>
      </c>
      <c r="K17" s="22">
        <v>1</v>
      </c>
      <c r="L17" s="22">
        <v>2</v>
      </c>
      <c r="M17" s="22"/>
      <c r="N17" s="22">
        <v>18</v>
      </c>
      <c r="O17" s="22">
        <v>4</v>
      </c>
      <c r="P17" s="22" t="s">
        <v>86</v>
      </c>
      <c r="Q17" s="22">
        <v>6</v>
      </c>
      <c r="R17" s="22">
        <v>8</v>
      </c>
      <c r="S17" s="22"/>
      <c r="T17" s="22">
        <v>10</v>
      </c>
      <c r="U17" s="22">
        <v>2</v>
      </c>
      <c r="V17" s="22">
        <v>4</v>
      </c>
      <c r="W17" s="22">
        <v>2</v>
      </c>
      <c r="X17" s="22">
        <v>2</v>
      </c>
    </row>
    <row r="18" spans="1:24" ht="9.9499999999999993" customHeight="1" x14ac:dyDescent="0.15">
      <c r="A18" s="20" t="s">
        <v>21</v>
      </c>
      <c r="B18" s="22">
        <v>9</v>
      </c>
      <c r="C18" s="22">
        <v>3</v>
      </c>
      <c r="D18" s="22">
        <v>2</v>
      </c>
      <c r="E18" s="22">
        <v>7</v>
      </c>
      <c r="F18" s="22">
        <v>2</v>
      </c>
      <c r="G18" s="22"/>
      <c r="H18" s="22">
        <v>14</v>
      </c>
      <c r="I18" s="22">
        <v>6</v>
      </c>
      <c r="J18" s="22">
        <v>4</v>
      </c>
      <c r="K18" s="22">
        <v>3</v>
      </c>
      <c r="L18" s="22">
        <v>1</v>
      </c>
      <c r="M18" s="22"/>
      <c r="N18" s="22">
        <v>30</v>
      </c>
      <c r="O18" s="22">
        <v>10</v>
      </c>
      <c r="P18" s="22">
        <v>7</v>
      </c>
      <c r="Q18" s="22">
        <v>5</v>
      </c>
      <c r="R18" s="22">
        <v>7</v>
      </c>
      <c r="S18" s="22"/>
      <c r="T18" s="22">
        <v>25</v>
      </c>
      <c r="U18" s="22">
        <v>6</v>
      </c>
      <c r="V18" s="22">
        <v>7</v>
      </c>
      <c r="W18" s="22">
        <v>8</v>
      </c>
      <c r="X18" s="22">
        <v>5</v>
      </c>
    </row>
    <row r="19" spans="1:24" ht="9.9499999999999993" customHeight="1" x14ac:dyDescent="0.15">
      <c r="A19" s="20" t="s">
        <v>22</v>
      </c>
      <c r="B19" s="22">
        <v>65</v>
      </c>
      <c r="C19" s="22">
        <v>57</v>
      </c>
      <c r="D19" s="22">
        <v>3</v>
      </c>
      <c r="E19" s="22">
        <v>12</v>
      </c>
      <c r="F19" s="22">
        <v>5</v>
      </c>
      <c r="G19" s="22"/>
      <c r="H19" s="22">
        <v>61</v>
      </c>
      <c r="I19" s="22">
        <v>49</v>
      </c>
      <c r="J19" s="22">
        <v>3</v>
      </c>
      <c r="K19" s="22">
        <v>3</v>
      </c>
      <c r="L19" s="22">
        <v>7</v>
      </c>
      <c r="M19" s="22"/>
      <c r="N19" s="22">
        <v>120</v>
      </c>
      <c r="O19" s="22">
        <v>65</v>
      </c>
      <c r="P19" s="22">
        <v>41</v>
      </c>
      <c r="Q19" s="22">
        <v>9</v>
      </c>
      <c r="R19" s="22">
        <v>5</v>
      </c>
      <c r="S19" s="22"/>
      <c r="T19" s="22">
        <v>91</v>
      </c>
      <c r="U19" s="22">
        <v>28</v>
      </c>
      <c r="V19" s="22">
        <v>42</v>
      </c>
      <c r="W19" s="22">
        <v>3</v>
      </c>
      <c r="X19" s="22">
        <v>18</v>
      </c>
    </row>
    <row r="20" spans="1:24" ht="9.9499999999999993" customHeight="1" x14ac:dyDescent="0.15">
      <c r="A20" s="20" t="s">
        <v>23</v>
      </c>
      <c r="B20" s="22">
        <v>7</v>
      </c>
      <c r="C20" s="22">
        <v>2</v>
      </c>
      <c r="D20" s="22">
        <v>2</v>
      </c>
      <c r="E20" s="22">
        <v>9</v>
      </c>
      <c r="F20" s="22">
        <v>2</v>
      </c>
      <c r="G20" s="22"/>
      <c r="H20" s="22">
        <v>11</v>
      </c>
      <c r="I20" s="22">
        <v>5</v>
      </c>
      <c r="J20" s="22">
        <v>1</v>
      </c>
      <c r="K20" s="22" t="s">
        <v>86</v>
      </c>
      <c r="L20" s="22">
        <v>5</v>
      </c>
      <c r="M20" s="22"/>
      <c r="N20" s="22">
        <v>23</v>
      </c>
      <c r="O20" s="22">
        <v>10</v>
      </c>
      <c r="P20" s="22">
        <v>6</v>
      </c>
      <c r="Q20" s="22">
        <v>2</v>
      </c>
      <c r="R20" s="22">
        <v>6</v>
      </c>
      <c r="S20" s="22"/>
      <c r="T20" s="22">
        <v>19</v>
      </c>
      <c r="U20" s="22">
        <v>7</v>
      </c>
      <c r="V20" s="22">
        <v>5</v>
      </c>
      <c r="W20" s="22">
        <v>2</v>
      </c>
      <c r="X20" s="22">
        <v>5</v>
      </c>
    </row>
    <row r="21" spans="1:24" ht="9.9499999999999993" customHeight="1" x14ac:dyDescent="0.15">
      <c r="A21" s="20" t="s">
        <v>24</v>
      </c>
      <c r="B21" s="22">
        <v>2</v>
      </c>
      <c r="C21" s="22">
        <v>2</v>
      </c>
      <c r="D21" s="22" t="s">
        <v>86</v>
      </c>
      <c r="E21" s="22">
        <v>0</v>
      </c>
      <c r="F21" s="22">
        <v>0</v>
      </c>
      <c r="G21" s="22"/>
      <c r="H21" s="22">
        <v>2</v>
      </c>
      <c r="I21" s="22">
        <v>2</v>
      </c>
      <c r="J21" s="22" t="s">
        <v>86</v>
      </c>
      <c r="K21" s="22">
        <v>0</v>
      </c>
      <c r="L21" s="22">
        <v>0</v>
      </c>
      <c r="M21" s="22"/>
      <c r="N21" s="22">
        <v>3</v>
      </c>
      <c r="O21" s="22">
        <v>3</v>
      </c>
      <c r="P21" s="22" t="s">
        <v>86</v>
      </c>
      <c r="Q21" s="22">
        <v>0</v>
      </c>
      <c r="R21" s="22">
        <v>0</v>
      </c>
      <c r="S21" s="22"/>
      <c r="T21" s="22">
        <v>2</v>
      </c>
      <c r="U21" s="22">
        <v>0</v>
      </c>
      <c r="V21" s="22">
        <v>0</v>
      </c>
      <c r="W21" s="22">
        <v>0</v>
      </c>
      <c r="X21" s="22">
        <v>2</v>
      </c>
    </row>
    <row r="22" spans="1:24" ht="9.9499999999999993" customHeight="1" x14ac:dyDescent="0.15">
      <c r="A22" s="20" t="s">
        <v>25</v>
      </c>
      <c r="B22" s="22">
        <v>51</v>
      </c>
      <c r="C22" s="22">
        <v>28</v>
      </c>
      <c r="D22" s="22">
        <v>9</v>
      </c>
      <c r="E22" s="22">
        <v>28</v>
      </c>
      <c r="F22" s="22">
        <v>11</v>
      </c>
      <c r="G22" s="22"/>
      <c r="H22" s="22">
        <v>42</v>
      </c>
      <c r="I22" s="22">
        <v>27</v>
      </c>
      <c r="J22" s="22">
        <v>5</v>
      </c>
      <c r="K22" s="22">
        <v>3</v>
      </c>
      <c r="L22" s="22">
        <v>6</v>
      </c>
      <c r="M22" s="22"/>
      <c r="N22" s="22">
        <v>62</v>
      </c>
      <c r="O22" s="22">
        <v>34</v>
      </c>
      <c r="P22" s="22">
        <v>7</v>
      </c>
      <c r="Q22" s="22">
        <v>5</v>
      </c>
      <c r="R22" s="22">
        <v>15</v>
      </c>
      <c r="S22" s="22"/>
      <c r="T22" s="22">
        <v>38</v>
      </c>
      <c r="U22" s="22">
        <v>21</v>
      </c>
      <c r="V22" s="22">
        <v>6</v>
      </c>
      <c r="W22" s="22">
        <v>6</v>
      </c>
      <c r="X22" s="22">
        <v>6</v>
      </c>
    </row>
    <row r="23" spans="1:24" ht="9.9499999999999993" customHeight="1" x14ac:dyDescent="0.15">
      <c r="A23" s="20" t="s">
        <v>26</v>
      </c>
      <c r="B23" s="22">
        <v>25</v>
      </c>
      <c r="C23" s="22">
        <v>11</v>
      </c>
      <c r="D23" s="22">
        <v>6</v>
      </c>
      <c r="E23" s="22">
        <v>17</v>
      </c>
      <c r="F23" s="22">
        <v>5</v>
      </c>
      <c r="G23" s="22"/>
      <c r="H23" s="22">
        <v>32</v>
      </c>
      <c r="I23" s="22">
        <v>18</v>
      </c>
      <c r="J23" s="22">
        <v>6</v>
      </c>
      <c r="K23" s="22">
        <v>2</v>
      </c>
      <c r="L23" s="22">
        <v>5</v>
      </c>
      <c r="M23" s="22"/>
      <c r="N23" s="22">
        <v>45</v>
      </c>
      <c r="O23" s="22">
        <v>16</v>
      </c>
      <c r="P23" s="22">
        <v>12</v>
      </c>
      <c r="Q23" s="22">
        <v>5</v>
      </c>
      <c r="R23" s="22">
        <v>13</v>
      </c>
      <c r="S23" s="22"/>
      <c r="T23" s="22">
        <v>20</v>
      </c>
      <c r="U23" s="22">
        <v>2</v>
      </c>
      <c r="V23" s="22">
        <v>1</v>
      </c>
      <c r="W23" s="22">
        <v>7</v>
      </c>
      <c r="X23" s="22">
        <v>10</v>
      </c>
    </row>
    <row r="24" spans="1:24" ht="9.9499999999999993" customHeight="1" x14ac:dyDescent="0.15">
      <c r="A24" s="20" t="s">
        <v>27</v>
      </c>
      <c r="B24" s="22">
        <v>8</v>
      </c>
      <c r="C24" s="22">
        <v>7</v>
      </c>
      <c r="D24" s="22" t="s">
        <v>86</v>
      </c>
      <c r="E24" s="22">
        <v>1</v>
      </c>
      <c r="F24" s="22">
        <v>1</v>
      </c>
      <c r="G24" s="22"/>
      <c r="H24" s="22">
        <v>10</v>
      </c>
      <c r="I24" s="22">
        <v>8</v>
      </c>
      <c r="J24" s="22">
        <v>1</v>
      </c>
      <c r="K24" s="22">
        <v>0</v>
      </c>
      <c r="L24" s="22">
        <v>1</v>
      </c>
      <c r="M24" s="22"/>
      <c r="N24" s="22">
        <v>9</v>
      </c>
      <c r="O24" s="22">
        <v>8</v>
      </c>
      <c r="P24" s="22" t="s">
        <v>86</v>
      </c>
      <c r="Q24" s="22" t="s">
        <v>86</v>
      </c>
      <c r="R24" s="22">
        <v>1</v>
      </c>
      <c r="S24" s="22"/>
      <c r="T24" s="22">
        <v>4</v>
      </c>
      <c r="U24" s="22">
        <v>1</v>
      </c>
      <c r="V24" s="22">
        <v>0</v>
      </c>
      <c r="W24" s="22">
        <v>0</v>
      </c>
      <c r="X24" s="22">
        <v>2</v>
      </c>
    </row>
    <row r="25" spans="1:24" ht="9.9499999999999993" customHeight="1" x14ac:dyDescent="0.15">
      <c r="A25" s="20" t="s">
        <v>28</v>
      </c>
      <c r="B25" s="22">
        <v>25</v>
      </c>
      <c r="C25" s="22">
        <v>13</v>
      </c>
      <c r="D25" s="22">
        <v>5</v>
      </c>
      <c r="E25" s="22">
        <v>6</v>
      </c>
      <c r="F25" s="22">
        <v>7</v>
      </c>
      <c r="G25" s="22"/>
      <c r="H25" s="22">
        <v>27</v>
      </c>
      <c r="I25" s="22">
        <v>15</v>
      </c>
      <c r="J25" s="22">
        <v>1</v>
      </c>
      <c r="K25" s="22">
        <v>5</v>
      </c>
      <c r="L25" s="22">
        <v>6</v>
      </c>
      <c r="M25" s="22"/>
      <c r="N25" s="22">
        <v>26</v>
      </c>
      <c r="O25" s="22">
        <v>13</v>
      </c>
      <c r="P25" s="22" t="s">
        <v>86</v>
      </c>
      <c r="Q25" s="22">
        <v>2</v>
      </c>
      <c r="R25" s="22">
        <v>10</v>
      </c>
      <c r="S25" s="22"/>
      <c r="T25" s="22">
        <v>4</v>
      </c>
      <c r="U25" s="22">
        <v>2</v>
      </c>
      <c r="V25" s="22" t="s">
        <v>86</v>
      </c>
      <c r="W25" s="22" t="s">
        <v>86</v>
      </c>
      <c r="X25" s="22">
        <v>2</v>
      </c>
    </row>
    <row r="26" spans="1:24" ht="9.9499999999999993" customHeight="1" x14ac:dyDescent="0.15">
      <c r="A26" s="20" t="s">
        <v>29</v>
      </c>
      <c r="B26" s="22">
        <v>17</v>
      </c>
      <c r="C26" s="22">
        <v>4</v>
      </c>
      <c r="D26" s="22">
        <v>5</v>
      </c>
      <c r="E26" s="22">
        <v>9</v>
      </c>
      <c r="F26" s="22">
        <v>7</v>
      </c>
      <c r="G26" s="22"/>
      <c r="H26" s="22">
        <v>43</v>
      </c>
      <c r="I26" s="22">
        <v>18</v>
      </c>
      <c r="J26" s="22">
        <v>12</v>
      </c>
      <c r="K26" s="22">
        <v>5</v>
      </c>
      <c r="L26" s="22">
        <v>7</v>
      </c>
      <c r="M26" s="22"/>
      <c r="N26" s="22">
        <v>26</v>
      </c>
      <c r="O26" s="22">
        <v>13</v>
      </c>
      <c r="P26" s="22">
        <v>3</v>
      </c>
      <c r="Q26" s="22">
        <v>2</v>
      </c>
      <c r="R26" s="22">
        <v>9</v>
      </c>
      <c r="S26" s="22"/>
      <c r="T26" s="22">
        <v>28</v>
      </c>
      <c r="U26" s="22">
        <v>9</v>
      </c>
      <c r="V26" s="22">
        <v>7</v>
      </c>
      <c r="W26" s="22">
        <v>12</v>
      </c>
      <c r="X26" s="22" t="s">
        <v>86</v>
      </c>
    </row>
    <row r="27" spans="1:24" ht="9.9499999999999993" customHeight="1" x14ac:dyDescent="0.15">
      <c r="A27" s="20" t="s">
        <v>30</v>
      </c>
      <c r="B27" s="22">
        <v>16</v>
      </c>
      <c r="C27" s="22">
        <v>9</v>
      </c>
      <c r="D27" s="22">
        <v>2</v>
      </c>
      <c r="E27" s="22">
        <v>10</v>
      </c>
      <c r="F27" s="22">
        <v>2</v>
      </c>
      <c r="G27" s="22"/>
      <c r="H27" s="22">
        <v>11</v>
      </c>
      <c r="I27" s="22">
        <v>6</v>
      </c>
      <c r="J27" s="22" t="s">
        <v>86</v>
      </c>
      <c r="K27" s="22">
        <v>2</v>
      </c>
      <c r="L27" s="22">
        <v>2</v>
      </c>
      <c r="M27" s="22"/>
      <c r="N27" s="22">
        <v>16</v>
      </c>
      <c r="O27" s="22">
        <v>11</v>
      </c>
      <c r="P27" s="22">
        <v>3</v>
      </c>
      <c r="Q27" s="22">
        <v>1</v>
      </c>
      <c r="R27" s="22">
        <v>1</v>
      </c>
      <c r="S27" s="22"/>
      <c r="T27" s="22">
        <v>32</v>
      </c>
      <c r="U27" s="22">
        <v>6</v>
      </c>
      <c r="V27" s="22">
        <v>6</v>
      </c>
      <c r="W27" s="22">
        <v>7</v>
      </c>
      <c r="X27" s="22">
        <v>13</v>
      </c>
    </row>
    <row r="28" spans="1:24" ht="9.9499999999999993" customHeight="1" x14ac:dyDescent="0.15">
      <c r="A28" s="261" t="s">
        <v>158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</row>
    <row r="29" spans="1:24" ht="9.9499999999999993" customHeight="1" x14ac:dyDescent="0.15">
      <c r="A29" s="20" t="s">
        <v>31</v>
      </c>
      <c r="B29" s="27">
        <v>161</v>
      </c>
      <c r="C29" s="27">
        <v>82</v>
      </c>
      <c r="D29" s="27">
        <v>14</v>
      </c>
      <c r="E29" s="27">
        <v>75</v>
      </c>
      <c r="F29" s="27">
        <v>57</v>
      </c>
      <c r="G29" s="27"/>
      <c r="H29" s="27">
        <v>223</v>
      </c>
      <c r="I29" s="27">
        <v>67</v>
      </c>
      <c r="J29" s="27">
        <v>47</v>
      </c>
      <c r="K29" s="27">
        <v>42</v>
      </c>
      <c r="L29" s="27">
        <v>67</v>
      </c>
      <c r="M29" s="27"/>
      <c r="N29" s="27">
        <v>300</v>
      </c>
      <c r="O29" s="27">
        <v>130</v>
      </c>
      <c r="P29" s="27">
        <v>32</v>
      </c>
      <c r="Q29" s="27">
        <v>57</v>
      </c>
      <c r="R29" s="27">
        <v>81</v>
      </c>
      <c r="S29" s="27"/>
      <c r="T29" s="27">
        <v>271</v>
      </c>
      <c r="U29" s="27">
        <v>71</v>
      </c>
      <c r="V29" s="27">
        <v>81</v>
      </c>
      <c r="W29" s="27">
        <v>46</v>
      </c>
      <c r="X29" s="27">
        <v>73</v>
      </c>
    </row>
    <row r="30" spans="1:24" ht="9.9499999999999993" customHeight="1" x14ac:dyDescent="0.15">
      <c r="A30" s="20" t="s">
        <v>32</v>
      </c>
      <c r="B30" s="22">
        <v>95</v>
      </c>
      <c r="C30" s="22">
        <v>50</v>
      </c>
      <c r="D30" s="22">
        <v>18</v>
      </c>
      <c r="E30" s="22">
        <v>54</v>
      </c>
      <c r="F30" s="22">
        <v>26</v>
      </c>
      <c r="G30" s="22"/>
      <c r="H30" s="22">
        <v>115</v>
      </c>
      <c r="I30" s="22">
        <v>60</v>
      </c>
      <c r="J30" s="22">
        <v>11</v>
      </c>
      <c r="K30" s="22">
        <v>14</v>
      </c>
      <c r="L30" s="22">
        <v>30</v>
      </c>
      <c r="M30" s="22"/>
      <c r="N30" s="22">
        <v>334</v>
      </c>
      <c r="O30" s="22">
        <v>109</v>
      </c>
      <c r="P30" s="22">
        <v>48</v>
      </c>
      <c r="Q30" s="22">
        <v>86</v>
      </c>
      <c r="R30" s="22">
        <v>91</v>
      </c>
      <c r="S30" s="22"/>
      <c r="T30" s="22">
        <v>210</v>
      </c>
      <c r="U30" s="22">
        <v>50</v>
      </c>
      <c r="V30" s="22">
        <v>59</v>
      </c>
      <c r="W30" s="22">
        <v>55</v>
      </c>
      <c r="X30" s="22">
        <v>46</v>
      </c>
    </row>
    <row r="31" spans="1:24" ht="9.9499999999999993" customHeight="1" x14ac:dyDescent="0.15">
      <c r="A31" s="20" t="s">
        <v>33</v>
      </c>
      <c r="B31" s="22">
        <v>114</v>
      </c>
      <c r="C31" s="22">
        <v>83</v>
      </c>
      <c r="D31" s="22">
        <v>10</v>
      </c>
      <c r="E31" s="22">
        <v>41</v>
      </c>
      <c r="F31" s="22">
        <v>12</v>
      </c>
      <c r="G31" s="22"/>
      <c r="H31" s="22">
        <v>130</v>
      </c>
      <c r="I31" s="22">
        <v>80</v>
      </c>
      <c r="J31" s="22">
        <v>6</v>
      </c>
      <c r="K31" s="22">
        <v>12</v>
      </c>
      <c r="L31" s="22">
        <v>31</v>
      </c>
      <c r="M31" s="22"/>
      <c r="N31" s="22">
        <v>239</v>
      </c>
      <c r="O31" s="22">
        <v>113</v>
      </c>
      <c r="P31" s="22">
        <v>55</v>
      </c>
      <c r="Q31" s="22">
        <v>36</v>
      </c>
      <c r="R31" s="22">
        <v>35</v>
      </c>
      <c r="S31" s="22"/>
      <c r="T31" s="22">
        <v>201</v>
      </c>
      <c r="U31" s="22">
        <v>50</v>
      </c>
      <c r="V31" s="22">
        <v>70</v>
      </c>
      <c r="W31" s="22">
        <v>35</v>
      </c>
      <c r="X31" s="22">
        <v>46</v>
      </c>
    </row>
    <row r="32" spans="1:24" ht="9.9499999999999993" customHeight="1" x14ac:dyDescent="0.15">
      <c r="A32" s="20" t="s">
        <v>34</v>
      </c>
      <c r="B32" s="22">
        <v>118</v>
      </c>
      <c r="C32" s="22">
        <v>64</v>
      </c>
      <c r="D32" s="22">
        <v>22</v>
      </c>
      <c r="E32" s="22">
        <v>61</v>
      </c>
      <c r="F32" s="22">
        <v>26</v>
      </c>
      <c r="G32" s="22"/>
      <c r="H32" s="22">
        <v>123</v>
      </c>
      <c r="I32" s="22">
        <v>75</v>
      </c>
      <c r="J32" s="22">
        <v>15</v>
      </c>
      <c r="K32" s="22">
        <v>11</v>
      </c>
      <c r="L32" s="22">
        <v>22</v>
      </c>
      <c r="M32" s="22"/>
      <c r="N32" s="22">
        <v>169</v>
      </c>
      <c r="O32" s="22">
        <v>84</v>
      </c>
      <c r="P32" s="22">
        <v>25</v>
      </c>
      <c r="Q32" s="22">
        <v>14</v>
      </c>
      <c r="R32" s="22">
        <v>46</v>
      </c>
      <c r="S32" s="22"/>
      <c r="T32" s="22">
        <v>87</v>
      </c>
      <c r="U32" s="22">
        <v>33</v>
      </c>
      <c r="V32" s="22">
        <v>12</v>
      </c>
      <c r="W32" s="22">
        <v>16</v>
      </c>
      <c r="X32" s="22">
        <v>26</v>
      </c>
    </row>
    <row r="33" spans="1:24" ht="9.9499999999999993" customHeight="1" x14ac:dyDescent="0.15">
      <c r="A33" s="20" t="s">
        <v>35</v>
      </c>
      <c r="B33" s="22">
        <v>32</v>
      </c>
      <c r="C33" s="22">
        <v>13</v>
      </c>
      <c r="D33" s="22">
        <v>7</v>
      </c>
      <c r="E33" s="22">
        <v>19</v>
      </c>
      <c r="F33" s="22">
        <v>9</v>
      </c>
      <c r="G33" s="22"/>
      <c r="H33" s="22">
        <v>54</v>
      </c>
      <c r="I33" s="22">
        <v>24</v>
      </c>
      <c r="J33" s="22">
        <v>12</v>
      </c>
      <c r="K33" s="22">
        <v>8</v>
      </c>
      <c r="L33" s="22">
        <v>10</v>
      </c>
      <c r="M33" s="22"/>
      <c r="N33" s="22">
        <v>43</v>
      </c>
      <c r="O33" s="22">
        <v>23</v>
      </c>
      <c r="P33" s="22">
        <v>6</v>
      </c>
      <c r="Q33" s="22">
        <v>3</v>
      </c>
      <c r="R33" s="22">
        <v>11</v>
      </c>
      <c r="S33" s="22"/>
      <c r="T33" s="22">
        <v>60</v>
      </c>
      <c r="U33" s="22">
        <v>15</v>
      </c>
      <c r="V33" s="22">
        <v>13</v>
      </c>
      <c r="W33" s="22">
        <v>19</v>
      </c>
      <c r="X33" s="22">
        <v>13</v>
      </c>
    </row>
    <row r="34" spans="1:24" ht="9.9499999999999993" customHeight="1" x14ac:dyDescent="0.15">
      <c r="A34" s="261" t="s">
        <v>159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</row>
    <row r="35" spans="1:24" x14ac:dyDescent="0.15">
      <c r="A35" s="20" t="s">
        <v>84</v>
      </c>
      <c r="B35" s="27">
        <v>91</v>
      </c>
      <c r="C35" s="27">
        <v>48</v>
      </c>
      <c r="D35" s="27">
        <v>12</v>
      </c>
      <c r="E35" s="27">
        <v>28</v>
      </c>
      <c r="F35" s="27">
        <v>26</v>
      </c>
      <c r="G35" s="27"/>
      <c r="H35" s="27">
        <v>115</v>
      </c>
      <c r="I35" s="27">
        <v>68</v>
      </c>
      <c r="J35" s="27">
        <v>14</v>
      </c>
      <c r="K35" s="27">
        <v>10</v>
      </c>
      <c r="L35" s="27">
        <v>22</v>
      </c>
      <c r="M35" s="27"/>
      <c r="N35" s="27">
        <v>192</v>
      </c>
      <c r="O35" s="27">
        <v>74</v>
      </c>
      <c r="P35" s="27">
        <v>44</v>
      </c>
      <c r="Q35" s="27">
        <v>31</v>
      </c>
      <c r="R35" s="27">
        <v>44</v>
      </c>
      <c r="S35" s="27"/>
      <c r="T35" s="27">
        <v>164</v>
      </c>
      <c r="U35" s="27">
        <v>48</v>
      </c>
      <c r="V35" s="27">
        <v>48</v>
      </c>
      <c r="W35" s="27">
        <v>40</v>
      </c>
      <c r="X35" s="27">
        <v>27</v>
      </c>
    </row>
    <row r="36" spans="1:24" x14ac:dyDescent="0.15">
      <c r="A36" s="20" t="s">
        <v>87</v>
      </c>
      <c r="B36" s="22">
        <v>78</v>
      </c>
      <c r="C36" s="22">
        <v>52</v>
      </c>
      <c r="D36" s="22">
        <v>11</v>
      </c>
      <c r="E36" s="22">
        <v>27</v>
      </c>
      <c r="F36" s="22">
        <v>9</v>
      </c>
      <c r="G36" s="22"/>
      <c r="H36" s="22">
        <v>69</v>
      </c>
      <c r="I36" s="22">
        <v>43</v>
      </c>
      <c r="J36" s="22">
        <v>1</v>
      </c>
      <c r="K36" s="22">
        <v>8</v>
      </c>
      <c r="L36" s="22">
        <v>17</v>
      </c>
      <c r="M36" s="22"/>
      <c r="N36" s="22">
        <v>104</v>
      </c>
      <c r="O36" s="22">
        <v>64</v>
      </c>
      <c r="P36" s="22">
        <v>10</v>
      </c>
      <c r="Q36" s="22">
        <v>14</v>
      </c>
      <c r="R36" s="22">
        <v>17</v>
      </c>
      <c r="S36" s="22"/>
      <c r="T36" s="22">
        <v>89</v>
      </c>
      <c r="U36" s="22">
        <v>19</v>
      </c>
      <c r="V36" s="22">
        <v>33</v>
      </c>
      <c r="W36" s="22">
        <v>17</v>
      </c>
      <c r="X36" s="22">
        <v>20</v>
      </c>
    </row>
    <row r="37" spans="1:24" x14ac:dyDescent="0.15">
      <c r="A37" s="20" t="s">
        <v>38</v>
      </c>
      <c r="B37" s="22">
        <v>32</v>
      </c>
      <c r="C37" s="22">
        <v>13</v>
      </c>
      <c r="D37" s="22">
        <v>4</v>
      </c>
      <c r="E37" s="22">
        <v>9</v>
      </c>
      <c r="F37" s="22">
        <v>16</v>
      </c>
      <c r="G37" s="22"/>
      <c r="H37" s="22">
        <v>28</v>
      </c>
      <c r="I37" s="22">
        <v>10</v>
      </c>
      <c r="J37" s="22">
        <v>4</v>
      </c>
      <c r="K37" s="22">
        <v>5</v>
      </c>
      <c r="L37" s="22">
        <v>9</v>
      </c>
      <c r="M37" s="22"/>
      <c r="N37" s="22">
        <v>57</v>
      </c>
      <c r="O37" s="22">
        <v>24</v>
      </c>
      <c r="P37" s="22">
        <v>9</v>
      </c>
      <c r="Q37" s="22">
        <v>10</v>
      </c>
      <c r="R37" s="22">
        <v>14</v>
      </c>
      <c r="S37" s="22"/>
      <c r="T37" s="22">
        <v>34</v>
      </c>
      <c r="U37" s="22">
        <v>19</v>
      </c>
      <c r="V37" s="22">
        <v>1</v>
      </c>
      <c r="W37" s="22">
        <v>5</v>
      </c>
      <c r="X37" s="22">
        <v>9</v>
      </c>
    </row>
    <row r="38" spans="1:24" x14ac:dyDescent="0.15">
      <c r="A38" s="20" t="s">
        <v>88</v>
      </c>
      <c r="B38" s="22">
        <v>103</v>
      </c>
      <c r="C38" s="22">
        <v>63</v>
      </c>
      <c r="D38" s="22">
        <v>6</v>
      </c>
      <c r="E38" s="22">
        <v>62</v>
      </c>
      <c r="F38" s="22">
        <v>30</v>
      </c>
      <c r="G38" s="22"/>
      <c r="H38" s="22">
        <v>133</v>
      </c>
      <c r="I38" s="22">
        <v>65</v>
      </c>
      <c r="J38" s="22">
        <v>16</v>
      </c>
      <c r="K38" s="22">
        <v>22</v>
      </c>
      <c r="L38" s="22">
        <v>31</v>
      </c>
      <c r="M38" s="22"/>
      <c r="N38" s="22">
        <v>220</v>
      </c>
      <c r="O38" s="22">
        <v>93</v>
      </c>
      <c r="P38" s="22">
        <v>17</v>
      </c>
      <c r="Q38" s="22">
        <v>52</v>
      </c>
      <c r="R38" s="22">
        <v>58</v>
      </c>
      <c r="S38" s="22"/>
      <c r="T38" s="22">
        <v>165</v>
      </c>
      <c r="U38" s="22">
        <v>37</v>
      </c>
      <c r="V38" s="22">
        <v>36</v>
      </c>
      <c r="W38" s="22">
        <v>38</v>
      </c>
      <c r="X38" s="22">
        <v>54</v>
      </c>
    </row>
    <row r="39" spans="1:24" x14ac:dyDescent="0.15">
      <c r="A39" s="20" t="s">
        <v>89</v>
      </c>
      <c r="B39" s="22">
        <v>127</v>
      </c>
      <c r="C39" s="22">
        <v>66</v>
      </c>
      <c r="D39" s="22">
        <v>24</v>
      </c>
      <c r="E39" s="22">
        <v>78</v>
      </c>
      <c r="F39" s="22">
        <v>33</v>
      </c>
      <c r="G39" s="22"/>
      <c r="H39" s="22">
        <v>206</v>
      </c>
      <c r="I39" s="22">
        <v>70</v>
      </c>
      <c r="J39" s="22">
        <v>45</v>
      </c>
      <c r="K39" s="22">
        <v>34</v>
      </c>
      <c r="L39" s="22">
        <v>56</v>
      </c>
      <c r="M39" s="22"/>
      <c r="N39" s="22">
        <v>257</v>
      </c>
      <c r="O39" s="22">
        <v>121</v>
      </c>
      <c r="P39" s="22">
        <v>26</v>
      </c>
      <c r="Q39" s="22">
        <v>51</v>
      </c>
      <c r="R39" s="22">
        <v>59</v>
      </c>
      <c r="S39" s="22"/>
      <c r="T39" s="22">
        <v>210</v>
      </c>
      <c r="U39" s="22">
        <v>50</v>
      </c>
      <c r="V39" s="22">
        <v>76</v>
      </c>
      <c r="W39" s="22">
        <v>37</v>
      </c>
      <c r="X39" s="22">
        <v>47</v>
      </c>
    </row>
    <row r="40" spans="1:24" ht="9.9499999999999993" customHeight="1" x14ac:dyDescent="0.15">
      <c r="A40" s="20" t="s">
        <v>41</v>
      </c>
      <c r="B40" s="22">
        <v>89</v>
      </c>
      <c r="C40" s="22">
        <v>50</v>
      </c>
      <c r="D40" s="22">
        <v>13</v>
      </c>
      <c r="E40" s="22">
        <v>46</v>
      </c>
      <c r="F40" s="22">
        <v>16</v>
      </c>
      <c r="G40" s="22"/>
      <c r="H40" s="22">
        <v>95</v>
      </c>
      <c r="I40" s="22">
        <v>50</v>
      </c>
      <c r="J40" s="22">
        <v>11</v>
      </c>
      <c r="K40" s="22">
        <v>8</v>
      </c>
      <c r="L40" s="22">
        <v>25</v>
      </c>
      <c r="M40" s="22"/>
      <c r="N40" s="22">
        <v>255</v>
      </c>
      <c r="O40" s="22">
        <v>84</v>
      </c>
      <c r="P40" s="22">
        <v>60</v>
      </c>
      <c r="Q40" s="22">
        <v>39</v>
      </c>
      <c r="R40" s="22">
        <v>73</v>
      </c>
      <c r="S40" s="22"/>
      <c r="T40" s="22">
        <v>169</v>
      </c>
      <c r="U40" s="22">
        <v>46</v>
      </c>
      <c r="V40" s="22">
        <v>42</v>
      </c>
      <c r="W40" s="22">
        <v>35</v>
      </c>
      <c r="X40" s="22">
        <v>47</v>
      </c>
    </row>
    <row r="41" spans="1:24" ht="9.9499999999999993" customHeight="1" x14ac:dyDescent="0.15">
      <c r="A41" s="125" t="s">
        <v>42</v>
      </c>
      <c r="B41" s="13">
        <v>521</v>
      </c>
      <c r="C41" s="13">
        <v>292</v>
      </c>
      <c r="D41" s="13">
        <v>71</v>
      </c>
      <c r="E41" s="13">
        <v>250</v>
      </c>
      <c r="F41" s="13">
        <v>129</v>
      </c>
      <c r="G41" s="13"/>
      <c r="H41" s="13">
        <v>645</v>
      </c>
      <c r="I41" s="13">
        <v>306</v>
      </c>
      <c r="J41" s="13">
        <v>92</v>
      </c>
      <c r="K41" s="13">
        <v>87</v>
      </c>
      <c r="L41" s="13">
        <v>160</v>
      </c>
      <c r="M41" s="13"/>
      <c r="N41" s="13">
        <v>1085</v>
      </c>
      <c r="O41" s="13">
        <v>460</v>
      </c>
      <c r="P41" s="13">
        <v>166</v>
      </c>
      <c r="Q41" s="13">
        <v>195</v>
      </c>
      <c r="R41" s="13">
        <v>264</v>
      </c>
      <c r="S41" s="13"/>
      <c r="T41" s="13">
        <v>829</v>
      </c>
      <c r="U41" s="13">
        <v>219</v>
      </c>
      <c r="V41" s="13">
        <v>235</v>
      </c>
      <c r="W41" s="13">
        <v>171</v>
      </c>
      <c r="X41" s="13">
        <v>204</v>
      </c>
    </row>
    <row r="42" spans="1:24" ht="9" customHeight="1" x14ac:dyDescent="0.15">
      <c r="A42" s="1" t="s">
        <v>106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</sheetData>
  <mergeCells count="10">
    <mergeCell ref="A1:AA1"/>
    <mergeCell ref="AA2:AB2"/>
    <mergeCell ref="A5:X5"/>
    <mergeCell ref="A28:X28"/>
    <mergeCell ref="A34:X34"/>
    <mergeCell ref="U3:X3"/>
    <mergeCell ref="A3:A4"/>
    <mergeCell ref="C3:F3"/>
    <mergeCell ref="I3:L3"/>
    <mergeCell ref="O3:R3"/>
  </mergeCells>
  <hyperlinks>
    <hyperlink ref="AA2:AB2" location="'Indice delle tavole'!A1" display="TORNA ALL'INDICE"/>
  </hyperlinks>
  <pageMargins left="0.5" right="0.5" top="0.5" bottom="0.5" header="0" footer="0"/>
  <pageSetup paperSize="9" scale="8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zoomScaleNormal="100" workbookViewId="0">
      <selection activeCell="U2" sqref="U2:V2"/>
    </sheetView>
  </sheetViews>
  <sheetFormatPr defaultColWidth="11.19921875" defaultRowHeight="9" customHeight="1" x14ac:dyDescent="0.15"/>
  <cols>
    <col min="1" max="1" width="14" style="126" bestFit="1" customWidth="1"/>
    <col min="2" max="2" width="24" style="126" bestFit="1" customWidth="1"/>
    <col min="3" max="6" width="9.3984375" style="126" customWidth="1"/>
    <col min="7" max="7" width="1.796875" style="126" customWidth="1"/>
    <col min="8" max="11" width="9.3984375" style="126" customWidth="1"/>
    <col min="12" max="12" width="1.796875" style="126" customWidth="1"/>
    <col min="13" max="16" width="9.3984375" style="126" customWidth="1"/>
    <col min="17" max="16384" width="11.19921875" style="126"/>
  </cols>
  <sheetData>
    <row r="1" spans="1:22" ht="26.25" customHeight="1" x14ac:dyDescent="0.2">
      <c r="A1" s="253" t="s">
        <v>177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</row>
    <row r="2" spans="1:22" ht="12" x14ac:dyDescent="0.2">
      <c r="U2" s="243" t="s">
        <v>212</v>
      </c>
      <c r="V2" s="243"/>
    </row>
    <row r="3" spans="1:22" ht="9.9499999999999993" customHeight="1" x14ac:dyDescent="0.15">
      <c r="A3" s="255" t="s">
        <v>165</v>
      </c>
      <c r="B3" s="255"/>
      <c r="C3" s="254" t="s">
        <v>0</v>
      </c>
      <c r="D3" s="254"/>
      <c r="E3" s="254"/>
      <c r="F3" s="254"/>
      <c r="G3" s="118"/>
      <c r="H3" s="254" t="s">
        <v>1</v>
      </c>
      <c r="I3" s="254"/>
      <c r="J3" s="254"/>
      <c r="K3" s="254"/>
      <c r="L3" s="118"/>
      <c r="M3" s="254" t="s">
        <v>2</v>
      </c>
      <c r="N3" s="254"/>
      <c r="O3" s="254"/>
      <c r="P3" s="254"/>
      <c r="Q3" s="90"/>
    </row>
    <row r="4" spans="1:22" s="148" customFormat="1" ht="42" customHeight="1" x14ac:dyDescent="0.15">
      <c r="A4" s="256"/>
      <c r="B4" s="256"/>
      <c r="C4" s="119" t="s">
        <v>3</v>
      </c>
      <c r="D4" s="119" t="s">
        <v>4</v>
      </c>
      <c r="E4" s="119" t="s">
        <v>5</v>
      </c>
      <c r="F4" s="119" t="s">
        <v>6</v>
      </c>
      <c r="G4" s="151"/>
      <c r="H4" s="119" t="s">
        <v>3</v>
      </c>
      <c r="I4" s="119" t="s">
        <v>4</v>
      </c>
      <c r="J4" s="119" t="s">
        <v>5</v>
      </c>
      <c r="K4" s="119" t="s">
        <v>6</v>
      </c>
      <c r="L4" s="151"/>
      <c r="M4" s="119" t="s">
        <v>3</v>
      </c>
      <c r="N4" s="119" t="s">
        <v>4</v>
      </c>
      <c r="O4" s="119" t="s">
        <v>5</v>
      </c>
      <c r="P4" s="119" t="s">
        <v>6</v>
      </c>
    </row>
    <row r="5" spans="1:22" ht="9.9499999999999993" customHeight="1" x14ac:dyDescent="0.15">
      <c r="A5" s="251" t="s">
        <v>43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</row>
    <row r="6" spans="1:22" ht="9.9499999999999993" customHeight="1" x14ac:dyDescent="0.15">
      <c r="A6" s="250" t="s">
        <v>164</v>
      </c>
      <c r="B6" s="82" t="s">
        <v>45</v>
      </c>
      <c r="C6" s="83">
        <v>64.2</v>
      </c>
      <c r="D6" s="83">
        <v>3.4</v>
      </c>
      <c r="E6" s="83">
        <v>26.8</v>
      </c>
      <c r="F6" s="83">
        <v>5.2</v>
      </c>
      <c r="G6" s="83"/>
      <c r="H6" s="83">
        <v>67.8</v>
      </c>
      <c r="I6" s="83">
        <v>3.4</v>
      </c>
      <c r="J6" s="83">
        <v>25.7</v>
      </c>
      <c r="K6" s="83">
        <v>2.4</v>
      </c>
      <c r="L6" s="83"/>
      <c r="M6" s="83">
        <v>89.9</v>
      </c>
      <c r="N6" s="83">
        <v>0.6</v>
      </c>
      <c r="O6" s="83">
        <v>3.7</v>
      </c>
      <c r="P6" s="83">
        <v>4.8</v>
      </c>
    </row>
    <row r="7" spans="1:22" ht="9.9499999999999993" customHeight="1" x14ac:dyDescent="0.15">
      <c r="A7" s="247"/>
      <c r="B7" s="82" t="s">
        <v>46</v>
      </c>
      <c r="C7" s="84">
        <v>48.4</v>
      </c>
      <c r="D7" s="84">
        <v>7.7</v>
      </c>
      <c r="E7" s="84">
        <v>33.6</v>
      </c>
      <c r="F7" s="84">
        <v>9.6</v>
      </c>
      <c r="G7" s="84"/>
      <c r="H7" s="84">
        <v>51.1</v>
      </c>
      <c r="I7" s="84">
        <v>7.1</v>
      </c>
      <c r="J7" s="84">
        <v>34.200000000000003</v>
      </c>
      <c r="K7" s="84">
        <v>6.9</v>
      </c>
      <c r="L7" s="84"/>
      <c r="M7" s="84">
        <v>82.4</v>
      </c>
      <c r="N7" s="84">
        <v>1.5</v>
      </c>
      <c r="O7" s="84">
        <v>11.6</v>
      </c>
      <c r="P7" s="84">
        <v>3.7</v>
      </c>
    </row>
    <row r="8" spans="1:22" ht="9.9499999999999993" customHeight="1" x14ac:dyDescent="0.15">
      <c r="A8" s="247"/>
      <c r="B8" s="82" t="s">
        <v>47</v>
      </c>
      <c r="C8" s="84">
        <v>31</v>
      </c>
      <c r="D8" s="84">
        <v>11.7</v>
      </c>
      <c r="E8" s="84">
        <v>25.7</v>
      </c>
      <c r="F8" s="84">
        <v>30.5</v>
      </c>
      <c r="G8" s="84"/>
      <c r="H8" s="84">
        <v>39.700000000000003</v>
      </c>
      <c r="I8" s="84">
        <v>10.7</v>
      </c>
      <c r="J8" s="84">
        <v>26.8</v>
      </c>
      <c r="K8" s="84">
        <v>21.4</v>
      </c>
      <c r="L8" s="84"/>
      <c r="M8" s="84">
        <v>74.099999999999994</v>
      </c>
      <c r="N8" s="84">
        <v>3.4</v>
      </c>
      <c r="O8" s="84">
        <v>11.6</v>
      </c>
      <c r="P8" s="84">
        <v>8.3000000000000007</v>
      </c>
    </row>
    <row r="9" spans="1:22" ht="9.9499999999999993" customHeight="1" x14ac:dyDescent="0.15">
      <c r="A9" s="247"/>
      <c r="B9" s="152" t="s">
        <v>42</v>
      </c>
      <c r="C9" s="117">
        <v>48.3</v>
      </c>
      <c r="D9" s="117">
        <v>7.5</v>
      </c>
      <c r="E9" s="117">
        <v>30</v>
      </c>
      <c r="F9" s="117">
        <v>13.4</v>
      </c>
      <c r="G9" s="117"/>
      <c r="H9" s="117">
        <v>52.6</v>
      </c>
      <c r="I9" s="117">
        <v>7</v>
      </c>
      <c r="J9" s="117">
        <v>30.3</v>
      </c>
      <c r="K9" s="117">
        <v>9.1999999999999993</v>
      </c>
      <c r="L9" s="117"/>
      <c r="M9" s="117">
        <v>82.3</v>
      </c>
      <c r="N9" s="117">
        <v>1.7</v>
      </c>
      <c r="O9" s="117">
        <v>9.6</v>
      </c>
      <c r="P9" s="117">
        <v>5.0999999999999996</v>
      </c>
    </row>
    <row r="10" spans="1:22" ht="9.9499999999999993" customHeight="1" x14ac:dyDescent="0.15">
      <c r="A10" s="247" t="s">
        <v>60</v>
      </c>
      <c r="B10" s="82" t="s">
        <v>45</v>
      </c>
      <c r="C10" s="83">
        <v>67.900000000000006</v>
      </c>
      <c r="D10" s="83">
        <v>4.2</v>
      </c>
      <c r="E10" s="83">
        <v>22.2</v>
      </c>
      <c r="F10" s="83">
        <v>5</v>
      </c>
      <c r="G10" s="83"/>
      <c r="H10" s="83">
        <v>71</v>
      </c>
      <c r="I10" s="83">
        <v>2.8</v>
      </c>
      <c r="J10" s="83">
        <v>22.1</v>
      </c>
      <c r="K10" s="83">
        <v>3.5</v>
      </c>
      <c r="L10" s="83"/>
      <c r="M10" s="83">
        <v>93.3</v>
      </c>
      <c r="N10" s="83">
        <v>0.3</v>
      </c>
      <c r="O10" s="83">
        <v>2.1</v>
      </c>
      <c r="P10" s="83">
        <v>3.6</v>
      </c>
    </row>
    <row r="11" spans="1:22" ht="9.9499999999999993" customHeight="1" x14ac:dyDescent="0.15">
      <c r="A11" s="247"/>
      <c r="B11" s="82" t="s">
        <v>46</v>
      </c>
      <c r="C11" s="84">
        <v>53.5</v>
      </c>
      <c r="D11" s="84">
        <v>6.4</v>
      </c>
      <c r="E11" s="84">
        <v>31.6</v>
      </c>
      <c r="F11" s="84">
        <v>7.8</v>
      </c>
      <c r="G11" s="84"/>
      <c r="H11" s="84">
        <v>54.4</v>
      </c>
      <c r="I11" s="84">
        <v>5.5</v>
      </c>
      <c r="J11" s="84">
        <v>33.6</v>
      </c>
      <c r="K11" s="84">
        <v>5.7</v>
      </c>
      <c r="L11" s="84"/>
      <c r="M11" s="84">
        <v>85.6</v>
      </c>
      <c r="N11" s="84">
        <v>1.2</v>
      </c>
      <c r="O11" s="84">
        <v>8.9</v>
      </c>
      <c r="P11" s="84">
        <v>3</v>
      </c>
    </row>
    <row r="12" spans="1:22" ht="9.9499999999999993" customHeight="1" x14ac:dyDescent="0.15">
      <c r="A12" s="247"/>
      <c r="B12" s="82" t="s">
        <v>47</v>
      </c>
      <c r="C12" s="84">
        <v>39.5</v>
      </c>
      <c r="D12" s="84">
        <v>14</v>
      </c>
      <c r="E12" s="84">
        <v>31.5</v>
      </c>
      <c r="F12" s="84">
        <v>13.8</v>
      </c>
      <c r="G12" s="84"/>
      <c r="H12" s="84">
        <v>43.8</v>
      </c>
      <c r="I12" s="84">
        <v>12.4</v>
      </c>
      <c r="J12" s="84">
        <v>31.7</v>
      </c>
      <c r="K12" s="84">
        <v>11.2</v>
      </c>
      <c r="L12" s="84"/>
      <c r="M12" s="84">
        <v>74.3</v>
      </c>
      <c r="N12" s="84">
        <v>4.7</v>
      </c>
      <c r="O12" s="84">
        <v>15.4</v>
      </c>
      <c r="P12" s="84">
        <v>4.8</v>
      </c>
    </row>
    <row r="13" spans="1:22" ht="9.9499999999999993" customHeight="1" x14ac:dyDescent="0.15">
      <c r="A13" s="247"/>
      <c r="B13" s="152" t="s">
        <v>42</v>
      </c>
      <c r="C13" s="117">
        <v>51.4</v>
      </c>
      <c r="D13" s="117">
        <v>8.6</v>
      </c>
      <c r="E13" s="117">
        <v>29.8</v>
      </c>
      <c r="F13" s="117">
        <v>9.4</v>
      </c>
      <c r="G13" s="117"/>
      <c r="H13" s="117">
        <v>53.8</v>
      </c>
      <c r="I13" s="117">
        <v>7.4</v>
      </c>
      <c r="J13" s="117">
        <v>30.8</v>
      </c>
      <c r="K13" s="117">
        <v>7.2</v>
      </c>
      <c r="L13" s="117"/>
      <c r="M13" s="117">
        <v>83.1</v>
      </c>
      <c r="N13" s="117">
        <v>2.2999999999999998</v>
      </c>
      <c r="O13" s="117">
        <v>9.9</v>
      </c>
      <c r="P13" s="117">
        <v>3.7</v>
      </c>
    </row>
    <row r="14" spans="1:22" ht="9.9499999999999993" customHeight="1" x14ac:dyDescent="0.15">
      <c r="A14" s="247" t="s">
        <v>61</v>
      </c>
      <c r="B14" s="82" t="s">
        <v>45</v>
      </c>
      <c r="C14" s="83">
        <v>71.7</v>
      </c>
      <c r="D14" s="83">
        <v>2.9</v>
      </c>
      <c r="E14" s="83">
        <v>18.8</v>
      </c>
      <c r="F14" s="83">
        <v>6.3</v>
      </c>
      <c r="G14" s="83"/>
      <c r="H14" s="83">
        <v>73.3</v>
      </c>
      <c r="I14" s="83">
        <v>2.9</v>
      </c>
      <c r="J14" s="83">
        <v>21</v>
      </c>
      <c r="K14" s="83">
        <v>2.2999999999999998</v>
      </c>
      <c r="L14" s="83"/>
      <c r="M14" s="83">
        <v>89.1</v>
      </c>
      <c r="N14" s="83">
        <v>0.1</v>
      </c>
      <c r="O14" s="83">
        <v>4.9000000000000004</v>
      </c>
      <c r="P14" s="83">
        <v>4.9000000000000004</v>
      </c>
    </row>
    <row r="15" spans="1:22" ht="9.9499999999999993" customHeight="1" x14ac:dyDescent="0.15">
      <c r="A15" s="247"/>
      <c r="B15" s="82" t="s">
        <v>46</v>
      </c>
      <c r="C15" s="84">
        <v>53.3</v>
      </c>
      <c r="D15" s="84">
        <v>7.8</v>
      </c>
      <c r="E15" s="84">
        <v>33.9</v>
      </c>
      <c r="F15" s="84">
        <v>4.5999999999999996</v>
      </c>
      <c r="G15" s="84"/>
      <c r="H15" s="84">
        <v>53.7</v>
      </c>
      <c r="I15" s="84">
        <v>6.4</v>
      </c>
      <c r="J15" s="84">
        <v>35.9</v>
      </c>
      <c r="K15" s="84">
        <v>3.8</v>
      </c>
      <c r="L15" s="84"/>
      <c r="M15" s="84">
        <v>84.1</v>
      </c>
      <c r="N15" s="84">
        <v>1.3</v>
      </c>
      <c r="O15" s="84">
        <v>10.8</v>
      </c>
      <c r="P15" s="84">
        <v>2.8</v>
      </c>
    </row>
    <row r="16" spans="1:22" ht="9.9499999999999993" customHeight="1" x14ac:dyDescent="0.15">
      <c r="A16" s="247"/>
      <c r="B16" s="82" t="s">
        <v>47</v>
      </c>
      <c r="C16" s="84">
        <v>36.5</v>
      </c>
      <c r="D16" s="84">
        <v>17.600000000000001</v>
      </c>
      <c r="E16" s="84">
        <v>38.200000000000003</v>
      </c>
      <c r="F16" s="84">
        <v>7.2</v>
      </c>
      <c r="G16" s="84"/>
      <c r="H16" s="84">
        <v>38.6</v>
      </c>
      <c r="I16" s="84">
        <v>16.7</v>
      </c>
      <c r="J16" s="84">
        <v>38.6</v>
      </c>
      <c r="K16" s="84">
        <v>5.5</v>
      </c>
      <c r="L16" s="84"/>
      <c r="M16" s="84">
        <v>73.5</v>
      </c>
      <c r="N16" s="84">
        <v>3.9</v>
      </c>
      <c r="O16" s="84">
        <v>19.100000000000001</v>
      </c>
      <c r="P16" s="84">
        <v>2.5</v>
      </c>
    </row>
    <row r="17" spans="1:16" ht="9.9499999999999993" customHeight="1" x14ac:dyDescent="0.15">
      <c r="A17" s="247"/>
      <c r="B17" s="152" t="s">
        <v>42</v>
      </c>
      <c r="C17" s="117">
        <v>49.1</v>
      </c>
      <c r="D17" s="117">
        <v>11.2</v>
      </c>
      <c r="E17" s="117">
        <v>33.299999999999997</v>
      </c>
      <c r="F17" s="117">
        <v>6</v>
      </c>
      <c r="G17" s="117"/>
      <c r="H17" s="117">
        <v>50.4</v>
      </c>
      <c r="I17" s="117">
        <v>10.199999999999999</v>
      </c>
      <c r="J17" s="117">
        <v>34.6</v>
      </c>
      <c r="K17" s="117">
        <v>4.3</v>
      </c>
      <c r="L17" s="117"/>
      <c r="M17" s="117">
        <v>80.400000000000006</v>
      </c>
      <c r="N17" s="117">
        <v>2.2000000000000002</v>
      </c>
      <c r="O17" s="117">
        <v>13.4</v>
      </c>
      <c r="P17" s="117">
        <v>3</v>
      </c>
    </row>
    <row r="18" spans="1:16" ht="9.9499999999999993" customHeight="1" x14ac:dyDescent="0.15">
      <c r="A18" s="247" t="s">
        <v>62</v>
      </c>
      <c r="B18" s="82" t="s">
        <v>45</v>
      </c>
      <c r="C18" s="83">
        <v>72.2</v>
      </c>
      <c r="D18" s="83">
        <v>3.3</v>
      </c>
      <c r="E18" s="83">
        <v>20.8</v>
      </c>
      <c r="F18" s="83">
        <v>3.7</v>
      </c>
      <c r="G18" s="83"/>
      <c r="H18" s="83">
        <v>70.400000000000006</v>
      </c>
      <c r="I18" s="83">
        <v>3.1</v>
      </c>
      <c r="J18" s="83">
        <v>23.4</v>
      </c>
      <c r="K18" s="83">
        <v>2.8</v>
      </c>
      <c r="L18" s="83"/>
      <c r="M18" s="83">
        <v>91.4</v>
      </c>
      <c r="N18" s="83">
        <v>0.4</v>
      </c>
      <c r="O18" s="83">
        <v>5</v>
      </c>
      <c r="P18" s="83">
        <v>3.2</v>
      </c>
    </row>
    <row r="19" spans="1:16" ht="9.9499999999999993" customHeight="1" x14ac:dyDescent="0.15">
      <c r="A19" s="247"/>
      <c r="B19" s="82" t="s">
        <v>46</v>
      </c>
      <c r="C19" s="84">
        <v>55.8</v>
      </c>
      <c r="D19" s="84">
        <v>9.4</v>
      </c>
      <c r="E19" s="84">
        <v>30.8</v>
      </c>
      <c r="F19" s="84">
        <v>3.6</v>
      </c>
      <c r="G19" s="84"/>
      <c r="H19" s="84">
        <v>53.4</v>
      </c>
      <c r="I19" s="84">
        <v>8.3000000000000007</v>
      </c>
      <c r="J19" s="84">
        <v>35.4</v>
      </c>
      <c r="K19" s="84">
        <v>2.7</v>
      </c>
      <c r="L19" s="84"/>
      <c r="M19" s="84">
        <v>84.7</v>
      </c>
      <c r="N19" s="84">
        <v>2.1</v>
      </c>
      <c r="O19" s="84">
        <v>9.9</v>
      </c>
      <c r="P19" s="84">
        <v>2.5</v>
      </c>
    </row>
    <row r="20" spans="1:16" ht="9.9499999999999993" customHeight="1" x14ac:dyDescent="0.15">
      <c r="A20" s="247"/>
      <c r="B20" s="82" t="s">
        <v>47</v>
      </c>
      <c r="C20" s="84">
        <v>33.9</v>
      </c>
      <c r="D20" s="84">
        <v>26.5</v>
      </c>
      <c r="E20" s="84">
        <v>36.1</v>
      </c>
      <c r="F20" s="84">
        <v>3.2</v>
      </c>
      <c r="G20" s="84"/>
      <c r="H20" s="84">
        <v>34.4</v>
      </c>
      <c r="I20" s="84">
        <v>23.8</v>
      </c>
      <c r="J20" s="84">
        <v>38.299999999999997</v>
      </c>
      <c r="K20" s="84">
        <v>3.1</v>
      </c>
      <c r="L20" s="84"/>
      <c r="M20" s="84">
        <v>66.5</v>
      </c>
      <c r="N20" s="84">
        <v>9.1</v>
      </c>
      <c r="O20" s="84">
        <v>22.2</v>
      </c>
      <c r="P20" s="84">
        <v>1.5</v>
      </c>
    </row>
    <row r="21" spans="1:16" ht="9.9499999999999993" customHeight="1" x14ac:dyDescent="0.15">
      <c r="A21" s="247"/>
      <c r="B21" s="152" t="s">
        <v>42</v>
      </c>
      <c r="C21" s="117">
        <v>45.1</v>
      </c>
      <c r="D21" s="117">
        <v>18.600000000000001</v>
      </c>
      <c r="E21" s="117">
        <v>32.700000000000003</v>
      </c>
      <c r="F21" s="117">
        <v>3.4</v>
      </c>
      <c r="G21" s="117"/>
      <c r="H21" s="117">
        <v>44.5</v>
      </c>
      <c r="I21" s="117">
        <v>16.7</v>
      </c>
      <c r="J21" s="117">
        <v>35.6</v>
      </c>
      <c r="K21" s="117">
        <v>2.9</v>
      </c>
      <c r="L21" s="117"/>
      <c r="M21" s="117">
        <v>75</v>
      </c>
      <c r="N21" s="117">
        <v>6</v>
      </c>
      <c r="O21" s="117">
        <v>16.399999999999999</v>
      </c>
      <c r="P21" s="117">
        <v>2</v>
      </c>
    </row>
    <row r="22" spans="1:16" ht="9.9499999999999993" customHeight="1" x14ac:dyDescent="0.15">
      <c r="A22" s="248" t="s">
        <v>42</v>
      </c>
      <c r="B22" s="170" t="s">
        <v>45</v>
      </c>
      <c r="C22" s="149">
        <v>67.900000000000006</v>
      </c>
      <c r="D22" s="149">
        <v>3.4</v>
      </c>
      <c r="E22" s="149">
        <v>23.3</v>
      </c>
      <c r="F22" s="149">
        <v>5</v>
      </c>
      <c r="G22" s="149"/>
      <c r="H22" s="149">
        <v>70</v>
      </c>
      <c r="I22" s="149">
        <v>3.1</v>
      </c>
      <c r="J22" s="149">
        <v>23.7</v>
      </c>
      <c r="K22" s="149">
        <v>2.7</v>
      </c>
      <c r="L22" s="149"/>
      <c r="M22" s="149">
        <v>90.8</v>
      </c>
      <c r="N22" s="149">
        <v>0.4</v>
      </c>
      <c r="O22" s="149">
        <v>3.8</v>
      </c>
      <c r="P22" s="149">
        <v>4.3</v>
      </c>
    </row>
    <row r="23" spans="1:16" ht="9.9499999999999993" customHeight="1" x14ac:dyDescent="0.15">
      <c r="A23" s="248"/>
      <c r="B23" s="170" t="s">
        <v>46</v>
      </c>
      <c r="C23" s="117">
        <v>52</v>
      </c>
      <c r="D23" s="117">
        <v>7.8</v>
      </c>
      <c r="E23" s="117">
        <v>32.700000000000003</v>
      </c>
      <c r="F23" s="117">
        <v>7</v>
      </c>
      <c r="G23" s="117"/>
      <c r="H23" s="117">
        <v>52.8</v>
      </c>
      <c r="I23" s="117">
        <v>6.9</v>
      </c>
      <c r="J23" s="117">
        <v>34.6</v>
      </c>
      <c r="K23" s="117">
        <v>5.2</v>
      </c>
      <c r="L23" s="117"/>
      <c r="M23" s="117">
        <v>83.9</v>
      </c>
      <c r="N23" s="117">
        <v>1.5</v>
      </c>
      <c r="O23" s="117">
        <v>10.5</v>
      </c>
      <c r="P23" s="117">
        <v>3.1</v>
      </c>
    </row>
    <row r="24" spans="1:16" ht="9.9499999999999993" customHeight="1" x14ac:dyDescent="0.15">
      <c r="A24" s="248"/>
      <c r="B24" s="170" t="s">
        <v>47</v>
      </c>
      <c r="C24" s="117">
        <v>34.9</v>
      </c>
      <c r="D24" s="117">
        <v>19.7</v>
      </c>
      <c r="E24" s="117">
        <v>33.9</v>
      </c>
      <c r="F24" s="117">
        <v>10.9</v>
      </c>
      <c r="G24" s="117"/>
      <c r="H24" s="117">
        <v>37.9</v>
      </c>
      <c r="I24" s="117">
        <v>17.899999999999999</v>
      </c>
      <c r="J24" s="117">
        <v>35.1</v>
      </c>
      <c r="K24" s="117">
        <v>8.4</v>
      </c>
      <c r="L24" s="117"/>
      <c r="M24" s="117">
        <v>70.8</v>
      </c>
      <c r="N24" s="117">
        <v>6.2</v>
      </c>
      <c r="O24" s="117">
        <v>18.399999999999999</v>
      </c>
      <c r="P24" s="117">
        <v>3.5</v>
      </c>
    </row>
    <row r="25" spans="1:16" ht="9.9499999999999993" customHeight="1" x14ac:dyDescent="0.15">
      <c r="A25" s="249"/>
      <c r="B25" s="152" t="s">
        <v>42</v>
      </c>
      <c r="C25" s="117">
        <v>48.2</v>
      </c>
      <c r="D25" s="117">
        <v>11.7</v>
      </c>
      <c r="E25" s="117">
        <v>31.4</v>
      </c>
      <c r="F25" s="117">
        <v>8.1999999999999993</v>
      </c>
      <c r="G25" s="117"/>
      <c r="H25" s="117">
        <v>50.1</v>
      </c>
      <c r="I25" s="117">
        <v>10.5</v>
      </c>
      <c r="J25" s="117">
        <v>32.799999999999997</v>
      </c>
      <c r="K25" s="117">
        <v>6</v>
      </c>
      <c r="L25" s="117"/>
      <c r="M25" s="117">
        <v>80</v>
      </c>
      <c r="N25" s="117">
        <v>3.2</v>
      </c>
      <c r="O25" s="117">
        <v>12.4</v>
      </c>
      <c r="P25" s="117">
        <v>3.5</v>
      </c>
    </row>
    <row r="26" spans="1:16" ht="9.9499999999999993" customHeight="1" x14ac:dyDescent="0.15">
      <c r="A26" s="252" t="s">
        <v>53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</row>
    <row r="27" spans="1:16" ht="9.9499999999999993" customHeight="1" x14ac:dyDescent="0.15">
      <c r="A27" s="250" t="s">
        <v>164</v>
      </c>
      <c r="B27" s="82" t="s">
        <v>45</v>
      </c>
      <c r="C27" s="83">
        <v>67.400000000000006</v>
      </c>
      <c r="D27" s="83">
        <v>1.8</v>
      </c>
      <c r="E27" s="83">
        <v>23.7</v>
      </c>
      <c r="F27" s="83">
        <v>6.7</v>
      </c>
      <c r="G27" s="83"/>
      <c r="H27" s="83">
        <v>76</v>
      </c>
      <c r="I27" s="83">
        <v>1</v>
      </c>
      <c r="J27" s="83">
        <v>18.600000000000001</v>
      </c>
      <c r="K27" s="83">
        <v>4</v>
      </c>
      <c r="L27" s="83"/>
      <c r="M27" s="83">
        <v>92.2</v>
      </c>
      <c r="N27" s="83">
        <v>0</v>
      </c>
      <c r="O27" s="83">
        <v>2</v>
      </c>
      <c r="P27" s="83">
        <v>5.3</v>
      </c>
    </row>
    <row r="28" spans="1:16" ht="9.9499999999999993" customHeight="1" x14ac:dyDescent="0.15">
      <c r="A28" s="247"/>
      <c r="B28" s="82" t="s">
        <v>46</v>
      </c>
      <c r="C28" s="84">
        <v>55.1</v>
      </c>
      <c r="D28" s="84">
        <v>5</v>
      </c>
      <c r="E28" s="84">
        <v>30.3</v>
      </c>
      <c r="F28" s="84">
        <v>8.9</v>
      </c>
      <c r="G28" s="84"/>
      <c r="H28" s="84">
        <v>61.1</v>
      </c>
      <c r="I28" s="84">
        <v>3.3</v>
      </c>
      <c r="J28" s="84">
        <v>28.3</v>
      </c>
      <c r="K28" s="84">
        <v>6.8</v>
      </c>
      <c r="L28" s="84"/>
      <c r="M28" s="84">
        <v>87.1</v>
      </c>
      <c r="N28" s="84">
        <v>0.5</v>
      </c>
      <c r="O28" s="84">
        <v>7.5</v>
      </c>
      <c r="P28" s="84">
        <v>4.3</v>
      </c>
    </row>
    <row r="29" spans="1:16" ht="9.9499999999999993" customHeight="1" x14ac:dyDescent="0.15">
      <c r="A29" s="247"/>
      <c r="B29" s="82" t="s">
        <v>47</v>
      </c>
      <c r="C29" s="84">
        <v>40</v>
      </c>
      <c r="D29" s="84">
        <v>7.4</v>
      </c>
      <c r="E29" s="84">
        <v>25.6</v>
      </c>
      <c r="F29" s="84">
        <v>25.2</v>
      </c>
      <c r="G29" s="84"/>
      <c r="H29" s="84">
        <v>44.7</v>
      </c>
      <c r="I29" s="84">
        <v>6.1</v>
      </c>
      <c r="J29" s="84">
        <v>25.7</v>
      </c>
      <c r="K29" s="84">
        <v>21.7</v>
      </c>
      <c r="L29" s="84"/>
      <c r="M29" s="84">
        <v>77</v>
      </c>
      <c r="N29" s="84">
        <v>2.2000000000000002</v>
      </c>
      <c r="O29" s="84">
        <v>11.7</v>
      </c>
      <c r="P29" s="84">
        <v>7.7</v>
      </c>
    </row>
    <row r="30" spans="1:16" ht="9.9499999999999993" customHeight="1" x14ac:dyDescent="0.15">
      <c r="A30" s="247"/>
      <c r="B30" s="152" t="s">
        <v>42</v>
      </c>
      <c r="C30" s="117">
        <v>56.7</v>
      </c>
      <c r="D30" s="117">
        <v>4.3</v>
      </c>
      <c r="E30" s="117">
        <v>27</v>
      </c>
      <c r="F30" s="117">
        <v>11.3</v>
      </c>
      <c r="G30" s="117"/>
      <c r="H30" s="117">
        <v>63.4</v>
      </c>
      <c r="I30" s="117">
        <v>3</v>
      </c>
      <c r="J30" s="117">
        <v>24.2</v>
      </c>
      <c r="K30" s="117">
        <v>8.6999999999999993</v>
      </c>
      <c r="L30" s="117"/>
      <c r="M30" s="117">
        <v>87</v>
      </c>
      <c r="N30" s="117">
        <v>0.7</v>
      </c>
      <c r="O30" s="117">
        <v>6.3</v>
      </c>
      <c r="P30" s="117">
        <v>5.3</v>
      </c>
    </row>
    <row r="31" spans="1:16" ht="9.9499999999999993" customHeight="1" x14ac:dyDescent="0.15">
      <c r="A31" s="247" t="s">
        <v>60</v>
      </c>
      <c r="B31" s="82" t="s">
        <v>45</v>
      </c>
      <c r="C31" s="83">
        <v>72.099999999999994</v>
      </c>
      <c r="D31" s="83">
        <v>2</v>
      </c>
      <c r="E31" s="83">
        <v>19.7</v>
      </c>
      <c r="F31" s="83">
        <v>5.6</v>
      </c>
      <c r="G31" s="83"/>
      <c r="H31" s="83">
        <v>80.400000000000006</v>
      </c>
      <c r="I31" s="83">
        <v>1.1000000000000001</v>
      </c>
      <c r="J31" s="83">
        <v>14.4</v>
      </c>
      <c r="K31" s="83">
        <v>3.4</v>
      </c>
      <c r="L31" s="83"/>
      <c r="M31" s="83">
        <v>90.7</v>
      </c>
      <c r="N31" s="83">
        <v>0.5</v>
      </c>
      <c r="O31" s="83">
        <v>2.6</v>
      </c>
      <c r="P31" s="83">
        <v>5.5</v>
      </c>
    </row>
    <row r="32" spans="1:16" ht="9.9499999999999993" customHeight="1" x14ac:dyDescent="0.15">
      <c r="A32" s="247"/>
      <c r="B32" s="82" t="s">
        <v>46</v>
      </c>
      <c r="C32" s="84">
        <v>59.5</v>
      </c>
      <c r="D32" s="84">
        <v>4.4000000000000004</v>
      </c>
      <c r="E32" s="84">
        <v>27.9</v>
      </c>
      <c r="F32" s="84">
        <v>7.8</v>
      </c>
      <c r="G32" s="84"/>
      <c r="H32" s="84">
        <v>66.8</v>
      </c>
      <c r="I32" s="84">
        <v>2.6</v>
      </c>
      <c r="J32" s="84">
        <v>24.7</v>
      </c>
      <c r="K32" s="84">
        <v>5.5</v>
      </c>
      <c r="L32" s="84"/>
      <c r="M32" s="84">
        <v>88.3</v>
      </c>
      <c r="N32" s="84">
        <v>0.5</v>
      </c>
      <c r="O32" s="84">
        <v>7.7</v>
      </c>
      <c r="P32" s="84">
        <v>3</v>
      </c>
    </row>
    <row r="33" spans="1:16" ht="9.9499999999999993" customHeight="1" x14ac:dyDescent="0.15">
      <c r="A33" s="247"/>
      <c r="B33" s="82" t="s">
        <v>47</v>
      </c>
      <c r="C33" s="84">
        <v>39.4</v>
      </c>
      <c r="D33" s="84">
        <v>12.6</v>
      </c>
      <c r="E33" s="84">
        <v>34.9</v>
      </c>
      <c r="F33" s="84">
        <v>12.4</v>
      </c>
      <c r="G33" s="84"/>
      <c r="H33" s="84">
        <v>49.4</v>
      </c>
      <c r="I33" s="84">
        <v>9</v>
      </c>
      <c r="J33" s="84">
        <v>33.5</v>
      </c>
      <c r="K33" s="84">
        <v>7.4</v>
      </c>
      <c r="L33" s="84"/>
      <c r="M33" s="84">
        <v>78.599999999999994</v>
      </c>
      <c r="N33" s="84">
        <v>1.9</v>
      </c>
      <c r="O33" s="84">
        <v>14.4</v>
      </c>
      <c r="P33" s="84">
        <v>4.0999999999999996</v>
      </c>
    </row>
    <row r="34" spans="1:16" ht="9.9499999999999993" customHeight="1" x14ac:dyDescent="0.15">
      <c r="A34" s="247"/>
      <c r="B34" s="152" t="s">
        <v>42</v>
      </c>
      <c r="C34" s="117">
        <v>57.3</v>
      </c>
      <c r="D34" s="117">
        <v>6.1</v>
      </c>
      <c r="E34" s="117">
        <v>27.6</v>
      </c>
      <c r="F34" s="117">
        <v>8.5</v>
      </c>
      <c r="G34" s="117"/>
      <c r="H34" s="117">
        <v>65.599999999999994</v>
      </c>
      <c r="I34" s="117">
        <v>4</v>
      </c>
      <c r="J34" s="117">
        <v>24.4</v>
      </c>
      <c r="K34" s="117">
        <v>5.5</v>
      </c>
      <c r="L34" s="117"/>
      <c r="M34" s="117">
        <v>86.2</v>
      </c>
      <c r="N34" s="117">
        <v>0.9</v>
      </c>
      <c r="O34" s="117">
        <v>8.1999999999999993</v>
      </c>
      <c r="P34" s="117">
        <v>4</v>
      </c>
    </row>
    <row r="35" spans="1:16" ht="9.9499999999999993" customHeight="1" x14ac:dyDescent="0.15">
      <c r="A35" s="247" t="s">
        <v>61</v>
      </c>
      <c r="B35" s="82" t="s">
        <v>45</v>
      </c>
      <c r="C35" s="83">
        <v>76.2</v>
      </c>
      <c r="D35" s="83">
        <v>1.7</v>
      </c>
      <c r="E35" s="83">
        <v>16.399999999999999</v>
      </c>
      <c r="F35" s="83">
        <v>5</v>
      </c>
      <c r="G35" s="83"/>
      <c r="H35" s="83">
        <v>76.8</v>
      </c>
      <c r="I35" s="83">
        <v>0.8</v>
      </c>
      <c r="J35" s="83">
        <v>16.100000000000001</v>
      </c>
      <c r="K35" s="83">
        <v>5.7</v>
      </c>
      <c r="L35" s="83"/>
      <c r="M35" s="83">
        <v>92.5</v>
      </c>
      <c r="N35" s="83">
        <v>0.3</v>
      </c>
      <c r="O35" s="83">
        <v>2.2999999999999998</v>
      </c>
      <c r="P35" s="83">
        <v>4.2</v>
      </c>
    </row>
    <row r="36" spans="1:16" ht="9.9499999999999993" customHeight="1" x14ac:dyDescent="0.15">
      <c r="A36" s="247"/>
      <c r="B36" s="82" t="s">
        <v>46</v>
      </c>
      <c r="C36" s="84">
        <v>59.6</v>
      </c>
      <c r="D36" s="84">
        <v>5.2</v>
      </c>
      <c r="E36" s="84">
        <v>28.8</v>
      </c>
      <c r="F36" s="84">
        <v>5.8</v>
      </c>
      <c r="G36" s="84"/>
      <c r="H36" s="84">
        <v>66.2</v>
      </c>
      <c r="I36" s="84">
        <v>3.7</v>
      </c>
      <c r="J36" s="84">
        <v>25.8</v>
      </c>
      <c r="K36" s="84">
        <v>3.6</v>
      </c>
      <c r="L36" s="84"/>
      <c r="M36" s="84">
        <v>87.4</v>
      </c>
      <c r="N36" s="84">
        <v>0.7</v>
      </c>
      <c r="O36" s="84">
        <v>7.4</v>
      </c>
      <c r="P36" s="84">
        <v>3.5</v>
      </c>
    </row>
    <row r="37" spans="1:16" ht="9.9499999999999993" customHeight="1" x14ac:dyDescent="0.15">
      <c r="A37" s="247"/>
      <c r="B37" s="82" t="s">
        <v>47</v>
      </c>
      <c r="C37" s="84">
        <v>37.5</v>
      </c>
      <c r="D37" s="84">
        <v>17.7</v>
      </c>
      <c r="E37" s="84">
        <v>38</v>
      </c>
      <c r="F37" s="84">
        <v>6.1</v>
      </c>
      <c r="G37" s="84"/>
      <c r="H37" s="84">
        <v>45.3</v>
      </c>
      <c r="I37" s="84">
        <v>12.8</v>
      </c>
      <c r="J37" s="84">
        <v>36.200000000000003</v>
      </c>
      <c r="K37" s="84">
        <v>4.9000000000000004</v>
      </c>
      <c r="L37" s="84"/>
      <c r="M37" s="84">
        <v>75.5</v>
      </c>
      <c r="N37" s="84">
        <v>3.7</v>
      </c>
      <c r="O37" s="84">
        <v>17.100000000000001</v>
      </c>
      <c r="P37" s="84">
        <v>3</v>
      </c>
    </row>
    <row r="38" spans="1:16" ht="9.9499999999999993" customHeight="1" x14ac:dyDescent="0.15">
      <c r="A38" s="247"/>
      <c r="B38" s="152" t="s">
        <v>42</v>
      </c>
      <c r="C38" s="117">
        <v>53.4</v>
      </c>
      <c r="D38" s="117">
        <v>9.6999999999999993</v>
      </c>
      <c r="E38" s="117">
        <v>30.5</v>
      </c>
      <c r="F38" s="117">
        <v>5.8</v>
      </c>
      <c r="G38" s="117"/>
      <c r="H38" s="117">
        <v>59.5</v>
      </c>
      <c r="I38" s="117">
        <v>6.9</v>
      </c>
      <c r="J38" s="117">
        <v>28.4</v>
      </c>
      <c r="K38" s="117">
        <v>4.5</v>
      </c>
      <c r="L38" s="117"/>
      <c r="M38" s="117">
        <v>83.4</v>
      </c>
      <c r="N38" s="117">
        <v>1.9</v>
      </c>
      <c r="O38" s="117">
        <v>10.5</v>
      </c>
      <c r="P38" s="117">
        <v>3.4</v>
      </c>
    </row>
    <row r="39" spans="1:16" ht="9.9499999999999993" customHeight="1" x14ac:dyDescent="0.15">
      <c r="A39" s="247" t="s">
        <v>62</v>
      </c>
      <c r="B39" s="82" t="s">
        <v>45</v>
      </c>
      <c r="C39" s="83">
        <v>74.5</v>
      </c>
      <c r="D39" s="83">
        <v>3.9</v>
      </c>
      <c r="E39" s="83">
        <v>17.3</v>
      </c>
      <c r="F39" s="83">
        <v>3.4</v>
      </c>
      <c r="G39" s="83"/>
      <c r="H39" s="83">
        <v>79.3</v>
      </c>
      <c r="I39" s="83">
        <v>1.5</v>
      </c>
      <c r="J39" s="83">
        <v>16.100000000000001</v>
      </c>
      <c r="K39" s="83">
        <v>1.6</v>
      </c>
      <c r="L39" s="83"/>
      <c r="M39" s="83">
        <v>92.7</v>
      </c>
      <c r="N39" s="83">
        <v>0.7</v>
      </c>
      <c r="O39" s="83">
        <v>3.8</v>
      </c>
      <c r="P39" s="83">
        <v>1.9</v>
      </c>
    </row>
    <row r="40" spans="1:16" ht="9.9499999999999993" customHeight="1" x14ac:dyDescent="0.15">
      <c r="A40" s="247"/>
      <c r="B40" s="82" t="s">
        <v>46</v>
      </c>
      <c r="C40" s="84">
        <v>67.3</v>
      </c>
      <c r="D40" s="84">
        <v>5.6</v>
      </c>
      <c r="E40" s="84">
        <v>22.2</v>
      </c>
      <c r="F40" s="84">
        <v>4.4000000000000004</v>
      </c>
      <c r="G40" s="84"/>
      <c r="H40" s="84">
        <v>72.7</v>
      </c>
      <c r="I40" s="84">
        <v>3.7</v>
      </c>
      <c r="J40" s="84">
        <v>19.899999999999999</v>
      </c>
      <c r="K40" s="84">
        <v>3.7</v>
      </c>
      <c r="L40" s="84"/>
      <c r="M40" s="84">
        <v>90.1</v>
      </c>
      <c r="N40" s="84">
        <v>0.7</v>
      </c>
      <c r="O40" s="84">
        <v>6.2</v>
      </c>
      <c r="P40" s="84">
        <v>2.7</v>
      </c>
    </row>
    <row r="41" spans="1:16" ht="9.9499999999999993" customHeight="1" x14ac:dyDescent="0.15">
      <c r="A41" s="247"/>
      <c r="B41" s="82" t="s">
        <v>47</v>
      </c>
      <c r="C41" s="84">
        <v>36</v>
      </c>
      <c r="D41" s="84">
        <v>25.8</v>
      </c>
      <c r="E41" s="84">
        <v>34.5</v>
      </c>
      <c r="F41" s="84">
        <v>3.3</v>
      </c>
      <c r="G41" s="84"/>
      <c r="H41" s="84">
        <v>42.4</v>
      </c>
      <c r="I41" s="84">
        <v>20.6</v>
      </c>
      <c r="J41" s="84">
        <v>33.5</v>
      </c>
      <c r="K41" s="84">
        <v>2.8</v>
      </c>
      <c r="L41" s="84"/>
      <c r="M41" s="84">
        <v>67.8</v>
      </c>
      <c r="N41" s="84">
        <v>9.9</v>
      </c>
      <c r="O41" s="84">
        <v>20.100000000000001</v>
      </c>
      <c r="P41" s="84">
        <v>1.2</v>
      </c>
    </row>
    <row r="42" spans="1:16" ht="9.9499999999999993" customHeight="1" x14ac:dyDescent="0.15">
      <c r="A42" s="247"/>
      <c r="B42" s="152" t="s">
        <v>42</v>
      </c>
      <c r="C42" s="117">
        <v>46.4</v>
      </c>
      <c r="D42" s="117">
        <v>19.399999999999999</v>
      </c>
      <c r="E42" s="117">
        <v>30.3</v>
      </c>
      <c r="F42" s="117">
        <v>3.6</v>
      </c>
      <c r="G42" s="117"/>
      <c r="H42" s="117">
        <v>52.4</v>
      </c>
      <c r="I42" s="117">
        <v>15.2</v>
      </c>
      <c r="J42" s="117">
        <v>29</v>
      </c>
      <c r="K42" s="117">
        <v>2.9</v>
      </c>
      <c r="L42" s="117"/>
      <c r="M42" s="117">
        <v>74.900000000000006</v>
      </c>
      <c r="N42" s="117">
        <v>7</v>
      </c>
      <c r="O42" s="117">
        <v>15.6</v>
      </c>
      <c r="P42" s="117">
        <v>1.6</v>
      </c>
    </row>
    <row r="43" spans="1:16" ht="9.9499999999999993" customHeight="1" x14ac:dyDescent="0.15">
      <c r="A43" s="248" t="s">
        <v>42</v>
      </c>
      <c r="B43" s="170" t="s">
        <v>45</v>
      </c>
      <c r="C43" s="149">
        <v>70.900000000000006</v>
      </c>
      <c r="D43" s="149">
        <v>2.1</v>
      </c>
      <c r="E43" s="149">
        <v>20.8</v>
      </c>
      <c r="F43" s="149">
        <v>5.7</v>
      </c>
      <c r="G43" s="149"/>
      <c r="H43" s="149">
        <v>77.599999999999994</v>
      </c>
      <c r="I43" s="149">
        <v>1</v>
      </c>
      <c r="J43" s="149">
        <v>16.899999999999999</v>
      </c>
      <c r="K43" s="149">
        <v>3.8</v>
      </c>
      <c r="L43" s="149"/>
      <c r="M43" s="149">
        <v>91.9</v>
      </c>
      <c r="N43" s="149">
        <v>0.3</v>
      </c>
      <c r="O43" s="149">
        <v>2.5</v>
      </c>
      <c r="P43" s="149">
        <v>4.7</v>
      </c>
    </row>
    <row r="44" spans="1:16" ht="9.9499999999999993" customHeight="1" x14ac:dyDescent="0.15">
      <c r="A44" s="248"/>
      <c r="B44" s="170" t="s">
        <v>46</v>
      </c>
      <c r="C44" s="117">
        <v>59.7</v>
      </c>
      <c r="D44" s="117">
        <v>5.0999999999999996</v>
      </c>
      <c r="E44" s="117">
        <v>27.7</v>
      </c>
      <c r="F44" s="117">
        <v>7</v>
      </c>
      <c r="G44" s="117"/>
      <c r="H44" s="117">
        <v>66</v>
      </c>
      <c r="I44" s="117">
        <v>3.3</v>
      </c>
      <c r="J44" s="117">
        <v>25.1</v>
      </c>
      <c r="K44" s="117">
        <v>5.0999999999999996</v>
      </c>
      <c r="L44" s="117"/>
      <c r="M44" s="117">
        <v>88.1</v>
      </c>
      <c r="N44" s="117">
        <v>0.6</v>
      </c>
      <c r="O44" s="117">
        <v>7.2</v>
      </c>
      <c r="P44" s="117">
        <v>3.5</v>
      </c>
    </row>
    <row r="45" spans="1:16" ht="9.9499999999999993" customHeight="1" x14ac:dyDescent="0.15">
      <c r="A45" s="248"/>
      <c r="B45" s="170" t="s">
        <v>47</v>
      </c>
      <c r="C45" s="117">
        <v>37.200000000000003</v>
      </c>
      <c r="D45" s="117">
        <v>20.2</v>
      </c>
      <c r="E45" s="117">
        <v>34.1</v>
      </c>
      <c r="F45" s="117">
        <v>7.8</v>
      </c>
      <c r="G45" s="117"/>
      <c r="H45" s="117">
        <v>44.1</v>
      </c>
      <c r="I45" s="117">
        <v>15.8</v>
      </c>
      <c r="J45" s="117">
        <v>33</v>
      </c>
      <c r="K45" s="117">
        <v>6.2</v>
      </c>
      <c r="L45" s="117"/>
      <c r="M45" s="117">
        <v>71.8</v>
      </c>
      <c r="N45" s="117">
        <v>6.7</v>
      </c>
      <c r="O45" s="117">
        <v>17.7</v>
      </c>
      <c r="P45" s="117">
        <v>2.8</v>
      </c>
    </row>
    <row r="46" spans="1:16" ht="9.9499999999999993" customHeight="1" x14ac:dyDescent="0.15">
      <c r="A46" s="249"/>
      <c r="B46" s="152" t="s">
        <v>42</v>
      </c>
      <c r="C46" s="117">
        <v>52.7</v>
      </c>
      <c r="D46" s="117">
        <v>10.8</v>
      </c>
      <c r="E46" s="117">
        <v>28.9</v>
      </c>
      <c r="F46" s="117">
        <v>7.1</v>
      </c>
      <c r="G46" s="117"/>
      <c r="H46" s="117">
        <v>59.3</v>
      </c>
      <c r="I46" s="117">
        <v>8.1</v>
      </c>
      <c r="J46" s="117">
        <v>26.7</v>
      </c>
      <c r="K46" s="117">
        <v>5.3</v>
      </c>
      <c r="L46" s="117"/>
      <c r="M46" s="117">
        <v>82.1</v>
      </c>
      <c r="N46" s="117">
        <v>3.1</v>
      </c>
      <c r="O46" s="117">
        <v>10.6</v>
      </c>
      <c r="P46" s="117">
        <v>3.4</v>
      </c>
    </row>
    <row r="47" spans="1:16" ht="9.9499999999999993" customHeight="1" x14ac:dyDescent="0.15">
      <c r="A47" s="251" t="s">
        <v>107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</row>
    <row r="48" spans="1:16" ht="9.9499999999999993" customHeight="1" x14ac:dyDescent="0.15">
      <c r="A48" s="250" t="s">
        <v>164</v>
      </c>
      <c r="B48" s="82" t="s">
        <v>45</v>
      </c>
      <c r="C48" s="83">
        <v>66.099999999999994</v>
      </c>
      <c r="D48" s="83">
        <v>2.4</v>
      </c>
      <c r="E48" s="83">
        <v>25</v>
      </c>
      <c r="F48" s="83">
        <v>6.1</v>
      </c>
      <c r="G48" s="83"/>
      <c r="H48" s="83">
        <v>72.599999999999994</v>
      </c>
      <c r="I48" s="83">
        <v>2</v>
      </c>
      <c r="J48" s="83">
        <v>21.6</v>
      </c>
      <c r="K48" s="83">
        <v>3.4</v>
      </c>
      <c r="L48" s="83"/>
      <c r="M48" s="83">
        <v>91.2</v>
      </c>
      <c r="N48" s="83">
        <v>0.3</v>
      </c>
      <c r="O48" s="83">
        <v>2.7</v>
      </c>
      <c r="P48" s="83">
        <v>5.0999999999999996</v>
      </c>
    </row>
    <row r="49" spans="1:16" ht="9.9499999999999993" customHeight="1" x14ac:dyDescent="0.15">
      <c r="A49" s="247"/>
      <c r="B49" s="82" t="s">
        <v>46</v>
      </c>
      <c r="C49" s="84">
        <v>51.4</v>
      </c>
      <c r="D49" s="84">
        <v>6.5</v>
      </c>
      <c r="E49" s="84">
        <v>32.1</v>
      </c>
      <c r="F49" s="84">
        <v>9.3000000000000007</v>
      </c>
      <c r="G49" s="84"/>
      <c r="H49" s="84">
        <v>55.6</v>
      </c>
      <c r="I49" s="84">
        <v>5.4</v>
      </c>
      <c r="J49" s="84">
        <v>31.5</v>
      </c>
      <c r="K49" s="84">
        <v>6.9</v>
      </c>
      <c r="L49" s="84"/>
      <c r="M49" s="84">
        <v>84.5</v>
      </c>
      <c r="N49" s="84">
        <v>1</v>
      </c>
      <c r="O49" s="84">
        <v>9.6999999999999993</v>
      </c>
      <c r="P49" s="84">
        <v>3.9</v>
      </c>
    </row>
    <row r="50" spans="1:16" ht="9.9499999999999993" customHeight="1" x14ac:dyDescent="0.15">
      <c r="A50" s="247"/>
      <c r="B50" s="82" t="s">
        <v>47</v>
      </c>
      <c r="C50" s="84">
        <v>35</v>
      </c>
      <c r="D50" s="84">
        <v>9.6999999999999993</v>
      </c>
      <c r="E50" s="84">
        <v>25.7</v>
      </c>
      <c r="F50" s="84">
        <v>28.1</v>
      </c>
      <c r="G50" s="84"/>
      <c r="H50" s="84">
        <v>41.9</v>
      </c>
      <c r="I50" s="84">
        <v>8.6999999999999993</v>
      </c>
      <c r="J50" s="84">
        <v>26.3</v>
      </c>
      <c r="K50" s="84">
        <v>21.6</v>
      </c>
      <c r="L50" s="84"/>
      <c r="M50" s="84">
        <v>75.400000000000006</v>
      </c>
      <c r="N50" s="84">
        <v>2.8</v>
      </c>
      <c r="O50" s="84">
        <v>11.6</v>
      </c>
      <c r="P50" s="84">
        <v>8</v>
      </c>
    </row>
    <row r="51" spans="1:16" ht="9.9499999999999993" customHeight="1" x14ac:dyDescent="0.15">
      <c r="A51" s="247"/>
      <c r="B51" s="82" t="s">
        <v>42</v>
      </c>
      <c r="C51" s="117">
        <v>52.4</v>
      </c>
      <c r="D51" s="117">
        <v>5.9</v>
      </c>
      <c r="E51" s="117">
        <v>28.5</v>
      </c>
      <c r="F51" s="117">
        <v>12.4</v>
      </c>
      <c r="G51" s="117"/>
      <c r="H51" s="117">
        <v>57.9</v>
      </c>
      <c r="I51" s="117">
        <v>5.0999999999999996</v>
      </c>
      <c r="J51" s="117">
        <v>27.3</v>
      </c>
      <c r="K51" s="117">
        <v>9</v>
      </c>
      <c r="L51" s="117"/>
      <c r="M51" s="117">
        <v>84.6</v>
      </c>
      <c r="N51" s="117">
        <v>1.2</v>
      </c>
      <c r="O51" s="117">
        <v>8</v>
      </c>
      <c r="P51" s="117">
        <v>5.2</v>
      </c>
    </row>
    <row r="52" spans="1:16" ht="9.9499999999999993" customHeight="1" x14ac:dyDescent="0.15">
      <c r="A52" s="247" t="s">
        <v>60</v>
      </c>
      <c r="B52" s="82" t="s">
        <v>45</v>
      </c>
      <c r="C52" s="83">
        <v>70.400000000000006</v>
      </c>
      <c r="D52" s="83">
        <v>2.9</v>
      </c>
      <c r="E52" s="83">
        <v>20.7</v>
      </c>
      <c r="F52" s="83">
        <v>5.4</v>
      </c>
      <c r="G52" s="83"/>
      <c r="H52" s="83">
        <v>76.5</v>
      </c>
      <c r="I52" s="83">
        <v>1.8</v>
      </c>
      <c r="J52" s="83">
        <v>17.600000000000001</v>
      </c>
      <c r="K52" s="83">
        <v>3.4</v>
      </c>
      <c r="L52" s="83"/>
      <c r="M52" s="83">
        <v>91.8</v>
      </c>
      <c r="N52" s="83">
        <v>0.4</v>
      </c>
      <c r="O52" s="83">
        <v>2.4</v>
      </c>
      <c r="P52" s="83">
        <v>4.7</v>
      </c>
    </row>
    <row r="53" spans="1:16" ht="9.9499999999999993" customHeight="1" x14ac:dyDescent="0.15">
      <c r="A53" s="247"/>
      <c r="B53" s="82" t="s">
        <v>46</v>
      </c>
      <c r="C53" s="84">
        <v>56.5</v>
      </c>
      <c r="D53" s="84">
        <v>5.4</v>
      </c>
      <c r="E53" s="84">
        <v>29.7</v>
      </c>
      <c r="F53" s="84">
        <v>7.8</v>
      </c>
      <c r="G53" s="84"/>
      <c r="H53" s="84">
        <v>60.6</v>
      </c>
      <c r="I53" s="84">
        <v>4</v>
      </c>
      <c r="J53" s="84">
        <v>29.1</v>
      </c>
      <c r="K53" s="84">
        <v>5.6</v>
      </c>
      <c r="L53" s="84"/>
      <c r="M53" s="84">
        <v>86.9</v>
      </c>
      <c r="N53" s="84">
        <v>0.8</v>
      </c>
      <c r="O53" s="84">
        <v>8.3000000000000007</v>
      </c>
      <c r="P53" s="84">
        <v>3</v>
      </c>
    </row>
    <row r="54" spans="1:16" ht="9.9499999999999993" customHeight="1" x14ac:dyDescent="0.15">
      <c r="A54" s="247"/>
      <c r="B54" s="82" t="s">
        <v>47</v>
      </c>
      <c r="C54" s="84">
        <v>39.5</v>
      </c>
      <c r="D54" s="84">
        <v>13.4</v>
      </c>
      <c r="E54" s="84">
        <v>33</v>
      </c>
      <c r="F54" s="84">
        <v>13.2</v>
      </c>
      <c r="G54" s="84"/>
      <c r="H54" s="84">
        <v>46.3</v>
      </c>
      <c r="I54" s="84">
        <v>10.9</v>
      </c>
      <c r="J54" s="84">
        <v>32.5</v>
      </c>
      <c r="K54" s="84">
        <v>9.5</v>
      </c>
      <c r="L54" s="84"/>
      <c r="M54" s="84">
        <v>76.3</v>
      </c>
      <c r="N54" s="84">
        <v>3.4</v>
      </c>
      <c r="O54" s="84">
        <v>14.9</v>
      </c>
      <c r="P54" s="84">
        <v>4.5</v>
      </c>
    </row>
    <row r="55" spans="1:16" ht="9.9499999999999993" customHeight="1" x14ac:dyDescent="0.15">
      <c r="A55" s="247"/>
      <c r="B55" s="152" t="s">
        <v>42</v>
      </c>
      <c r="C55" s="117">
        <v>54.3</v>
      </c>
      <c r="D55" s="117">
        <v>7.3</v>
      </c>
      <c r="E55" s="117">
        <v>28.7</v>
      </c>
      <c r="F55" s="117">
        <v>8.9</v>
      </c>
      <c r="G55" s="117"/>
      <c r="H55" s="117">
        <v>59.8</v>
      </c>
      <c r="I55" s="117">
        <v>5.7</v>
      </c>
      <c r="J55" s="117">
        <v>27.6</v>
      </c>
      <c r="K55" s="117">
        <v>6.3</v>
      </c>
      <c r="L55" s="117"/>
      <c r="M55" s="117">
        <v>84.7</v>
      </c>
      <c r="N55" s="117">
        <v>1.6</v>
      </c>
      <c r="O55" s="117">
        <v>9</v>
      </c>
      <c r="P55" s="117">
        <v>3.9</v>
      </c>
    </row>
    <row r="56" spans="1:16" ht="9.9499999999999993" customHeight="1" x14ac:dyDescent="0.15">
      <c r="A56" s="247" t="s">
        <v>61</v>
      </c>
      <c r="B56" s="82" t="s">
        <v>45</v>
      </c>
      <c r="C56" s="83">
        <v>74.099999999999994</v>
      </c>
      <c r="D56" s="83">
        <v>2.2999999999999998</v>
      </c>
      <c r="E56" s="83">
        <v>17.600000000000001</v>
      </c>
      <c r="F56" s="83">
        <v>5.6</v>
      </c>
      <c r="G56" s="83"/>
      <c r="H56" s="83">
        <v>75.099999999999994</v>
      </c>
      <c r="I56" s="83">
        <v>1.8</v>
      </c>
      <c r="J56" s="83">
        <v>18.399999999999999</v>
      </c>
      <c r="K56" s="83">
        <v>4.0999999999999996</v>
      </c>
      <c r="L56" s="83"/>
      <c r="M56" s="83">
        <v>90.9</v>
      </c>
      <c r="N56" s="83">
        <v>0.2</v>
      </c>
      <c r="O56" s="83">
        <v>3.6</v>
      </c>
      <c r="P56" s="83">
        <v>4.5</v>
      </c>
    </row>
    <row r="57" spans="1:16" ht="9.9499999999999993" customHeight="1" x14ac:dyDescent="0.15">
      <c r="A57" s="247"/>
      <c r="B57" s="82" t="s">
        <v>46</v>
      </c>
      <c r="C57" s="84">
        <v>56.6</v>
      </c>
      <c r="D57" s="84">
        <v>6.5</v>
      </c>
      <c r="E57" s="84">
        <v>31.3</v>
      </c>
      <c r="F57" s="84">
        <v>5.3</v>
      </c>
      <c r="G57" s="84"/>
      <c r="H57" s="84">
        <v>60.2</v>
      </c>
      <c r="I57" s="84">
        <v>5</v>
      </c>
      <c r="J57" s="84">
        <v>30.7</v>
      </c>
      <c r="K57" s="84">
        <v>3.7</v>
      </c>
      <c r="L57" s="84"/>
      <c r="M57" s="84">
        <v>85.8</v>
      </c>
      <c r="N57" s="84">
        <v>1</v>
      </c>
      <c r="O57" s="84">
        <v>9.1</v>
      </c>
      <c r="P57" s="84">
        <v>3.2</v>
      </c>
    </row>
    <row r="58" spans="1:16" ht="9.9499999999999993" customHeight="1" x14ac:dyDescent="0.15">
      <c r="A58" s="247"/>
      <c r="B58" s="82" t="s">
        <v>47</v>
      </c>
      <c r="C58" s="84">
        <v>37</v>
      </c>
      <c r="D58" s="84">
        <v>17.600000000000001</v>
      </c>
      <c r="E58" s="84">
        <v>38.1</v>
      </c>
      <c r="F58" s="84">
        <v>6.6</v>
      </c>
      <c r="G58" s="84"/>
      <c r="H58" s="84">
        <v>42</v>
      </c>
      <c r="I58" s="84">
        <v>14.7</v>
      </c>
      <c r="J58" s="84">
        <v>37.4</v>
      </c>
      <c r="K58" s="84">
        <v>5.2</v>
      </c>
      <c r="L58" s="84"/>
      <c r="M58" s="84">
        <v>74.5</v>
      </c>
      <c r="N58" s="84">
        <v>3.8</v>
      </c>
      <c r="O58" s="84">
        <v>18.100000000000001</v>
      </c>
      <c r="P58" s="84">
        <v>2.7</v>
      </c>
    </row>
    <row r="59" spans="1:16" ht="9.9499999999999993" customHeight="1" x14ac:dyDescent="0.15">
      <c r="A59" s="247"/>
      <c r="B59" s="152" t="s">
        <v>42</v>
      </c>
      <c r="C59" s="117">
        <v>51.3</v>
      </c>
      <c r="D59" s="117">
        <v>10.4</v>
      </c>
      <c r="E59" s="117">
        <v>31.9</v>
      </c>
      <c r="F59" s="117">
        <v>5.9</v>
      </c>
      <c r="G59" s="117"/>
      <c r="H59" s="117">
        <v>55.1</v>
      </c>
      <c r="I59" s="117">
        <v>8.5</v>
      </c>
      <c r="J59" s="117">
        <v>31.5</v>
      </c>
      <c r="K59" s="117">
        <v>4.4000000000000004</v>
      </c>
      <c r="L59" s="117"/>
      <c r="M59" s="117">
        <v>81.900000000000006</v>
      </c>
      <c r="N59" s="117">
        <v>2</v>
      </c>
      <c r="O59" s="117">
        <v>11.9</v>
      </c>
      <c r="P59" s="117">
        <v>3.2</v>
      </c>
    </row>
    <row r="60" spans="1:16" ht="9.9499999999999993" customHeight="1" x14ac:dyDescent="0.15">
      <c r="A60" s="247" t="s">
        <v>62</v>
      </c>
      <c r="B60" s="82" t="s">
        <v>45</v>
      </c>
      <c r="C60" s="83">
        <v>73.3</v>
      </c>
      <c r="D60" s="83">
        <v>3.6</v>
      </c>
      <c r="E60" s="83">
        <v>19.2</v>
      </c>
      <c r="F60" s="83">
        <v>3.5</v>
      </c>
      <c r="G60" s="83"/>
      <c r="H60" s="83">
        <v>74.599999999999994</v>
      </c>
      <c r="I60" s="83">
        <v>2.2999999999999998</v>
      </c>
      <c r="J60" s="83">
        <v>20</v>
      </c>
      <c r="K60" s="83">
        <v>2.2999999999999998</v>
      </c>
      <c r="L60" s="83"/>
      <c r="M60" s="83">
        <v>92</v>
      </c>
      <c r="N60" s="83">
        <v>0.5</v>
      </c>
      <c r="O60" s="83">
        <v>4.5</v>
      </c>
      <c r="P60" s="83">
        <v>2.6</v>
      </c>
    </row>
    <row r="61" spans="1:16" ht="9.9499999999999993" customHeight="1" x14ac:dyDescent="0.15">
      <c r="A61" s="247"/>
      <c r="B61" s="82" t="s">
        <v>46</v>
      </c>
      <c r="C61" s="84">
        <v>61.4</v>
      </c>
      <c r="D61" s="84">
        <v>7.6</v>
      </c>
      <c r="E61" s="84">
        <v>26.6</v>
      </c>
      <c r="F61" s="84">
        <v>4</v>
      </c>
      <c r="G61" s="84"/>
      <c r="H61" s="84">
        <v>62.8</v>
      </c>
      <c r="I61" s="84">
        <v>6.1</v>
      </c>
      <c r="J61" s="84">
        <v>27.8</v>
      </c>
      <c r="K61" s="84">
        <v>3.2</v>
      </c>
      <c r="L61" s="84"/>
      <c r="M61" s="84">
        <v>87.3</v>
      </c>
      <c r="N61" s="84">
        <v>1.4</v>
      </c>
      <c r="O61" s="84">
        <v>8.1</v>
      </c>
      <c r="P61" s="84">
        <v>2.6</v>
      </c>
    </row>
    <row r="62" spans="1:16" ht="9.9499999999999993" customHeight="1" x14ac:dyDescent="0.15">
      <c r="A62" s="247"/>
      <c r="B62" s="82" t="s">
        <v>47</v>
      </c>
      <c r="C62" s="84">
        <v>35.200000000000003</v>
      </c>
      <c r="D62" s="84">
        <v>26.1</v>
      </c>
      <c r="E62" s="84">
        <v>35.200000000000003</v>
      </c>
      <c r="F62" s="84">
        <v>3.3</v>
      </c>
      <c r="G62" s="84"/>
      <c r="H62" s="84">
        <v>39.200000000000003</v>
      </c>
      <c r="I62" s="84">
        <v>21.9</v>
      </c>
      <c r="J62" s="84">
        <v>35.4</v>
      </c>
      <c r="K62" s="84">
        <v>2.9</v>
      </c>
      <c r="L62" s="84"/>
      <c r="M62" s="84">
        <v>67.3</v>
      </c>
      <c r="N62" s="84">
        <v>9.6</v>
      </c>
      <c r="O62" s="84">
        <v>21</v>
      </c>
      <c r="P62" s="84">
        <v>1.4</v>
      </c>
    </row>
    <row r="63" spans="1:16" ht="9.9499999999999993" customHeight="1" x14ac:dyDescent="0.15">
      <c r="A63" s="247"/>
      <c r="B63" s="152" t="s">
        <v>42</v>
      </c>
      <c r="C63" s="117">
        <v>45.8</v>
      </c>
      <c r="D63" s="117">
        <v>19</v>
      </c>
      <c r="E63" s="117">
        <v>31.3</v>
      </c>
      <c r="F63" s="117">
        <v>3.5</v>
      </c>
      <c r="G63" s="117"/>
      <c r="H63" s="117">
        <v>48.9</v>
      </c>
      <c r="I63" s="117">
        <v>15.8</v>
      </c>
      <c r="J63" s="117">
        <v>31.9</v>
      </c>
      <c r="K63" s="117">
        <v>2.9</v>
      </c>
      <c r="L63" s="117"/>
      <c r="M63" s="117">
        <v>74.900000000000006</v>
      </c>
      <c r="N63" s="117">
        <v>6.6</v>
      </c>
      <c r="O63" s="117">
        <v>16</v>
      </c>
      <c r="P63" s="117">
        <v>1.8</v>
      </c>
    </row>
    <row r="64" spans="1:16" ht="9.9499999999999993" customHeight="1" x14ac:dyDescent="0.15">
      <c r="A64" s="248" t="s">
        <v>42</v>
      </c>
      <c r="B64" s="93" t="s">
        <v>45</v>
      </c>
      <c r="C64" s="149">
        <v>69.5</v>
      </c>
      <c r="D64" s="149">
        <v>2.7</v>
      </c>
      <c r="E64" s="149">
        <v>21.9</v>
      </c>
      <c r="F64" s="149">
        <v>5.4</v>
      </c>
      <c r="G64" s="149"/>
      <c r="H64" s="149">
        <v>74.2</v>
      </c>
      <c r="I64" s="149">
        <v>2</v>
      </c>
      <c r="J64" s="149">
        <v>19.899999999999999</v>
      </c>
      <c r="K64" s="149">
        <v>3.3</v>
      </c>
      <c r="L64" s="149"/>
      <c r="M64" s="149">
        <v>91.4</v>
      </c>
      <c r="N64" s="149">
        <v>0.3</v>
      </c>
      <c r="O64" s="149">
        <v>3.1</v>
      </c>
      <c r="P64" s="149">
        <v>4.5</v>
      </c>
    </row>
    <row r="65" spans="1:16" ht="9.9499999999999993" customHeight="1" x14ac:dyDescent="0.15">
      <c r="A65" s="248"/>
      <c r="B65" s="93" t="s">
        <v>46</v>
      </c>
      <c r="C65" s="117">
        <v>55.8</v>
      </c>
      <c r="D65" s="117">
        <v>6.4</v>
      </c>
      <c r="E65" s="117">
        <v>30.3</v>
      </c>
      <c r="F65" s="117">
        <v>7</v>
      </c>
      <c r="G65" s="117"/>
      <c r="H65" s="117">
        <v>59.2</v>
      </c>
      <c r="I65" s="117">
        <v>5.0999999999999996</v>
      </c>
      <c r="J65" s="117">
        <v>30</v>
      </c>
      <c r="K65" s="117">
        <v>5.0999999999999996</v>
      </c>
      <c r="L65" s="117"/>
      <c r="M65" s="117">
        <v>85.9</v>
      </c>
      <c r="N65" s="117">
        <v>1.1000000000000001</v>
      </c>
      <c r="O65" s="117">
        <v>8.9</v>
      </c>
      <c r="P65" s="117">
        <v>3.3</v>
      </c>
    </row>
    <row r="66" spans="1:16" ht="9.9499999999999993" customHeight="1" x14ac:dyDescent="0.15">
      <c r="A66" s="248"/>
      <c r="B66" s="93" t="s">
        <v>47</v>
      </c>
      <c r="C66" s="117">
        <v>36.200000000000003</v>
      </c>
      <c r="D66" s="117">
        <v>20</v>
      </c>
      <c r="E66" s="117">
        <v>34</v>
      </c>
      <c r="F66" s="117">
        <v>9.1999999999999993</v>
      </c>
      <c r="G66" s="117"/>
      <c r="H66" s="117">
        <v>41.2</v>
      </c>
      <c r="I66" s="117">
        <v>16.8</v>
      </c>
      <c r="J66" s="117">
        <v>34</v>
      </c>
      <c r="K66" s="117">
        <v>7.2</v>
      </c>
      <c r="L66" s="117"/>
      <c r="M66" s="117">
        <v>71.400000000000006</v>
      </c>
      <c r="N66" s="117">
        <v>6.4</v>
      </c>
      <c r="O66" s="117">
        <v>18</v>
      </c>
      <c r="P66" s="117">
        <v>3.1</v>
      </c>
    </row>
    <row r="67" spans="1:16" ht="9.9499999999999993" customHeight="1" x14ac:dyDescent="0.15">
      <c r="A67" s="249"/>
      <c r="B67" s="96" t="s">
        <v>42</v>
      </c>
      <c r="C67" s="89">
        <v>50.5</v>
      </c>
      <c r="D67" s="89">
        <v>11.2</v>
      </c>
      <c r="E67" s="89">
        <v>30.1</v>
      </c>
      <c r="F67" s="89">
        <v>7.6</v>
      </c>
      <c r="G67" s="89"/>
      <c r="H67" s="89">
        <v>54.9</v>
      </c>
      <c r="I67" s="89">
        <v>9.3000000000000007</v>
      </c>
      <c r="J67" s="89">
        <v>29.6</v>
      </c>
      <c r="K67" s="89">
        <v>5.6</v>
      </c>
      <c r="L67" s="89"/>
      <c r="M67" s="89">
        <v>81.099999999999994</v>
      </c>
      <c r="N67" s="89">
        <v>3.1</v>
      </c>
      <c r="O67" s="89">
        <v>11.5</v>
      </c>
      <c r="P67" s="89">
        <v>3.5</v>
      </c>
    </row>
    <row r="68" spans="1:16" s="154" customFormat="1" ht="9" customHeight="1" x14ac:dyDescent="0.15">
      <c r="A68" s="154" t="s">
        <v>106</v>
      </c>
    </row>
  </sheetData>
  <mergeCells count="24">
    <mergeCell ref="A26:P26"/>
    <mergeCell ref="A27:A30"/>
    <mergeCell ref="A31:A34"/>
    <mergeCell ref="A1:S1"/>
    <mergeCell ref="U2:V2"/>
    <mergeCell ref="H3:K3"/>
    <mergeCell ref="M3:P3"/>
    <mergeCell ref="A3:B4"/>
    <mergeCell ref="C3:F3"/>
    <mergeCell ref="A5:P5"/>
    <mergeCell ref="A10:A13"/>
    <mergeCell ref="A14:A17"/>
    <mergeCell ref="A18:A21"/>
    <mergeCell ref="A22:A25"/>
    <mergeCell ref="A6:A9"/>
    <mergeCell ref="A60:A63"/>
    <mergeCell ref="A64:A67"/>
    <mergeCell ref="A35:A38"/>
    <mergeCell ref="A39:A42"/>
    <mergeCell ref="A43:A46"/>
    <mergeCell ref="A48:A51"/>
    <mergeCell ref="A52:A55"/>
    <mergeCell ref="A56:A59"/>
    <mergeCell ref="A47:P47"/>
  </mergeCells>
  <hyperlinks>
    <hyperlink ref="U2:V2" location="'Indice delle tavole'!A1" display="TORNA ALL'INDICE"/>
  </hyperlinks>
  <pageMargins left="0.5" right="0.5" top="0.5" bottom="0.5" header="0" footer="0"/>
  <pageSetup paperSize="9" scale="61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7"/>
  <sheetViews>
    <sheetView zoomScaleNormal="100" workbookViewId="0">
      <selection sqref="A1:X1"/>
    </sheetView>
  </sheetViews>
  <sheetFormatPr defaultColWidth="11" defaultRowHeight="9" x14ac:dyDescent="0.15"/>
  <cols>
    <col min="1" max="1" width="12" style="193" bestFit="1" customWidth="1"/>
    <col min="2" max="2" width="25" style="193" customWidth="1"/>
    <col min="3" max="3" width="9.59765625" style="193" bestFit="1" customWidth="1"/>
    <col min="4" max="4" width="7.19921875" style="193" bestFit="1" customWidth="1"/>
    <col min="5" max="5" width="10" style="193" customWidth="1"/>
    <col min="6" max="7" width="7" style="193" bestFit="1" customWidth="1"/>
    <col min="8" max="8" width="1.3984375" style="41" customWidth="1"/>
    <col min="9" max="9" width="8.796875" style="193" customWidth="1"/>
    <col min="10" max="10" width="7.59765625" style="193" customWidth="1"/>
    <col min="11" max="11" width="10.19921875" style="193" customWidth="1"/>
    <col min="12" max="12" width="8.3984375" style="193" customWidth="1"/>
    <col min="13" max="13" width="7.19921875" style="193" customWidth="1"/>
    <col min="14" max="14" width="1.3984375" style="41" customWidth="1"/>
    <col min="15" max="15" width="9.3984375" style="193" customWidth="1"/>
    <col min="16" max="16" width="7.59765625" style="193" customWidth="1"/>
    <col min="17" max="17" width="10.19921875" style="193" customWidth="1"/>
    <col min="18" max="19" width="7" style="193" bestFit="1" customWidth="1"/>
    <col min="20" max="21" width="11" style="193" bestFit="1" customWidth="1"/>
    <col min="22" max="16384" width="11" style="193"/>
  </cols>
  <sheetData>
    <row r="1" spans="1:25" s="41" customFormat="1" ht="26.25" customHeight="1" x14ac:dyDescent="0.2">
      <c r="A1" s="242" t="s">
        <v>217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5" x14ac:dyDescent="0.15">
      <c r="B2" s="17"/>
      <c r="D2" s="17"/>
      <c r="E2" s="17"/>
      <c r="F2" s="17"/>
      <c r="G2" s="17"/>
      <c r="J2" s="17"/>
      <c r="K2" s="17"/>
      <c r="L2" s="17"/>
      <c r="M2" s="17"/>
      <c r="P2" s="17"/>
      <c r="Q2" s="17"/>
      <c r="R2" s="17"/>
      <c r="S2" s="17"/>
    </row>
    <row r="3" spans="1:25" s="56" customFormat="1" ht="18.75" customHeight="1" x14ac:dyDescent="0.2">
      <c r="A3" s="271" t="s">
        <v>160</v>
      </c>
      <c r="B3" s="281"/>
      <c r="C3" s="207"/>
      <c r="D3" s="293" t="s">
        <v>113</v>
      </c>
      <c r="E3" s="293"/>
      <c r="F3" s="293"/>
      <c r="G3" s="293"/>
      <c r="H3" s="33"/>
      <c r="I3" s="55"/>
      <c r="J3" s="293" t="s">
        <v>114</v>
      </c>
      <c r="K3" s="293"/>
      <c r="L3" s="293"/>
      <c r="M3" s="293"/>
      <c r="N3" s="33"/>
      <c r="O3" s="55"/>
      <c r="P3" s="293" t="s">
        <v>115</v>
      </c>
      <c r="Q3" s="293"/>
      <c r="R3" s="293"/>
      <c r="S3" s="293"/>
      <c r="X3" s="243" t="s">
        <v>212</v>
      </c>
      <c r="Y3" s="243"/>
    </row>
    <row r="4" spans="1:25" s="181" customFormat="1" ht="30.75" customHeight="1" x14ac:dyDescent="0.2">
      <c r="A4" s="264"/>
      <c r="B4" s="264"/>
      <c r="C4" s="208" t="s">
        <v>141</v>
      </c>
      <c r="D4" s="209" t="s">
        <v>116</v>
      </c>
      <c r="E4" s="209" t="s">
        <v>117</v>
      </c>
      <c r="F4" s="209" t="s">
        <v>118</v>
      </c>
      <c r="G4" s="209" t="s">
        <v>119</v>
      </c>
      <c r="H4" s="208"/>
      <c r="I4" s="208" t="s">
        <v>142</v>
      </c>
      <c r="J4" s="209" t="s">
        <v>116</v>
      </c>
      <c r="K4" s="209" t="s">
        <v>117</v>
      </c>
      <c r="L4" s="209" t="s">
        <v>118</v>
      </c>
      <c r="M4" s="209" t="s">
        <v>119</v>
      </c>
      <c r="N4" s="208"/>
      <c r="O4" s="208" t="s">
        <v>143</v>
      </c>
      <c r="P4" s="209" t="s">
        <v>116</v>
      </c>
      <c r="Q4" s="209" t="s">
        <v>117</v>
      </c>
      <c r="R4" s="209" t="s">
        <v>118</v>
      </c>
      <c r="S4" s="209" t="s">
        <v>119</v>
      </c>
    </row>
    <row r="5" spans="1:25" x14ac:dyDescent="0.15">
      <c r="A5" s="295" t="s">
        <v>43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</row>
    <row r="6" spans="1:25" ht="9" customHeight="1" x14ac:dyDescent="0.15">
      <c r="A6" s="298" t="s">
        <v>213</v>
      </c>
      <c r="B6" s="198" t="s">
        <v>45</v>
      </c>
      <c r="C6" s="18">
        <v>95.9</v>
      </c>
      <c r="D6" s="18">
        <v>5.6</v>
      </c>
      <c r="E6" s="18">
        <v>22.9</v>
      </c>
      <c r="F6" s="18">
        <v>42.8</v>
      </c>
      <c r="G6" s="18">
        <v>28.7</v>
      </c>
      <c r="H6" s="18"/>
      <c r="I6" s="18">
        <v>94</v>
      </c>
      <c r="J6" s="18">
        <v>6.4</v>
      </c>
      <c r="K6" s="18">
        <v>24.1</v>
      </c>
      <c r="L6" s="18">
        <v>43.2</v>
      </c>
      <c r="M6" s="18">
        <v>26.4</v>
      </c>
      <c r="N6" s="18"/>
      <c r="O6" s="18">
        <v>44.2</v>
      </c>
      <c r="P6" s="18">
        <v>51.7</v>
      </c>
      <c r="Q6" s="18">
        <v>31</v>
      </c>
      <c r="R6" s="18">
        <v>12</v>
      </c>
      <c r="S6" s="18">
        <v>5.3</v>
      </c>
    </row>
    <row r="7" spans="1:25" x14ac:dyDescent="0.15">
      <c r="A7" s="299"/>
      <c r="B7" s="198" t="s">
        <v>46</v>
      </c>
      <c r="C7" s="30">
        <v>85.9</v>
      </c>
      <c r="D7" s="30">
        <v>18.2</v>
      </c>
      <c r="E7" s="30">
        <v>37.4</v>
      </c>
      <c r="F7" s="30">
        <v>30.5</v>
      </c>
      <c r="G7" s="30">
        <v>14</v>
      </c>
      <c r="H7" s="106"/>
      <c r="I7" s="30">
        <v>80</v>
      </c>
      <c r="J7" s="30">
        <v>22.4</v>
      </c>
      <c r="K7" s="30">
        <v>40.4</v>
      </c>
      <c r="L7" s="30">
        <v>28.6</v>
      </c>
      <c r="M7" s="30">
        <v>8.6</v>
      </c>
      <c r="N7" s="106"/>
      <c r="O7" s="30">
        <v>34.9</v>
      </c>
      <c r="P7" s="30">
        <v>58.2</v>
      </c>
      <c r="Q7" s="30">
        <v>29.9</v>
      </c>
      <c r="R7" s="30">
        <v>9.4</v>
      </c>
      <c r="S7" s="30">
        <v>2.5</v>
      </c>
    </row>
    <row r="8" spans="1:25" x14ac:dyDescent="0.15">
      <c r="A8" s="299"/>
      <c r="B8" s="198" t="s">
        <v>47</v>
      </c>
      <c r="C8" s="30">
        <v>62.8</v>
      </c>
      <c r="D8" s="30">
        <v>25.1</v>
      </c>
      <c r="E8" s="30">
        <v>30</v>
      </c>
      <c r="F8" s="30">
        <v>28.3</v>
      </c>
      <c r="G8" s="30">
        <v>16.600000000000001</v>
      </c>
      <c r="H8" s="106"/>
      <c r="I8" s="30">
        <v>41.4</v>
      </c>
      <c r="J8" s="30">
        <v>40.5</v>
      </c>
      <c r="K8" s="30">
        <v>34.4</v>
      </c>
      <c r="L8" s="30">
        <v>17.5</v>
      </c>
      <c r="M8" s="30">
        <v>7.6</v>
      </c>
      <c r="N8" s="106"/>
      <c r="O8" s="30">
        <v>18.3</v>
      </c>
      <c r="P8" s="30">
        <v>58</v>
      </c>
      <c r="Q8" s="30">
        <v>26.9</v>
      </c>
      <c r="R8" s="30">
        <v>11.4</v>
      </c>
      <c r="S8" s="30">
        <v>3.6</v>
      </c>
    </row>
    <row r="9" spans="1:25" x14ac:dyDescent="0.15">
      <c r="A9" s="299"/>
      <c r="B9" s="34" t="s">
        <v>42</v>
      </c>
      <c r="C9" s="30">
        <v>83</v>
      </c>
      <c r="D9" s="18">
        <v>15.7</v>
      </c>
      <c r="E9" s="18">
        <v>31.9</v>
      </c>
      <c r="F9" s="18">
        <v>33.700000000000003</v>
      </c>
      <c r="G9" s="18">
        <v>18.7</v>
      </c>
      <c r="H9" s="105"/>
      <c r="I9" s="18">
        <v>74.5</v>
      </c>
      <c r="J9" s="18">
        <v>19.7</v>
      </c>
      <c r="K9" s="18">
        <v>34.4</v>
      </c>
      <c r="L9" s="18">
        <v>31.8</v>
      </c>
      <c r="M9" s="18">
        <v>14.2</v>
      </c>
      <c r="N9" s="105"/>
      <c r="O9" s="18">
        <v>33.299999999999997</v>
      </c>
      <c r="P9" s="18">
        <v>56</v>
      </c>
      <c r="Q9" s="18">
        <v>29.9</v>
      </c>
      <c r="R9" s="18">
        <v>10.5</v>
      </c>
      <c r="S9" s="30">
        <v>3.6</v>
      </c>
    </row>
    <row r="10" spans="1:25" x14ac:dyDescent="0.15">
      <c r="A10" s="298" t="s">
        <v>214</v>
      </c>
      <c r="B10" s="34" t="s">
        <v>45</v>
      </c>
      <c r="C10" s="18">
        <v>95.9</v>
      </c>
      <c r="D10" s="18">
        <v>12.6</v>
      </c>
      <c r="E10" s="18">
        <v>31.7</v>
      </c>
      <c r="F10" s="18">
        <v>35.299999999999997</v>
      </c>
      <c r="G10" s="18">
        <v>20.399999999999999</v>
      </c>
      <c r="H10" s="18"/>
      <c r="I10" s="18">
        <v>90.4</v>
      </c>
      <c r="J10" s="18">
        <v>15.2</v>
      </c>
      <c r="K10" s="18">
        <v>33.799999999999997</v>
      </c>
      <c r="L10" s="18">
        <v>34</v>
      </c>
      <c r="M10" s="18">
        <v>17</v>
      </c>
      <c r="N10" s="18"/>
      <c r="O10" s="18">
        <v>50.1</v>
      </c>
      <c r="P10" s="18">
        <v>41.3</v>
      </c>
      <c r="Q10" s="18">
        <v>35</v>
      </c>
      <c r="R10" s="18">
        <v>17.7</v>
      </c>
      <c r="S10" s="18">
        <v>6</v>
      </c>
    </row>
    <row r="11" spans="1:25" x14ac:dyDescent="0.15">
      <c r="A11" s="299"/>
      <c r="B11" s="198" t="s">
        <v>46</v>
      </c>
      <c r="C11" s="30">
        <v>81.7</v>
      </c>
      <c r="D11" s="30">
        <v>28.9</v>
      </c>
      <c r="E11" s="30">
        <v>40.6</v>
      </c>
      <c r="F11" s="30">
        <v>22.8</v>
      </c>
      <c r="G11" s="30">
        <v>7.7</v>
      </c>
      <c r="H11" s="106"/>
      <c r="I11" s="30">
        <v>72.599999999999994</v>
      </c>
      <c r="J11" s="30">
        <v>37.299999999999997</v>
      </c>
      <c r="K11" s="30">
        <v>40.5</v>
      </c>
      <c r="L11" s="30">
        <v>18.2</v>
      </c>
      <c r="M11" s="30">
        <v>3.9</v>
      </c>
      <c r="N11" s="106"/>
      <c r="O11" s="30">
        <v>35.4</v>
      </c>
      <c r="P11" s="30">
        <v>50.2</v>
      </c>
      <c r="Q11" s="30">
        <v>35.5</v>
      </c>
      <c r="R11" s="30">
        <v>11.8</v>
      </c>
      <c r="S11" s="30">
        <v>2.5</v>
      </c>
    </row>
    <row r="12" spans="1:25" x14ac:dyDescent="0.15">
      <c r="A12" s="299"/>
      <c r="B12" s="198" t="s">
        <v>47</v>
      </c>
      <c r="C12" s="30">
        <v>46.9</v>
      </c>
      <c r="D12" s="30">
        <v>43.6</v>
      </c>
      <c r="E12" s="30">
        <v>33.6</v>
      </c>
      <c r="F12" s="30">
        <v>17</v>
      </c>
      <c r="G12" s="30">
        <v>5.9</v>
      </c>
      <c r="H12" s="106"/>
      <c r="I12" s="30">
        <v>30</v>
      </c>
      <c r="J12" s="30">
        <v>60.5</v>
      </c>
      <c r="K12" s="30">
        <v>28.9</v>
      </c>
      <c r="L12" s="30">
        <v>9.1999999999999993</v>
      </c>
      <c r="M12" s="30">
        <v>1.4</v>
      </c>
      <c r="N12" s="106"/>
      <c r="O12" s="30">
        <v>21.1</v>
      </c>
      <c r="P12" s="30">
        <v>59.8</v>
      </c>
      <c r="Q12" s="30">
        <v>28.8</v>
      </c>
      <c r="R12" s="30">
        <v>8.3000000000000007</v>
      </c>
      <c r="S12" s="30">
        <v>3.1</v>
      </c>
    </row>
    <row r="13" spans="1:25" x14ac:dyDescent="0.15">
      <c r="A13" s="299"/>
      <c r="B13" s="34" t="s">
        <v>42</v>
      </c>
      <c r="C13" s="30">
        <v>70.8</v>
      </c>
      <c r="D13" s="18">
        <v>28.8</v>
      </c>
      <c r="E13" s="18">
        <v>36.700000000000003</v>
      </c>
      <c r="F13" s="18">
        <v>24.2</v>
      </c>
      <c r="G13" s="18">
        <v>10.199999999999999</v>
      </c>
      <c r="H13" s="105"/>
      <c r="I13" s="18">
        <v>59.3</v>
      </c>
      <c r="J13" s="18">
        <v>36</v>
      </c>
      <c r="K13" s="18">
        <v>36.5</v>
      </c>
      <c r="L13" s="18">
        <v>20.7</v>
      </c>
      <c r="M13" s="18">
        <v>6.9</v>
      </c>
      <c r="N13" s="105"/>
      <c r="O13" s="18">
        <v>32.5</v>
      </c>
      <c r="P13" s="18">
        <v>50.2</v>
      </c>
      <c r="Q13" s="18">
        <v>33.700000000000003</v>
      </c>
      <c r="R13" s="18">
        <v>12.5</v>
      </c>
      <c r="S13" s="30">
        <v>3.6</v>
      </c>
    </row>
    <row r="14" spans="1:25" x14ac:dyDescent="0.15">
      <c r="A14" s="298" t="s">
        <v>215</v>
      </c>
      <c r="B14" s="34" t="s">
        <v>45</v>
      </c>
      <c r="C14" s="18">
        <v>90</v>
      </c>
      <c r="D14" s="18">
        <v>25.6</v>
      </c>
      <c r="E14" s="18">
        <v>33.5</v>
      </c>
      <c r="F14" s="18">
        <v>29.8</v>
      </c>
      <c r="G14" s="18">
        <v>11.1</v>
      </c>
      <c r="H14" s="18"/>
      <c r="I14" s="18">
        <v>73.900000000000006</v>
      </c>
      <c r="J14" s="18">
        <v>30.9</v>
      </c>
      <c r="K14" s="18">
        <v>36.799999999999997</v>
      </c>
      <c r="L14" s="18">
        <v>24.6</v>
      </c>
      <c r="M14" s="18">
        <v>7.6</v>
      </c>
      <c r="N14" s="18"/>
      <c r="O14" s="18">
        <v>60.8</v>
      </c>
      <c r="P14" s="18">
        <v>38.200000000000003</v>
      </c>
      <c r="Q14" s="18">
        <v>32.799999999999997</v>
      </c>
      <c r="R14" s="18">
        <v>22.4</v>
      </c>
      <c r="S14" s="18">
        <v>6.6</v>
      </c>
    </row>
    <row r="15" spans="1:25" x14ac:dyDescent="0.15">
      <c r="A15" s="299"/>
      <c r="B15" s="198" t="s">
        <v>46</v>
      </c>
      <c r="C15" s="30">
        <v>69.599999999999994</v>
      </c>
      <c r="D15" s="30">
        <v>41.9</v>
      </c>
      <c r="E15" s="30">
        <v>34.700000000000003</v>
      </c>
      <c r="F15" s="30">
        <v>19</v>
      </c>
      <c r="G15" s="30">
        <v>4.4000000000000004</v>
      </c>
      <c r="H15" s="106"/>
      <c r="I15" s="30">
        <v>50.3</v>
      </c>
      <c r="J15" s="30">
        <v>51.2</v>
      </c>
      <c r="K15" s="30">
        <v>31.3</v>
      </c>
      <c r="L15" s="30">
        <v>15.3</v>
      </c>
      <c r="M15" s="30">
        <v>2.2000000000000002</v>
      </c>
      <c r="N15" s="106"/>
      <c r="O15" s="30">
        <v>44.6</v>
      </c>
      <c r="P15" s="30">
        <v>53.2</v>
      </c>
      <c r="Q15" s="30">
        <v>33</v>
      </c>
      <c r="R15" s="30">
        <v>11.2</v>
      </c>
      <c r="S15" s="30">
        <v>2.7</v>
      </c>
    </row>
    <row r="16" spans="1:25" x14ac:dyDescent="0.15">
      <c r="A16" s="299"/>
      <c r="B16" s="198" t="s">
        <v>47</v>
      </c>
      <c r="C16" s="30">
        <v>25.9</v>
      </c>
      <c r="D16" s="30">
        <v>54.1</v>
      </c>
      <c r="E16" s="30">
        <v>24.9</v>
      </c>
      <c r="F16" s="30">
        <v>13.6</v>
      </c>
      <c r="G16" s="30">
        <v>7.3</v>
      </c>
      <c r="H16" s="106"/>
      <c r="I16" s="30">
        <v>11.2</v>
      </c>
      <c r="J16" s="30">
        <v>67.5</v>
      </c>
      <c r="K16" s="30">
        <v>19.2</v>
      </c>
      <c r="L16" s="30">
        <v>8.1999999999999993</v>
      </c>
      <c r="M16" s="30">
        <v>5.0999999999999996</v>
      </c>
      <c r="N16" s="106"/>
      <c r="O16" s="30">
        <v>14.1</v>
      </c>
      <c r="P16" s="30">
        <v>64.7</v>
      </c>
      <c r="Q16" s="30">
        <v>23.5</v>
      </c>
      <c r="R16" s="30">
        <v>7.9</v>
      </c>
      <c r="S16" s="30">
        <v>3.9</v>
      </c>
    </row>
    <row r="17" spans="1:19" x14ac:dyDescent="0.15">
      <c r="A17" s="299"/>
      <c r="B17" s="34" t="s">
        <v>42</v>
      </c>
      <c r="C17" s="30">
        <v>46.7</v>
      </c>
      <c r="D17" s="18">
        <v>41.9</v>
      </c>
      <c r="E17" s="18">
        <v>31.3</v>
      </c>
      <c r="F17" s="18">
        <v>19.899999999999999</v>
      </c>
      <c r="G17" s="18">
        <v>7</v>
      </c>
      <c r="H17" s="105"/>
      <c r="I17" s="18">
        <v>30.5</v>
      </c>
      <c r="J17" s="18">
        <v>48.5</v>
      </c>
      <c r="K17" s="18">
        <v>30.4</v>
      </c>
      <c r="L17" s="18">
        <v>16.600000000000001</v>
      </c>
      <c r="M17" s="18">
        <v>4.5</v>
      </c>
      <c r="N17" s="105"/>
      <c r="O17" s="18">
        <v>28.9</v>
      </c>
      <c r="P17" s="18">
        <v>52.4</v>
      </c>
      <c r="Q17" s="18">
        <v>30.2</v>
      </c>
      <c r="R17" s="18">
        <v>13.2</v>
      </c>
      <c r="S17" s="30">
        <v>4.0999999999999996</v>
      </c>
    </row>
    <row r="18" spans="1:19" x14ac:dyDescent="0.15">
      <c r="A18" s="302" t="s">
        <v>42</v>
      </c>
      <c r="B18" s="195" t="s">
        <v>45</v>
      </c>
      <c r="C18" s="204">
        <v>94.7</v>
      </c>
      <c r="D18" s="204">
        <v>12.1</v>
      </c>
      <c r="E18" s="204">
        <v>28.4</v>
      </c>
      <c r="F18" s="204">
        <v>37.4</v>
      </c>
      <c r="G18" s="204">
        <v>22.1</v>
      </c>
      <c r="H18" s="134"/>
      <c r="I18" s="204">
        <v>88.6</v>
      </c>
      <c r="J18" s="204">
        <v>13.9</v>
      </c>
      <c r="K18" s="204">
        <v>30</v>
      </c>
      <c r="L18" s="204">
        <v>36.5</v>
      </c>
      <c r="M18" s="204">
        <v>19.600000000000001</v>
      </c>
      <c r="N18" s="134"/>
      <c r="O18" s="204">
        <v>49.8</v>
      </c>
      <c r="P18" s="204">
        <v>44.4</v>
      </c>
      <c r="Q18" s="204">
        <v>33</v>
      </c>
      <c r="R18" s="204">
        <v>16.7</v>
      </c>
      <c r="S18" s="204">
        <v>5.9</v>
      </c>
    </row>
    <row r="19" spans="1:19" x14ac:dyDescent="0.15">
      <c r="A19" s="302"/>
      <c r="B19" s="200" t="s">
        <v>46</v>
      </c>
      <c r="C19" s="205">
        <v>80.900000000000006</v>
      </c>
      <c r="D19" s="205">
        <v>26.9</v>
      </c>
      <c r="E19" s="205">
        <v>38.299999999999997</v>
      </c>
      <c r="F19" s="205">
        <v>25.2</v>
      </c>
      <c r="G19" s="205">
        <v>9.6</v>
      </c>
      <c r="H19" s="164"/>
      <c r="I19" s="205">
        <v>70.900000000000006</v>
      </c>
      <c r="J19" s="205">
        <v>33</v>
      </c>
      <c r="K19" s="205">
        <v>39.200000000000003</v>
      </c>
      <c r="L19" s="205">
        <v>22.1</v>
      </c>
      <c r="M19" s="205">
        <v>5.7</v>
      </c>
      <c r="N19" s="164"/>
      <c r="O19" s="205">
        <v>37.1</v>
      </c>
      <c r="P19" s="205">
        <v>53.7</v>
      </c>
      <c r="Q19" s="205">
        <v>32.9</v>
      </c>
      <c r="R19" s="205">
        <v>10.8</v>
      </c>
      <c r="S19" s="205">
        <v>2.5</v>
      </c>
    </row>
    <row r="20" spans="1:19" ht="9.75" customHeight="1" x14ac:dyDescent="0.15">
      <c r="A20" s="302"/>
      <c r="B20" s="200" t="s">
        <v>47</v>
      </c>
      <c r="C20" s="205">
        <v>40.9</v>
      </c>
      <c r="D20" s="205">
        <v>41.3</v>
      </c>
      <c r="E20" s="205">
        <v>30.3</v>
      </c>
      <c r="F20" s="205">
        <v>19.2</v>
      </c>
      <c r="G20" s="205">
        <v>9.3000000000000007</v>
      </c>
      <c r="H20" s="164"/>
      <c r="I20" s="205">
        <v>24.1</v>
      </c>
      <c r="J20" s="205">
        <v>55.7</v>
      </c>
      <c r="K20" s="205">
        <v>28.7</v>
      </c>
      <c r="L20" s="205">
        <v>11.6</v>
      </c>
      <c r="M20" s="205">
        <v>4</v>
      </c>
      <c r="N20" s="164"/>
      <c r="O20" s="205">
        <v>17.600000000000001</v>
      </c>
      <c r="P20" s="205">
        <v>61.1</v>
      </c>
      <c r="Q20" s="205">
        <v>26.6</v>
      </c>
      <c r="R20" s="205">
        <v>8.8000000000000007</v>
      </c>
      <c r="S20" s="205">
        <v>3.5</v>
      </c>
    </row>
    <row r="21" spans="1:19" x14ac:dyDescent="0.15">
      <c r="A21" s="302"/>
      <c r="B21" s="195" t="s">
        <v>42</v>
      </c>
      <c r="C21" s="204">
        <v>67.5</v>
      </c>
      <c r="D21" s="204">
        <v>26.5</v>
      </c>
      <c r="E21" s="204">
        <v>33.799999999999997</v>
      </c>
      <c r="F21" s="204">
        <v>26.9</v>
      </c>
      <c r="G21" s="204">
        <v>12.8</v>
      </c>
      <c r="H21" s="206"/>
      <c r="I21" s="204">
        <v>55.6</v>
      </c>
      <c r="J21" s="204">
        <v>31.3</v>
      </c>
      <c r="K21" s="204">
        <v>34.700000000000003</v>
      </c>
      <c r="L21" s="204">
        <v>24.5</v>
      </c>
      <c r="M21" s="204">
        <v>9.5</v>
      </c>
      <c r="N21" s="206"/>
      <c r="O21" s="204">
        <v>31.7</v>
      </c>
      <c r="P21" s="204">
        <v>52.7</v>
      </c>
      <c r="Q21" s="204">
        <v>31.6</v>
      </c>
      <c r="R21" s="204">
        <v>12.1</v>
      </c>
      <c r="S21" s="204">
        <v>3.7</v>
      </c>
    </row>
    <row r="22" spans="1:19" x14ac:dyDescent="0.15">
      <c r="A22" s="295" t="s">
        <v>53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</row>
    <row r="23" spans="1:19" ht="9" customHeight="1" x14ac:dyDescent="0.15">
      <c r="A23" s="298" t="s">
        <v>213</v>
      </c>
      <c r="B23" s="34" t="s">
        <v>45</v>
      </c>
      <c r="C23" s="18">
        <v>97</v>
      </c>
      <c r="D23" s="18">
        <v>6</v>
      </c>
      <c r="E23" s="18">
        <v>25.3</v>
      </c>
      <c r="F23" s="18">
        <v>40.200000000000003</v>
      </c>
      <c r="G23" s="18">
        <v>28.5</v>
      </c>
      <c r="I23" s="18">
        <v>95.1</v>
      </c>
      <c r="J23" s="18">
        <v>8.1999999999999993</v>
      </c>
      <c r="K23" s="18">
        <v>27.8</v>
      </c>
      <c r="L23" s="18">
        <v>40.299999999999997</v>
      </c>
      <c r="M23" s="18">
        <v>23.6</v>
      </c>
      <c r="O23" s="18">
        <v>53.5</v>
      </c>
      <c r="P23" s="18">
        <v>42.2</v>
      </c>
      <c r="Q23" s="18">
        <v>31.3</v>
      </c>
      <c r="R23" s="18">
        <v>20</v>
      </c>
      <c r="S23" s="18">
        <v>6.5</v>
      </c>
    </row>
    <row r="24" spans="1:19" x14ac:dyDescent="0.15">
      <c r="A24" s="299"/>
      <c r="B24" s="198" t="s">
        <v>46</v>
      </c>
      <c r="C24" s="30">
        <v>87.6</v>
      </c>
      <c r="D24" s="30">
        <v>18.100000000000001</v>
      </c>
      <c r="E24" s="30">
        <v>37.4</v>
      </c>
      <c r="F24" s="30">
        <v>29.3</v>
      </c>
      <c r="G24" s="30">
        <v>15.1</v>
      </c>
      <c r="I24" s="30">
        <v>81.599999999999994</v>
      </c>
      <c r="J24" s="30">
        <v>24.3</v>
      </c>
      <c r="K24" s="30">
        <v>42.4</v>
      </c>
      <c r="L24" s="30">
        <v>25.8</v>
      </c>
      <c r="M24" s="30">
        <v>7.6</v>
      </c>
      <c r="O24" s="30">
        <v>45.5</v>
      </c>
      <c r="P24" s="30">
        <v>44.2</v>
      </c>
      <c r="Q24" s="30">
        <v>40.6</v>
      </c>
      <c r="R24" s="30">
        <v>11.6</v>
      </c>
      <c r="S24" s="30">
        <v>3.5</v>
      </c>
    </row>
    <row r="25" spans="1:19" x14ac:dyDescent="0.15">
      <c r="A25" s="299"/>
      <c r="B25" s="198" t="s">
        <v>47</v>
      </c>
      <c r="C25" s="30">
        <v>66.400000000000006</v>
      </c>
      <c r="D25" s="30">
        <v>26.2</v>
      </c>
      <c r="E25" s="30">
        <v>29.4</v>
      </c>
      <c r="F25" s="30">
        <v>22.6</v>
      </c>
      <c r="G25" s="30">
        <v>21.8</v>
      </c>
      <c r="I25" s="30">
        <v>39.200000000000003</v>
      </c>
      <c r="J25" s="30">
        <v>47.6</v>
      </c>
      <c r="K25" s="30">
        <v>35.1</v>
      </c>
      <c r="L25" s="30">
        <v>10.8</v>
      </c>
      <c r="M25" s="30">
        <v>6.5</v>
      </c>
      <c r="O25" s="30">
        <v>17.7</v>
      </c>
      <c r="P25" s="30">
        <v>55.1</v>
      </c>
      <c r="Q25" s="30">
        <v>30.8</v>
      </c>
      <c r="R25" s="30">
        <v>12.2</v>
      </c>
      <c r="S25" s="30">
        <v>2</v>
      </c>
    </row>
    <row r="26" spans="1:19" x14ac:dyDescent="0.15">
      <c r="A26" s="299"/>
      <c r="B26" s="34" t="s">
        <v>42</v>
      </c>
      <c r="C26" s="30">
        <v>86.9</v>
      </c>
      <c r="D26" s="18">
        <v>14.4</v>
      </c>
      <c r="E26" s="18">
        <v>31.2</v>
      </c>
      <c r="F26" s="18">
        <v>32.799999999999997</v>
      </c>
      <c r="G26" s="18">
        <v>21.7</v>
      </c>
      <c r="H26" s="74"/>
      <c r="I26" s="18">
        <v>78.2</v>
      </c>
      <c r="J26" s="18">
        <v>19.399999999999999</v>
      </c>
      <c r="K26" s="18">
        <v>35.1</v>
      </c>
      <c r="L26" s="18">
        <v>30.8</v>
      </c>
      <c r="M26" s="18">
        <v>14.7</v>
      </c>
      <c r="N26" s="74"/>
      <c r="O26" s="18">
        <v>43</v>
      </c>
      <c r="P26" s="18">
        <v>44.2</v>
      </c>
      <c r="Q26" s="18">
        <v>35.5</v>
      </c>
      <c r="R26" s="18">
        <v>15.5</v>
      </c>
      <c r="S26" s="30">
        <v>4.8</v>
      </c>
    </row>
    <row r="27" spans="1:19" ht="9" customHeight="1" x14ac:dyDescent="0.15">
      <c r="A27" s="298" t="s">
        <v>214</v>
      </c>
      <c r="B27" s="34" t="s">
        <v>45</v>
      </c>
      <c r="C27" s="18">
        <v>95.9</v>
      </c>
      <c r="D27" s="18">
        <v>12</v>
      </c>
      <c r="E27" s="18">
        <v>34.6</v>
      </c>
      <c r="F27" s="18">
        <v>34.799999999999997</v>
      </c>
      <c r="G27" s="18">
        <v>18.600000000000001</v>
      </c>
      <c r="I27" s="18">
        <v>88.4</v>
      </c>
      <c r="J27" s="18">
        <v>17.7</v>
      </c>
      <c r="K27" s="18">
        <v>37.6</v>
      </c>
      <c r="L27" s="18">
        <v>32.799999999999997</v>
      </c>
      <c r="M27" s="18">
        <v>11.9</v>
      </c>
      <c r="O27" s="18">
        <v>52.6</v>
      </c>
      <c r="P27" s="18">
        <v>30.9</v>
      </c>
      <c r="Q27" s="18">
        <v>39</v>
      </c>
      <c r="R27" s="18">
        <v>23.1</v>
      </c>
      <c r="S27" s="18">
        <v>6.9</v>
      </c>
    </row>
    <row r="28" spans="1:19" x14ac:dyDescent="0.15">
      <c r="A28" s="299"/>
      <c r="B28" s="198" t="s">
        <v>46</v>
      </c>
      <c r="C28" s="30">
        <v>82.1</v>
      </c>
      <c r="D28" s="30">
        <v>28.3</v>
      </c>
      <c r="E28" s="30">
        <v>37.6</v>
      </c>
      <c r="F28" s="30">
        <v>22.5</v>
      </c>
      <c r="G28" s="30">
        <v>11.6</v>
      </c>
      <c r="I28" s="30">
        <v>70.099999999999994</v>
      </c>
      <c r="J28" s="30">
        <v>36.200000000000003</v>
      </c>
      <c r="K28" s="30">
        <v>42</v>
      </c>
      <c r="L28" s="30">
        <v>17.8</v>
      </c>
      <c r="M28" s="30">
        <v>4.0999999999999996</v>
      </c>
      <c r="O28" s="30">
        <v>46.3</v>
      </c>
      <c r="P28" s="30">
        <v>49</v>
      </c>
      <c r="Q28" s="30">
        <v>35</v>
      </c>
      <c r="R28" s="30">
        <v>13.6</v>
      </c>
      <c r="S28" s="30">
        <v>2.4</v>
      </c>
    </row>
    <row r="29" spans="1:19" x14ac:dyDescent="0.15">
      <c r="A29" s="299"/>
      <c r="B29" s="198" t="s">
        <v>47</v>
      </c>
      <c r="C29" s="30">
        <v>43.1</v>
      </c>
      <c r="D29" s="30">
        <v>45.6</v>
      </c>
      <c r="E29" s="30">
        <v>28</v>
      </c>
      <c r="F29" s="30">
        <v>15.8</v>
      </c>
      <c r="G29" s="30">
        <v>10.5</v>
      </c>
      <c r="I29" s="30">
        <v>24.9</v>
      </c>
      <c r="J29" s="30">
        <v>61.3</v>
      </c>
      <c r="K29" s="30">
        <v>29.7</v>
      </c>
      <c r="L29" s="30">
        <v>5.4</v>
      </c>
      <c r="M29" s="30">
        <v>3.6</v>
      </c>
      <c r="O29" s="30">
        <v>19.3</v>
      </c>
      <c r="P29" s="30">
        <v>62.1</v>
      </c>
      <c r="Q29" s="30">
        <v>27.4</v>
      </c>
      <c r="R29" s="30">
        <v>7.2</v>
      </c>
      <c r="S29" s="30">
        <v>3.3</v>
      </c>
    </row>
    <row r="30" spans="1:19" x14ac:dyDescent="0.15">
      <c r="A30" s="299"/>
      <c r="B30" s="34" t="s">
        <v>42</v>
      </c>
      <c r="C30" s="30">
        <v>71.7</v>
      </c>
      <c r="D30" s="18">
        <v>27.2</v>
      </c>
      <c r="E30" s="18">
        <v>34.799999999999997</v>
      </c>
      <c r="F30" s="18">
        <v>24.6</v>
      </c>
      <c r="G30" s="18">
        <v>13.4</v>
      </c>
      <c r="H30" s="74"/>
      <c r="I30" s="18">
        <v>58.5</v>
      </c>
      <c r="J30" s="18">
        <v>33.9</v>
      </c>
      <c r="K30" s="18">
        <v>38.700000000000003</v>
      </c>
      <c r="L30" s="18">
        <v>20.8</v>
      </c>
      <c r="M30" s="18">
        <v>6.6</v>
      </c>
      <c r="N30" s="74"/>
      <c r="O30" s="18">
        <v>38.4</v>
      </c>
      <c r="P30" s="18">
        <v>45.9</v>
      </c>
      <c r="Q30" s="18">
        <v>34.9</v>
      </c>
      <c r="R30" s="18">
        <v>15.3</v>
      </c>
      <c r="S30" s="30">
        <v>3.9</v>
      </c>
    </row>
    <row r="31" spans="1:19" ht="9" customHeight="1" x14ac:dyDescent="0.15">
      <c r="A31" s="298" t="s">
        <v>215</v>
      </c>
      <c r="B31" s="34" t="s">
        <v>45</v>
      </c>
      <c r="C31" s="18">
        <v>87.4</v>
      </c>
      <c r="D31" s="18">
        <v>21.6</v>
      </c>
      <c r="E31" s="18">
        <v>36.700000000000003</v>
      </c>
      <c r="F31" s="18">
        <v>25.6</v>
      </c>
      <c r="G31" s="18">
        <v>16.100000000000001</v>
      </c>
      <c r="I31" s="18">
        <v>68.2</v>
      </c>
      <c r="J31" s="18">
        <v>33</v>
      </c>
      <c r="K31" s="18">
        <v>40.1</v>
      </c>
      <c r="L31" s="18">
        <v>18.8</v>
      </c>
      <c r="M31" s="18">
        <v>8</v>
      </c>
      <c r="O31" s="18">
        <v>55</v>
      </c>
      <c r="P31" s="18">
        <v>24.6</v>
      </c>
      <c r="Q31" s="18">
        <v>39.299999999999997</v>
      </c>
      <c r="R31" s="18">
        <v>23.4</v>
      </c>
      <c r="S31" s="18">
        <v>12.7</v>
      </c>
    </row>
    <row r="32" spans="1:19" x14ac:dyDescent="0.15">
      <c r="A32" s="299"/>
      <c r="B32" s="198" t="s">
        <v>46</v>
      </c>
      <c r="C32" s="30">
        <v>70.8</v>
      </c>
      <c r="D32" s="30">
        <v>37.1</v>
      </c>
      <c r="E32" s="30">
        <v>38.299999999999997</v>
      </c>
      <c r="F32" s="30">
        <v>18.100000000000001</v>
      </c>
      <c r="G32" s="30">
        <v>6.5</v>
      </c>
      <c r="I32" s="30">
        <v>45.2</v>
      </c>
      <c r="J32" s="30">
        <v>50.8</v>
      </c>
      <c r="K32" s="30">
        <v>36</v>
      </c>
      <c r="L32" s="30">
        <v>10.6</v>
      </c>
      <c r="M32" s="30">
        <v>2.6</v>
      </c>
      <c r="O32" s="30">
        <v>49.6</v>
      </c>
      <c r="P32" s="30">
        <v>44.6</v>
      </c>
      <c r="Q32" s="30">
        <v>38.799999999999997</v>
      </c>
      <c r="R32" s="30">
        <v>15.1</v>
      </c>
      <c r="S32" s="30">
        <v>1.4</v>
      </c>
    </row>
    <row r="33" spans="1:19" x14ac:dyDescent="0.15">
      <c r="A33" s="299"/>
      <c r="B33" s="198" t="s">
        <v>47</v>
      </c>
      <c r="C33" s="30">
        <v>18.399999999999999</v>
      </c>
      <c r="D33" s="30">
        <v>53.3</v>
      </c>
      <c r="E33" s="30">
        <v>26.8</v>
      </c>
      <c r="F33" s="30">
        <v>11.1</v>
      </c>
      <c r="G33" s="30">
        <v>8.9</v>
      </c>
      <c r="I33" s="30">
        <v>6.2</v>
      </c>
      <c r="J33" s="30">
        <v>63.6</v>
      </c>
      <c r="K33" s="30">
        <v>23.8</v>
      </c>
      <c r="L33" s="30">
        <v>5.3</v>
      </c>
      <c r="M33" s="30">
        <v>7.3</v>
      </c>
      <c r="O33" s="30">
        <v>11.4</v>
      </c>
      <c r="P33" s="30">
        <v>63.4</v>
      </c>
      <c r="Q33" s="30">
        <v>26.7</v>
      </c>
      <c r="R33" s="30">
        <v>7</v>
      </c>
      <c r="S33" s="30">
        <v>2.8</v>
      </c>
    </row>
    <row r="34" spans="1:19" x14ac:dyDescent="0.15">
      <c r="A34" s="299"/>
      <c r="B34" s="34" t="s">
        <v>42</v>
      </c>
      <c r="C34" s="30">
        <v>36.1</v>
      </c>
      <c r="D34" s="18">
        <v>39.4</v>
      </c>
      <c r="E34" s="18">
        <v>33.9</v>
      </c>
      <c r="F34" s="18">
        <v>17.3</v>
      </c>
      <c r="G34" s="18">
        <v>9.4</v>
      </c>
      <c r="H34" s="74"/>
      <c r="I34" s="18">
        <v>20.399999999999999</v>
      </c>
      <c r="J34" s="18">
        <v>48.2</v>
      </c>
      <c r="K34" s="18">
        <v>34.6</v>
      </c>
      <c r="L34" s="18">
        <v>11.9</v>
      </c>
      <c r="M34" s="18">
        <v>5.2</v>
      </c>
      <c r="N34" s="74"/>
      <c r="O34" s="18">
        <v>23.7</v>
      </c>
      <c r="P34" s="18">
        <v>46.8</v>
      </c>
      <c r="Q34" s="18">
        <v>34.9</v>
      </c>
      <c r="R34" s="18">
        <v>14.2</v>
      </c>
      <c r="S34" s="30">
        <v>4.2</v>
      </c>
    </row>
    <row r="35" spans="1:19" x14ac:dyDescent="0.15">
      <c r="A35" s="302" t="s">
        <v>42</v>
      </c>
      <c r="B35" s="195" t="s">
        <v>45</v>
      </c>
      <c r="C35" s="204">
        <v>95.2</v>
      </c>
      <c r="D35" s="204">
        <v>10.4</v>
      </c>
      <c r="E35" s="204">
        <v>30.4</v>
      </c>
      <c r="F35" s="204">
        <v>36.200000000000003</v>
      </c>
      <c r="G35" s="204">
        <v>23.1</v>
      </c>
      <c r="H35" s="164"/>
      <c r="I35" s="204">
        <v>88.7</v>
      </c>
      <c r="J35" s="204">
        <v>14.6</v>
      </c>
      <c r="K35" s="204">
        <v>32.9</v>
      </c>
      <c r="L35" s="204">
        <v>35.1</v>
      </c>
      <c r="M35" s="204">
        <v>17.399999999999999</v>
      </c>
      <c r="N35" s="164"/>
      <c r="O35" s="204">
        <v>53.4</v>
      </c>
      <c r="P35" s="204">
        <v>35.299999999999997</v>
      </c>
      <c r="Q35" s="204">
        <v>35.4</v>
      </c>
      <c r="R35" s="204">
        <v>21.7</v>
      </c>
      <c r="S35" s="204">
        <v>7.5</v>
      </c>
    </row>
    <row r="36" spans="1:19" x14ac:dyDescent="0.15">
      <c r="A36" s="302"/>
      <c r="B36" s="200" t="s">
        <v>46</v>
      </c>
      <c r="C36" s="205">
        <v>81.599999999999994</v>
      </c>
      <c r="D36" s="205">
        <v>26.3</v>
      </c>
      <c r="E36" s="205">
        <v>37.700000000000003</v>
      </c>
      <c r="F36" s="205">
        <v>24.1</v>
      </c>
      <c r="G36" s="205">
        <v>11.9</v>
      </c>
      <c r="H36" s="164"/>
      <c r="I36" s="205">
        <v>68.7</v>
      </c>
      <c r="J36" s="205">
        <v>33.6</v>
      </c>
      <c r="K36" s="205">
        <v>41.3</v>
      </c>
      <c r="L36" s="205">
        <v>19.899999999999999</v>
      </c>
      <c r="M36" s="205">
        <v>5.2</v>
      </c>
      <c r="N36" s="164"/>
      <c r="O36" s="205">
        <v>46.7</v>
      </c>
      <c r="P36" s="205">
        <v>46.6</v>
      </c>
      <c r="Q36" s="205">
        <v>37.6</v>
      </c>
      <c r="R36" s="205">
        <v>13.3</v>
      </c>
      <c r="S36" s="205">
        <v>2.5</v>
      </c>
    </row>
    <row r="37" spans="1:19" ht="9.75" customHeight="1" x14ac:dyDescent="0.15">
      <c r="A37" s="302"/>
      <c r="B37" s="200" t="s">
        <v>47</v>
      </c>
      <c r="C37" s="205">
        <v>32.4</v>
      </c>
      <c r="D37" s="205">
        <v>43</v>
      </c>
      <c r="E37" s="205">
        <v>28</v>
      </c>
      <c r="F37" s="205">
        <v>16.100000000000001</v>
      </c>
      <c r="G37" s="205">
        <v>12.9</v>
      </c>
      <c r="H37" s="164"/>
      <c r="I37" s="205">
        <v>16.399999999999999</v>
      </c>
      <c r="J37" s="205">
        <v>57.6</v>
      </c>
      <c r="K37" s="205">
        <v>30.1</v>
      </c>
      <c r="L37" s="205">
        <v>7.1</v>
      </c>
      <c r="M37" s="205">
        <v>5.2</v>
      </c>
      <c r="N37" s="164"/>
      <c r="O37" s="205">
        <v>14.7</v>
      </c>
      <c r="P37" s="205">
        <v>61.6</v>
      </c>
      <c r="Q37" s="205">
        <v>27.6</v>
      </c>
      <c r="R37" s="205">
        <v>7.9</v>
      </c>
      <c r="S37" s="205">
        <v>2.9</v>
      </c>
    </row>
    <row r="38" spans="1:19" x14ac:dyDescent="0.15">
      <c r="A38" s="302"/>
      <c r="B38" s="195" t="s">
        <v>42</v>
      </c>
      <c r="C38" s="204">
        <v>63.9</v>
      </c>
      <c r="D38" s="204">
        <v>24.8</v>
      </c>
      <c r="E38" s="204">
        <v>33.299999999999997</v>
      </c>
      <c r="F38" s="204">
        <v>26.2</v>
      </c>
      <c r="G38" s="204">
        <v>15.7</v>
      </c>
      <c r="H38" s="206"/>
      <c r="I38" s="204">
        <v>51.1</v>
      </c>
      <c r="J38" s="204">
        <v>29.7</v>
      </c>
      <c r="K38" s="204">
        <v>36.700000000000003</v>
      </c>
      <c r="L38" s="204">
        <v>23.8</v>
      </c>
      <c r="M38" s="204">
        <v>9.8000000000000007</v>
      </c>
      <c r="N38" s="206"/>
      <c r="O38" s="204">
        <v>34.700000000000003</v>
      </c>
      <c r="P38" s="204">
        <v>45.5</v>
      </c>
      <c r="Q38" s="204">
        <v>35.1</v>
      </c>
      <c r="R38" s="204">
        <v>15.1</v>
      </c>
      <c r="S38" s="204">
        <v>4.3</v>
      </c>
    </row>
    <row r="39" spans="1:19" x14ac:dyDescent="0.15">
      <c r="A39" s="295" t="s">
        <v>107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</row>
    <row r="40" spans="1:19" ht="9" customHeight="1" x14ac:dyDescent="0.15">
      <c r="A40" s="298" t="s">
        <v>213</v>
      </c>
      <c r="B40" s="34" t="s">
        <v>45</v>
      </c>
      <c r="C40" s="18">
        <v>96.6</v>
      </c>
      <c r="D40" s="18">
        <v>5.8</v>
      </c>
      <c r="E40" s="18">
        <v>24.3</v>
      </c>
      <c r="F40" s="18">
        <v>41.3</v>
      </c>
      <c r="G40" s="18">
        <v>28.6</v>
      </c>
      <c r="I40" s="18">
        <v>94.6</v>
      </c>
      <c r="J40" s="18">
        <v>7.4</v>
      </c>
      <c r="K40" s="18">
        <v>26.3</v>
      </c>
      <c r="L40" s="18">
        <v>41.5</v>
      </c>
      <c r="M40" s="18">
        <v>24.8</v>
      </c>
      <c r="O40" s="18">
        <v>49.6</v>
      </c>
      <c r="P40" s="18">
        <v>45.7</v>
      </c>
      <c r="Q40" s="18">
        <v>31.2</v>
      </c>
      <c r="R40" s="18">
        <v>17.100000000000001</v>
      </c>
      <c r="S40" s="18">
        <v>6.1</v>
      </c>
    </row>
    <row r="41" spans="1:19" x14ac:dyDescent="0.15">
      <c r="A41" s="299"/>
      <c r="B41" s="198" t="s">
        <v>46</v>
      </c>
      <c r="C41" s="30">
        <v>86.7</v>
      </c>
      <c r="D41" s="30">
        <v>18.100000000000001</v>
      </c>
      <c r="E41" s="30">
        <v>37.4</v>
      </c>
      <c r="F41" s="30">
        <v>30</v>
      </c>
      <c r="G41" s="30">
        <v>14.5</v>
      </c>
      <c r="I41" s="30">
        <v>80.7</v>
      </c>
      <c r="J41" s="30">
        <v>23.3</v>
      </c>
      <c r="K41" s="30">
        <v>41.3</v>
      </c>
      <c r="L41" s="30">
        <v>27.3</v>
      </c>
      <c r="M41" s="30">
        <v>8.1</v>
      </c>
      <c r="O41" s="30">
        <v>39.6</v>
      </c>
      <c r="P41" s="30">
        <v>51</v>
      </c>
      <c r="Q41" s="30">
        <v>35.5</v>
      </c>
      <c r="R41" s="30">
        <v>10.5</v>
      </c>
      <c r="S41" s="30">
        <v>3</v>
      </c>
    </row>
    <row r="42" spans="1:19" x14ac:dyDescent="0.15">
      <c r="A42" s="299"/>
      <c r="B42" s="198" t="s">
        <v>47</v>
      </c>
      <c r="C42" s="30">
        <v>64.400000000000006</v>
      </c>
      <c r="D42" s="30">
        <v>25.6</v>
      </c>
      <c r="E42" s="30">
        <v>29.7</v>
      </c>
      <c r="F42" s="30">
        <v>25.6</v>
      </c>
      <c r="G42" s="30">
        <v>19</v>
      </c>
      <c r="I42" s="30">
        <v>40.4</v>
      </c>
      <c r="J42" s="30">
        <v>43.6</v>
      </c>
      <c r="K42" s="30">
        <v>34.700000000000003</v>
      </c>
      <c r="L42" s="30">
        <v>14.6</v>
      </c>
      <c r="M42" s="30">
        <v>7.1</v>
      </c>
      <c r="O42" s="30">
        <v>18.100000000000001</v>
      </c>
      <c r="P42" s="30">
        <v>56.7</v>
      </c>
      <c r="Q42" s="30">
        <v>28.6</v>
      </c>
      <c r="R42" s="30">
        <v>11.8</v>
      </c>
      <c r="S42" s="30">
        <v>2.9</v>
      </c>
    </row>
    <row r="43" spans="1:19" x14ac:dyDescent="0.15">
      <c r="A43" s="299"/>
      <c r="B43" s="34" t="s">
        <v>42</v>
      </c>
      <c r="C43" s="30">
        <v>84.9</v>
      </c>
      <c r="D43" s="18">
        <v>15</v>
      </c>
      <c r="E43" s="18">
        <v>31.5</v>
      </c>
      <c r="F43" s="18">
        <v>33.200000000000003</v>
      </c>
      <c r="G43" s="18">
        <v>20.2</v>
      </c>
      <c r="H43" s="74"/>
      <c r="I43" s="18">
        <v>76.3</v>
      </c>
      <c r="J43" s="18">
        <v>19.5</v>
      </c>
      <c r="K43" s="18">
        <v>34.799999999999997</v>
      </c>
      <c r="L43" s="18">
        <v>31.3</v>
      </c>
      <c r="M43" s="18">
        <v>14.4</v>
      </c>
      <c r="N43" s="74"/>
      <c r="O43" s="18">
        <v>38.1</v>
      </c>
      <c r="P43" s="18">
        <v>49.4</v>
      </c>
      <c r="Q43" s="18">
        <v>33</v>
      </c>
      <c r="R43" s="18">
        <v>13.3</v>
      </c>
      <c r="S43" s="30">
        <v>4.2</v>
      </c>
    </row>
    <row r="44" spans="1:19" ht="9" customHeight="1" x14ac:dyDescent="0.15">
      <c r="A44" s="298" t="s">
        <v>214</v>
      </c>
      <c r="B44" s="34" t="s">
        <v>45</v>
      </c>
      <c r="C44" s="18">
        <v>95.9</v>
      </c>
      <c r="D44" s="18">
        <v>12.3</v>
      </c>
      <c r="E44" s="18">
        <v>33.299999999999997</v>
      </c>
      <c r="F44" s="18">
        <v>35</v>
      </c>
      <c r="G44" s="18">
        <v>19.399999999999999</v>
      </c>
      <c r="I44" s="18">
        <v>89.3</v>
      </c>
      <c r="J44" s="18">
        <v>16.600000000000001</v>
      </c>
      <c r="K44" s="18">
        <v>35.9</v>
      </c>
      <c r="L44" s="18">
        <v>33.299999999999997</v>
      </c>
      <c r="M44" s="18">
        <v>14.2</v>
      </c>
      <c r="O44" s="18">
        <v>51.5</v>
      </c>
      <c r="P44" s="18">
        <v>35.4</v>
      </c>
      <c r="Q44" s="18">
        <v>37.299999999999997</v>
      </c>
      <c r="R44" s="18">
        <v>20.8</v>
      </c>
      <c r="S44" s="18">
        <v>6.5</v>
      </c>
    </row>
    <row r="45" spans="1:19" x14ac:dyDescent="0.15">
      <c r="A45" s="299"/>
      <c r="B45" s="198" t="s">
        <v>46</v>
      </c>
      <c r="C45" s="30">
        <v>81.900000000000006</v>
      </c>
      <c r="D45" s="30">
        <v>28.6</v>
      </c>
      <c r="E45" s="30">
        <v>39.1</v>
      </c>
      <c r="F45" s="30">
        <v>22.6</v>
      </c>
      <c r="G45" s="30">
        <v>9.6999999999999993</v>
      </c>
      <c r="I45" s="30">
        <v>71.3</v>
      </c>
      <c r="J45" s="30">
        <v>36.700000000000003</v>
      </c>
      <c r="K45" s="30">
        <v>41.2</v>
      </c>
      <c r="L45" s="30">
        <v>18</v>
      </c>
      <c r="M45" s="30">
        <v>4</v>
      </c>
      <c r="O45" s="30">
        <v>41</v>
      </c>
      <c r="P45" s="30">
        <v>49.5</v>
      </c>
      <c r="Q45" s="30">
        <v>35.200000000000003</v>
      </c>
      <c r="R45" s="30">
        <v>12.9</v>
      </c>
      <c r="S45" s="30">
        <v>2.4</v>
      </c>
    </row>
    <row r="46" spans="1:19" x14ac:dyDescent="0.15">
      <c r="A46" s="299"/>
      <c r="B46" s="198" t="s">
        <v>47</v>
      </c>
      <c r="C46" s="30">
        <v>45.1</v>
      </c>
      <c r="D46" s="30">
        <v>44.5</v>
      </c>
      <c r="E46" s="30">
        <v>31</v>
      </c>
      <c r="F46" s="30">
        <v>16.399999999999999</v>
      </c>
      <c r="G46" s="30">
        <v>8</v>
      </c>
      <c r="I46" s="30">
        <v>27.6</v>
      </c>
      <c r="J46" s="30">
        <v>60.8</v>
      </c>
      <c r="K46" s="30">
        <v>29.3</v>
      </c>
      <c r="L46" s="30">
        <v>7.6</v>
      </c>
      <c r="M46" s="30">
        <v>2.4</v>
      </c>
      <c r="O46" s="30">
        <v>20.2</v>
      </c>
      <c r="P46" s="30">
        <v>60.9</v>
      </c>
      <c r="Q46" s="30">
        <v>28.1</v>
      </c>
      <c r="R46" s="30">
        <v>7.8</v>
      </c>
      <c r="S46" s="30">
        <v>3.2</v>
      </c>
    </row>
    <row r="47" spans="1:19" x14ac:dyDescent="0.15">
      <c r="A47" s="299"/>
      <c r="B47" s="34" t="s">
        <v>42</v>
      </c>
      <c r="C47" s="30">
        <v>71.2</v>
      </c>
      <c r="D47" s="18">
        <v>28</v>
      </c>
      <c r="E47" s="18">
        <v>35.700000000000003</v>
      </c>
      <c r="F47" s="18">
        <v>24.4</v>
      </c>
      <c r="G47" s="18">
        <v>11.9</v>
      </c>
      <c r="H47" s="74"/>
      <c r="I47" s="18">
        <v>58.9</v>
      </c>
      <c r="J47" s="18">
        <v>34.9</v>
      </c>
      <c r="K47" s="18">
        <v>37.6</v>
      </c>
      <c r="L47" s="18">
        <v>20.7</v>
      </c>
      <c r="M47" s="18">
        <v>6.7</v>
      </c>
      <c r="N47" s="74"/>
      <c r="O47" s="18">
        <v>35.5</v>
      </c>
      <c r="P47" s="18">
        <v>47.9</v>
      </c>
      <c r="Q47" s="18">
        <v>34.299999999999997</v>
      </c>
      <c r="R47" s="18">
        <v>14.1</v>
      </c>
      <c r="S47" s="30">
        <v>3.7</v>
      </c>
    </row>
    <row r="48" spans="1:19" ht="9" customHeight="1" x14ac:dyDescent="0.15">
      <c r="A48" s="298" t="s">
        <v>215</v>
      </c>
      <c r="B48" s="34" t="s">
        <v>45</v>
      </c>
      <c r="C48" s="18">
        <v>88.8</v>
      </c>
      <c r="D48" s="18">
        <v>23.7</v>
      </c>
      <c r="E48" s="18">
        <v>35</v>
      </c>
      <c r="F48" s="18">
        <v>27.9</v>
      </c>
      <c r="G48" s="18">
        <v>13.4</v>
      </c>
      <c r="I48" s="18">
        <v>71.3</v>
      </c>
      <c r="J48" s="18">
        <v>31.8</v>
      </c>
      <c r="K48" s="18">
        <v>38.299999999999997</v>
      </c>
      <c r="L48" s="18">
        <v>22</v>
      </c>
      <c r="M48" s="18">
        <v>7.8</v>
      </c>
      <c r="O48" s="18">
        <v>58.1</v>
      </c>
      <c r="P48" s="18">
        <v>32.200000000000003</v>
      </c>
      <c r="Q48" s="18">
        <v>35.700000000000003</v>
      </c>
      <c r="R48" s="18">
        <v>22.9</v>
      </c>
      <c r="S48" s="18">
        <v>9.3000000000000007</v>
      </c>
    </row>
    <row r="49" spans="1:19" x14ac:dyDescent="0.15">
      <c r="A49" s="299"/>
      <c r="B49" s="198" t="s">
        <v>46</v>
      </c>
      <c r="C49" s="30">
        <v>70.2</v>
      </c>
      <c r="D49" s="30">
        <v>39.5</v>
      </c>
      <c r="E49" s="30">
        <v>36.5</v>
      </c>
      <c r="F49" s="30">
        <v>18.600000000000001</v>
      </c>
      <c r="G49" s="30">
        <v>5.4</v>
      </c>
      <c r="I49" s="30">
        <v>47.8</v>
      </c>
      <c r="J49" s="30">
        <v>51</v>
      </c>
      <c r="K49" s="30">
        <v>33.5</v>
      </c>
      <c r="L49" s="30">
        <v>13.1</v>
      </c>
      <c r="M49" s="30">
        <v>2.4</v>
      </c>
      <c r="O49" s="30">
        <v>47.1</v>
      </c>
      <c r="P49" s="30">
        <v>48.8</v>
      </c>
      <c r="Q49" s="30">
        <v>36</v>
      </c>
      <c r="R49" s="30">
        <v>13.2</v>
      </c>
      <c r="S49" s="30">
        <v>2</v>
      </c>
    </row>
    <row r="50" spans="1:19" x14ac:dyDescent="0.15">
      <c r="A50" s="299"/>
      <c r="B50" s="198" t="s">
        <v>47</v>
      </c>
      <c r="C50" s="30">
        <v>21.4</v>
      </c>
      <c r="D50" s="30">
        <v>53.7</v>
      </c>
      <c r="E50" s="30">
        <v>25.9</v>
      </c>
      <c r="F50" s="30">
        <v>12.3</v>
      </c>
      <c r="G50" s="30">
        <v>8.1</v>
      </c>
      <c r="I50" s="30">
        <v>8.1999999999999993</v>
      </c>
      <c r="J50" s="30">
        <v>65.7</v>
      </c>
      <c r="K50" s="30">
        <v>21.3</v>
      </c>
      <c r="L50" s="30">
        <v>6.9</v>
      </c>
      <c r="M50" s="30">
        <v>6.1</v>
      </c>
      <c r="O50" s="30">
        <v>12.5</v>
      </c>
      <c r="P50" s="30">
        <v>64</v>
      </c>
      <c r="Q50" s="30">
        <v>25.3</v>
      </c>
      <c r="R50" s="30">
        <v>7.4</v>
      </c>
      <c r="S50" s="30">
        <v>3.3</v>
      </c>
    </row>
    <row r="51" spans="1:19" x14ac:dyDescent="0.15">
      <c r="A51" s="299"/>
      <c r="B51" s="34" t="s">
        <v>42</v>
      </c>
      <c r="C51" s="30">
        <v>40.799999999999997</v>
      </c>
      <c r="D51" s="18">
        <v>40.700000000000003</v>
      </c>
      <c r="E51" s="18">
        <v>32.6</v>
      </c>
      <c r="F51" s="18">
        <v>18.600000000000001</v>
      </c>
      <c r="G51" s="18">
        <v>8.1999999999999993</v>
      </c>
      <c r="H51" s="74"/>
      <c r="I51" s="18">
        <v>24.8</v>
      </c>
      <c r="J51" s="18">
        <v>48.4</v>
      </c>
      <c r="K51" s="18">
        <v>32.299999999999997</v>
      </c>
      <c r="L51" s="18">
        <v>14.5</v>
      </c>
      <c r="M51" s="18">
        <v>4.8</v>
      </c>
      <c r="N51" s="74"/>
      <c r="O51" s="18">
        <v>26</v>
      </c>
      <c r="P51" s="18">
        <v>49.6</v>
      </c>
      <c r="Q51" s="18">
        <v>32.6</v>
      </c>
      <c r="R51" s="18">
        <v>13.7</v>
      </c>
      <c r="S51" s="30">
        <v>4.0999999999999996</v>
      </c>
    </row>
    <row r="52" spans="1:19" x14ac:dyDescent="0.15">
      <c r="A52" s="300" t="s">
        <v>42</v>
      </c>
      <c r="B52" s="215" t="s">
        <v>45</v>
      </c>
      <c r="C52" s="131">
        <v>95</v>
      </c>
      <c r="D52" s="131">
        <v>11.1</v>
      </c>
      <c r="E52" s="131">
        <v>29.5</v>
      </c>
      <c r="F52" s="131">
        <v>36.700000000000003</v>
      </c>
      <c r="G52" s="131">
        <v>22.6</v>
      </c>
      <c r="H52" s="135"/>
      <c r="I52" s="131">
        <v>88.7</v>
      </c>
      <c r="J52" s="131">
        <v>14.3</v>
      </c>
      <c r="K52" s="131">
        <v>31.6</v>
      </c>
      <c r="L52" s="131">
        <v>35.700000000000003</v>
      </c>
      <c r="M52" s="131">
        <v>18.399999999999999</v>
      </c>
      <c r="N52" s="135"/>
      <c r="O52" s="131">
        <v>51.8</v>
      </c>
      <c r="P52" s="131">
        <v>39.200000000000003</v>
      </c>
      <c r="Q52" s="131">
        <v>34.4</v>
      </c>
      <c r="R52" s="131">
        <v>19.600000000000001</v>
      </c>
      <c r="S52" s="131">
        <v>6.8</v>
      </c>
    </row>
    <row r="53" spans="1:19" x14ac:dyDescent="0.15">
      <c r="A53" s="300"/>
      <c r="B53" s="216" t="s">
        <v>46</v>
      </c>
      <c r="C53" s="23">
        <v>81.2</v>
      </c>
      <c r="D53" s="23">
        <v>26.6</v>
      </c>
      <c r="E53" s="23">
        <v>38</v>
      </c>
      <c r="F53" s="23">
        <v>24.6</v>
      </c>
      <c r="G53" s="23">
        <v>10.7</v>
      </c>
      <c r="H53" s="135"/>
      <c r="I53" s="23">
        <v>69.8</v>
      </c>
      <c r="J53" s="23">
        <v>33.299999999999997</v>
      </c>
      <c r="K53" s="23">
        <v>40.200000000000003</v>
      </c>
      <c r="L53" s="23">
        <v>21.1</v>
      </c>
      <c r="M53" s="23">
        <v>5.5</v>
      </c>
      <c r="N53" s="135"/>
      <c r="O53" s="23">
        <v>41.7</v>
      </c>
      <c r="P53" s="23">
        <v>49.8</v>
      </c>
      <c r="Q53" s="23">
        <v>35.5</v>
      </c>
      <c r="R53" s="23">
        <v>12.2</v>
      </c>
      <c r="S53" s="23">
        <v>2.5</v>
      </c>
    </row>
    <row r="54" spans="1:19" ht="9.75" customHeight="1" x14ac:dyDescent="0.15">
      <c r="A54" s="300"/>
      <c r="B54" s="216" t="s">
        <v>47</v>
      </c>
      <c r="C54" s="23">
        <v>36.4</v>
      </c>
      <c r="D54" s="23">
        <v>42.1</v>
      </c>
      <c r="E54" s="23">
        <v>29.2</v>
      </c>
      <c r="F54" s="23">
        <v>17.7</v>
      </c>
      <c r="G54" s="23">
        <v>11</v>
      </c>
      <c r="H54" s="135"/>
      <c r="I54" s="23">
        <v>20</v>
      </c>
      <c r="J54" s="23">
        <v>56.5</v>
      </c>
      <c r="K54" s="23">
        <v>29.3</v>
      </c>
      <c r="L54" s="23">
        <v>9.6</v>
      </c>
      <c r="M54" s="23">
        <v>4.5999999999999996</v>
      </c>
      <c r="N54" s="135"/>
      <c r="O54" s="23">
        <v>16.100000000000001</v>
      </c>
      <c r="P54" s="23">
        <v>61.3</v>
      </c>
      <c r="Q54" s="23">
        <v>27.1</v>
      </c>
      <c r="R54" s="23">
        <v>8.3000000000000007</v>
      </c>
      <c r="S54" s="23">
        <v>3.2</v>
      </c>
    </row>
    <row r="55" spans="1:19" x14ac:dyDescent="0.15">
      <c r="A55" s="301"/>
      <c r="B55" s="127" t="s">
        <v>42</v>
      </c>
      <c r="C55" s="217">
        <v>65.599999999999994</v>
      </c>
      <c r="D55" s="15">
        <v>25.6</v>
      </c>
      <c r="E55" s="15">
        <v>33.5</v>
      </c>
      <c r="F55" s="15">
        <v>26.6</v>
      </c>
      <c r="G55" s="15">
        <v>14.2</v>
      </c>
      <c r="H55" s="214"/>
      <c r="I55" s="15">
        <v>53.2</v>
      </c>
      <c r="J55" s="15">
        <v>30.5</v>
      </c>
      <c r="K55" s="15">
        <v>35.700000000000003</v>
      </c>
      <c r="L55" s="15">
        <v>24.2</v>
      </c>
      <c r="M55" s="15">
        <v>9.6</v>
      </c>
      <c r="N55" s="214"/>
      <c r="O55" s="15">
        <v>33.299999999999997</v>
      </c>
      <c r="P55" s="15">
        <v>48.8</v>
      </c>
      <c r="Q55" s="15">
        <v>33.5</v>
      </c>
      <c r="R55" s="15">
        <v>13.7</v>
      </c>
      <c r="S55" s="15">
        <v>4</v>
      </c>
    </row>
    <row r="56" spans="1:19" x14ac:dyDescent="0.15">
      <c r="A56" s="194" t="s">
        <v>106</v>
      </c>
    </row>
    <row r="57" spans="1:19" x14ac:dyDescent="0.15">
      <c r="A57" s="17"/>
      <c r="B57" s="17"/>
      <c r="C57" s="17"/>
      <c r="D57" s="17"/>
      <c r="E57" s="17"/>
      <c r="F57" s="17"/>
      <c r="G57" s="17"/>
      <c r="H57" s="74"/>
      <c r="I57" s="17"/>
      <c r="J57" s="17"/>
      <c r="K57" s="17"/>
      <c r="L57" s="17"/>
      <c r="M57" s="17"/>
      <c r="N57" s="74"/>
      <c r="O57" s="17"/>
      <c r="P57" s="17"/>
      <c r="Q57" s="17"/>
      <c r="R57" s="17"/>
    </row>
  </sheetData>
  <mergeCells count="21">
    <mergeCell ref="X3:Y3"/>
    <mergeCell ref="A1:X1"/>
    <mergeCell ref="A6:A9"/>
    <mergeCell ref="A5:S5"/>
    <mergeCell ref="D3:G3"/>
    <mergeCell ref="J3:M3"/>
    <mergeCell ref="P3:S3"/>
    <mergeCell ref="A3:B4"/>
    <mergeCell ref="A10:A13"/>
    <mergeCell ref="A14:A17"/>
    <mergeCell ref="A18:A21"/>
    <mergeCell ref="A23:A26"/>
    <mergeCell ref="A27:A30"/>
    <mergeCell ref="A44:A47"/>
    <mergeCell ref="A48:A51"/>
    <mergeCell ref="A52:A55"/>
    <mergeCell ref="A22:S22"/>
    <mergeCell ref="A39:S39"/>
    <mergeCell ref="A31:A34"/>
    <mergeCell ref="A35:A38"/>
    <mergeCell ref="A40:A43"/>
  </mergeCells>
  <hyperlinks>
    <hyperlink ref="X3:Y3" location="'Indice delle tavole'!A1" display="TORNA ALL'INDICE"/>
  </hyperlinks>
  <pageMargins left="0.5" right="0.5" top="0.5" bottom="0.5" header="0" footer="0"/>
  <pageSetup paperSize="9" scale="87" orientation="landscape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7"/>
  <sheetViews>
    <sheetView zoomScaleNormal="100" workbookViewId="0">
      <selection sqref="A1:X1"/>
    </sheetView>
  </sheetViews>
  <sheetFormatPr defaultColWidth="11" defaultRowHeight="9" x14ac:dyDescent="0.15"/>
  <cols>
    <col min="1" max="1" width="12" style="193" bestFit="1" customWidth="1"/>
    <col min="2" max="2" width="25" style="193" customWidth="1"/>
    <col min="3" max="3" width="9.59765625" style="193" bestFit="1" customWidth="1"/>
    <col min="4" max="4" width="7.19921875" style="193" bestFit="1" customWidth="1"/>
    <col min="5" max="5" width="10" style="193" customWidth="1"/>
    <col min="6" max="7" width="7.19921875" style="193" bestFit="1" customWidth="1"/>
    <col min="8" max="8" width="1.3984375" style="41" customWidth="1"/>
    <col min="9" max="9" width="8.796875" style="193" customWidth="1"/>
    <col min="10" max="10" width="7.59765625" style="193" customWidth="1"/>
    <col min="11" max="11" width="10.19921875" style="193" customWidth="1"/>
    <col min="12" max="12" width="8.3984375" style="193" customWidth="1"/>
    <col min="13" max="13" width="7.19921875" style="193" customWidth="1"/>
    <col min="14" max="14" width="1.3984375" style="41" customWidth="1"/>
    <col min="15" max="15" width="9.3984375" style="193" customWidth="1"/>
    <col min="16" max="16" width="7.59765625" style="193" customWidth="1"/>
    <col min="17" max="17" width="10.19921875" style="193" customWidth="1"/>
    <col min="18" max="18" width="7.19921875" style="193" bestFit="1" customWidth="1"/>
    <col min="19" max="19" width="7" style="193" bestFit="1" customWidth="1"/>
    <col min="20" max="21" width="11" style="193" bestFit="1" customWidth="1"/>
    <col min="22" max="16384" width="11" style="193"/>
  </cols>
  <sheetData>
    <row r="1" spans="1:25" s="41" customFormat="1" ht="26.25" customHeight="1" x14ac:dyDescent="0.2">
      <c r="A1" s="242" t="s">
        <v>216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5" x14ac:dyDescent="0.15">
      <c r="B2" s="17"/>
      <c r="D2" s="17"/>
      <c r="E2" s="17"/>
      <c r="F2" s="17"/>
      <c r="G2" s="17"/>
      <c r="J2" s="17"/>
      <c r="K2" s="17"/>
      <c r="L2" s="17"/>
      <c r="M2" s="17"/>
      <c r="P2" s="17"/>
      <c r="Q2" s="17"/>
      <c r="R2" s="17"/>
      <c r="S2" s="17"/>
    </row>
    <row r="3" spans="1:25" s="56" customFormat="1" ht="18.75" customHeight="1" x14ac:dyDescent="0.2">
      <c r="A3" s="281" t="s">
        <v>160</v>
      </c>
      <c r="B3" s="281"/>
      <c r="C3" s="207"/>
      <c r="D3" s="293" t="s">
        <v>113</v>
      </c>
      <c r="E3" s="293"/>
      <c r="F3" s="293"/>
      <c r="G3" s="293"/>
      <c r="H3" s="33"/>
      <c r="I3" s="55"/>
      <c r="J3" s="293" t="s">
        <v>114</v>
      </c>
      <c r="K3" s="293"/>
      <c r="L3" s="293"/>
      <c r="M3" s="293"/>
      <c r="N3" s="33"/>
      <c r="O3" s="55"/>
      <c r="P3" s="293" t="s">
        <v>115</v>
      </c>
      <c r="Q3" s="293"/>
      <c r="R3" s="293"/>
      <c r="S3" s="293"/>
      <c r="X3" s="243" t="s">
        <v>212</v>
      </c>
      <c r="Y3" s="243"/>
    </row>
    <row r="4" spans="1:25" s="181" customFormat="1" ht="30.75" customHeight="1" x14ac:dyDescent="0.2">
      <c r="A4" s="264"/>
      <c r="B4" s="264"/>
      <c r="C4" s="208" t="s">
        <v>141</v>
      </c>
      <c r="D4" s="209" t="s">
        <v>116</v>
      </c>
      <c r="E4" s="209" t="s">
        <v>117</v>
      </c>
      <c r="F4" s="209" t="s">
        <v>118</v>
      </c>
      <c r="G4" s="209" t="s">
        <v>119</v>
      </c>
      <c r="H4" s="208"/>
      <c r="I4" s="208" t="s">
        <v>142</v>
      </c>
      <c r="J4" s="209" t="s">
        <v>116</v>
      </c>
      <c r="K4" s="209" t="s">
        <v>117</v>
      </c>
      <c r="L4" s="209" t="s">
        <v>118</v>
      </c>
      <c r="M4" s="209" t="s">
        <v>119</v>
      </c>
      <c r="N4" s="208"/>
      <c r="O4" s="208" t="s">
        <v>143</v>
      </c>
      <c r="P4" s="209" t="s">
        <v>116</v>
      </c>
      <c r="Q4" s="209" t="s">
        <v>117</v>
      </c>
      <c r="R4" s="209" t="s">
        <v>118</v>
      </c>
      <c r="S4" s="209" t="s">
        <v>119</v>
      </c>
    </row>
    <row r="5" spans="1:25" x14ac:dyDescent="0.15">
      <c r="A5" s="295" t="s">
        <v>43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</row>
    <row r="6" spans="1:25" ht="9" customHeight="1" x14ac:dyDescent="0.15">
      <c r="A6" s="298" t="s">
        <v>213</v>
      </c>
      <c r="B6" s="197" t="s">
        <v>45</v>
      </c>
      <c r="C6" s="32">
        <v>1618</v>
      </c>
      <c r="D6" s="32">
        <v>90</v>
      </c>
      <c r="E6" s="32">
        <v>371</v>
      </c>
      <c r="F6" s="32">
        <v>693</v>
      </c>
      <c r="G6" s="32">
        <v>464</v>
      </c>
      <c r="H6" s="32"/>
      <c r="I6" s="32">
        <v>1587</v>
      </c>
      <c r="J6" s="32">
        <v>101</v>
      </c>
      <c r="K6" s="32">
        <v>382</v>
      </c>
      <c r="L6" s="32">
        <v>685</v>
      </c>
      <c r="M6" s="32">
        <v>419</v>
      </c>
      <c r="N6" s="32"/>
      <c r="O6" s="32">
        <v>746</v>
      </c>
      <c r="P6" s="32">
        <v>386</v>
      </c>
      <c r="Q6" s="32">
        <v>232</v>
      </c>
      <c r="R6" s="32">
        <v>90</v>
      </c>
      <c r="S6" s="32">
        <v>39</v>
      </c>
    </row>
    <row r="7" spans="1:25" x14ac:dyDescent="0.15">
      <c r="A7" s="299"/>
      <c r="B7" s="197" t="s">
        <v>46</v>
      </c>
      <c r="C7" s="16">
        <v>2938</v>
      </c>
      <c r="D7" s="16">
        <v>533</v>
      </c>
      <c r="E7" s="16">
        <v>1099</v>
      </c>
      <c r="F7" s="16">
        <v>895</v>
      </c>
      <c r="G7" s="16">
        <v>410</v>
      </c>
      <c r="H7" s="106"/>
      <c r="I7" s="16">
        <v>2735</v>
      </c>
      <c r="J7" s="16">
        <v>614</v>
      </c>
      <c r="K7" s="16">
        <v>1105</v>
      </c>
      <c r="L7" s="16">
        <v>781</v>
      </c>
      <c r="M7" s="16">
        <v>236</v>
      </c>
      <c r="N7" s="106"/>
      <c r="O7" s="16">
        <v>1192</v>
      </c>
      <c r="P7" s="16">
        <v>693</v>
      </c>
      <c r="Q7" s="16">
        <v>357</v>
      </c>
      <c r="R7" s="16">
        <v>112</v>
      </c>
      <c r="S7" s="16">
        <v>30</v>
      </c>
    </row>
    <row r="8" spans="1:25" x14ac:dyDescent="0.15">
      <c r="A8" s="299"/>
      <c r="B8" s="197" t="s">
        <v>47</v>
      </c>
      <c r="C8" s="32">
        <v>987</v>
      </c>
      <c r="D8" s="32">
        <v>248</v>
      </c>
      <c r="E8" s="32">
        <v>296</v>
      </c>
      <c r="F8" s="32">
        <v>279</v>
      </c>
      <c r="G8" s="32">
        <v>164</v>
      </c>
      <c r="H8" s="106"/>
      <c r="I8" s="32">
        <v>650</v>
      </c>
      <c r="J8" s="32">
        <v>263</v>
      </c>
      <c r="K8" s="32">
        <v>224</v>
      </c>
      <c r="L8" s="32">
        <v>114</v>
      </c>
      <c r="M8" s="32">
        <v>49</v>
      </c>
      <c r="N8" s="106"/>
      <c r="O8" s="32">
        <v>288</v>
      </c>
      <c r="P8" s="32">
        <v>167</v>
      </c>
      <c r="Q8" s="32">
        <v>78</v>
      </c>
      <c r="R8" s="32">
        <v>33</v>
      </c>
      <c r="S8" s="32">
        <v>10</v>
      </c>
    </row>
    <row r="9" spans="1:25" x14ac:dyDescent="0.15">
      <c r="A9" s="299"/>
      <c r="B9" s="34" t="s">
        <v>42</v>
      </c>
      <c r="C9" s="32">
        <v>5543</v>
      </c>
      <c r="D9" s="16">
        <v>871</v>
      </c>
      <c r="E9" s="16">
        <v>1766</v>
      </c>
      <c r="F9" s="16">
        <v>1868</v>
      </c>
      <c r="G9" s="16">
        <v>1038</v>
      </c>
      <c r="H9" s="105"/>
      <c r="I9" s="16">
        <v>4972</v>
      </c>
      <c r="J9" s="16">
        <v>978</v>
      </c>
      <c r="K9" s="16">
        <v>1710</v>
      </c>
      <c r="L9" s="16">
        <v>1580</v>
      </c>
      <c r="M9" s="16">
        <v>704</v>
      </c>
      <c r="N9" s="105"/>
      <c r="O9" s="16">
        <v>2227</v>
      </c>
      <c r="P9" s="16">
        <v>1246</v>
      </c>
      <c r="Q9" s="16">
        <v>666</v>
      </c>
      <c r="R9" s="16">
        <v>234</v>
      </c>
      <c r="S9" s="32">
        <v>80</v>
      </c>
    </row>
    <row r="10" spans="1:25" x14ac:dyDescent="0.15">
      <c r="A10" s="299" t="s">
        <v>214</v>
      </c>
      <c r="B10" s="34" t="s">
        <v>45</v>
      </c>
      <c r="C10" s="32">
        <v>1493</v>
      </c>
      <c r="D10" s="32">
        <v>188</v>
      </c>
      <c r="E10" s="32">
        <v>474</v>
      </c>
      <c r="F10" s="32">
        <v>527</v>
      </c>
      <c r="G10" s="32">
        <v>305</v>
      </c>
      <c r="H10" s="32"/>
      <c r="I10" s="32">
        <v>1407</v>
      </c>
      <c r="J10" s="32">
        <v>214</v>
      </c>
      <c r="K10" s="32">
        <v>475</v>
      </c>
      <c r="L10" s="32">
        <v>479</v>
      </c>
      <c r="M10" s="32">
        <v>239</v>
      </c>
      <c r="N10" s="32"/>
      <c r="O10" s="32">
        <v>779</v>
      </c>
      <c r="P10" s="32">
        <v>322</v>
      </c>
      <c r="Q10" s="32">
        <v>273</v>
      </c>
      <c r="R10" s="32">
        <v>138</v>
      </c>
      <c r="S10" s="32">
        <v>47</v>
      </c>
    </row>
    <row r="11" spans="1:25" x14ac:dyDescent="0.15">
      <c r="A11" s="299"/>
      <c r="B11" s="197" t="s">
        <v>46</v>
      </c>
      <c r="C11" s="16">
        <v>3221</v>
      </c>
      <c r="D11" s="16">
        <v>931</v>
      </c>
      <c r="E11" s="16">
        <v>1309</v>
      </c>
      <c r="F11" s="16">
        <v>734</v>
      </c>
      <c r="G11" s="16">
        <v>248</v>
      </c>
      <c r="H11" s="106"/>
      <c r="I11" s="16">
        <v>2860</v>
      </c>
      <c r="J11" s="16">
        <v>1067</v>
      </c>
      <c r="K11" s="16">
        <v>1159</v>
      </c>
      <c r="L11" s="16">
        <v>521</v>
      </c>
      <c r="M11" s="16">
        <v>113</v>
      </c>
      <c r="N11" s="106"/>
      <c r="O11" s="16">
        <v>1396</v>
      </c>
      <c r="P11" s="16">
        <v>701</v>
      </c>
      <c r="Q11" s="16">
        <v>495</v>
      </c>
      <c r="R11" s="16">
        <v>165</v>
      </c>
      <c r="S11" s="16">
        <v>35</v>
      </c>
    </row>
    <row r="12" spans="1:25" x14ac:dyDescent="0.15">
      <c r="A12" s="299"/>
      <c r="B12" s="197" t="s">
        <v>47</v>
      </c>
      <c r="C12" s="32">
        <v>1616</v>
      </c>
      <c r="D12" s="32">
        <v>704</v>
      </c>
      <c r="E12" s="32">
        <v>543</v>
      </c>
      <c r="F12" s="32">
        <v>274</v>
      </c>
      <c r="G12" s="32">
        <v>95</v>
      </c>
      <c r="H12" s="106"/>
      <c r="I12" s="32">
        <v>1034</v>
      </c>
      <c r="J12" s="32">
        <v>625</v>
      </c>
      <c r="K12" s="32">
        <v>299</v>
      </c>
      <c r="L12" s="32">
        <v>95</v>
      </c>
      <c r="M12" s="32">
        <v>14</v>
      </c>
      <c r="N12" s="106"/>
      <c r="O12" s="32">
        <v>727</v>
      </c>
      <c r="P12" s="32">
        <v>435</v>
      </c>
      <c r="Q12" s="32">
        <v>209</v>
      </c>
      <c r="R12" s="32">
        <v>60</v>
      </c>
      <c r="S12" s="32">
        <v>22</v>
      </c>
    </row>
    <row r="13" spans="1:25" x14ac:dyDescent="0.15">
      <c r="A13" s="299"/>
      <c r="B13" s="34" t="s">
        <v>42</v>
      </c>
      <c r="C13" s="32">
        <v>6331</v>
      </c>
      <c r="D13" s="16">
        <v>1822</v>
      </c>
      <c r="E13" s="16">
        <v>2326</v>
      </c>
      <c r="F13" s="16">
        <v>1535</v>
      </c>
      <c r="G13" s="16">
        <v>648</v>
      </c>
      <c r="H13" s="105"/>
      <c r="I13" s="16">
        <v>5301</v>
      </c>
      <c r="J13" s="16">
        <v>1906</v>
      </c>
      <c r="K13" s="16">
        <v>1933</v>
      </c>
      <c r="L13" s="16">
        <v>1095</v>
      </c>
      <c r="M13" s="16">
        <v>366</v>
      </c>
      <c r="N13" s="105"/>
      <c r="O13" s="16">
        <v>2902</v>
      </c>
      <c r="P13" s="16">
        <v>1458</v>
      </c>
      <c r="Q13" s="16">
        <v>977</v>
      </c>
      <c r="R13" s="16">
        <v>363</v>
      </c>
      <c r="S13" s="32">
        <v>104</v>
      </c>
    </row>
    <row r="14" spans="1:25" x14ac:dyDescent="0.15">
      <c r="A14" s="299" t="s">
        <v>215</v>
      </c>
      <c r="B14" s="34" t="s">
        <v>45</v>
      </c>
      <c r="C14" s="32">
        <v>722</v>
      </c>
      <c r="D14" s="32">
        <v>185</v>
      </c>
      <c r="E14" s="32">
        <v>242</v>
      </c>
      <c r="F14" s="32">
        <v>215</v>
      </c>
      <c r="G14" s="32">
        <v>80</v>
      </c>
      <c r="H14" s="32"/>
      <c r="I14" s="32">
        <v>593</v>
      </c>
      <c r="J14" s="32">
        <v>183</v>
      </c>
      <c r="K14" s="32">
        <v>218</v>
      </c>
      <c r="L14" s="32">
        <v>146</v>
      </c>
      <c r="M14" s="32">
        <v>45</v>
      </c>
      <c r="N14" s="32"/>
      <c r="O14" s="32">
        <v>488</v>
      </c>
      <c r="P14" s="32">
        <v>186</v>
      </c>
      <c r="Q14" s="32">
        <v>160</v>
      </c>
      <c r="R14" s="32">
        <v>109</v>
      </c>
      <c r="S14" s="32">
        <v>32</v>
      </c>
    </row>
    <row r="15" spans="1:25" x14ac:dyDescent="0.15">
      <c r="A15" s="299"/>
      <c r="B15" s="197" t="s">
        <v>46</v>
      </c>
      <c r="C15" s="16">
        <v>1284</v>
      </c>
      <c r="D15" s="16">
        <v>538</v>
      </c>
      <c r="E15" s="16">
        <v>446</v>
      </c>
      <c r="F15" s="16">
        <v>244</v>
      </c>
      <c r="G15" s="16">
        <v>56</v>
      </c>
      <c r="H15" s="106"/>
      <c r="I15" s="16">
        <v>927</v>
      </c>
      <c r="J15" s="16">
        <v>475</v>
      </c>
      <c r="K15" s="16">
        <v>290</v>
      </c>
      <c r="L15" s="16">
        <v>142</v>
      </c>
      <c r="M15" s="16">
        <v>21</v>
      </c>
      <c r="N15" s="106"/>
      <c r="O15" s="16">
        <v>823</v>
      </c>
      <c r="P15" s="16">
        <v>438</v>
      </c>
      <c r="Q15" s="16">
        <v>271</v>
      </c>
      <c r="R15" s="16">
        <v>92</v>
      </c>
      <c r="S15" s="16">
        <v>22</v>
      </c>
    </row>
    <row r="16" spans="1:25" x14ac:dyDescent="0.15">
      <c r="A16" s="299"/>
      <c r="B16" s="197" t="s">
        <v>47</v>
      </c>
      <c r="C16" s="32">
        <v>959</v>
      </c>
      <c r="D16" s="32">
        <v>519</v>
      </c>
      <c r="E16" s="32">
        <v>239</v>
      </c>
      <c r="F16" s="32">
        <v>131</v>
      </c>
      <c r="G16" s="32">
        <v>70</v>
      </c>
      <c r="H16" s="106"/>
      <c r="I16" s="32">
        <v>416</v>
      </c>
      <c r="J16" s="32">
        <v>281</v>
      </c>
      <c r="K16" s="32">
        <v>80</v>
      </c>
      <c r="L16" s="32">
        <v>34</v>
      </c>
      <c r="M16" s="32">
        <v>21</v>
      </c>
      <c r="N16" s="106"/>
      <c r="O16" s="32">
        <v>522</v>
      </c>
      <c r="P16" s="32">
        <v>337</v>
      </c>
      <c r="Q16" s="32">
        <v>123</v>
      </c>
      <c r="R16" s="32">
        <v>41</v>
      </c>
      <c r="S16" s="32">
        <v>21</v>
      </c>
    </row>
    <row r="17" spans="1:19" x14ac:dyDescent="0.15">
      <c r="A17" s="299"/>
      <c r="B17" s="34" t="s">
        <v>42</v>
      </c>
      <c r="C17" s="32">
        <v>2965</v>
      </c>
      <c r="D17" s="16">
        <v>1242</v>
      </c>
      <c r="E17" s="16">
        <v>927</v>
      </c>
      <c r="F17" s="16">
        <v>590</v>
      </c>
      <c r="G17" s="16">
        <v>207</v>
      </c>
      <c r="H17" s="105"/>
      <c r="I17" s="16">
        <v>1935</v>
      </c>
      <c r="J17" s="16">
        <v>938</v>
      </c>
      <c r="K17" s="16">
        <v>588</v>
      </c>
      <c r="L17" s="16">
        <v>322</v>
      </c>
      <c r="M17" s="16">
        <v>87</v>
      </c>
      <c r="N17" s="105"/>
      <c r="O17" s="16">
        <v>1833</v>
      </c>
      <c r="P17" s="16">
        <v>961</v>
      </c>
      <c r="Q17" s="16">
        <v>554</v>
      </c>
      <c r="R17" s="16">
        <v>243</v>
      </c>
      <c r="S17" s="32">
        <v>75</v>
      </c>
    </row>
    <row r="18" spans="1:19" x14ac:dyDescent="0.15">
      <c r="A18" s="303" t="s">
        <v>42</v>
      </c>
      <c r="B18" s="196" t="s">
        <v>45</v>
      </c>
      <c r="C18" s="201">
        <v>3833</v>
      </c>
      <c r="D18" s="201">
        <v>462</v>
      </c>
      <c r="E18" s="201">
        <v>1087</v>
      </c>
      <c r="F18" s="201">
        <v>1435</v>
      </c>
      <c r="G18" s="201">
        <v>849</v>
      </c>
      <c r="H18" s="23"/>
      <c r="I18" s="201">
        <v>3586</v>
      </c>
      <c r="J18" s="201">
        <v>498</v>
      </c>
      <c r="K18" s="201">
        <v>1075</v>
      </c>
      <c r="L18" s="201">
        <v>1309</v>
      </c>
      <c r="M18" s="201">
        <v>704</v>
      </c>
      <c r="N18" s="23"/>
      <c r="O18" s="201">
        <v>2013</v>
      </c>
      <c r="P18" s="201">
        <v>894</v>
      </c>
      <c r="Q18" s="201">
        <v>664</v>
      </c>
      <c r="R18" s="201">
        <v>337</v>
      </c>
      <c r="S18" s="201">
        <v>119</v>
      </c>
    </row>
    <row r="19" spans="1:19" x14ac:dyDescent="0.15">
      <c r="A19" s="303"/>
      <c r="B19" s="199" t="s">
        <v>46</v>
      </c>
      <c r="C19" s="202">
        <v>7443</v>
      </c>
      <c r="D19" s="202">
        <v>2002</v>
      </c>
      <c r="E19" s="202">
        <v>2853</v>
      </c>
      <c r="F19" s="202">
        <v>1873</v>
      </c>
      <c r="G19" s="202">
        <v>715</v>
      </c>
      <c r="H19" s="135"/>
      <c r="I19" s="202">
        <v>6522</v>
      </c>
      <c r="J19" s="202">
        <v>2155</v>
      </c>
      <c r="K19" s="202">
        <v>2554</v>
      </c>
      <c r="L19" s="202">
        <v>1444</v>
      </c>
      <c r="M19" s="202">
        <v>369</v>
      </c>
      <c r="N19" s="135"/>
      <c r="O19" s="202">
        <v>3411</v>
      </c>
      <c r="P19" s="202">
        <v>1832</v>
      </c>
      <c r="Q19" s="202">
        <v>1123</v>
      </c>
      <c r="R19" s="202">
        <v>369</v>
      </c>
      <c r="S19" s="202">
        <v>87</v>
      </c>
    </row>
    <row r="20" spans="1:19" ht="9.75" customHeight="1" x14ac:dyDescent="0.15">
      <c r="A20" s="303"/>
      <c r="B20" s="199" t="s">
        <v>47</v>
      </c>
      <c r="C20" s="201">
        <v>3562</v>
      </c>
      <c r="D20" s="201">
        <v>1471</v>
      </c>
      <c r="E20" s="201">
        <v>1078</v>
      </c>
      <c r="F20" s="201">
        <v>684</v>
      </c>
      <c r="G20" s="201">
        <v>330</v>
      </c>
      <c r="H20" s="135"/>
      <c r="I20" s="201">
        <v>2100</v>
      </c>
      <c r="J20" s="201">
        <v>1169</v>
      </c>
      <c r="K20" s="201">
        <v>603</v>
      </c>
      <c r="L20" s="201">
        <v>243</v>
      </c>
      <c r="M20" s="201">
        <v>85</v>
      </c>
      <c r="N20" s="135"/>
      <c r="O20" s="201">
        <v>1537</v>
      </c>
      <c r="P20" s="201">
        <v>939</v>
      </c>
      <c r="Q20" s="201">
        <v>409</v>
      </c>
      <c r="R20" s="201">
        <v>135</v>
      </c>
      <c r="S20" s="201">
        <v>53</v>
      </c>
    </row>
    <row r="21" spans="1:19" x14ac:dyDescent="0.15">
      <c r="A21" s="303"/>
      <c r="B21" s="196" t="s">
        <v>42</v>
      </c>
      <c r="C21" s="202">
        <v>14838</v>
      </c>
      <c r="D21" s="202">
        <v>3935</v>
      </c>
      <c r="E21" s="202">
        <v>5019</v>
      </c>
      <c r="F21" s="202">
        <v>3992</v>
      </c>
      <c r="G21" s="202">
        <v>1893</v>
      </c>
      <c r="H21" s="203"/>
      <c r="I21" s="202">
        <v>12208</v>
      </c>
      <c r="J21" s="202">
        <v>3822</v>
      </c>
      <c r="K21" s="202">
        <v>4231</v>
      </c>
      <c r="L21" s="202">
        <v>2997</v>
      </c>
      <c r="M21" s="202">
        <v>1158</v>
      </c>
      <c r="N21" s="203"/>
      <c r="O21" s="202">
        <v>6961</v>
      </c>
      <c r="P21" s="202">
        <v>3665</v>
      </c>
      <c r="Q21" s="202">
        <v>2197</v>
      </c>
      <c r="R21" s="202">
        <v>840</v>
      </c>
      <c r="S21" s="202">
        <v>259</v>
      </c>
    </row>
    <row r="22" spans="1:19" x14ac:dyDescent="0.15">
      <c r="A22" s="295" t="s">
        <v>53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</row>
    <row r="23" spans="1:19" ht="9" customHeight="1" x14ac:dyDescent="0.15">
      <c r="A23" s="298" t="s">
        <v>213</v>
      </c>
      <c r="B23" s="34" t="s">
        <v>45</v>
      </c>
      <c r="C23" s="32">
        <v>2309</v>
      </c>
      <c r="D23" s="32">
        <v>139</v>
      </c>
      <c r="E23" s="32">
        <v>583</v>
      </c>
      <c r="F23" s="32">
        <v>928</v>
      </c>
      <c r="G23" s="32">
        <v>659</v>
      </c>
      <c r="I23" s="32">
        <v>2263</v>
      </c>
      <c r="J23" s="32">
        <v>185</v>
      </c>
      <c r="K23" s="32">
        <v>630</v>
      </c>
      <c r="L23" s="32">
        <v>913</v>
      </c>
      <c r="M23" s="32">
        <v>535</v>
      </c>
      <c r="O23" s="32">
        <v>1273</v>
      </c>
      <c r="P23" s="32">
        <v>537</v>
      </c>
      <c r="Q23" s="32">
        <v>398</v>
      </c>
      <c r="R23" s="32">
        <v>255</v>
      </c>
      <c r="S23" s="32">
        <v>83</v>
      </c>
    </row>
    <row r="24" spans="1:19" x14ac:dyDescent="0.15">
      <c r="A24" s="299"/>
      <c r="B24" s="197" t="s">
        <v>46</v>
      </c>
      <c r="C24" s="16">
        <v>2453</v>
      </c>
      <c r="D24" s="16">
        <v>445</v>
      </c>
      <c r="E24" s="16">
        <v>917</v>
      </c>
      <c r="F24" s="16">
        <v>719</v>
      </c>
      <c r="G24" s="16">
        <v>372</v>
      </c>
      <c r="I24" s="16">
        <v>2284</v>
      </c>
      <c r="J24" s="16">
        <v>555</v>
      </c>
      <c r="K24" s="16">
        <v>968</v>
      </c>
      <c r="L24" s="16">
        <v>588</v>
      </c>
      <c r="M24" s="16">
        <v>173</v>
      </c>
      <c r="O24" s="16">
        <v>1274</v>
      </c>
      <c r="P24" s="16">
        <v>563</v>
      </c>
      <c r="Q24" s="16">
        <v>517</v>
      </c>
      <c r="R24" s="16">
        <v>148</v>
      </c>
      <c r="S24" s="16">
        <v>45</v>
      </c>
    </row>
    <row r="25" spans="1:19" x14ac:dyDescent="0.15">
      <c r="A25" s="299"/>
      <c r="B25" s="197" t="s">
        <v>47</v>
      </c>
      <c r="C25" s="32">
        <v>843</v>
      </c>
      <c r="D25" s="32">
        <v>221</v>
      </c>
      <c r="E25" s="32">
        <v>248</v>
      </c>
      <c r="F25" s="32">
        <v>190</v>
      </c>
      <c r="G25" s="32">
        <v>183</v>
      </c>
      <c r="I25" s="32">
        <v>498</v>
      </c>
      <c r="J25" s="32">
        <v>237</v>
      </c>
      <c r="K25" s="32">
        <v>175</v>
      </c>
      <c r="L25" s="32">
        <v>54</v>
      </c>
      <c r="M25" s="32">
        <v>32</v>
      </c>
      <c r="O25" s="32">
        <v>225</v>
      </c>
      <c r="P25" s="32">
        <v>124</v>
      </c>
      <c r="Q25" s="32">
        <v>69</v>
      </c>
      <c r="R25" s="32">
        <v>27</v>
      </c>
      <c r="S25" s="32">
        <v>4</v>
      </c>
    </row>
    <row r="26" spans="1:19" x14ac:dyDescent="0.15">
      <c r="A26" s="299"/>
      <c r="B26" s="34" t="s">
        <v>42</v>
      </c>
      <c r="C26" s="32">
        <v>5605</v>
      </c>
      <c r="D26" s="16">
        <v>806</v>
      </c>
      <c r="E26" s="16">
        <v>1748</v>
      </c>
      <c r="F26" s="16">
        <v>1838</v>
      </c>
      <c r="G26" s="16">
        <v>1214</v>
      </c>
      <c r="H26" s="74"/>
      <c r="I26" s="16">
        <v>5045</v>
      </c>
      <c r="J26" s="16">
        <v>977</v>
      </c>
      <c r="K26" s="16">
        <v>1772</v>
      </c>
      <c r="L26" s="16">
        <v>1555</v>
      </c>
      <c r="M26" s="16">
        <v>740</v>
      </c>
      <c r="N26" s="74"/>
      <c r="O26" s="16">
        <v>2772</v>
      </c>
      <c r="P26" s="16">
        <v>1224</v>
      </c>
      <c r="Q26" s="16">
        <v>985</v>
      </c>
      <c r="R26" s="16">
        <v>431</v>
      </c>
      <c r="S26" s="32">
        <v>132</v>
      </c>
    </row>
    <row r="27" spans="1:19" ht="9" customHeight="1" x14ac:dyDescent="0.15">
      <c r="A27" s="299" t="s">
        <v>214</v>
      </c>
      <c r="B27" s="34" t="s">
        <v>45</v>
      </c>
      <c r="C27" s="32">
        <v>1904</v>
      </c>
      <c r="D27" s="32">
        <v>228</v>
      </c>
      <c r="E27" s="32">
        <v>659</v>
      </c>
      <c r="F27" s="32">
        <v>662</v>
      </c>
      <c r="G27" s="32">
        <v>355</v>
      </c>
      <c r="I27" s="32">
        <v>1755</v>
      </c>
      <c r="J27" s="32">
        <v>311</v>
      </c>
      <c r="K27" s="32">
        <v>659</v>
      </c>
      <c r="L27" s="32">
        <v>575</v>
      </c>
      <c r="M27" s="32">
        <v>209</v>
      </c>
      <c r="O27" s="32">
        <v>1046</v>
      </c>
      <c r="P27" s="32">
        <v>323</v>
      </c>
      <c r="Q27" s="32">
        <v>408</v>
      </c>
      <c r="R27" s="32">
        <v>242</v>
      </c>
      <c r="S27" s="32">
        <v>72</v>
      </c>
    </row>
    <row r="28" spans="1:19" x14ac:dyDescent="0.15">
      <c r="A28" s="299"/>
      <c r="B28" s="197" t="s">
        <v>46</v>
      </c>
      <c r="C28" s="16">
        <v>3352</v>
      </c>
      <c r="D28" s="16">
        <v>948</v>
      </c>
      <c r="E28" s="16">
        <v>1262</v>
      </c>
      <c r="F28" s="16">
        <v>753</v>
      </c>
      <c r="G28" s="16">
        <v>389</v>
      </c>
      <c r="I28" s="16">
        <v>2863</v>
      </c>
      <c r="J28" s="16">
        <v>1036</v>
      </c>
      <c r="K28" s="16">
        <v>1201</v>
      </c>
      <c r="L28" s="16">
        <v>509</v>
      </c>
      <c r="M28" s="16">
        <v>117</v>
      </c>
      <c r="O28" s="16">
        <v>1891</v>
      </c>
      <c r="P28" s="16">
        <v>927</v>
      </c>
      <c r="Q28" s="16">
        <v>662</v>
      </c>
      <c r="R28" s="16">
        <v>258</v>
      </c>
      <c r="S28" s="16">
        <v>45</v>
      </c>
    </row>
    <row r="29" spans="1:19" x14ac:dyDescent="0.15">
      <c r="A29" s="299"/>
      <c r="B29" s="197" t="s">
        <v>47</v>
      </c>
      <c r="C29" s="32">
        <v>1370</v>
      </c>
      <c r="D29" s="32">
        <v>625</v>
      </c>
      <c r="E29" s="32">
        <v>384</v>
      </c>
      <c r="F29" s="32">
        <v>217</v>
      </c>
      <c r="G29" s="32">
        <v>144</v>
      </c>
      <c r="I29" s="32">
        <v>792</v>
      </c>
      <c r="J29" s="32">
        <v>485</v>
      </c>
      <c r="K29" s="32">
        <v>235</v>
      </c>
      <c r="L29" s="32">
        <v>43</v>
      </c>
      <c r="M29" s="32">
        <v>29</v>
      </c>
      <c r="O29" s="32">
        <v>613</v>
      </c>
      <c r="P29" s="32">
        <v>381</v>
      </c>
      <c r="Q29" s="32">
        <v>168</v>
      </c>
      <c r="R29" s="32">
        <v>44</v>
      </c>
      <c r="S29" s="32">
        <v>20</v>
      </c>
    </row>
    <row r="30" spans="1:19" x14ac:dyDescent="0.15">
      <c r="A30" s="299"/>
      <c r="B30" s="34" t="s">
        <v>42</v>
      </c>
      <c r="C30" s="32">
        <v>6627</v>
      </c>
      <c r="D30" s="16">
        <v>1802</v>
      </c>
      <c r="E30" s="16">
        <v>2304</v>
      </c>
      <c r="F30" s="16">
        <v>1631</v>
      </c>
      <c r="G30" s="16">
        <v>889</v>
      </c>
      <c r="H30" s="74"/>
      <c r="I30" s="16">
        <v>5410</v>
      </c>
      <c r="J30" s="16">
        <v>1833</v>
      </c>
      <c r="K30" s="16">
        <v>2096</v>
      </c>
      <c r="L30" s="16">
        <v>1127</v>
      </c>
      <c r="M30" s="16">
        <v>355</v>
      </c>
      <c r="N30" s="74"/>
      <c r="O30" s="16">
        <v>3550</v>
      </c>
      <c r="P30" s="16">
        <v>1631</v>
      </c>
      <c r="Q30" s="16">
        <v>1237</v>
      </c>
      <c r="R30" s="16">
        <v>544</v>
      </c>
      <c r="S30" s="32">
        <v>138</v>
      </c>
    </row>
    <row r="31" spans="1:19" ht="9" customHeight="1" x14ac:dyDescent="0.15">
      <c r="A31" s="299" t="s">
        <v>215</v>
      </c>
      <c r="B31" s="34" t="s">
        <v>45</v>
      </c>
      <c r="C31" s="32">
        <v>613</v>
      </c>
      <c r="D31" s="32">
        <v>132</v>
      </c>
      <c r="E31" s="32">
        <v>225</v>
      </c>
      <c r="F31" s="32">
        <v>157</v>
      </c>
      <c r="G31" s="32">
        <v>99</v>
      </c>
      <c r="I31" s="32">
        <v>478</v>
      </c>
      <c r="J31" s="32">
        <v>158</v>
      </c>
      <c r="K31" s="32">
        <v>192</v>
      </c>
      <c r="L31" s="32">
        <v>90</v>
      </c>
      <c r="M31" s="32">
        <v>39</v>
      </c>
      <c r="O31" s="32">
        <v>386</v>
      </c>
      <c r="P31" s="32">
        <v>95</v>
      </c>
      <c r="Q31" s="32">
        <v>151</v>
      </c>
      <c r="R31" s="32">
        <v>90</v>
      </c>
      <c r="S31" s="32">
        <v>49</v>
      </c>
    </row>
    <row r="32" spans="1:19" x14ac:dyDescent="0.15">
      <c r="A32" s="299"/>
      <c r="B32" s="197" t="s">
        <v>46</v>
      </c>
      <c r="C32" s="16">
        <v>1253</v>
      </c>
      <c r="D32" s="16">
        <v>464</v>
      </c>
      <c r="E32" s="16">
        <v>480</v>
      </c>
      <c r="F32" s="16">
        <v>227</v>
      </c>
      <c r="G32" s="16">
        <v>82</v>
      </c>
      <c r="I32" s="16">
        <v>800</v>
      </c>
      <c r="J32" s="16">
        <v>407</v>
      </c>
      <c r="K32" s="16">
        <v>288</v>
      </c>
      <c r="L32" s="16">
        <v>85</v>
      </c>
      <c r="M32" s="16">
        <v>21</v>
      </c>
      <c r="O32" s="16">
        <v>879</v>
      </c>
      <c r="P32" s="16">
        <v>393</v>
      </c>
      <c r="Q32" s="16">
        <v>341</v>
      </c>
      <c r="R32" s="16">
        <v>133</v>
      </c>
      <c r="S32" s="16">
        <v>13</v>
      </c>
    </row>
    <row r="33" spans="1:19" x14ac:dyDescent="0.15">
      <c r="A33" s="299"/>
      <c r="B33" s="197" t="s">
        <v>47</v>
      </c>
      <c r="C33" s="32">
        <v>1009</v>
      </c>
      <c r="D33" s="32">
        <v>537</v>
      </c>
      <c r="E33" s="32">
        <v>270</v>
      </c>
      <c r="F33" s="32">
        <v>112</v>
      </c>
      <c r="G33" s="32">
        <v>90</v>
      </c>
      <c r="I33" s="32">
        <v>341</v>
      </c>
      <c r="J33" s="32">
        <v>217</v>
      </c>
      <c r="K33" s="32">
        <v>81</v>
      </c>
      <c r="L33" s="32">
        <v>18</v>
      </c>
      <c r="M33" s="32">
        <v>25</v>
      </c>
      <c r="O33" s="32">
        <v>623</v>
      </c>
      <c r="P33" s="32">
        <v>395</v>
      </c>
      <c r="Q33" s="32">
        <v>167</v>
      </c>
      <c r="R33" s="32">
        <v>44</v>
      </c>
      <c r="S33" s="32">
        <v>18</v>
      </c>
    </row>
    <row r="34" spans="1:19" x14ac:dyDescent="0.15">
      <c r="A34" s="299"/>
      <c r="B34" s="34" t="s">
        <v>42</v>
      </c>
      <c r="C34" s="32">
        <v>2875</v>
      </c>
      <c r="D34" s="16">
        <v>1134</v>
      </c>
      <c r="E34" s="16">
        <v>975</v>
      </c>
      <c r="F34" s="16">
        <v>496</v>
      </c>
      <c r="G34" s="16">
        <v>270</v>
      </c>
      <c r="H34" s="74"/>
      <c r="I34" s="16">
        <v>1620</v>
      </c>
      <c r="J34" s="16">
        <v>781</v>
      </c>
      <c r="K34" s="16">
        <v>561</v>
      </c>
      <c r="L34" s="16">
        <v>193</v>
      </c>
      <c r="M34" s="16">
        <v>84</v>
      </c>
      <c r="N34" s="74"/>
      <c r="O34" s="16">
        <v>1888</v>
      </c>
      <c r="P34" s="16">
        <v>883</v>
      </c>
      <c r="Q34" s="16">
        <v>659</v>
      </c>
      <c r="R34" s="16">
        <v>267</v>
      </c>
      <c r="S34" s="32">
        <v>79</v>
      </c>
    </row>
    <row r="35" spans="1:19" x14ac:dyDescent="0.15">
      <c r="A35" s="303" t="s">
        <v>42</v>
      </c>
      <c r="B35" s="196" t="s">
        <v>45</v>
      </c>
      <c r="C35" s="201">
        <v>4826</v>
      </c>
      <c r="D35" s="201">
        <v>500</v>
      </c>
      <c r="E35" s="201">
        <v>1467</v>
      </c>
      <c r="F35" s="201">
        <v>1747</v>
      </c>
      <c r="G35" s="201">
        <v>1113</v>
      </c>
      <c r="H35" s="135"/>
      <c r="I35" s="201">
        <v>4497</v>
      </c>
      <c r="J35" s="201">
        <v>654</v>
      </c>
      <c r="K35" s="201">
        <v>1481</v>
      </c>
      <c r="L35" s="201">
        <v>1578</v>
      </c>
      <c r="M35" s="201">
        <v>783</v>
      </c>
      <c r="N35" s="135"/>
      <c r="O35" s="201">
        <v>2704</v>
      </c>
      <c r="P35" s="201">
        <v>955</v>
      </c>
      <c r="Q35" s="201">
        <v>958</v>
      </c>
      <c r="R35" s="201">
        <v>587</v>
      </c>
      <c r="S35" s="201">
        <v>204</v>
      </c>
    </row>
    <row r="36" spans="1:19" x14ac:dyDescent="0.15">
      <c r="A36" s="303"/>
      <c r="B36" s="199" t="s">
        <v>46</v>
      </c>
      <c r="C36" s="202">
        <v>7058</v>
      </c>
      <c r="D36" s="202">
        <v>1858</v>
      </c>
      <c r="E36" s="202">
        <v>2659</v>
      </c>
      <c r="F36" s="202">
        <v>1699</v>
      </c>
      <c r="G36" s="202">
        <v>842</v>
      </c>
      <c r="H36" s="135"/>
      <c r="I36" s="202">
        <v>5947</v>
      </c>
      <c r="J36" s="202">
        <v>1997</v>
      </c>
      <c r="K36" s="202">
        <v>2457</v>
      </c>
      <c r="L36" s="202">
        <v>1182</v>
      </c>
      <c r="M36" s="202">
        <v>310</v>
      </c>
      <c r="N36" s="135"/>
      <c r="O36" s="202">
        <v>4044</v>
      </c>
      <c r="P36" s="202">
        <v>1882</v>
      </c>
      <c r="Q36" s="202">
        <v>1520</v>
      </c>
      <c r="R36" s="202">
        <v>539</v>
      </c>
      <c r="S36" s="202">
        <v>102</v>
      </c>
    </row>
    <row r="37" spans="1:19" ht="9.75" customHeight="1" x14ac:dyDescent="0.15">
      <c r="A37" s="303"/>
      <c r="B37" s="199" t="s">
        <v>47</v>
      </c>
      <c r="C37" s="201">
        <v>3222</v>
      </c>
      <c r="D37" s="201">
        <v>1384</v>
      </c>
      <c r="E37" s="201">
        <v>902</v>
      </c>
      <c r="F37" s="201">
        <v>519</v>
      </c>
      <c r="G37" s="201">
        <v>417</v>
      </c>
      <c r="H37" s="135"/>
      <c r="I37" s="201">
        <v>1631</v>
      </c>
      <c r="J37" s="201">
        <v>939</v>
      </c>
      <c r="K37" s="201">
        <v>491</v>
      </c>
      <c r="L37" s="201">
        <v>115</v>
      </c>
      <c r="M37" s="201">
        <v>85</v>
      </c>
      <c r="N37" s="135"/>
      <c r="O37" s="201">
        <v>1462</v>
      </c>
      <c r="P37" s="201">
        <v>900</v>
      </c>
      <c r="Q37" s="201">
        <v>404</v>
      </c>
      <c r="R37" s="201">
        <v>115</v>
      </c>
      <c r="S37" s="201">
        <v>42</v>
      </c>
    </row>
    <row r="38" spans="1:19" x14ac:dyDescent="0.15">
      <c r="A38" s="303"/>
      <c r="B38" s="196" t="s">
        <v>42</v>
      </c>
      <c r="C38" s="202">
        <v>15107</v>
      </c>
      <c r="D38" s="202">
        <v>3742</v>
      </c>
      <c r="E38" s="202">
        <v>5027</v>
      </c>
      <c r="F38" s="202">
        <v>3965</v>
      </c>
      <c r="G38" s="202">
        <v>2372</v>
      </c>
      <c r="H38" s="203"/>
      <c r="I38" s="202">
        <v>12074</v>
      </c>
      <c r="J38" s="202">
        <v>3591</v>
      </c>
      <c r="K38" s="202">
        <v>4429</v>
      </c>
      <c r="L38" s="202">
        <v>2876</v>
      </c>
      <c r="M38" s="202">
        <v>1179</v>
      </c>
      <c r="N38" s="203"/>
      <c r="O38" s="202">
        <v>8210</v>
      </c>
      <c r="P38" s="202">
        <v>3738</v>
      </c>
      <c r="Q38" s="202">
        <v>2881</v>
      </c>
      <c r="R38" s="202">
        <v>1242</v>
      </c>
      <c r="S38" s="202">
        <v>349</v>
      </c>
    </row>
    <row r="39" spans="1:19" x14ac:dyDescent="0.15">
      <c r="A39" s="295" t="s">
        <v>107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</row>
    <row r="40" spans="1:19" ht="9" customHeight="1" x14ac:dyDescent="0.15">
      <c r="A40" s="298" t="s">
        <v>213</v>
      </c>
      <c r="B40" s="34" t="s">
        <v>45</v>
      </c>
      <c r="C40" s="32">
        <v>3928</v>
      </c>
      <c r="D40" s="32">
        <v>229</v>
      </c>
      <c r="E40" s="32">
        <v>954</v>
      </c>
      <c r="F40" s="32">
        <v>1621</v>
      </c>
      <c r="G40" s="32">
        <v>1123</v>
      </c>
      <c r="I40" s="32">
        <v>3850</v>
      </c>
      <c r="J40" s="32">
        <v>286</v>
      </c>
      <c r="K40" s="32">
        <v>1011</v>
      </c>
      <c r="L40" s="32">
        <v>1598</v>
      </c>
      <c r="M40" s="32">
        <v>954</v>
      </c>
      <c r="O40" s="32">
        <v>2020</v>
      </c>
      <c r="P40" s="32">
        <v>922</v>
      </c>
      <c r="Q40" s="32">
        <v>630</v>
      </c>
      <c r="R40" s="32">
        <v>345</v>
      </c>
      <c r="S40" s="32">
        <v>122</v>
      </c>
    </row>
    <row r="41" spans="1:19" x14ac:dyDescent="0.15">
      <c r="A41" s="299"/>
      <c r="B41" s="197" t="s">
        <v>46</v>
      </c>
      <c r="C41" s="16">
        <v>5390</v>
      </c>
      <c r="D41" s="16">
        <v>978</v>
      </c>
      <c r="E41" s="16">
        <v>2015</v>
      </c>
      <c r="F41" s="16">
        <v>1615</v>
      </c>
      <c r="G41" s="16">
        <v>782</v>
      </c>
      <c r="I41" s="16">
        <v>5019</v>
      </c>
      <c r="J41" s="16">
        <v>1168</v>
      </c>
      <c r="K41" s="16">
        <v>2072</v>
      </c>
      <c r="L41" s="16">
        <v>1369</v>
      </c>
      <c r="M41" s="16">
        <v>409</v>
      </c>
      <c r="O41" s="16">
        <v>2465</v>
      </c>
      <c r="P41" s="16">
        <v>1257</v>
      </c>
      <c r="Q41" s="16">
        <v>874</v>
      </c>
      <c r="R41" s="16">
        <v>260</v>
      </c>
      <c r="S41" s="16">
        <v>75</v>
      </c>
    </row>
    <row r="42" spans="1:19" x14ac:dyDescent="0.15">
      <c r="A42" s="299"/>
      <c r="B42" s="197" t="s">
        <v>47</v>
      </c>
      <c r="C42" s="32">
        <v>1830</v>
      </c>
      <c r="D42" s="32">
        <v>469</v>
      </c>
      <c r="E42" s="32">
        <v>544</v>
      </c>
      <c r="F42" s="32">
        <v>469</v>
      </c>
      <c r="G42" s="32">
        <v>348</v>
      </c>
      <c r="I42" s="32">
        <v>1148</v>
      </c>
      <c r="J42" s="32">
        <v>500</v>
      </c>
      <c r="K42" s="32">
        <v>398</v>
      </c>
      <c r="L42" s="32">
        <v>168</v>
      </c>
      <c r="M42" s="32">
        <v>81</v>
      </c>
      <c r="O42" s="32">
        <v>513</v>
      </c>
      <c r="P42" s="32">
        <v>291</v>
      </c>
      <c r="Q42" s="32">
        <v>147</v>
      </c>
      <c r="R42" s="32">
        <v>60</v>
      </c>
      <c r="S42" s="32">
        <v>15</v>
      </c>
    </row>
    <row r="43" spans="1:19" x14ac:dyDescent="0.15">
      <c r="A43" s="299"/>
      <c r="B43" s="34" t="s">
        <v>42</v>
      </c>
      <c r="C43" s="32">
        <v>11148</v>
      </c>
      <c r="D43" s="16">
        <v>1676</v>
      </c>
      <c r="E43" s="16">
        <v>3514</v>
      </c>
      <c r="F43" s="16">
        <v>3705</v>
      </c>
      <c r="G43" s="16">
        <v>2252</v>
      </c>
      <c r="H43" s="74"/>
      <c r="I43" s="16">
        <v>10016</v>
      </c>
      <c r="J43" s="16">
        <v>1955</v>
      </c>
      <c r="K43" s="16">
        <v>3482</v>
      </c>
      <c r="L43" s="16">
        <v>3135</v>
      </c>
      <c r="M43" s="16">
        <v>1445</v>
      </c>
      <c r="N43" s="74"/>
      <c r="O43" s="16">
        <v>4999</v>
      </c>
      <c r="P43" s="16">
        <v>2470</v>
      </c>
      <c r="Q43" s="16">
        <v>1651</v>
      </c>
      <c r="R43" s="16">
        <v>665</v>
      </c>
      <c r="S43" s="32">
        <v>212</v>
      </c>
    </row>
    <row r="44" spans="1:19" ht="9" customHeight="1" x14ac:dyDescent="0.15">
      <c r="A44" s="299" t="s">
        <v>214</v>
      </c>
      <c r="B44" s="34" t="s">
        <v>45</v>
      </c>
      <c r="C44" s="32">
        <v>3397</v>
      </c>
      <c r="D44" s="32">
        <v>416</v>
      </c>
      <c r="E44" s="32">
        <v>1133</v>
      </c>
      <c r="F44" s="32">
        <v>1188</v>
      </c>
      <c r="G44" s="32">
        <v>660</v>
      </c>
      <c r="I44" s="32">
        <v>3162</v>
      </c>
      <c r="J44" s="32">
        <v>525</v>
      </c>
      <c r="K44" s="32">
        <v>1134</v>
      </c>
      <c r="L44" s="32">
        <v>1054</v>
      </c>
      <c r="M44" s="32">
        <v>449</v>
      </c>
      <c r="O44" s="32">
        <v>1825</v>
      </c>
      <c r="P44" s="32">
        <v>645</v>
      </c>
      <c r="Q44" s="32">
        <v>681</v>
      </c>
      <c r="R44" s="32">
        <v>380</v>
      </c>
      <c r="S44" s="32">
        <v>119</v>
      </c>
    </row>
    <row r="45" spans="1:19" x14ac:dyDescent="0.15">
      <c r="A45" s="299"/>
      <c r="B45" s="197" t="s">
        <v>46</v>
      </c>
      <c r="C45" s="16">
        <v>6574</v>
      </c>
      <c r="D45" s="16">
        <v>1879</v>
      </c>
      <c r="E45" s="16">
        <v>2570</v>
      </c>
      <c r="F45" s="16">
        <v>1487</v>
      </c>
      <c r="G45" s="16">
        <v>638</v>
      </c>
      <c r="I45" s="16">
        <v>5723</v>
      </c>
      <c r="J45" s="16">
        <v>2103</v>
      </c>
      <c r="K45" s="16">
        <v>2360</v>
      </c>
      <c r="L45" s="16">
        <v>1030</v>
      </c>
      <c r="M45" s="16">
        <v>229</v>
      </c>
      <c r="O45" s="16">
        <v>3287</v>
      </c>
      <c r="P45" s="16">
        <v>1628</v>
      </c>
      <c r="Q45" s="16">
        <v>1157</v>
      </c>
      <c r="R45" s="16">
        <v>423</v>
      </c>
      <c r="S45" s="16">
        <v>80</v>
      </c>
    </row>
    <row r="46" spans="1:19" x14ac:dyDescent="0.15">
      <c r="A46" s="299"/>
      <c r="B46" s="197" t="s">
        <v>47</v>
      </c>
      <c r="C46" s="32">
        <v>2987</v>
      </c>
      <c r="D46" s="32">
        <v>1329</v>
      </c>
      <c r="E46" s="32">
        <v>927</v>
      </c>
      <c r="F46" s="32">
        <v>491</v>
      </c>
      <c r="G46" s="32">
        <v>239</v>
      </c>
      <c r="I46" s="32">
        <v>1827</v>
      </c>
      <c r="J46" s="32">
        <v>1111</v>
      </c>
      <c r="K46" s="32">
        <v>535</v>
      </c>
      <c r="L46" s="32">
        <v>138</v>
      </c>
      <c r="M46" s="32">
        <v>43</v>
      </c>
      <c r="O46" s="32">
        <v>1340</v>
      </c>
      <c r="P46" s="32">
        <v>815</v>
      </c>
      <c r="Q46" s="32">
        <v>377</v>
      </c>
      <c r="R46" s="32">
        <v>105</v>
      </c>
      <c r="S46" s="32">
        <v>43</v>
      </c>
    </row>
    <row r="47" spans="1:19" x14ac:dyDescent="0.15">
      <c r="A47" s="299"/>
      <c r="B47" s="34" t="s">
        <v>42</v>
      </c>
      <c r="C47" s="32">
        <v>12957</v>
      </c>
      <c r="D47" s="16">
        <v>3625</v>
      </c>
      <c r="E47" s="16">
        <v>4630</v>
      </c>
      <c r="F47" s="16">
        <v>3166</v>
      </c>
      <c r="G47" s="16">
        <v>1537</v>
      </c>
      <c r="H47" s="74"/>
      <c r="I47" s="16">
        <v>10711</v>
      </c>
      <c r="J47" s="16">
        <v>3739</v>
      </c>
      <c r="K47" s="16">
        <v>4029</v>
      </c>
      <c r="L47" s="16">
        <v>2222</v>
      </c>
      <c r="M47" s="16">
        <v>721</v>
      </c>
      <c r="N47" s="74"/>
      <c r="O47" s="16">
        <v>6452</v>
      </c>
      <c r="P47" s="16">
        <v>3088</v>
      </c>
      <c r="Q47" s="16">
        <v>2215</v>
      </c>
      <c r="R47" s="16">
        <v>907</v>
      </c>
      <c r="S47" s="32">
        <v>242</v>
      </c>
    </row>
    <row r="48" spans="1:19" ht="9" customHeight="1" x14ac:dyDescent="0.15">
      <c r="A48" s="299" t="s">
        <v>215</v>
      </c>
      <c r="B48" s="34" t="s">
        <v>45</v>
      </c>
      <c r="C48" s="32">
        <v>1335</v>
      </c>
      <c r="D48" s="32">
        <v>317</v>
      </c>
      <c r="E48" s="32">
        <v>467</v>
      </c>
      <c r="F48" s="32">
        <v>372</v>
      </c>
      <c r="G48" s="32">
        <v>179</v>
      </c>
      <c r="I48" s="32">
        <v>1071</v>
      </c>
      <c r="J48" s="32">
        <v>341</v>
      </c>
      <c r="K48" s="32">
        <v>410</v>
      </c>
      <c r="L48" s="32">
        <v>236</v>
      </c>
      <c r="M48" s="32">
        <v>84</v>
      </c>
      <c r="O48" s="32">
        <v>873</v>
      </c>
      <c r="P48" s="32">
        <v>281</v>
      </c>
      <c r="Q48" s="32">
        <v>312</v>
      </c>
      <c r="R48" s="32">
        <v>200</v>
      </c>
      <c r="S48" s="32">
        <v>81</v>
      </c>
    </row>
    <row r="49" spans="1:21" x14ac:dyDescent="0.15">
      <c r="A49" s="299"/>
      <c r="B49" s="197" t="s">
        <v>46</v>
      </c>
      <c r="C49" s="16">
        <v>2537</v>
      </c>
      <c r="D49" s="16">
        <v>1002</v>
      </c>
      <c r="E49" s="16">
        <v>926</v>
      </c>
      <c r="F49" s="16">
        <v>471</v>
      </c>
      <c r="G49" s="16">
        <v>138</v>
      </c>
      <c r="I49" s="16">
        <v>1727</v>
      </c>
      <c r="J49" s="16">
        <v>881</v>
      </c>
      <c r="K49" s="16">
        <v>578</v>
      </c>
      <c r="L49" s="16">
        <v>226</v>
      </c>
      <c r="M49" s="16">
        <v>41</v>
      </c>
      <c r="O49" s="16">
        <v>1702</v>
      </c>
      <c r="P49" s="16">
        <v>830</v>
      </c>
      <c r="Q49" s="16">
        <v>612</v>
      </c>
      <c r="R49" s="16">
        <v>225</v>
      </c>
      <c r="S49" s="16">
        <v>35</v>
      </c>
    </row>
    <row r="50" spans="1:21" x14ac:dyDescent="0.15">
      <c r="A50" s="299"/>
      <c r="B50" s="197" t="s">
        <v>47</v>
      </c>
      <c r="C50" s="32">
        <v>1968</v>
      </c>
      <c r="D50" s="32">
        <v>1056</v>
      </c>
      <c r="E50" s="32">
        <v>509</v>
      </c>
      <c r="F50" s="32">
        <v>243</v>
      </c>
      <c r="G50" s="32">
        <v>160</v>
      </c>
      <c r="I50" s="32">
        <v>757</v>
      </c>
      <c r="J50" s="32">
        <v>497</v>
      </c>
      <c r="K50" s="32">
        <v>161</v>
      </c>
      <c r="L50" s="32">
        <v>52</v>
      </c>
      <c r="M50" s="32">
        <v>46</v>
      </c>
      <c r="O50" s="32">
        <v>1145</v>
      </c>
      <c r="P50" s="32">
        <v>733</v>
      </c>
      <c r="Q50" s="32">
        <v>289</v>
      </c>
      <c r="R50" s="32">
        <v>85</v>
      </c>
      <c r="S50" s="32">
        <v>38</v>
      </c>
    </row>
    <row r="51" spans="1:21" x14ac:dyDescent="0.15">
      <c r="A51" s="299"/>
      <c r="B51" s="34" t="s">
        <v>42</v>
      </c>
      <c r="C51" s="32">
        <v>5840</v>
      </c>
      <c r="D51" s="16">
        <v>2376</v>
      </c>
      <c r="E51" s="16">
        <v>1902</v>
      </c>
      <c r="F51" s="16">
        <v>1086</v>
      </c>
      <c r="G51" s="16">
        <v>477</v>
      </c>
      <c r="H51" s="74"/>
      <c r="I51" s="16">
        <v>3555</v>
      </c>
      <c r="J51" s="16">
        <v>1720</v>
      </c>
      <c r="K51" s="16">
        <v>1149</v>
      </c>
      <c r="L51" s="16">
        <v>515</v>
      </c>
      <c r="M51" s="16">
        <v>171</v>
      </c>
      <c r="N51" s="74"/>
      <c r="O51" s="16">
        <v>3721</v>
      </c>
      <c r="P51" s="16">
        <v>1844</v>
      </c>
      <c r="Q51" s="16">
        <v>1213</v>
      </c>
      <c r="R51" s="16">
        <v>510</v>
      </c>
      <c r="S51" s="32">
        <v>154</v>
      </c>
    </row>
    <row r="52" spans="1:21" x14ac:dyDescent="0.15">
      <c r="A52" s="300" t="s">
        <v>42</v>
      </c>
      <c r="B52" s="210" t="s">
        <v>45</v>
      </c>
      <c r="C52" s="24">
        <v>8660</v>
      </c>
      <c r="D52" s="24">
        <v>962</v>
      </c>
      <c r="E52" s="24">
        <v>2554</v>
      </c>
      <c r="F52" s="24">
        <v>3182</v>
      </c>
      <c r="G52" s="24">
        <v>1961</v>
      </c>
      <c r="H52" s="135"/>
      <c r="I52" s="24">
        <v>8083</v>
      </c>
      <c r="J52" s="24">
        <v>1153</v>
      </c>
      <c r="K52" s="24">
        <v>2556</v>
      </c>
      <c r="L52" s="24">
        <v>2888</v>
      </c>
      <c r="M52" s="24">
        <v>1487</v>
      </c>
      <c r="N52" s="135"/>
      <c r="O52" s="24">
        <v>4718</v>
      </c>
      <c r="P52" s="24">
        <v>1849</v>
      </c>
      <c r="Q52" s="24">
        <v>1622</v>
      </c>
      <c r="R52" s="24">
        <v>924</v>
      </c>
      <c r="S52" s="24">
        <v>323</v>
      </c>
    </row>
    <row r="53" spans="1:21" x14ac:dyDescent="0.15">
      <c r="A53" s="300"/>
      <c r="B53" s="211" t="s">
        <v>46</v>
      </c>
      <c r="C53" s="212">
        <v>14501</v>
      </c>
      <c r="D53" s="212">
        <v>3860</v>
      </c>
      <c r="E53" s="212">
        <v>5512</v>
      </c>
      <c r="F53" s="212">
        <v>3572</v>
      </c>
      <c r="G53" s="212">
        <v>1558</v>
      </c>
      <c r="H53" s="135"/>
      <c r="I53" s="212">
        <v>12468</v>
      </c>
      <c r="J53" s="212">
        <v>4152</v>
      </c>
      <c r="K53" s="212">
        <v>5010</v>
      </c>
      <c r="L53" s="212">
        <v>2626</v>
      </c>
      <c r="M53" s="212">
        <v>680</v>
      </c>
      <c r="N53" s="135"/>
      <c r="O53" s="212">
        <v>7455</v>
      </c>
      <c r="P53" s="212">
        <v>3715</v>
      </c>
      <c r="Q53" s="212">
        <v>2643</v>
      </c>
      <c r="R53" s="212">
        <v>908</v>
      </c>
      <c r="S53" s="212">
        <v>189</v>
      </c>
    </row>
    <row r="54" spans="1:21" ht="9.75" customHeight="1" x14ac:dyDescent="0.15">
      <c r="A54" s="300"/>
      <c r="B54" s="211" t="s">
        <v>47</v>
      </c>
      <c r="C54" s="24">
        <v>6784</v>
      </c>
      <c r="D54" s="24">
        <v>2855</v>
      </c>
      <c r="E54" s="24">
        <v>1980</v>
      </c>
      <c r="F54" s="24">
        <v>1203</v>
      </c>
      <c r="G54" s="24">
        <v>747</v>
      </c>
      <c r="H54" s="135"/>
      <c r="I54" s="24">
        <v>3731</v>
      </c>
      <c r="J54" s="24">
        <v>2108</v>
      </c>
      <c r="K54" s="24">
        <v>1094</v>
      </c>
      <c r="L54" s="24">
        <v>358</v>
      </c>
      <c r="M54" s="24">
        <v>170</v>
      </c>
      <c r="N54" s="135"/>
      <c r="O54" s="24">
        <v>2998</v>
      </c>
      <c r="P54" s="24">
        <v>1839</v>
      </c>
      <c r="Q54" s="24">
        <v>813</v>
      </c>
      <c r="R54" s="24">
        <v>250</v>
      </c>
      <c r="S54" s="24">
        <v>96</v>
      </c>
    </row>
    <row r="55" spans="1:21" x14ac:dyDescent="0.15">
      <c r="A55" s="301"/>
      <c r="B55" s="28" t="s">
        <v>42</v>
      </c>
      <c r="C55" s="213">
        <v>29945</v>
      </c>
      <c r="D55" s="13">
        <v>7677</v>
      </c>
      <c r="E55" s="13">
        <v>10046</v>
      </c>
      <c r="F55" s="13">
        <v>7957</v>
      </c>
      <c r="G55" s="13">
        <v>4265</v>
      </c>
      <c r="H55" s="214"/>
      <c r="I55" s="13">
        <v>24282</v>
      </c>
      <c r="J55" s="13">
        <v>7413</v>
      </c>
      <c r="K55" s="13">
        <v>8660</v>
      </c>
      <c r="L55" s="13">
        <v>5872</v>
      </c>
      <c r="M55" s="13">
        <v>2337</v>
      </c>
      <c r="N55" s="214"/>
      <c r="O55" s="13">
        <v>15171</v>
      </c>
      <c r="P55" s="13">
        <v>7403</v>
      </c>
      <c r="Q55" s="13">
        <v>5078</v>
      </c>
      <c r="R55" s="13">
        <v>2082</v>
      </c>
      <c r="S55" s="13">
        <v>608</v>
      </c>
    </row>
    <row r="56" spans="1:21" x14ac:dyDescent="0.15">
      <c r="A56" s="194" t="s">
        <v>106</v>
      </c>
      <c r="B56" s="17"/>
      <c r="C56" s="17"/>
      <c r="D56" s="17"/>
    </row>
    <row r="57" spans="1:21" x14ac:dyDescent="0.15">
      <c r="A57" s="17"/>
      <c r="B57" s="17"/>
      <c r="C57" s="17"/>
      <c r="D57" s="17"/>
      <c r="E57" s="17"/>
      <c r="F57" s="17"/>
      <c r="G57" s="17"/>
      <c r="H57" s="74"/>
      <c r="I57" s="17"/>
      <c r="J57" s="17"/>
      <c r="K57" s="17"/>
      <c r="L57" s="17"/>
      <c r="M57" s="17"/>
      <c r="N57" s="74"/>
      <c r="O57" s="17"/>
      <c r="P57" s="17"/>
      <c r="Q57" s="17"/>
      <c r="R57" s="17"/>
      <c r="S57" s="17"/>
      <c r="T57" s="17"/>
      <c r="U57" s="17"/>
    </row>
  </sheetData>
  <mergeCells count="21">
    <mergeCell ref="A1:X1"/>
    <mergeCell ref="X3:Y3"/>
    <mergeCell ref="D3:G3"/>
    <mergeCell ref="J3:M3"/>
    <mergeCell ref="P3:S3"/>
    <mergeCell ref="A3:B4"/>
    <mergeCell ref="A40:A43"/>
    <mergeCell ref="A44:A47"/>
    <mergeCell ref="A48:A51"/>
    <mergeCell ref="A5:S5"/>
    <mergeCell ref="A52:A55"/>
    <mergeCell ref="A10:A13"/>
    <mergeCell ref="A14:A17"/>
    <mergeCell ref="A18:A21"/>
    <mergeCell ref="A23:A26"/>
    <mergeCell ref="A6:A9"/>
    <mergeCell ref="A22:S22"/>
    <mergeCell ref="A39:S39"/>
    <mergeCell ref="A27:A30"/>
    <mergeCell ref="A31:A34"/>
    <mergeCell ref="A35:A38"/>
  </mergeCells>
  <hyperlinks>
    <hyperlink ref="X3:Y3" location="'Indice delle tavole'!A1" display="TORNA ALL'INDICE"/>
  </hyperlinks>
  <pageMargins left="0.5" right="0.5" top="0.5" bottom="0.5" header="0" footer="0"/>
  <pageSetup paperSize="9" scale="86" orientation="landscape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Normal="100" workbookViewId="0">
      <selection sqref="A1:Q1"/>
    </sheetView>
  </sheetViews>
  <sheetFormatPr defaultColWidth="11.19921875" defaultRowHeight="9" customHeight="1" x14ac:dyDescent="0.15"/>
  <cols>
    <col min="1" max="1" width="15" style="41" bestFit="1" customWidth="1"/>
    <col min="2" max="2" width="10" style="41" bestFit="1" customWidth="1"/>
    <col min="3" max="6" width="12" style="41" bestFit="1" customWidth="1"/>
    <col min="7" max="16384" width="11.19921875" style="41"/>
  </cols>
  <sheetData>
    <row r="1" spans="1:17" ht="27" customHeight="1" x14ac:dyDescent="0.15">
      <c r="A1" s="304" t="s">
        <v>218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pans="1:17" s="56" customFormat="1" ht="18.75" customHeight="1" x14ac:dyDescent="0.2">
      <c r="A2" s="285" t="s">
        <v>108</v>
      </c>
      <c r="B2" s="55"/>
      <c r="C2" s="293" t="s">
        <v>113</v>
      </c>
      <c r="D2" s="293"/>
      <c r="E2" s="293"/>
      <c r="F2" s="293"/>
      <c r="I2" s="243" t="s">
        <v>212</v>
      </c>
      <c r="J2" s="243"/>
    </row>
    <row r="3" spans="1:17" s="181" customFormat="1" ht="30.75" customHeight="1" x14ac:dyDescent="0.2">
      <c r="A3" s="306"/>
      <c r="B3" s="182" t="s">
        <v>141</v>
      </c>
      <c r="C3" s="183" t="s">
        <v>116</v>
      </c>
      <c r="D3" s="183" t="s">
        <v>117</v>
      </c>
      <c r="E3" s="183" t="s">
        <v>118</v>
      </c>
      <c r="F3" s="183" t="s">
        <v>119</v>
      </c>
    </row>
    <row r="4" spans="1:17" ht="9.9499999999999993" customHeight="1" x14ac:dyDescent="0.15">
      <c r="A4" s="278" t="s">
        <v>43</v>
      </c>
      <c r="B4" s="278"/>
      <c r="C4" s="278"/>
      <c r="D4" s="278"/>
      <c r="E4" s="278"/>
      <c r="F4" s="278"/>
    </row>
    <row r="5" spans="1:17" ht="9.9499999999999993" customHeight="1" x14ac:dyDescent="0.15">
      <c r="A5" s="219" t="s">
        <v>71</v>
      </c>
      <c r="B5" s="105">
        <v>85.5</v>
      </c>
      <c r="C5" s="105">
        <v>16.8</v>
      </c>
      <c r="D5" s="105">
        <v>32.700000000000003</v>
      </c>
      <c r="E5" s="105">
        <v>32.4</v>
      </c>
      <c r="F5" s="105">
        <v>18</v>
      </c>
    </row>
    <row r="6" spans="1:17" ht="9.9499999999999993" customHeight="1" x14ac:dyDescent="0.15">
      <c r="A6" s="159" t="s">
        <v>72</v>
      </c>
      <c r="B6" s="106">
        <v>79.900000000000006</v>
      </c>
      <c r="C6" s="106">
        <v>25.6</v>
      </c>
      <c r="D6" s="106">
        <v>36.700000000000003</v>
      </c>
      <c r="E6" s="106">
        <v>25.5</v>
      </c>
      <c r="F6" s="106">
        <v>12.2</v>
      </c>
    </row>
    <row r="7" spans="1:17" ht="9.9499999999999993" customHeight="1" x14ac:dyDescent="0.15">
      <c r="A7" s="159" t="s">
        <v>73</v>
      </c>
      <c r="B7" s="106">
        <v>89.9</v>
      </c>
      <c r="C7" s="106">
        <v>10.6</v>
      </c>
      <c r="D7" s="106">
        <v>29.9</v>
      </c>
      <c r="E7" s="106">
        <v>37.299999999999997</v>
      </c>
      <c r="F7" s="106">
        <v>22.2</v>
      </c>
    </row>
    <row r="8" spans="1:17" ht="9.9499999999999993" customHeight="1" x14ac:dyDescent="0.15">
      <c r="A8" s="219" t="s">
        <v>44</v>
      </c>
      <c r="B8" s="106">
        <v>86.1</v>
      </c>
      <c r="C8" s="106">
        <v>12.6</v>
      </c>
      <c r="D8" s="106">
        <v>30.6</v>
      </c>
      <c r="E8" s="106">
        <v>35.4</v>
      </c>
      <c r="F8" s="106">
        <v>21.4</v>
      </c>
    </row>
    <row r="9" spans="1:17" ht="9.9499999999999993" customHeight="1" x14ac:dyDescent="0.15">
      <c r="A9" s="219" t="s">
        <v>48</v>
      </c>
      <c r="B9" s="106">
        <v>80.2</v>
      </c>
      <c r="C9" s="106">
        <v>18.8</v>
      </c>
      <c r="D9" s="106">
        <v>33.1</v>
      </c>
      <c r="E9" s="106">
        <v>32</v>
      </c>
      <c r="F9" s="106">
        <v>16.100000000000001</v>
      </c>
    </row>
    <row r="10" spans="1:17" ht="9.9499999999999993" customHeight="1" x14ac:dyDescent="0.15">
      <c r="A10" s="219" t="s">
        <v>49</v>
      </c>
      <c r="B10" s="106">
        <v>75.400000000000006</v>
      </c>
      <c r="C10" s="106">
        <v>23.3</v>
      </c>
      <c r="D10" s="106">
        <v>38.9</v>
      </c>
      <c r="E10" s="106">
        <v>27.4</v>
      </c>
      <c r="F10" s="106">
        <v>10.4</v>
      </c>
    </row>
    <row r="11" spans="1:17" ht="9.9499999999999993" customHeight="1" x14ac:dyDescent="0.15">
      <c r="A11" s="219" t="s">
        <v>50</v>
      </c>
      <c r="B11" s="106">
        <v>66.2</v>
      </c>
      <c r="C11" s="106">
        <v>35</v>
      </c>
      <c r="D11" s="106">
        <v>34.299999999999997</v>
      </c>
      <c r="E11" s="106">
        <v>20.6</v>
      </c>
      <c r="F11" s="106">
        <v>10.1</v>
      </c>
    </row>
    <row r="12" spans="1:17" ht="9.9499999999999993" customHeight="1" x14ac:dyDescent="0.15">
      <c r="A12" s="219" t="s">
        <v>62</v>
      </c>
      <c r="B12" s="106">
        <v>46.7</v>
      </c>
      <c r="C12" s="106">
        <v>41.9</v>
      </c>
      <c r="D12" s="106">
        <v>31.3</v>
      </c>
      <c r="E12" s="106">
        <v>19.899999999999999</v>
      </c>
      <c r="F12" s="106">
        <v>7</v>
      </c>
    </row>
    <row r="13" spans="1:17" ht="9.9499999999999993" customHeight="1" x14ac:dyDescent="0.15">
      <c r="A13" s="159" t="s">
        <v>74</v>
      </c>
      <c r="B13" s="106">
        <v>55.2</v>
      </c>
      <c r="C13" s="106">
        <v>40.9</v>
      </c>
      <c r="D13" s="106">
        <v>32.4</v>
      </c>
      <c r="E13" s="106">
        <v>20.399999999999999</v>
      </c>
      <c r="F13" s="106">
        <v>6.3</v>
      </c>
    </row>
    <row r="14" spans="1:17" ht="9.9499999999999993" customHeight="1" x14ac:dyDescent="0.15">
      <c r="A14" s="159" t="s">
        <v>75</v>
      </c>
      <c r="B14" s="106">
        <v>37.200000000000003</v>
      </c>
      <c r="C14" s="106">
        <v>43.6</v>
      </c>
      <c r="D14" s="106">
        <v>29.4</v>
      </c>
      <c r="E14" s="106">
        <v>19</v>
      </c>
      <c r="F14" s="106">
        <v>8</v>
      </c>
    </row>
    <row r="15" spans="1:17" s="135" customFormat="1" ht="9.9499999999999993" customHeight="1" x14ac:dyDescent="0.15">
      <c r="A15" s="220" t="s">
        <v>42</v>
      </c>
      <c r="B15" s="23">
        <v>71.099999999999994</v>
      </c>
      <c r="C15" s="23">
        <v>24.2</v>
      </c>
      <c r="D15" s="23">
        <v>33.6</v>
      </c>
      <c r="E15" s="23">
        <v>28.2</v>
      </c>
      <c r="F15" s="23">
        <v>14</v>
      </c>
    </row>
    <row r="16" spans="1:17" ht="9.9499999999999993" customHeight="1" x14ac:dyDescent="0.15">
      <c r="A16" s="278" t="s">
        <v>53</v>
      </c>
      <c r="B16" s="278"/>
      <c r="C16" s="278"/>
      <c r="D16" s="278"/>
      <c r="E16" s="278"/>
      <c r="F16" s="278"/>
    </row>
    <row r="17" spans="1:6" ht="9.9499999999999993" customHeight="1" x14ac:dyDescent="0.15">
      <c r="A17" s="219" t="s">
        <v>71</v>
      </c>
      <c r="B17" s="105">
        <v>86.8</v>
      </c>
      <c r="C17" s="105">
        <v>15.2</v>
      </c>
      <c r="D17" s="105">
        <v>27.4</v>
      </c>
      <c r="E17" s="105">
        <v>36.9</v>
      </c>
      <c r="F17" s="105">
        <v>20.5</v>
      </c>
    </row>
    <row r="18" spans="1:6" ht="9.9499999999999993" customHeight="1" x14ac:dyDescent="0.15">
      <c r="A18" s="159" t="s">
        <v>72</v>
      </c>
      <c r="B18" s="106">
        <v>80</v>
      </c>
      <c r="C18" s="106">
        <v>27.2</v>
      </c>
      <c r="D18" s="106">
        <v>30.6</v>
      </c>
      <c r="E18" s="106">
        <v>28.8</v>
      </c>
      <c r="F18" s="106">
        <v>13.4</v>
      </c>
    </row>
    <row r="19" spans="1:6" ht="9.9499999999999993" customHeight="1" x14ac:dyDescent="0.15">
      <c r="A19" s="159" t="s">
        <v>73</v>
      </c>
      <c r="B19" s="106">
        <v>92.3</v>
      </c>
      <c r="C19" s="106">
        <v>6.7</v>
      </c>
      <c r="D19" s="106">
        <v>25.2</v>
      </c>
      <c r="E19" s="106">
        <v>42.6</v>
      </c>
      <c r="F19" s="106">
        <v>25.6</v>
      </c>
    </row>
    <row r="20" spans="1:6" ht="9.9499999999999993" customHeight="1" x14ac:dyDescent="0.15">
      <c r="A20" s="219" t="s">
        <v>44</v>
      </c>
      <c r="B20" s="106">
        <v>88.6</v>
      </c>
      <c r="C20" s="106">
        <v>11.5</v>
      </c>
      <c r="D20" s="106">
        <v>27.2</v>
      </c>
      <c r="E20" s="106">
        <v>36.700000000000003</v>
      </c>
      <c r="F20" s="106">
        <v>24.6</v>
      </c>
    </row>
    <row r="21" spans="1:6" ht="9.9499999999999993" customHeight="1" x14ac:dyDescent="0.15">
      <c r="A21" s="219" t="s">
        <v>48</v>
      </c>
      <c r="B21" s="106">
        <v>85.4</v>
      </c>
      <c r="C21" s="106">
        <v>17</v>
      </c>
      <c r="D21" s="106">
        <v>34.799999999999997</v>
      </c>
      <c r="E21" s="106">
        <v>29.2</v>
      </c>
      <c r="F21" s="106">
        <v>19</v>
      </c>
    </row>
    <row r="22" spans="1:6" ht="9.9499999999999993" customHeight="1" x14ac:dyDescent="0.15">
      <c r="A22" s="219" t="s">
        <v>49</v>
      </c>
      <c r="B22" s="106">
        <v>77.099999999999994</v>
      </c>
      <c r="C22" s="106">
        <v>20.9</v>
      </c>
      <c r="D22" s="106">
        <v>35.6</v>
      </c>
      <c r="E22" s="106">
        <v>27.9</v>
      </c>
      <c r="F22" s="106">
        <v>15.6</v>
      </c>
    </row>
    <row r="23" spans="1:6" ht="9.9499999999999993" customHeight="1" x14ac:dyDescent="0.15">
      <c r="A23" s="219" t="s">
        <v>50</v>
      </c>
      <c r="B23" s="106">
        <v>66.400000000000006</v>
      </c>
      <c r="C23" s="106">
        <v>34.299999999999997</v>
      </c>
      <c r="D23" s="106">
        <v>33.799999999999997</v>
      </c>
      <c r="E23" s="106">
        <v>20.9</v>
      </c>
      <c r="F23" s="106">
        <v>11</v>
      </c>
    </row>
    <row r="24" spans="1:6" ht="9.9499999999999993" customHeight="1" x14ac:dyDescent="0.15">
      <c r="A24" s="219" t="s">
        <v>62</v>
      </c>
      <c r="B24" s="106">
        <v>36.1</v>
      </c>
      <c r="C24" s="106">
        <v>39.4</v>
      </c>
      <c r="D24" s="106">
        <v>33.9</v>
      </c>
      <c r="E24" s="106">
        <v>17.3</v>
      </c>
      <c r="F24" s="106">
        <v>9.4</v>
      </c>
    </row>
    <row r="25" spans="1:6" ht="9.9499999999999993" customHeight="1" x14ac:dyDescent="0.15">
      <c r="A25" s="159" t="s">
        <v>74</v>
      </c>
      <c r="B25" s="106">
        <v>50.7</v>
      </c>
      <c r="C25" s="106">
        <v>38.6</v>
      </c>
      <c r="D25" s="106">
        <v>33.799999999999997</v>
      </c>
      <c r="E25" s="106">
        <v>19</v>
      </c>
      <c r="F25" s="106">
        <v>8.6</v>
      </c>
    </row>
    <row r="26" spans="1:6" ht="9.9499999999999993" customHeight="1" x14ac:dyDescent="0.15">
      <c r="A26" s="159" t="s">
        <v>75</v>
      </c>
      <c r="B26" s="106">
        <v>23.8</v>
      </c>
      <c r="C26" s="106">
        <v>41</v>
      </c>
      <c r="D26" s="106">
        <v>34.1</v>
      </c>
      <c r="E26" s="106">
        <v>14.1</v>
      </c>
      <c r="F26" s="106">
        <v>10.9</v>
      </c>
    </row>
    <row r="27" spans="1:6" s="135" customFormat="1" ht="9.9499999999999993" customHeight="1" x14ac:dyDescent="0.15">
      <c r="A27" s="220" t="s">
        <v>42</v>
      </c>
      <c r="B27" s="23">
        <v>67.900000000000006</v>
      </c>
      <c r="C27" s="23">
        <v>22.6</v>
      </c>
      <c r="D27" s="23">
        <v>32</v>
      </c>
      <c r="E27" s="23">
        <v>28.6</v>
      </c>
      <c r="F27" s="23">
        <v>16.8</v>
      </c>
    </row>
    <row r="28" spans="1:6" ht="9.9499999999999993" customHeight="1" x14ac:dyDescent="0.15">
      <c r="A28" s="278" t="s">
        <v>107</v>
      </c>
      <c r="B28" s="278"/>
      <c r="C28" s="278"/>
      <c r="D28" s="278"/>
      <c r="E28" s="278"/>
      <c r="F28" s="278"/>
    </row>
    <row r="29" spans="1:6" ht="9.9499999999999993" customHeight="1" x14ac:dyDescent="0.15">
      <c r="A29" s="219" t="s">
        <v>71</v>
      </c>
      <c r="B29" s="105">
        <v>86.1</v>
      </c>
      <c r="C29" s="105">
        <v>16</v>
      </c>
      <c r="D29" s="105">
        <v>30.1</v>
      </c>
      <c r="E29" s="105">
        <v>34.6</v>
      </c>
      <c r="F29" s="105">
        <v>19.3</v>
      </c>
    </row>
    <row r="30" spans="1:6" ht="9.9499999999999993" customHeight="1" x14ac:dyDescent="0.15">
      <c r="A30" s="159" t="s">
        <v>72</v>
      </c>
      <c r="B30" s="106">
        <v>80</v>
      </c>
      <c r="C30" s="106">
        <v>26.3</v>
      </c>
      <c r="D30" s="106">
        <v>33.799999999999997</v>
      </c>
      <c r="E30" s="106">
        <v>27.1</v>
      </c>
      <c r="F30" s="106">
        <v>12.8</v>
      </c>
    </row>
    <row r="31" spans="1:6" ht="9.9499999999999993" customHeight="1" x14ac:dyDescent="0.15">
      <c r="A31" s="159" t="s">
        <v>73</v>
      </c>
      <c r="B31" s="106">
        <v>91.1</v>
      </c>
      <c r="C31" s="106">
        <v>8.6999999999999993</v>
      </c>
      <c r="D31" s="106">
        <v>27.6</v>
      </c>
      <c r="E31" s="106">
        <v>39.9</v>
      </c>
      <c r="F31" s="106">
        <v>23.9</v>
      </c>
    </row>
    <row r="32" spans="1:6" ht="9.9499999999999993" customHeight="1" x14ac:dyDescent="0.15">
      <c r="A32" s="219" t="s">
        <v>44</v>
      </c>
      <c r="B32" s="106">
        <v>87.3</v>
      </c>
      <c r="C32" s="106">
        <v>12</v>
      </c>
      <c r="D32" s="106">
        <v>28.9</v>
      </c>
      <c r="E32" s="106">
        <v>36.1</v>
      </c>
      <c r="F32" s="106">
        <v>23</v>
      </c>
    </row>
    <row r="33" spans="1:6" ht="9.9499999999999993" customHeight="1" x14ac:dyDescent="0.15">
      <c r="A33" s="219" t="s">
        <v>48</v>
      </c>
      <c r="B33" s="106">
        <v>82.8</v>
      </c>
      <c r="C33" s="106">
        <v>17.8</v>
      </c>
      <c r="D33" s="106">
        <v>34</v>
      </c>
      <c r="E33" s="106">
        <v>30.6</v>
      </c>
      <c r="F33" s="106">
        <v>17.600000000000001</v>
      </c>
    </row>
    <row r="34" spans="1:6" ht="9.9499999999999993" customHeight="1" x14ac:dyDescent="0.15">
      <c r="A34" s="219" t="s">
        <v>49</v>
      </c>
      <c r="B34" s="106">
        <v>76.3</v>
      </c>
      <c r="C34" s="106">
        <v>22.1</v>
      </c>
      <c r="D34" s="106">
        <v>37.200000000000003</v>
      </c>
      <c r="E34" s="106">
        <v>27.7</v>
      </c>
      <c r="F34" s="106">
        <v>13</v>
      </c>
    </row>
    <row r="35" spans="1:6" ht="9.9499999999999993" customHeight="1" x14ac:dyDescent="0.15">
      <c r="A35" s="219" t="s">
        <v>50</v>
      </c>
      <c r="B35" s="106">
        <v>66.3</v>
      </c>
      <c r="C35" s="106">
        <v>34.6</v>
      </c>
      <c r="D35" s="106">
        <v>34.1</v>
      </c>
      <c r="E35" s="106">
        <v>20.8</v>
      </c>
      <c r="F35" s="106">
        <v>10.5</v>
      </c>
    </row>
    <row r="36" spans="1:6" ht="9.9499999999999993" customHeight="1" x14ac:dyDescent="0.15">
      <c r="A36" s="219" t="s">
        <v>62</v>
      </c>
      <c r="B36" s="106">
        <v>40.799999999999997</v>
      </c>
      <c r="C36" s="106">
        <v>40.700000000000003</v>
      </c>
      <c r="D36" s="106">
        <v>32.6</v>
      </c>
      <c r="E36" s="106">
        <v>18.600000000000001</v>
      </c>
      <c r="F36" s="106">
        <v>8.1999999999999993</v>
      </c>
    </row>
    <row r="37" spans="1:6" ht="9.9499999999999993" customHeight="1" x14ac:dyDescent="0.15">
      <c r="A37" s="159" t="s">
        <v>74</v>
      </c>
      <c r="B37" s="106">
        <v>52.9</v>
      </c>
      <c r="C37" s="106">
        <v>39.700000000000003</v>
      </c>
      <c r="D37" s="106">
        <v>33.1</v>
      </c>
      <c r="E37" s="106">
        <v>19.7</v>
      </c>
      <c r="F37" s="106">
        <v>7.4</v>
      </c>
    </row>
    <row r="38" spans="1:6" ht="9.9499999999999993" customHeight="1" x14ac:dyDescent="0.15">
      <c r="A38" s="159" t="s">
        <v>75</v>
      </c>
      <c r="B38" s="106">
        <v>29.3</v>
      </c>
      <c r="C38" s="106">
        <v>42.3</v>
      </c>
      <c r="D38" s="106">
        <v>31.6</v>
      </c>
      <c r="E38" s="106">
        <v>16.600000000000001</v>
      </c>
      <c r="F38" s="106">
        <v>9.4</v>
      </c>
    </row>
    <row r="39" spans="1:6" s="135" customFormat="1" ht="9.9499999999999993" customHeight="1" x14ac:dyDescent="0.15">
      <c r="A39" s="221" t="s">
        <v>42</v>
      </c>
      <c r="B39" s="15">
        <v>69.5</v>
      </c>
      <c r="C39" s="15">
        <v>23.4</v>
      </c>
      <c r="D39" s="15">
        <v>32.799999999999997</v>
      </c>
      <c r="E39" s="15">
        <v>28.4</v>
      </c>
      <c r="F39" s="15">
        <v>15.4</v>
      </c>
    </row>
    <row r="40" spans="1:6" ht="9" customHeight="1" x14ac:dyDescent="0.15">
      <c r="A40" s="222" t="s">
        <v>106</v>
      </c>
    </row>
  </sheetData>
  <mergeCells count="7">
    <mergeCell ref="A28:F28"/>
    <mergeCell ref="A1:Q1"/>
    <mergeCell ref="A2:A3"/>
    <mergeCell ref="C2:F2"/>
    <mergeCell ref="I2:J2"/>
    <mergeCell ref="A4:F4"/>
    <mergeCell ref="A16:F16"/>
  </mergeCells>
  <hyperlinks>
    <hyperlink ref="I2" location="'Indice delle tavole'!A1" display="TORNA ALL'INDICE"/>
  </hyperlinks>
  <pageMargins left="0.5" right="0.5" top="0.5" bottom="0.5" header="0" footer="0"/>
  <pageSetup paperSize="9" orientation="landscape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Normal="100" workbookViewId="0">
      <selection sqref="A1:Q1"/>
    </sheetView>
  </sheetViews>
  <sheetFormatPr defaultColWidth="11.19921875" defaultRowHeight="9" customHeight="1" x14ac:dyDescent="0.15"/>
  <cols>
    <col min="1" max="1" width="15" style="41" bestFit="1" customWidth="1"/>
    <col min="2" max="2" width="10" style="41" bestFit="1" customWidth="1"/>
    <col min="3" max="6" width="12" style="41" bestFit="1" customWidth="1"/>
    <col min="7" max="16384" width="11.19921875" style="41"/>
  </cols>
  <sheetData>
    <row r="1" spans="1:17" ht="27" customHeight="1" x14ac:dyDescent="0.15">
      <c r="A1" s="304" t="s">
        <v>223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pans="1:17" s="56" customFormat="1" ht="18.75" customHeight="1" x14ac:dyDescent="0.2">
      <c r="A2" s="285" t="s">
        <v>108</v>
      </c>
      <c r="B2" s="55"/>
      <c r="C2" s="293" t="s">
        <v>113</v>
      </c>
      <c r="D2" s="293"/>
      <c r="E2" s="293"/>
      <c r="F2" s="293"/>
      <c r="I2" s="243" t="s">
        <v>212</v>
      </c>
      <c r="J2" s="243"/>
    </row>
    <row r="3" spans="1:17" s="181" customFormat="1" ht="30.75" customHeight="1" x14ac:dyDescent="0.2">
      <c r="A3" s="306"/>
      <c r="B3" s="182" t="s">
        <v>141</v>
      </c>
      <c r="C3" s="183" t="s">
        <v>116</v>
      </c>
      <c r="D3" s="183" t="s">
        <v>117</v>
      </c>
      <c r="E3" s="183" t="s">
        <v>118</v>
      </c>
      <c r="F3" s="183" t="s">
        <v>119</v>
      </c>
    </row>
    <row r="4" spans="1:17" ht="9.9499999999999993" customHeight="1" x14ac:dyDescent="0.15">
      <c r="A4" s="278" t="s">
        <v>43</v>
      </c>
      <c r="B4" s="278"/>
      <c r="C4" s="278"/>
      <c r="D4" s="278"/>
      <c r="E4" s="278"/>
      <c r="F4" s="278"/>
    </row>
    <row r="5" spans="1:17" ht="9.9499999999999993" customHeight="1" x14ac:dyDescent="0.15">
      <c r="A5" s="219" t="s">
        <v>71</v>
      </c>
      <c r="B5" s="101">
        <v>4634</v>
      </c>
      <c r="C5" s="101">
        <v>781</v>
      </c>
      <c r="D5" s="101">
        <v>1517</v>
      </c>
      <c r="E5" s="101">
        <v>1501</v>
      </c>
      <c r="F5" s="101">
        <v>836</v>
      </c>
    </row>
    <row r="6" spans="1:17" ht="9.9499999999999993" customHeight="1" x14ac:dyDescent="0.15">
      <c r="A6" s="160" t="s">
        <v>72</v>
      </c>
      <c r="B6" s="102">
        <v>1934</v>
      </c>
      <c r="C6" s="102">
        <v>495</v>
      </c>
      <c r="D6" s="102">
        <v>710</v>
      </c>
      <c r="E6" s="102">
        <v>493</v>
      </c>
      <c r="F6" s="102">
        <v>236</v>
      </c>
    </row>
    <row r="7" spans="1:17" ht="9.9499999999999993" customHeight="1" x14ac:dyDescent="0.15">
      <c r="A7" s="160" t="s">
        <v>73</v>
      </c>
      <c r="B7" s="102">
        <v>2700</v>
      </c>
      <c r="C7" s="102">
        <v>286</v>
      </c>
      <c r="D7" s="102">
        <v>806</v>
      </c>
      <c r="E7" s="102">
        <v>1008</v>
      </c>
      <c r="F7" s="102">
        <v>600</v>
      </c>
    </row>
    <row r="8" spans="1:17" ht="9.9499999999999993" customHeight="1" x14ac:dyDescent="0.15">
      <c r="A8" s="219" t="s">
        <v>44</v>
      </c>
      <c r="B8" s="102">
        <v>2740</v>
      </c>
      <c r="C8" s="102">
        <v>345</v>
      </c>
      <c r="D8" s="102">
        <v>838</v>
      </c>
      <c r="E8" s="102">
        <v>970</v>
      </c>
      <c r="F8" s="102">
        <v>587</v>
      </c>
    </row>
    <row r="9" spans="1:17" ht="9.9499999999999993" customHeight="1" x14ac:dyDescent="0.15">
      <c r="A9" s="219" t="s">
        <v>48</v>
      </c>
      <c r="B9" s="102">
        <v>2802</v>
      </c>
      <c r="C9" s="102">
        <v>526</v>
      </c>
      <c r="D9" s="102">
        <v>928</v>
      </c>
      <c r="E9" s="102">
        <v>897</v>
      </c>
      <c r="F9" s="102">
        <v>451</v>
      </c>
    </row>
    <row r="10" spans="1:17" ht="9.9499999999999993" customHeight="1" x14ac:dyDescent="0.15">
      <c r="A10" s="219" t="s">
        <v>49</v>
      </c>
      <c r="B10" s="102">
        <v>3368</v>
      </c>
      <c r="C10" s="102">
        <v>785</v>
      </c>
      <c r="D10" s="102">
        <v>1310</v>
      </c>
      <c r="E10" s="102">
        <v>923</v>
      </c>
      <c r="F10" s="102">
        <v>350</v>
      </c>
    </row>
    <row r="11" spans="1:17" ht="9.9499999999999993" customHeight="1" x14ac:dyDescent="0.15">
      <c r="A11" s="219" t="s">
        <v>50</v>
      </c>
      <c r="B11" s="102">
        <v>2963</v>
      </c>
      <c r="C11" s="102">
        <v>1037</v>
      </c>
      <c r="D11" s="102">
        <v>1016</v>
      </c>
      <c r="E11" s="102">
        <v>611</v>
      </c>
      <c r="F11" s="102">
        <v>298</v>
      </c>
    </row>
    <row r="12" spans="1:17" ht="9.9499999999999993" customHeight="1" x14ac:dyDescent="0.15">
      <c r="A12" s="219" t="s">
        <v>62</v>
      </c>
      <c r="B12" s="102">
        <v>2965</v>
      </c>
      <c r="C12" s="102">
        <v>1242</v>
      </c>
      <c r="D12" s="102">
        <v>927</v>
      </c>
      <c r="E12" s="102">
        <v>590</v>
      </c>
      <c r="F12" s="102">
        <v>207</v>
      </c>
    </row>
    <row r="13" spans="1:17" ht="9.9499999999999993" customHeight="1" x14ac:dyDescent="0.15">
      <c r="A13" s="159" t="s">
        <v>74</v>
      </c>
      <c r="B13" s="102">
        <v>1842</v>
      </c>
      <c r="C13" s="102">
        <v>753</v>
      </c>
      <c r="D13" s="102">
        <v>597</v>
      </c>
      <c r="E13" s="102">
        <v>377</v>
      </c>
      <c r="F13" s="102">
        <v>116</v>
      </c>
    </row>
    <row r="14" spans="1:17" ht="9.9499999999999993" customHeight="1" x14ac:dyDescent="0.15">
      <c r="A14" s="159" t="s">
        <v>75</v>
      </c>
      <c r="B14" s="102">
        <v>1122</v>
      </c>
      <c r="C14" s="102">
        <v>489</v>
      </c>
      <c r="D14" s="102">
        <v>330</v>
      </c>
      <c r="E14" s="102">
        <v>213</v>
      </c>
      <c r="F14" s="102">
        <v>90</v>
      </c>
    </row>
    <row r="15" spans="1:17" s="164" customFormat="1" ht="9.9499999999999993" customHeight="1" x14ac:dyDescent="0.15">
      <c r="A15" s="25" t="s">
        <v>42</v>
      </c>
      <c r="B15" s="165">
        <v>19473</v>
      </c>
      <c r="C15" s="165">
        <v>4715</v>
      </c>
      <c r="D15" s="165">
        <v>6535</v>
      </c>
      <c r="E15" s="165">
        <v>5493</v>
      </c>
      <c r="F15" s="165">
        <v>2729</v>
      </c>
    </row>
    <row r="16" spans="1:17" ht="9.9499999999999993" customHeight="1" x14ac:dyDescent="0.15">
      <c r="A16" s="278" t="s">
        <v>53</v>
      </c>
      <c r="B16" s="278"/>
      <c r="C16" s="278"/>
      <c r="D16" s="278"/>
      <c r="E16" s="278"/>
      <c r="F16" s="278"/>
    </row>
    <row r="17" spans="1:6" ht="9.9499999999999993" customHeight="1" x14ac:dyDescent="0.15">
      <c r="A17" s="219" t="s">
        <v>71</v>
      </c>
      <c r="B17" s="101">
        <v>4398</v>
      </c>
      <c r="C17" s="101">
        <v>667</v>
      </c>
      <c r="D17" s="101">
        <v>1205</v>
      </c>
      <c r="E17" s="101">
        <v>1622</v>
      </c>
      <c r="F17" s="101">
        <v>903</v>
      </c>
    </row>
    <row r="18" spans="1:6" ht="9.9499999999999993" customHeight="1" x14ac:dyDescent="0.15">
      <c r="A18" s="159" t="s">
        <v>72</v>
      </c>
      <c r="B18" s="102">
        <v>1819</v>
      </c>
      <c r="C18" s="102">
        <v>494</v>
      </c>
      <c r="D18" s="102">
        <v>557</v>
      </c>
      <c r="E18" s="102">
        <v>524</v>
      </c>
      <c r="F18" s="102">
        <v>244</v>
      </c>
    </row>
    <row r="19" spans="1:6" ht="9.9499999999999993" customHeight="1" x14ac:dyDescent="0.15">
      <c r="A19" s="159" t="s">
        <v>73</v>
      </c>
      <c r="B19" s="102">
        <v>2579</v>
      </c>
      <c r="C19" s="102">
        <v>173</v>
      </c>
      <c r="D19" s="102">
        <v>649</v>
      </c>
      <c r="E19" s="102">
        <v>1098</v>
      </c>
      <c r="F19" s="102">
        <v>660</v>
      </c>
    </row>
    <row r="20" spans="1:6" ht="9.9499999999999993" customHeight="1" x14ac:dyDescent="0.15">
      <c r="A20" s="219" t="s">
        <v>44</v>
      </c>
      <c r="B20" s="102">
        <v>2648</v>
      </c>
      <c r="C20" s="102">
        <v>304</v>
      </c>
      <c r="D20" s="102">
        <v>720</v>
      </c>
      <c r="E20" s="102">
        <v>973</v>
      </c>
      <c r="F20" s="102">
        <v>652</v>
      </c>
    </row>
    <row r="21" spans="1:6" ht="9.9499999999999993" customHeight="1" x14ac:dyDescent="0.15">
      <c r="A21" s="219" t="s">
        <v>48</v>
      </c>
      <c r="B21" s="102">
        <v>2957</v>
      </c>
      <c r="C21" s="102">
        <v>502</v>
      </c>
      <c r="D21" s="102">
        <v>1028</v>
      </c>
      <c r="E21" s="102">
        <v>865</v>
      </c>
      <c r="F21" s="102">
        <v>562</v>
      </c>
    </row>
    <row r="22" spans="1:6" ht="9.9499999999999993" customHeight="1" x14ac:dyDescent="0.15">
      <c r="A22" s="219" t="s">
        <v>49</v>
      </c>
      <c r="B22" s="102">
        <v>3506</v>
      </c>
      <c r="C22" s="102">
        <v>732</v>
      </c>
      <c r="D22" s="102">
        <v>1248</v>
      </c>
      <c r="E22" s="102">
        <v>980</v>
      </c>
      <c r="F22" s="102">
        <v>547</v>
      </c>
    </row>
    <row r="23" spans="1:6" ht="9.9499999999999993" customHeight="1" x14ac:dyDescent="0.15">
      <c r="A23" s="219" t="s">
        <v>50</v>
      </c>
      <c r="B23" s="102">
        <v>3120</v>
      </c>
      <c r="C23" s="102">
        <v>1070</v>
      </c>
      <c r="D23" s="102">
        <v>1056</v>
      </c>
      <c r="E23" s="102">
        <v>652</v>
      </c>
      <c r="F23" s="102">
        <v>342</v>
      </c>
    </row>
    <row r="24" spans="1:6" ht="9.9499999999999993" customHeight="1" x14ac:dyDescent="0.15">
      <c r="A24" s="219" t="s">
        <v>62</v>
      </c>
      <c r="B24" s="102">
        <v>2875</v>
      </c>
      <c r="C24" s="102">
        <v>1134</v>
      </c>
      <c r="D24" s="102">
        <v>975</v>
      </c>
      <c r="E24" s="102">
        <v>496</v>
      </c>
      <c r="F24" s="102">
        <v>270</v>
      </c>
    </row>
    <row r="25" spans="1:6" ht="9.9499999999999993" customHeight="1" x14ac:dyDescent="0.15">
      <c r="A25" s="159" t="s">
        <v>74</v>
      </c>
      <c r="B25" s="102">
        <v>1851</v>
      </c>
      <c r="C25" s="102">
        <v>714</v>
      </c>
      <c r="D25" s="102">
        <v>626</v>
      </c>
      <c r="E25" s="102">
        <v>352</v>
      </c>
      <c r="F25" s="102">
        <v>159</v>
      </c>
    </row>
    <row r="26" spans="1:6" ht="9.9499999999999993" customHeight="1" x14ac:dyDescent="0.15">
      <c r="A26" s="159" t="s">
        <v>75</v>
      </c>
      <c r="B26" s="102">
        <v>1024</v>
      </c>
      <c r="C26" s="102">
        <v>420</v>
      </c>
      <c r="D26" s="102">
        <v>349</v>
      </c>
      <c r="E26" s="102">
        <v>144</v>
      </c>
      <c r="F26" s="102">
        <v>111</v>
      </c>
    </row>
    <row r="27" spans="1:6" s="164" customFormat="1" ht="9.9499999999999993" customHeight="1" x14ac:dyDescent="0.15">
      <c r="A27" s="25" t="s">
        <v>42</v>
      </c>
      <c r="B27" s="165">
        <v>19504</v>
      </c>
      <c r="C27" s="165">
        <v>4409</v>
      </c>
      <c r="D27" s="165">
        <v>6233</v>
      </c>
      <c r="E27" s="165">
        <v>5587</v>
      </c>
      <c r="F27" s="165">
        <v>3275</v>
      </c>
    </row>
    <row r="28" spans="1:6" ht="9.9499999999999993" customHeight="1" x14ac:dyDescent="0.15">
      <c r="A28" s="278" t="s">
        <v>107</v>
      </c>
      <c r="B28" s="278"/>
      <c r="C28" s="278"/>
      <c r="D28" s="278"/>
      <c r="E28" s="278"/>
      <c r="F28" s="278"/>
    </row>
    <row r="29" spans="1:6" ht="9.9499999999999993" customHeight="1" x14ac:dyDescent="0.15">
      <c r="A29" s="219" t="s">
        <v>71</v>
      </c>
      <c r="B29" s="101">
        <v>9032</v>
      </c>
      <c r="C29" s="101">
        <v>1448</v>
      </c>
      <c r="D29" s="101">
        <v>2722</v>
      </c>
      <c r="E29" s="101">
        <v>3123</v>
      </c>
      <c r="F29" s="101">
        <v>1739</v>
      </c>
    </row>
    <row r="30" spans="1:6" ht="9.9499999999999993" customHeight="1" x14ac:dyDescent="0.15">
      <c r="A30" s="159" t="s">
        <v>72</v>
      </c>
      <c r="B30" s="102">
        <v>3753</v>
      </c>
      <c r="C30" s="102">
        <v>989</v>
      </c>
      <c r="D30" s="102">
        <v>1267</v>
      </c>
      <c r="E30" s="102">
        <v>1017</v>
      </c>
      <c r="F30" s="102">
        <v>480</v>
      </c>
    </row>
    <row r="31" spans="1:6" ht="9.9499999999999993" customHeight="1" x14ac:dyDescent="0.15">
      <c r="A31" s="159" t="s">
        <v>73</v>
      </c>
      <c r="B31" s="102">
        <v>5279</v>
      </c>
      <c r="C31" s="102">
        <v>459</v>
      </c>
      <c r="D31" s="102">
        <v>1455</v>
      </c>
      <c r="E31" s="102">
        <v>2106</v>
      </c>
      <c r="F31" s="102">
        <v>1259</v>
      </c>
    </row>
    <row r="32" spans="1:6" ht="9.9499999999999993" customHeight="1" x14ac:dyDescent="0.15">
      <c r="A32" s="219" t="s">
        <v>44</v>
      </c>
      <c r="B32" s="102">
        <v>5388</v>
      </c>
      <c r="C32" s="102">
        <v>649</v>
      </c>
      <c r="D32" s="102">
        <v>1558</v>
      </c>
      <c r="E32" s="102">
        <v>1943</v>
      </c>
      <c r="F32" s="102">
        <v>1239</v>
      </c>
    </row>
    <row r="33" spans="1:6" ht="9.9499999999999993" customHeight="1" x14ac:dyDescent="0.15">
      <c r="A33" s="219" t="s">
        <v>48</v>
      </c>
      <c r="B33" s="102">
        <v>5759</v>
      </c>
      <c r="C33" s="102">
        <v>1028</v>
      </c>
      <c r="D33" s="102">
        <v>1956</v>
      </c>
      <c r="E33" s="102">
        <v>1762</v>
      </c>
      <c r="F33" s="102">
        <v>1014</v>
      </c>
    </row>
    <row r="34" spans="1:6" ht="9.9499999999999993" customHeight="1" x14ac:dyDescent="0.15">
      <c r="A34" s="219" t="s">
        <v>49</v>
      </c>
      <c r="B34" s="102">
        <v>6875</v>
      </c>
      <c r="C34" s="102">
        <v>1518</v>
      </c>
      <c r="D34" s="102">
        <v>2558</v>
      </c>
      <c r="E34" s="102">
        <v>1903</v>
      </c>
      <c r="F34" s="102">
        <v>896</v>
      </c>
    </row>
    <row r="35" spans="1:6" ht="9.9499999999999993" customHeight="1" x14ac:dyDescent="0.15">
      <c r="A35" s="219" t="s">
        <v>50</v>
      </c>
      <c r="B35" s="102">
        <v>6083</v>
      </c>
      <c r="C35" s="102">
        <v>2107</v>
      </c>
      <c r="D35" s="102">
        <v>2072</v>
      </c>
      <c r="E35" s="102">
        <v>1263</v>
      </c>
      <c r="F35" s="102">
        <v>641</v>
      </c>
    </row>
    <row r="36" spans="1:6" ht="9.9499999999999993" customHeight="1" x14ac:dyDescent="0.15">
      <c r="A36" s="219" t="s">
        <v>62</v>
      </c>
      <c r="B36" s="102">
        <v>5840</v>
      </c>
      <c r="C36" s="102">
        <v>2376</v>
      </c>
      <c r="D36" s="102">
        <v>1902</v>
      </c>
      <c r="E36" s="102">
        <v>1086</v>
      </c>
      <c r="F36" s="102">
        <v>477</v>
      </c>
    </row>
    <row r="37" spans="1:6" ht="9.9499999999999993" customHeight="1" x14ac:dyDescent="0.15">
      <c r="A37" s="159" t="s">
        <v>74</v>
      </c>
      <c r="B37" s="102">
        <v>3693</v>
      </c>
      <c r="C37" s="102">
        <v>1467</v>
      </c>
      <c r="D37" s="102">
        <v>1223</v>
      </c>
      <c r="E37" s="102">
        <v>728</v>
      </c>
      <c r="F37" s="102">
        <v>275</v>
      </c>
    </row>
    <row r="38" spans="1:6" ht="9.9499999999999993" customHeight="1" x14ac:dyDescent="0.15">
      <c r="A38" s="159" t="s">
        <v>75</v>
      </c>
      <c r="B38" s="102">
        <v>2146</v>
      </c>
      <c r="C38" s="102">
        <v>908</v>
      </c>
      <c r="D38" s="102">
        <v>679</v>
      </c>
      <c r="E38" s="102">
        <v>357</v>
      </c>
      <c r="F38" s="102">
        <v>202</v>
      </c>
    </row>
    <row r="39" spans="1:6" s="164" customFormat="1" ht="9.9499999999999993" customHeight="1" x14ac:dyDescent="0.15">
      <c r="A39" s="14" t="s">
        <v>42</v>
      </c>
      <c r="B39" s="218">
        <v>38977</v>
      </c>
      <c r="C39" s="218">
        <v>9124</v>
      </c>
      <c r="D39" s="218">
        <v>12768</v>
      </c>
      <c r="E39" s="218">
        <v>11080</v>
      </c>
      <c r="F39" s="218">
        <v>6004</v>
      </c>
    </row>
    <row r="40" spans="1:6" ht="9" customHeight="1" x14ac:dyDescent="0.15">
      <c r="A40" s="222" t="s">
        <v>106</v>
      </c>
    </row>
  </sheetData>
  <mergeCells count="7">
    <mergeCell ref="A28:F28"/>
    <mergeCell ref="A1:Q1"/>
    <mergeCell ref="A2:A3"/>
    <mergeCell ref="C2:F2"/>
    <mergeCell ref="I2:J2"/>
    <mergeCell ref="A4:F4"/>
    <mergeCell ref="A16:F16"/>
  </mergeCells>
  <hyperlinks>
    <hyperlink ref="I2" location="'Indice delle tavole'!A1" display="TORNA ALL'INDICE"/>
  </hyperlinks>
  <pageMargins left="0.5" right="0.5" top="0.5" bottom="0.5" header="0" footer="0"/>
  <pageSetup paperSize="9" orientation="landscape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activeCell="B3" sqref="B3:C3"/>
    </sheetView>
  </sheetViews>
  <sheetFormatPr defaultColWidth="11.19921875" defaultRowHeight="9" customHeight="1" x14ac:dyDescent="0.15"/>
  <cols>
    <col min="1" max="1" width="23.59765625" style="1" customWidth="1"/>
    <col min="2" max="3" width="17.796875" style="1" customWidth="1"/>
    <col min="4" max="4" width="13.59765625" style="1" customWidth="1"/>
    <col min="5" max="16384" width="11.19921875" style="1"/>
  </cols>
  <sheetData>
    <row r="1" spans="1:9" ht="26.25" customHeight="1" x14ac:dyDescent="0.2">
      <c r="A1" s="260" t="s">
        <v>219</v>
      </c>
      <c r="B1" s="260"/>
      <c r="C1" s="260"/>
      <c r="D1" s="260"/>
      <c r="E1" s="260"/>
      <c r="F1" s="260"/>
      <c r="G1" s="260"/>
      <c r="H1" s="260"/>
      <c r="I1" s="260"/>
    </row>
    <row r="2" spans="1:9" ht="12" x14ac:dyDescent="0.2">
      <c r="H2" s="243" t="s">
        <v>212</v>
      </c>
      <c r="I2" s="243"/>
    </row>
    <row r="3" spans="1:9" s="3" customFormat="1" ht="21.75" customHeight="1" x14ac:dyDescent="0.15">
      <c r="A3" s="263" t="s">
        <v>138</v>
      </c>
      <c r="B3" s="269" t="s">
        <v>102</v>
      </c>
      <c r="C3" s="269"/>
    </row>
    <row r="4" spans="1:9" s="4" customFormat="1" ht="9.9499999999999993" customHeight="1" x14ac:dyDescent="0.15">
      <c r="A4" s="307"/>
      <c r="B4" s="43" t="s">
        <v>98</v>
      </c>
      <c r="C4" s="43" t="s">
        <v>99</v>
      </c>
    </row>
    <row r="5" spans="1:9" s="70" customFormat="1" ht="9.9499999999999993" customHeight="1" x14ac:dyDescent="0.15">
      <c r="A5" s="295" t="s">
        <v>43</v>
      </c>
      <c r="B5" s="295"/>
      <c r="C5" s="295"/>
    </row>
    <row r="6" spans="1:9" ht="9.9499999999999993" customHeight="1" x14ac:dyDescent="0.15">
      <c r="A6" s="20" t="s">
        <v>70</v>
      </c>
      <c r="B6" s="26">
        <v>31.5</v>
      </c>
      <c r="C6" s="26">
        <v>68.5</v>
      </c>
    </row>
    <row r="7" spans="1:9" ht="9.9499999999999993" customHeight="1" x14ac:dyDescent="0.15">
      <c r="A7" s="20" t="s">
        <v>56</v>
      </c>
      <c r="B7" s="21">
        <v>5.8</v>
      </c>
      <c r="C7" s="21">
        <v>94.2</v>
      </c>
    </row>
    <row r="8" spans="1:9" ht="9.9499999999999993" customHeight="1" x14ac:dyDescent="0.15">
      <c r="A8" s="25" t="s">
        <v>42</v>
      </c>
      <c r="B8" s="23">
        <v>28.9</v>
      </c>
      <c r="C8" s="23">
        <v>71.099999999999994</v>
      </c>
    </row>
    <row r="9" spans="1:9" s="122" customFormat="1" ht="9.9499999999999993" customHeight="1" x14ac:dyDescent="0.15">
      <c r="A9" s="295" t="s">
        <v>53</v>
      </c>
      <c r="B9" s="295"/>
      <c r="C9" s="295"/>
    </row>
    <row r="10" spans="1:9" ht="9.9499999999999993" customHeight="1" x14ac:dyDescent="0.15">
      <c r="A10" s="20" t="s">
        <v>70</v>
      </c>
      <c r="B10" s="26">
        <v>35.4</v>
      </c>
      <c r="C10" s="26">
        <v>64.599999999999994</v>
      </c>
    </row>
    <row r="11" spans="1:9" ht="9.9499999999999993" customHeight="1" x14ac:dyDescent="0.15">
      <c r="A11" s="20" t="s">
        <v>56</v>
      </c>
      <c r="B11" s="21">
        <v>5.4</v>
      </c>
      <c r="C11" s="21">
        <v>94.6</v>
      </c>
    </row>
    <row r="12" spans="1:9" ht="9.9499999999999993" customHeight="1" x14ac:dyDescent="0.15">
      <c r="A12" s="25" t="s">
        <v>42</v>
      </c>
      <c r="B12" s="23">
        <v>32.1</v>
      </c>
      <c r="C12" s="23">
        <v>67.900000000000006</v>
      </c>
    </row>
    <row r="13" spans="1:9" s="122" customFormat="1" ht="9.9499999999999993" customHeight="1" x14ac:dyDescent="0.15">
      <c r="A13" s="295" t="s">
        <v>107</v>
      </c>
      <c r="B13" s="295"/>
      <c r="C13" s="295"/>
    </row>
    <row r="14" spans="1:9" ht="9.9499999999999993" customHeight="1" x14ac:dyDescent="0.15">
      <c r="A14" s="177" t="s">
        <v>70</v>
      </c>
      <c r="B14" s="131">
        <v>33.5</v>
      </c>
      <c r="C14" s="131">
        <v>66.5</v>
      </c>
    </row>
    <row r="15" spans="1:9" ht="9.9499999999999993" customHeight="1" x14ac:dyDescent="0.15">
      <c r="A15" s="177" t="s">
        <v>56</v>
      </c>
      <c r="B15" s="23">
        <v>5.6</v>
      </c>
      <c r="C15" s="23">
        <v>94.4</v>
      </c>
    </row>
    <row r="16" spans="1:9" ht="9.9499999999999993" customHeight="1" x14ac:dyDescent="0.15">
      <c r="A16" s="12" t="s">
        <v>42</v>
      </c>
      <c r="B16" s="15">
        <v>30.5</v>
      </c>
      <c r="C16" s="15">
        <v>69.5</v>
      </c>
    </row>
    <row r="17" spans="1:1" ht="9" customHeight="1" x14ac:dyDescent="0.15">
      <c r="A17" s="154" t="s">
        <v>106</v>
      </c>
    </row>
  </sheetData>
  <mergeCells count="7">
    <mergeCell ref="A9:C9"/>
    <mergeCell ref="A13:C13"/>
    <mergeCell ref="A1:I1"/>
    <mergeCell ref="H2:I2"/>
    <mergeCell ref="B3:C3"/>
    <mergeCell ref="A3:A4"/>
    <mergeCell ref="A5:C5"/>
  </mergeCells>
  <hyperlinks>
    <hyperlink ref="H2:I2" location="'Indice delle tavole'!A1" display="TORNA ALL'INDICE"/>
  </hyperlinks>
  <pageMargins left="0.5" right="0.5" top="0.5" bottom="0.5" header="0" footer="0"/>
  <pageSetup paperSize="9" orientation="landscape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activeCell="H2" sqref="H2:I2"/>
    </sheetView>
  </sheetViews>
  <sheetFormatPr defaultColWidth="11.19921875" defaultRowHeight="9" customHeight="1" x14ac:dyDescent="0.15"/>
  <cols>
    <col min="1" max="1" width="23.59765625" style="1" customWidth="1"/>
    <col min="2" max="3" width="17.796875" style="1" customWidth="1"/>
    <col min="4" max="4" width="13.59765625" style="1" customWidth="1"/>
    <col min="5" max="16384" width="11.19921875" style="1"/>
  </cols>
  <sheetData>
    <row r="1" spans="1:9" ht="26.25" customHeight="1" x14ac:dyDescent="0.2">
      <c r="A1" s="260" t="s">
        <v>220</v>
      </c>
      <c r="B1" s="260"/>
      <c r="C1" s="260"/>
      <c r="D1" s="260"/>
      <c r="E1" s="260"/>
      <c r="F1" s="260"/>
      <c r="G1" s="260"/>
      <c r="H1" s="260"/>
      <c r="I1" s="260"/>
    </row>
    <row r="2" spans="1:9" ht="12" x14ac:dyDescent="0.2">
      <c r="H2" s="243" t="s">
        <v>212</v>
      </c>
      <c r="I2" s="243"/>
    </row>
    <row r="3" spans="1:9" s="3" customFormat="1" ht="21.75" customHeight="1" x14ac:dyDescent="0.15">
      <c r="A3" s="281" t="s">
        <v>138</v>
      </c>
      <c r="B3" s="269" t="s">
        <v>102</v>
      </c>
      <c r="C3" s="269"/>
    </row>
    <row r="4" spans="1:9" s="4" customFormat="1" ht="9.9499999999999993" customHeight="1" x14ac:dyDescent="0.15">
      <c r="A4" s="264"/>
      <c r="B4" s="43" t="s">
        <v>98</v>
      </c>
      <c r="C4" s="43" t="s">
        <v>99</v>
      </c>
    </row>
    <row r="5" spans="1:9" s="70" customFormat="1" ht="9.9499999999999993" customHeight="1" x14ac:dyDescent="0.15">
      <c r="A5" s="308" t="s">
        <v>43</v>
      </c>
      <c r="B5" s="308"/>
      <c r="C5" s="308"/>
    </row>
    <row r="6" spans="1:9" ht="9.9499999999999993" customHeight="1" x14ac:dyDescent="0.15">
      <c r="A6" s="20" t="s">
        <v>70</v>
      </c>
      <c r="B6" s="27">
        <v>7740</v>
      </c>
      <c r="C6" s="27">
        <v>16869</v>
      </c>
    </row>
    <row r="7" spans="1:9" ht="9.9499999999999993" customHeight="1" x14ac:dyDescent="0.15">
      <c r="A7" s="20" t="s">
        <v>56</v>
      </c>
      <c r="B7" s="22">
        <v>160</v>
      </c>
      <c r="C7" s="22">
        <v>2603</v>
      </c>
    </row>
    <row r="8" spans="1:9" ht="9.9499999999999993" customHeight="1" x14ac:dyDescent="0.15">
      <c r="A8" s="124" t="s">
        <v>42</v>
      </c>
      <c r="B8" s="24">
        <v>7918</v>
      </c>
      <c r="C8" s="24">
        <v>19473</v>
      </c>
    </row>
    <row r="9" spans="1:9" ht="9.9499999999999993" customHeight="1" x14ac:dyDescent="0.15">
      <c r="A9" s="308" t="s">
        <v>53</v>
      </c>
      <c r="B9" s="308"/>
      <c r="C9" s="308"/>
    </row>
    <row r="10" spans="1:9" ht="9.9499999999999993" customHeight="1" x14ac:dyDescent="0.15">
      <c r="A10" s="20" t="s">
        <v>70</v>
      </c>
      <c r="B10" s="27">
        <v>9015</v>
      </c>
      <c r="C10" s="27">
        <v>16443</v>
      </c>
    </row>
    <row r="11" spans="1:9" ht="9.9499999999999993" customHeight="1" x14ac:dyDescent="0.15">
      <c r="A11" s="20" t="s">
        <v>56</v>
      </c>
      <c r="B11" s="22">
        <v>176</v>
      </c>
      <c r="C11" s="22">
        <v>3061</v>
      </c>
    </row>
    <row r="12" spans="1:9" ht="9.9499999999999993" customHeight="1" x14ac:dyDescent="0.15">
      <c r="A12" s="124" t="s">
        <v>42</v>
      </c>
      <c r="B12" s="24">
        <v>9215</v>
      </c>
      <c r="C12" s="24">
        <v>19504</v>
      </c>
    </row>
    <row r="13" spans="1:9" ht="9.9499999999999993" customHeight="1" x14ac:dyDescent="0.15">
      <c r="A13" s="308" t="s">
        <v>107</v>
      </c>
      <c r="B13" s="308"/>
      <c r="C13" s="308"/>
    </row>
    <row r="14" spans="1:9" ht="9.9499999999999993" customHeight="1" x14ac:dyDescent="0.15">
      <c r="A14" s="161" t="s">
        <v>70</v>
      </c>
      <c r="B14" s="27">
        <v>16755</v>
      </c>
      <c r="C14" s="27">
        <v>33313</v>
      </c>
    </row>
    <row r="15" spans="1:9" ht="9.9499999999999993" customHeight="1" x14ac:dyDescent="0.15">
      <c r="A15" s="161" t="s">
        <v>56</v>
      </c>
      <c r="B15" s="22">
        <v>336</v>
      </c>
      <c r="C15" s="22">
        <v>5664</v>
      </c>
    </row>
    <row r="16" spans="1:9" ht="9.9499999999999993" customHeight="1" x14ac:dyDescent="0.15">
      <c r="A16" s="14" t="s">
        <v>42</v>
      </c>
      <c r="B16" s="13">
        <v>17133</v>
      </c>
      <c r="C16" s="13">
        <v>38977</v>
      </c>
    </row>
    <row r="17" spans="1:1" ht="9" customHeight="1" x14ac:dyDescent="0.15">
      <c r="A17" s="154" t="s">
        <v>106</v>
      </c>
    </row>
  </sheetData>
  <mergeCells count="7">
    <mergeCell ref="A9:C9"/>
    <mergeCell ref="A13:C13"/>
    <mergeCell ref="A1:I1"/>
    <mergeCell ref="H2:I2"/>
    <mergeCell ref="B3:C3"/>
    <mergeCell ref="A3:A4"/>
    <mergeCell ref="A5:C5"/>
  </mergeCells>
  <hyperlinks>
    <hyperlink ref="H2:I2" location="'Indice delle tavole'!A1" display="TORNA ALL'INDICE"/>
  </hyperlinks>
  <pageMargins left="0.5" right="0.5" top="0.5" bottom="0.5" header="0" footer="0"/>
  <pageSetup paperSize="9" orientation="landscape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Normal="100" workbookViewId="0">
      <selection sqref="A1:H1"/>
    </sheetView>
  </sheetViews>
  <sheetFormatPr defaultColWidth="11.19921875" defaultRowHeight="9" customHeight="1" x14ac:dyDescent="0.15"/>
  <cols>
    <col min="1" max="1" width="22.19921875" style="1" customWidth="1"/>
    <col min="2" max="7" width="13.19921875" style="1" customWidth="1"/>
    <col min="8" max="8" width="10.19921875" style="1" customWidth="1"/>
    <col min="9" max="16384" width="11.19921875" style="1"/>
  </cols>
  <sheetData>
    <row r="1" spans="1:11" ht="26.25" customHeight="1" x14ac:dyDescent="0.2">
      <c r="A1" s="260" t="s">
        <v>221</v>
      </c>
      <c r="B1" s="260"/>
      <c r="C1" s="260"/>
      <c r="D1" s="260"/>
      <c r="E1" s="260"/>
      <c r="F1" s="260"/>
      <c r="G1" s="260"/>
      <c r="H1" s="260"/>
    </row>
    <row r="2" spans="1:11" ht="12" x14ac:dyDescent="0.2">
      <c r="A2" s="2"/>
      <c r="J2" s="243" t="s">
        <v>212</v>
      </c>
      <c r="K2" s="243"/>
    </row>
    <row r="3" spans="1:11" s="3" customFormat="1" ht="41.25" customHeight="1" x14ac:dyDescent="0.15">
      <c r="A3" s="133" t="s">
        <v>108</v>
      </c>
      <c r="B3" s="132" t="s">
        <v>151</v>
      </c>
      <c r="C3" s="132" t="s">
        <v>152</v>
      </c>
      <c r="D3" s="132" t="s">
        <v>153</v>
      </c>
      <c r="E3" s="132" t="s">
        <v>154</v>
      </c>
      <c r="F3" s="132" t="s">
        <v>155</v>
      </c>
      <c r="G3" s="132" t="s">
        <v>156</v>
      </c>
      <c r="H3" s="63"/>
    </row>
    <row r="4" spans="1:11" ht="9.9499999999999993" customHeight="1" x14ac:dyDescent="0.15">
      <c r="A4" s="291" t="s">
        <v>43</v>
      </c>
      <c r="B4" s="268"/>
      <c r="C4" s="268"/>
      <c r="D4" s="268"/>
      <c r="E4" s="268"/>
      <c r="F4" s="268"/>
      <c r="G4" s="268"/>
    </row>
    <row r="5" spans="1:11" ht="9.9499999999999993" customHeight="1" x14ac:dyDescent="0.15">
      <c r="A5" s="20" t="s">
        <v>71</v>
      </c>
      <c r="B5" s="26">
        <v>33.799999999999997</v>
      </c>
      <c r="C5" s="26">
        <v>35.6</v>
      </c>
      <c r="D5" s="26">
        <v>16.100000000000001</v>
      </c>
      <c r="E5" s="26">
        <v>30.1</v>
      </c>
      <c r="F5" s="26">
        <v>21.3</v>
      </c>
      <c r="G5" s="26">
        <v>8.8000000000000007</v>
      </c>
    </row>
    <row r="6" spans="1:11" ht="9.9499999999999993" customHeight="1" x14ac:dyDescent="0.15">
      <c r="A6" s="160" t="s">
        <v>72</v>
      </c>
      <c r="B6" s="21">
        <v>37.700000000000003</v>
      </c>
      <c r="C6" s="21">
        <v>32.9</v>
      </c>
      <c r="D6" s="21">
        <v>9.3000000000000007</v>
      </c>
      <c r="E6" s="21">
        <v>32.799999999999997</v>
      </c>
      <c r="F6" s="21">
        <v>27</v>
      </c>
      <c r="G6" s="21">
        <v>5.8</v>
      </c>
    </row>
    <row r="7" spans="1:11" ht="9.9499999999999993" customHeight="1" x14ac:dyDescent="0.15">
      <c r="A7" s="160" t="s">
        <v>73</v>
      </c>
      <c r="B7" s="21">
        <v>30.6</v>
      </c>
      <c r="C7" s="21">
        <v>37.700000000000003</v>
      </c>
      <c r="D7" s="21">
        <v>21.5</v>
      </c>
      <c r="E7" s="21">
        <v>27.9</v>
      </c>
      <c r="F7" s="21">
        <v>16.7</v>
      </c>
      <c r="G7" s="21">
        <v>11.2</v>
      </c>
    </row>
    <row r="8" spans="1:11" ht="9.9499999999999993" customHeight="1" x14ac:dyDescent="0.15">
      <c r="A8" s="20" t="s">
        <v>44</v>
      </c>
      <c r="B8" s="21">
        <v>32.700000000000003</v>
      </c>
      <c r="C8" s="21">
        <v>32.4</v>
      </c>
      <c r="D8" s="21">
        <v>21</v>
      </c>
      <c r="E8" s="21">
        <v>26.6</v>
      </c>
      <c r="F8" s="21">
        <v>15.9</v>
      </c>
      <c r="G8" s="21">
        <v>10.7</v>
      </c>
    </row>
    <row r="9" spans="1:11" ht="9.9499999999999993" customHeight="1" x14ac:dyDescent="0.15">
      <c r="A9" s="20" t="s">
        <v>48</v>
      </c>
      <c r="B9" s="21">
        <v>30.6</v>
      </c>
      <c r="C9" s="21">
        <v>31</v>
      </c>
      <c r="D9" s="21">
        <v>18.7</v>
      </c>
      <c r="E9" s="21">
        <v>24.2</v>
      </c>
      <c r="F9" s="21">
        <v>17</v>
      </c>
      <c r="G9" s="21">
        <v>7.3</v>
      </c>
    </row>
    <row r="10" spans="1:11" ht="9.9499999999999993" customHeight="1" x14ac:dyDescent="0.15">
      <c r="A10" s="20" t="s">
        <v>49</v>
      </c>
      <c r="B10" s="21">
        <v>35.799999999999997</v>
      </c>
      <c r="C10" s="21">
        <v>26</v>
      </c>
      <c r="D10" s="21">
        <v>13.6</v>
      </c>
      <c r="E10" s="21">
        <v>26.5</v>
      </c>
      <c r="F10" s="21">
        <v>20.7</v>
      </c>
      <c r="G10" s="21">
        <v>5.8</v>
      </c>
    </row>
    <row r="11" spans="1:11" ht="9.9499999999999993" customHeight="1" x14ac:dyDescent="0.15">
      <c r="A11" s="20" t="s">
        <v>50</v>
      </c>
      <c r="B11" s="21">
        <v>29.6</v>
      </c>
      <c r="C11" s="21">
        <v>22.2</v>
      </c>
      <c r="D11" s="21">
        <v>14.4</v>
      </c>
      <c r="E11" s="21">
        <v>20.2</v>
      </c>
      <c r="F11" s="21">
        <v>17</v>
      </c>
      <c r="G11" s="21">
        <v>3.2</v>
      </c>
    </row>
    <row r="12" spans="1:11" ht="9.9499999999999993" customHeight="1" x14ac:dyDescent="0.15">
      <c r="A12" s="20" t="s">
        <v>62</v>
      </c>
      <c r="B12" s="21">
        <v>23.9</v>
      </c>
      <c r="C12" s="21">
        <v>14.9</v>
      </c>
      <c r="D12" s="21">
        <v>7.9</v>
      </c>
      <c r="E12" s="21">
        <v>10.4</v>
      </c>
      <c r="F12" s="21">
        <v>8.8000000000000007</v>
      </c>
      <c r="G12" s="21">
        <v>1.6</v>
      </c>
    </row>
    <row r="13" spans="1:11" ht="9.9499999999999993" customHeight="1" x14ac:dyDescent="0.15">
      <c r="A13" s="160" t="s">
        <v>74</v>
      </c>
      <c r="B13" s="21">
        <v>27.2</v>
      </c>
      <c r="C13" s="21">
        <v>18.100000000000001</v>
      </c>
      <c r="D13" s="21">
        <v>10</v>
      </c>
      <c r="E13" s="21">
        <v>14.3</v>
      </c>
      <c r="F13" s="21">
        <v>12.1</v>
      </c>
      <c r="G13" s="21">
        <v>2.2000000000000002</v>
      </c>
    </row>
    <row r="14" spans="1:11" ht="9.9499999999999993" customHeight="1" x14ac:dyDescent="0.15">
      <c r="A14" s="160" t="s">
        <v>75</v>
      </c>
      <c r="B14" s="21">
        <v>20.3</v>
      </c>
      <c r="C14" s="21">
        <v>11.4</v>
      </c>
      <c r="D14" s="21">
        <v>5.6</v>
      </c>
      <c r="E14" s="21">
        <v>6.1</v>
      </c>
      <c r="F14" s="21">
        <v>5.0999999999999996</v>
      </c>
      <c r="G14" s="21">
        <v>1</v>
      </c>
    </row>
    <row r="15" spans="1:11" ht="9.9499999999999993" customHeight="1" x14ac:dyDescent="0.15">
      <c r="A15" s="124" t="s">
        <v>42</v>
      </c>
      <c r="B15" s="134">
        <v>30.6</v>
      </c>
      <c r="C15" s="134">
        <v>26.1</v>
      </c>
      <c r="D15" s="134">
        <v>14.4</v>
      </c>
      <c r="E15" s="134">
        <v>22.2</v>
      </c>
      <c r="F15" s="134">
        <v>16.399999999999999</v>
      </c>
      <c r="G15" s="134">
        <v>5.8</v>
      </c>
    </row>
    <row r="16" spans="1:11" ht="9.9499999999999993" customHeight="1" x14ac:dyDescent="0.15">
      <c r="A16" s="291" t="s">
        <v>53</v>
      </c>
      <c r="B16" s="268"/>
      <c r="C16" s="268"/>
      <c r="D16" s="268"/>
      <c r="E16" s="268"/>
      <c r="F16" s="268"/>
      <c r="G16" s="268"/>
    </row>
    <row r="17" spans="1:7" ht="9.9499999999999993" customHeight="1" x14ac:dyDescent="0.15">
      <c r="A17" s="20" t="s">
        <v>71</v>
      </c>
      <c r="B17" s="26">
        <v>28.5</v>
      </c>
      <c r="C17" s="26">
        <v>35.4</v>
      </c>
      <c r="D17" s="26">
        <v>22.8</v>
      </c>
      <c r="E17" s="26">
        <v>25</v>
      </c>
      <c r="F17" s="26">
        <v>16.600000000000001</v>
      </c>
      <c r="G17" s="26">
        <v>8.4</v>
      </c>
    </row>
    <row r="18" spans="1:7" ht="9.9499999999999993" customHeight="1" x14ac:dyDescent="0.15">
      <c r="A18" s="160" t="s">
        <v>72</v>
      </c>
      <c r="B18" s="21">
        <v>35.799999999999997</v>
      </c>
      <c r="C18" s="21">
        <v>32.1</v>
      </c>
      <c r="D18" s="21">
        <v>12.2</v>
      </c>
      <c r="E18" s="21">
        <v>31.5</v>
      </c>
      <c r="F18" s="21">
        <v>25.5</v>
      </c>
      <c r="G18" s="21">
        <v>6</v>
      </c>
    </row>
    <row r="19" spans="1:7" ht="9.9499999999999993" customHeight="1" x14ac:dyDescent="0.15">
      <c r="A19" s="160" t="s">
        <v>73</v>
      </c>
      <c r="B19" s="21">
        <v>22.6</v>
      </c>
      <c r="C19" s="21">
        <v>38.200000000000003</v>
      </c>
      <c r="D19" s="21">
        <v>31.6</v>
      </c>
      <c r="E19" s="21">
        <v>19.7</v>
      </c>
      <c r="F19" s="21">
        <v>9.3000000000000007</v>
      </c>
      <c r="G19" s="21">
        <v>10.3</v>
      </c>
    </row>
    <row r="20" spans="1:7" ht="9.9499999999999993" customHeight="1" x14ac:dyDescent="0.15">
      <c r="A20" s="20" t="s">
        <v>44</v>
      </c>
      <c r="B20" s="21">
        <v>25.2</v>
      </c>
      <c r="C20" s="21">
        <v>33.4</v>
      </c>
      <c r="D20" s="21">
        <v>30</v>
      </c>
      <c r="E20" s="21">
        <v>19.3</v>
      </c>
      <c r="F20" s="21">
        <v>11.9</v>
      </c>
      <c r="G20" s="21">
        <v>7.4</v>
      </c>
    </row>
    <row r="21" spans="1:7" ht="9.9499999999999993" customHeight="1" x14ac:dyDescent="0.15">
      <c r="A21" s="20" t="s">
        <v>48</v>
      </c>
      <c r="B21" s="21">
        <v>27.9</v>
      </c>
      <c r="C21" s="21">
        <v>33.1</v>
      </c>
      <c r="D21" s="21">
        <v>24.4</v>
      </c>
      <c r="E21" s="21">
        <v>20.6</v>
      </c>
      <c r="F21" s="21">
        <v>15.4</v>
      </c>
      <c r="G21" s="21">
        <v>5.2</v>
      </c>
    </row>
    <row r="22" spans="1:7" ht="9.9499999999999993" customHeight="1" x14ac:dyDescent="0.15">
      <c r="A22" s="20" t="s">
        <v>49</v>
      </c>
      <c r="B22" s="21">
        <v>28.3</v>
      </c>
      <c r="C22" s="21">
        <v>30.3</v>
      </c>
      <c r="D22" s="21">
        <v>18.5</v>
      </c>
      <c r="E22" s="21">
        <v>19</v>
      </c>
      <c r="F22" s="21">
        <v>15</v>
      </c>
      <c r="G22" s="21">
        <v>4.0999999999999996</v>
      </c>
    </row>
    <row r="23" spans="1:7" ht="9.9499999999999993" customHeight="1" x14ac:dyDescent="0.15">
      <c r="A23" s="20" t="s">
        <v>50</v>
      </c>
      <c r="B23" s="21">
        <v>29.1</v>
      </c>
      <c r="C23" s="21">
        <v>24.8</v>
      </c>
      <c r="D23" s="21">
        <v>12.5</v>
      </c>
      <c r="E23" s="21">
        <v>17</v>
      </c>
      <c r="F23" s="21">
        <v>14.8</v>
      </c>
      <c r="G23" s="21">
        <v>2.2000000000000002</v>
      </c>
    </row>
    <row r="24" spans="1:7" ht="9.9499999999999993" customHeight="1" x14ac:dyDescent="0.15">
      <c r="A24" s="20" t="s">
        <v>62</v>
      </c>
      <c r="B24" s="21">
        <v>20.3</v>
      </c>
      <c r="C24" s="21">
        <v>11.3</v>
      </c>
      <c r="D24" s="21">
        <v>4.5999999999999996</v>
      </c>
      <c r="E24" s="21">
        <v>6.4</v>
      </c>
      <c r="F24" s="21">
        <v>5.5</v>
      </c>
      <c r="G24" s="21">
        <v>0.9</v>
      </c>
    </row>
    <row r="25" spans="1:7" ht="9.9499999999999993" customHeight="1" x14ac:dyDescent="0.15">
      <c r="A25" s="160" t="s">
        <v>74</v>
      </c>
      <c r="B25" s="21">
        <v>26.1</v>
      </c>
      <c r="C25" s="21">
        <v>17.5</v>
      </c>
      <c r="D25" s="21">
        <v>7.1</v>
      </c>
      <c r="E25" s="21">
        <v>10</v>
      </c>
      <c r="F25" s="21">
        <v>8.8000000000000007</v>
      </c>
      <c r="G25" s="21">
        <v>1.2</v>
      </c>
    </row>
    <row r="26" spans="1:7" ht="9.9499999999999993" customHeight="1" x14ac:dyDescent="0.15">
      <c r="A26" s="160" t="s">
        <v>75</v>
      </c>
      <c r="B26" s="21">
        <v>15.3</v>
      </c>
      <c r="C26" s="21">
        <v>6</v>
      </c>
      <c r="D26" s="21">
        <v>2.5</v>
      </c>
      <c r="E26" s="21">
        <v>3.4</v>
      </c>
      <c r="F26" s="21">
        <v>2.8</v>
      </c>
      <c r="G26" s="21">
        <v>0.6</v>
      </c>
    </row>
    <row r="27" spans="1:7" ht="9.9499999999999993" customHeight="1" x14ac:dyDescent="0.15">
      <c r="A27" s="124" t="s">
        <v>42</v>
      </c>
      <c r="B27" s="134">
        <v>25.9</v>
      </c>
      <c r="C27" s="134">
        <v>25.7</v>
      </c>
      <c r="D27" s="134">
        <v>16.3</v>
      </c>
      <c r="E27" s="134">
        <v>16.5</v>
      </c>
      <c r="F27" s="134">
        <v>12.4</v>
      </c>
      <c r="G27" s="134">
        <v>4.0999999999999996</v>
      </c>
    </row>
    <row r="28" spans="1:7" ht="9.9499999999999993" customHeight="1" x14ac:dyDescent="0.15">
      <c r="A28" s="291" t="s">
        <v>107</v>
      </c>
      <c r="B28" s="268"/>
      <c r="C28" s="268"/>
      <c r="D28" s="268"/>
      <c r="E28" s="268"/>
      <c r="F28" s="268"/>
      <c r="G28" s="268"/>
    </row>
    <row r="29" spans="1:7" ht="9.9499999999999993" customHeight="1" x14ac:dyDescent="0.15">
      <c r="A29" s="20" t="s">
        <v>71</v>
      </c>
      <c r="B29" s="26">
        <v>31.2</v>
      </c>
      <c r="C29" s="26">
        <v>35.5</v>
      </c>
      <c r="D29" s="26">
        <v>19.3</v>
      </c>
      <c r="E29" s="26">
        <v>27.6</v>
      </c>
      <c r="F29" s="26">
        <v>19</v>
      </c>
      <c r="G29" s="26">
        <v>8.6</v>
      </c>
    </row>
    <row r="30" spans="1:7" ht="9.9499999999999993" customHeight="1" x14ac:dyDescent="0.15">
      <c r="A30" s="160" t="s">
        <v>72</v>
      </c>
      <c r="B30" s="21">
        <v>36.799999999999997</v>
      </c>
      <c r="C30" s="21">
        <v>32.5</v>
      </c>
      <c r="D30" s="21">
        <v>10.7</v>
      </c>
      <c r="E30" s="21">
        <v>32.200000000000003</v>
      </c>
      <c r="F30" s="21">
        <v>26.3</v>
      </c>
      <c r="G30" s="21">
        <v>5.9</v>
      </c>
    </row>
    <row r="31" spans="1:7" ht="9.9499999999999993" customHeight="1" x14ac:dyDescent="0.15">
      <c r="A31" s="160" t="s">
        <v>73</v>
      </c>
      <c r="B31" s="21">
        <v>26.8</v>
      </c>
      <c r="C31" s="21">
        <v>37.9</v>
      </c>
      <c r="D31" s="21">
        <v>26.4</v>
      </c>
      <c r="E31" s="21">
        <v>24</v>
      </c>
      <c r="F31" s="21">
        <v>13.2</v>
      </c>
      <c r="G31" s="21">
        <v>10.8</v>
      </c>
    </row>
    <row r="32" spans="1:7" ht="9.9499999999999993" customHeight="1" x14ac:dyDescent="0.15">
      <c r="A32" s="20" t="s">
        <v>44</v>
      </c>
      <c r="B32" s="21">
        <v>29.1</v>
      </c>
      <c r="C32" s="21">
        <v>32.9</v>
      </c>
      <c r="D32" s="21">
        <v>25.3</v>
      </c>
      <c r="E32" s="21">
        <v>23.1</v>
      </c>
      <c r="F32" s="21">
        <v>14</v>
      </c>
      <c r="G32" s="21">
        <v>9.1</v>
      </c>
    </row>
    <row r="33" spans="1:7" ht="9.9499999999999993" customHeight="1" x14ac:dyDescent="0.15">
      <c r="A33" s="20" t="s">
        <v>48</v>
      </c>
      <c r="B33" s="21">
        <v>29.3</v>
      </c>
      <c r="C33" s="21">
        <v>32</v>
      </c>
      <c r="D33" s="21">
        <v>21.5</v>
      </c>
      <c r="E33" s="21">
        <v>22.4</v>
      </c>
      <c r="F33" s="21">
        <v>16.2</v>
      </c>
      <c r="G33" s="21">
        <v>6.2</v>
      </c>
    </row>
    <row r="34" spans="1:7" ht="9.9499999999999993" customHeight="1" x14ac:dyDescent="0.15">
      <c r="A34" s="20" t="s">
        <v>49</v>
      </c>
      <c r="B34" s="21">
        <v>32</v>
      </c>
      <c r="C34" s="21">
        <v>28.2</v>
      </c>
      <c r="D34" s="21">
        <v>16.100000000000001</v>
      </c>
      <c r="E34" s="21">
        <v>22.7</v>
      </c>
      <c r="F34" s="21">
        <v>17.8</v>
      </c>
      <c r="G34" s="21">
        <v>4.9000000000000004</v>
      </c>
    </row>
    <row r="35" spans="1:7" ht="9.9499999999999993" customHeight="1" x14ac:dyDescent="0.15">
      <c r="A35" s="20" t="s">
        <v>50</v>
      </c>
      <c r="B35" s="21">
        <v>29.4</v>
      </c>
      <c r="C35" s="21">
        <v>23.5</v>
      </c>
      <c r="D35" s="21">
        <v>13.4</v>
      </c>
      <c r="E35" s="21">
        <v>18.600000000000001</v>
      </c>
      <c r="F35" s="21">
        <v>15.9</v>
      </c>
      <c r="G35" s="21">
        <v>2.7</v>
      </c>
    </row>
    <row r="36" spans="1:7" ht="9.9499999999999993" customHeight="1" x14ac:dyDescent="0.15">
      <c r="A36" s="20" t="s">
        <v>62</v>
      </c>
      <c r="B36" s="21">
        <v>21.9</v>
      </c>
      <c r="C36" s="21">
        <v>12.9</v>
      </c>
      <c r="D36" s="21">
        <v>6.1</v>
      </c>
      <c r="E36" s="21">
        <v>8.1999999999999993</v>
      </c>
      <c r="F36" s="21">
        <v>7</v>
      </c>
      <c r="G36" s="21">
        <v>1.2</v>
      </c>
    </row>
    <row r="37" spans="1:7" ht="9.9499999999999993" customHeight="1" x14ac:dyDescent="0.15">
      <c r="A37" s="160" t="s">
        <v>74</v>
      </c>
      <c r="B37" s="21">
        <v>26.6</v>
      </c>
      <c r="C37" s="21">
        <v>17.8</v>
      </c>
      <c r="D37" s="21">
        <v>8.5</v>
      </c>
      <c r="E37" s="21">
        <v>12.1</v>
      </c>
      <c r="F37" s="21">
        <v>10.4</v>
      </c>
      <c r="G37" s="21">
        <v>1.7</v>
      </c>
    </row>
    <row r="38" spans="1:7" ht="9.9499999999999993" customHeight="1" x14ac:dyDescent="0.15">
      <c r="A38" s="160" t="s">
        <v>75</v>
      </c>
      <c r="B38" s="21">
        <v>17.3</v>
      </c>
      <c r="C38" s="21">
        <v>8.1999999999999993</v>
      </c>
      <c r="D38" s="21">
        <v>3.8</v>
      </c>
      <c r="E38" s="21">
        <v>4.5</v>
      </c>
      <c r="F38" s="21">
        <v>3.8</v>
      </c>
      <c r="G38" s="21">
        <v>0.8</v>
      </c>
    </row>
    <row r="39" spans="1:7" ht="9.9499999999999993" customHeight="1" x14ac:dyDescent="0.15">
      <c r="A39" s="14" t="s">
        <v>42</v>
      </c>
      <c r="B39" s="15">
        <v>28.2</v>
      </c>
      <c r="C39" s="15">
        <v>25.9</v>
      </c>
      <c r="D39" s="15">
        <v>15.4</v>
      </c>
      <c r="E39" s="15">
        <v>19.3</v>
      </c>
      <c r="F39" s="15">
        <v>14.3</v>
      </c>
      <c r="G39" s="15">
        <v>4.9000000000000004</v>
      </c>
    </row>
    <row r="40" spans="1:7" ht="9" customHeight="1" x14ac:dyDescent="0.15">
      <c r="A40" s="154" t="s">
        <v>106</v>
      </c>
    </row>
  </sheetData>
  <mergeCells count="5">
    <mergeCell ref="A1:H1"/>
    <mergeCell ref="A4:G4"/>
    <mergeCell ref="A16:G16"/>
    <mergeCell ref="A28:G28"/>
    <mergeCell ref="J2:K2"/>
  </mergeCells>
  <hyperlinks>
    <hyperlink ref="J2:K2" location="'Indice delle tavole'!A1" display="TORNA ALL'INDICE"/>
  </hyperlinks>
  <pageMargins left="0.5" right="0.5" top="0.5" bottom="0.5" header="0" footer="0"/>
  <pageSetup paperSize="9" scale="93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Normal="100" workbookViewId="0">
      <selection activeCell="J2" sqref="J2:K2"/>
    </sheetView>
  </sheetViews>
  <sheetFormatPr defaultColWidth="11.19921875" defaultRowHeight="9" customHeight="1" x14ac:dyDescent="0.15"/>
  <cols>
    <col min="1" max="1" width="22.19921875" style="1" customWidth="1"/>
    <col min="2" max="7" width="13.19921875" style="1" customWidth="1"/>
    <col min="8" max="8" width="10.19921875" style="1" customWidth="1"/>
    <col min="9" max="16384" width="11.19921875" style="1"/>
  </cols>
  <sheetData>
    <row r="1" spans="1:11" ht="26.25" customHeight="1" x14ac:dyDescent="0.2">
      <c r="A1" s="260" t="s">
        <v>222</v>
      </c>
      <c r="B1" s="282"/>
      <c r="C1" s="282"/>
      <c r="D1" s="282"/>
      <c r="E1" s="282"/>
      <c r="F1" s="282"/>
      <c r="G1" s="282"/>
      <c r="H1" s="282"/>
    </row>
    <row r="2" spans="1:11" ht="12" x14ac:dyDescent="0.2">
      <c r="A2" s="2"/>
      <c r="J2" s="243" t="s">
        <v>212</v>
      </c>
      <c r="K2" s="243"/>
    </row>
    <row r="3" spans="1:11" s="3" customFormat="1" ht="41.25" customHeight="1" x14ac:dyDescent="0.15">
      <c r="A3" s="65" t="s">
        <v>108</v>
      </c>
      <c r="B3" s="132" t="s">
        <v>151</v>
      </c>
      <c r="C3" s="132" t="s">
        <v>152</v>
      </c>
      <c r="D3" s="132" t="s">
        <v>153</v>
      </c>
      <c r="E3" s="132" t="s">
        <v>154</v>
      </c>
      <c r="F3" s="132" t="s">
        <v>155</v>
      </c>
      <c r="G3" s="132" t="s">
        <v>156</v>
      </c>
      <c r="H3" s="63"/>
    </row>
    <row r="4" spans="1:11" ht="9.9499999999999993" customHeight="1" x14ac:dyDescent="0.15">
      <c r="A4" s="268" t="s">
        <v>43</v>
      </c>
      <c r="B4" s="268"/>
      <c r="C4" s="268"/>
      <c r="D4" s="268"/>
      <c r="E4" s="268"/>
      <c r="F4" s="268"/>
      <c r="G4" s="268"/>
    </row>
    <row r="5" spans="1:11" ht="9.9499999999999993" customHeight="1" x14ac:dyDescent="0.15">
      <c r="A5" s="20" t="s">
        <v>71</v>
      </c>
      <c r="B5" s="27">
        <v>1832</v>
      </c>
      <c r="C5" s="27">
        <v>1930</v>
      </c>
      <c r="D5" s="27">
        <v>872</v>
      </c>
      <c r="E5" s="27">
        <v>1633</v>
      </c>
      <c r="F5" s="27">
        <v>1156</v>
      </c>
      <c r="G5" s="27">
        <v>477</v>
      </c>
    </row>
    <row r="6" spans="1:11" ht="9.9499999999999993" customHeight="1" x14ac:dyDescent="0.15">
      <c r="A6" s="159" t="s">
        <v>72</v>
      </c>
      <c r="B6" s="22">
        <v>912</v>
      </c>
      <c r="C6" s="22">
        <v>797</v>
      </c>
      <c r="D6" s="22">
        <v>225</v>
      </c>
      <c r="E6" s="22">
        <v>794</v>
      </c>
      <c r="F6" s="22">
        <v>654</v>
      </c>
      <c r="G6" s="22">
        <v>140</v>
      </c>
    </row>
    <row r="7" spans="1:11" ht="9.9499999999999993" customHeight="1" x14ac:dyDescent="0.15">
      <c r="A7" s="159" t="s">
        <v>73</v>
      </c>
      <c r="B7" s="22">
        <v>920</v>
      </c>
      <c r="C7" s="22">
        <v>1133</v>
      </c>
      <c r="D7" s="22">
        <v>647</v>
      </c>
      <c r="E7" s="22">
        <v>839</v>
      </c>
      <c r="F7" s="22">
        <v>503</v>
      </c>
      <c r="G7" s="22">
        <v>337</v>
      </c>
    </row>
    <row r="8" spans="1:11" ht="9.9499999999999993" customHeight="1" x14ac:dyDescent="0.15">
      <c r="A8" s="20" t="s">
        <v>44</v>
      </c>
      <c r="B8" s="22">
        <v>1040</v>
      </c>
      <c r="C8" s="22">
        <v>1032</v>
      </c>
      <c r="D8" s="22">
        <v>669</v>
      </c>
      <c r="E8" s="22">
        <v>848</v>
      </c>
      <c r="F8" s="22">
        <v>507</v>
      </c>
      <c r="G8" s="22">
        <v>341</v>
      </c>
    </row>
    <row r="9" spans="1:11" ht="9.9499999999999993" customHeight="1" x14ac:dyDescent="0.15">
      <c r="A9" s="20" t="s">
        <v>48</v>
      </c>
      <c r="B9" s="22">
        <v>1069</v>
      </c>
      <c r="C9" s="22">
        <v>1082</v>
      </c>
      <c r="D9" s="22">
        <v>652</v>
      </c>
      <c r="E9" s="22">
        <v>846</v>
      </c>
      <c r="F9" s="22">
        <v>593</v>
      </c>
      <c r="G9" s="22">
        <v>253</v>
      </c>
    </row>
    <row r="10" spans="1:11" ht="9.9499999999999993" customHeight="1" x14ac:dyDescent="0.15">
      <c r="A10" s="20" t="s">
        <v>49</v>
      </c>
      <c r="B10" s="22">
        <v>1598</v>
      </c>
      <c r="C10" s="22">
        <v>1162</v>
      </c>
      <c r="D10" s="22">
        <v>608</v>
      </c>
      <c r="E10" s="22">
        <v>1182</v>
      </c>
      <c r="F10" s="22">
        <v>924</v>
      </c>
      <c r="G10" s="22">
        <v>259</v>
      </c>
    </row>
    <row r="11" spans="1:11" ht="9.9499999999999993" customHeight="1" x14ac:dyDescent="0.15">
      <c r="A11" s="20" t="s">
        <v>50</v>
      </c>
      <c r="B11" s="22">
        <v>1325</v>
      </c>
      <c r="C11" s="22">
        <v>994</v>
      </c>
      <c r="D11" s="22">
        <v>644</v>
      </c>
      <c r="E11" s="22">
        <v>902</v>
      </c>
      <c r="F11" s="22">
        <v>760</v>
      </c>
      <c r="G11" s="22">
        <v>143</v>
      </c>
    </row>
    <row r="12" spans="1:11" ht="9.9499999999999993" customHeight="1" x14ac:dyDescent="0.15">
      <c r="A12" s="20" t="s">
        <v>62</v>
      </c>
      <c r="B12" s="22">
        <v>1517</v>
      </c>
      <c r="C12" s="22">
        <v>946</v>
      </c>
      <c r="D12" s="22">
        <v>502</v>
      </c>
      <c r="E12" s="22">
        <v>661</v>
      </c>
      <c r="F12" s="22">
        <v>557</v>
      </c>
      <c r="G12" s="22">
        <v>104</v>
      </c>
    </row>
    <row r="13" spans="1:11" ht="9.9499999999999993" customHeight="1" x14ac:dyDescent="0.15">
      <c r="A13" s="159" t="s">
        <v>74</v>
      </c>
      <c r="B13" s="22">
        <v>906</v>
      </c>
      <c r="C13" s="22">
        <v>603</v>
      </c>
      <c r="D13" s="22">
        <v>333</v>
      </c>
      <c r="E13" s="22">
        <v>477</v>
      </c>
      <c r="F13" s="22">
        <v>403</v>
      </c>
      <c r="G13" s="22">
        <v>74</v>
      </c>
    </row>
    <row r="14" spans="1:11" ht="9.9499999999999993" customHeight="1" x14ac:dyDescent="0.15">
      <c r="A14" s="159" t="s">
        <v>75</v>
      </c>
      <c r="B14" s="22">
        <v>611</v>
      </c>
      <c r="C14" s="22">
        <v>343</v>
      </c>
      <c r="D14" s="22">
        <v>169</v>
      </c>
      <c r="E14" s="22">
        <v>184</v>
      </c>
      <c r="F14" s="22">
        <v>154</v>
      </c>
      <c r="G14" s="22">
        <v>30</v>
      </c>
    </row>
    <row r="15" spans="1:11" ht="9.9499999999999993" customHeight="1" x14ac:dyDescent="0.15">
      <c r="A15" s="124" t="s">
        <v>42</v>
      </c>
      <c r="B15" s="24">
        <v>8381</v>
      </c>
      <c r="C15" s="24">
        <v>7145</v>
      </c>
      <c r="D15" s="24">
        <v>3947</v>
      </c>
      <c r="E15" s="24">
        <v>6073</v>
      </c>
      <c r="F15" s="24">
        <v>4497</v>
      </c>
      <c r="G15" s="24">
        <v>1576</v>
      </c>
    </row>
    <row r="16" spans="1:11" ht="9.9499999999999993" customHeight="1" x14ac:dyDescent="0.15">
      <c r="A16" s="268" t="s">
        <v>53</v>
      </c>
      <c r="B16" s="268"/>
      <c r="C16" s="268"/>
      <c r="D16" s="268"/>
      <c r="E16" s="268"/>
      <c r="F16" s="268"/>
      <c r="G16" s="268"/>
    </row>
    <row r="17" spans="1:7" ht="9.9499999999999993" customHeight="1" x14ac:dyDescent="0.15">
      <c r="A17" s="20" t="s">
        <v>71</v>
      </c>
      <c r="B17" s="27">
        <v>1445</v>
      </c>
      <c r="C17" s="27">
        <v>1795</v>
      </c>
      <c r="D17" s="27">
        <v>1158</v>
      </c>
      <c r="E17" s="27">
        <v>1267</v>
      </c>
      <c r="F17" s="27">
        <v>841</v>
      </c>
      <c r="G17" s="27">
        <v>426</v>
      </c>
    </row>
    <row r="18" spans="1:7" ht="9.9499999999999993" customHeight="1" x14ac:dyDescent="0.15">
      <c r="A18" s="159" t="s">
        <v>72</v>
      </c>
      <c r="B18" s="22">
        <v>814</v>
      </c>
      <c r="C18" s="22">
        <v>729</v>
      </c>
      <c r="D18" s="22">
        <v>276</v>
      </c>
      <c r="E18" s="22">
        <v>717</v>
      </c>
      <c r="F18" s="22">
        <v>580</v>
      </c>
      <c r="G18" s="22">
        <v>137</v>
      </c>
    </row>
    <row r="19" spans="1:7" ht="9.9499999999999993" customHeight="1" x14ac:dyDescent="0.15">
      <c r="A19" s="159" t="s">
        <v>73</v>
      </c>
      <c r="B19" s="22">
        <v>631</v>
      </c>
      <c r="C19" s="22">
        <v>1066</v>
      </c>
      <c r="D19" s="22">
        <v>882</v>
      </c>
      <c r="E19" s="22">
        <v>550</v>
      </c>
      <c r="F19" s="22">
        <v>261</v>
      </c>
      <c r="G19" s="22">
        <v>289</v>
      </c>
    </row>
    <row r="20" spans="1:7" ht="9.9499999999999993" customHeight="1" x14ac:dyDescent="0.15">
      <c r="A20" s="20" t="s">
        <v>44</v>
      </c>
      <c r="B20" s="22">
        <v>754</v>
      </c>
      <c r="C20" s="22">
        <v>998</v>
      </c>
      <c r="D20" s="22">
        <v>896</v>
      </c>
      <c r="E20" s="22">
        <v>577</v>
      </c>
      <c r="F20" s="22">
        <v>355</v>
      </c>
      <c r="G20" s="22">
        <v>222</v>
      </c>
    </row>
    <row r="21" spans="1:7" ht="9.9499999999999993" customHeight="1" x14ac:dyDescent="0.15">
      <c r="A21" s="20" t="s">
        <v>48</v>
      </c>
      <c r="B21" s="22">
        <v>967</v>
      </c>
      <c r="C21" s="22">
        <v>1144</v>
      </c>
      <c r="D21" s="22">
        <v>846</v>
      </c>
      <c r="E21" s="22">
        <v>712</v>
      </c>
      <c r="F21" s="22">
        <v>534</v>
      </c>
      <c r="G21" s="22">
        <v>179</v>
      </c>
    </row>
    <row r="22" spans="1:7" ht="9.9499999999999993" customHeight="1" x14ac:dyDescent="0.15">
      <c r="A22" s="20" t="s">
        <v>49</v>
      </c>
      <c r="B22" s="22">
        <v>1288</v>
      </c>
      <c r="C22" s="22">
        <v>1379</v>
      </c>
      <c r="D22" s="22">
        <v>840</v>
      </c>
      <c r="E22" s="22">
        <v>865</v>
      </c>
      <c r="F22" s="22">
        <v>681</v>
      </c>
      <c r="G22" s="22">
        <v>185</v>
      </c>
    </row>
    <row r="23" spans="1:7" ht="9.9499999999999993" customHeight="1" x14ac:dyDescent="0.15">
      <c r="A23" s="20" t="s">
        <v>50</v>
      </c>
      <c r="B23" s="22">
        <v>1369</v>
      </c>
      <c r="C23" s="22">
        <v>1164</v>
      </c>
      <c r="D23" s="22">
        <v>588</v>
      </c>
      <c r="E23" s="22">
        <v>800</v>
      </c>
      <c r="F23" s="22">
        <v>697</v>
      </c>
      <c r="G23" s="22">
        <v>103</v>
      </c>
    </row>
    <row r="24" spans="1:7" ht="9.9499999999999993" customHeight="1" x14ac:dyDescent="0.15">
      <c r="A24" s="20" t="s">
        <v>62</v>
      </c>
      <c r="B24" s="22">
        <v>1612</v>
      </c>
      <c r="C24" s="22">
        <v>897</v>
      </c>
      <c r="D24" s="22">
        <v>366</v>
      </c>
      <c r="E24" s="22">
        <v>513</v>
      </c>
      <c r="F24" s="22">
        <v>441</v>
      </c>
      <c r="G24" s="22">
        <v>71</v>
      </c>
    </row>
    <row r="25" spans="1:7" ht="9.9499999999999993" customHeight="1" x14ac:dyDescent="0.15">
      <c r="A25" s="159" t="s">
        <v>74</v>
      </c>
      <c r="B25" s="22">
        <v>953</v>
      </c>
      <c r="C25" s="22">
        <v>638</v>
      </c>
      <c r="D25" s="22">
        <v>260</v>
      </c>
      <c r="E25" s="22">
        <v>365</v>
      </c>
      <c r="F25" s="22">
        <v>321</v>
      </c>
      <c r="G25" s="22">
        <v>44</v>
      </c>
    </row>
    <row r="26" spans="1:7" ht="9.9499999999999993" customHeight="1" x14ac:dyDescent="0.15">
      <c r="A26" s="159" t="s">
        <v>75</v>
      </c>
      <c r="B26" s="22">
        <v>659</v>
      </c>
      <c r="C26" s="22">
        <v>258</v>
      </c>
      <c r="D26" s="22">
        <v>106</v>
      </c>
      <c r="E26" s="22">
        <v>148</v>
      </c>
      <c r="F26" s="22">
        <v>121</v>
      </c>
      <c r="G26" s="22">
        <v>27</v>
      </c>
    </row>
    <row r="27" spans="1:7" ht="9.9499999999999993" customHeight="1" x14ac:dyDescent="0.15">
      <c r="A27" s="124" t="s">
        <v>42</v>
      </c>
      <c r="B27" s="24">
        <v>7435</v>
      </c>
      <c r="C27" s="24">
        <v>7376</v>
      </c>
      <c r="D27" s="24">
        <v>4694</v>
      </c>
      <c r="E27" s="24">
        <v>4734</v>
      </c>
      <c r="F27" s="24">
        <v>3548</v>
      </c>
      <c r="G27" s="24">
        <v>1185</v>
      </c>
    </row>
    <row r="28" spans="1:7" ht="9.9499999999999993" customHeight="1" x14ac:dyDescent="0.15">
      <c r="A28" s="268" t="s">
        <v>107</v>
      </c>
      <c r="B28" s="268"/>
      <c r="C28" s="268"/>
      <c r="D28" s="268"/>
      <c r="E28" s="268"/>
      <c r="F28" s="268"/>
      <c r="G28" s="268"/>
    </row>
    <row r="29" spans="1:7" ht="9.9499999999999993" customHeight="1" x14ac:dyDescent="0.15">
      <c r="A29" s="20" t="s">
        <v>71</v>
      </c>
      <c r="B29" s="27">
        <v>3277</v>
      </c>
      <c r="C29" s="27">
        <v>3725</v>
      </c>
      <c r="D29" s="27">
        <v>2030</v>
      </c>
      <c r="E29" s="27">
        <v>2900</v>
      </c>
      <c r="F29" s="27">
        <v>1997</v>
      </c>
      <c r="G29" s="27">
        <v>903</v>
      </c>
    </row>
    <row r="30" spans="1:7" ht="9.9499999999999993" customHeight="1" x14ac:dyDescent="0.15">
      <c r="A30" s="159" t="s">
        <v>72</v>
      </c>
      <c r="B30" s="22">
        <v>1726</v>
      </c>
      <c r="C30" s="22">
        <v>1526</v>
      </c>
      <c r="D30" s="22">
        <v>501</v>
      </c>
      <c r="E30" s="22">
        <v>1511</v>
      </c>
      <c r="F30" s="22">
        <v>1234</v>
      </c>
      <c r="G30" s="22">
        <v>277</v>
      </c>
    </row>
    <row r="31" spans="1:7" ht="9.9499999999999993" customHeight="1" x14ac:dyDescent="0.15">
      <c r="A31" s="159" t="s">
        <v>73</v>
      </c>
      <c r="B31" s="22">
        <v>1551</v>
      </c>
      <c r="C31" s="22">
        <v>2200</v>
      </c>
      <c r="D31" s="22">
        <v>1529</v>
      </c>
      <c r="E31" s="22">
        <v>1389</v>
      </c>
      <c r="F31" s="22">
        <v>763</v>
      </c>
      <c r="G31" s="22">
        <v>626</v>
      </c>
    </row>
    <row r="32" spans="1:7" ht="9.9499999999999993" customHeight="1" x14ac:dyDescent="0.15">
      <c r="A32" s="20" t="s">
        <v>44</v>
      </c>
      <c r="B32" s="22">
        <v>1794</v>
      </c>
      <c r="C32" s="22">
        <v>2030</v>
      </c>
      <c r="D32" s="22">
        <v>1564</v>
      </c>
      <c r="E32" s="22">
        <v>1424</v>
      </c>
      <c r="F32" s="22">
        <v>862</v>
      </c>
      <c r="G32" s="22">
        <v>563</v>
      </c>
    </row>
    <row r="33" spans="1:7" ht="9.9499999999999993" customHeight="1" x14ac:dyDescent="0.15">
      <c r="A33" s="20" t="s">
        <v>48</v>
      </c>
      <c r="B33" s="22">
        <v>2036</v>
      </c>
      <c r="C33" s="22">
        <v>2226</v>
      </c>
      <c r="D33" s="22">
        <v>1498</v>
      </c>
      <c r="E33" s="22">
        <v>1559</v>
      </c>
      <c r="F33" s="22">
        <v>1127</v>
      </c>
      <c r="G33" s="22">
        <v>432</v>
      </c>
    </row>
    <row r="34" spans="1:7" ht="9.9499999999999993" customHeight="1" x14ac:dyDescent="0.15">
      <c r="A34" s="20" t="s">
        <v>49</v>
      </c>
      <c r="B34" s="22">
        <v>2886</v>
      </c>
      <c r="C34" s="22">
        <v>2540</v>
      </c>
      <c r="D34" s="22">
        <v>1448</v>
      </c>
      <c r="E34" s="22">
        <v>2048</v>
      </c>
      <c r="F34" s="22">
        <v>1604</v>
      </c>
      <c r="G34" s="22">
        <v>443</v>
      </c>
    </row>
    <row r="35" spans="1:7" ht="9.9499999999999993" customHeight="1" x14ac:dyDescent="0.15">
      <c r="A35" s="20" t="s">
        <v>50</v>
      </c>
      <c r="B35" s="22">
        <v>2694</v>
      </c>
      <c r="C35" s="22">
        <v>2157</v>
      </c>
      <c r="D35" s="22">
        <v>1232</v>
      </c>
      <c r="E35" s="22">
        <v>1702</v>
      </c>
      <c r="F35" s="22">
        <v>1457</v>
      </c>
      <c r="G35" s="22">
        <v>245</v>
      </c>
    </row>
    <row r="36" spans="1:7" ht="9.9499999999999993" customHeight="1" x14ac:dyDescent="0.15">
      <c r="A36" s="20" t="s">
        <v>62</v>
      </c>
      <c r="B36" s="22">
        <v>3129</v>
      </c>
      <c r="C36" s="22">
        <v>1843</v>
      </c>
      <c r="D36" s="22">
        <v>868</v>
      </c>
      <c r="E36" s="22">
        <v>1173</v>
      </c>
      <c r="F36" s="22">
        <v>998</v>
      </c>
      <c r="G36" s="22">
        <v>175</v>
      </c>
    </row>
    <row r="37" spans="1:7" ht="9.9499999999999993" customHeight="1" x14ac:dyDescent="0.15">
      <c r="A37" s="159" t="s">
        <v>74</v>
      </c>
      <c r="B37" s="22">
        <v>1859</v>
      </c>
      <c r="C37" s="22">
        <v>1241</v>
      </c>
      <c r="D37" s="22">
        <v>593</v>
      </c>
      <c r="E37" s="22">
        <v>841</v>
      </c>
      <c r="F37" s="22">
        <v>723</v>
      </c>
      <c r="G37" s="22">
        <v>118</v>
      </c>
    </row>
    <row r="38" spans="1:7" ht="9.9499999999999993" customHeight="1" x14ac:dyDescent="0.15">
      <c r="A38" s="159" t="s">
        <v>75</v>
      </c>
      <c r="B38" s="22">
        <v>1270</v>
      </c>
      <c r="C38" s="22">
        <v>601</v>
      </c>
      <c r="D38" s="22">
        <v>275</v>
      </c>
      <c r="E38" s="22">
        <v>332</v>
      </c>
      <c r="F38" s="22">
        <v>275</v>
      </c>
      <c r="G38" s="22">
        <v>57</v>
      </c>
    </row>
    <row r="39" spans="1:7" ht="9.9499999999999993" customHeight="1" x14ac:dyDescent="0.15">
      <c r="A39" s="12" t="s">
        <v>42</v>
      </c>
      <c r="B39" s="13">
        <v>15815</v>
      </c>
      <c r="C39" s="13">
        <v>14521</v>
      </c>
      <c r="D39" s="13">
        <v>8640</v>
      </c>
      <c r="E39" s="13">
        <v>10807</v>
      </c>
      <c r="F39" s="13">
        <v>8045</v>
      </c>
      <c r="G39" s="13">
        <v>2762</v>
      </c>
    </row>
    <row r="40" spans="1:7" ht="9" customHeight="1" x14ac:dyDescent="0.15">
      <c r="A40" s="154" t="s">
        <v>106</v>
      </c>
    </row>
  </sheetData>
  <mergeCells count="5">
    <mergeCell ref="A1:H1"/>
    <mergeCell ref="A4:G4"/>
    <mergeCell ref="A16:G16"/>
    <mergeCell ref="A28:G28"/>
    <mergeCell ref="J2:K2"/>
  </mergeCells>
  <hyperlinks>
    <hyperlink ref="J2:K2" location="'Indice delle tavole'!A1" display="TORNA ALL'INDICE"/>
  </hyperlinks>
  <pageMargins left="0.5" right="0.5" top="0.5" bottom="0.5" header="0" footer="0"/>
  <pageSetup paperSize="9" scale="93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1"/>
  <sheetViews>
    <sheetView workbookViewId="0">
      <selection activeCell="V2" sqref="V2:W2"/>
    </sheetView>
  </sheetViews>
  <sheetFormatPr defaultRowHeight="15" x14ac:dyDescent="0.25"/>
  <cols>
    <col min="1" max="5" width="9.59765625" style="224"/>
    <col min="6" max="6" width="1.796875" style="224" customWidth="1"/>
    <col min="7" max="10" width="9.59765625" style="224"/>
    <col min="11" max="11" width="1.796875" style="224" customWidth="1"/>
    <col min="12" max="15" width="9.59765625" style="224"/>
    <col min="16" max="16" width="1.796875" style="224" customWidth="1"/>
    <col min="17" max="21" width="9.59765625" style="224"/>
    <col min="22" max="23" width="12.19921875" style="224" customWidth="1"/>
    <col min="24" max="16384" width="9.59765625" style="224"/>
  </cols>
  <sheetData>
    <row r="1" spans="1:23" ht="26.25" customHeight="1" x14ac:dyDescent="0.25">
      <c r="A1" s="310" t="s">
        <v>232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</row>
    <row r="2" spans="1:23" s="223" customFormat="1" ht="12" x14ac:dyDescent="0.2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43" t="s">
        <v>212</v>
      </c>
      <c r="W2" s="243"/>
    </row>
    <row r="3" spans="1:23" x14ac:dyDescent="0.25">
      <c r="A3" s="230"/>
      <c r="B3" s="269" t="s">
        <v>0</v>
      </c>
      <c r="C3" s="269"/>
      <c r="D3" s="269"/>
      <c r="E3" s="269"/>
      <c r="F3" s="229"/>
      <c r="G3" s="269" t="s">
        <v>1</v>
      </c>
      <c r="H3" s="269"/>
      <c r="I3" s="269"/>
      <c r="J3" s="269"/>
      <c r="K3" s="229"/>
      <c r="L3" s="269" t="s">
        <v>2</v>
      </c>
      <c r="M3" s="269"/>
      <c r="N3" s="269"/>
      <c r="O3" s="269"/>
      <c r="P3" s="229"/>
      <c r="Q3" s="309" t="s">
        <v>230</v>
      </c>
      <c r="R3" s="269"/>
      <c r="S3" s="269"/>
      <c r="T3" s="269"/>
      <c r="U3" s="227"/>
    </row>
    <row r="4" spans="1:23" ht="36" customHeight="1" x14ac:dyDescent="0.25">
      <c r="A4" s="231" t="s">
        <v>225</v>
      </c>
      <c r="B4" s="132" t="s">
        <v>226</v>
      </c>
      <c r="C4" s="132" t="s">
        <v>227</v>
      </c>
      <c r="D4" s="132" t="s">
        <v>228</v>
      </c>
      <c r="E4" s="132" t="s">
        <v>56</v>
      </c>
      <c r="F4" s="228"/>
      <c r="G4" s="132" t="s">
        <v>226</v>
      </c>
      <c r="H4" s="132" t="s">
        <v>227</v>
      </c>
      <c r="I4" s="132" t="s">
        <v>228</v>
      </c>
      <c r="J4" s="132" t="s">
        <v>56</v>
      </c>
      <c r="K4" s="228"/>
      <c r="L4" s="132" t="s">
        <v>226</v>
      </c>
      <c r="M4" s="132" t="s">
        <v>227</v>
      </c>
      <c r="N4" s="132" t="s">
        <v>228</v>
      </c>
      <c r="O4" s="132" t="s">
        <v>56</v>
      </c>
      <c r="P4" s="228"/>
      <c r="Q4" s="132" t="s">
        <v>226</v>
      </c>
      <c r="R4" s="132" t="s">
        <v>227</v>
      </c>
      <c r="S4" s="132" t="s">
        <v>228</v>
      </c>
      <c r="T4" s="132" t="s">
        <v>56</v>
      </c>
      <c r="U4" s="227"/>
    </row>
    <row r="5" spans="1:23" s="223" customFormat="1" ht="9.9499999999999993" customHeight="1" x14ac:dyDescent="0.15">
      <c r="A5" s="69" t="s">
        <v>229</v>
      </c>
      <c r="B5" s="233">
        <v>41.5</v>
      </c>
      <c r="C5" s="233">
        <v>32</v>
      </c>
      <c r="D5" s="233">
        <v>24.9</v>
      </c>
      <c r="E5" s="233">
        <v>0.6</v>
      </c>
      <c r="F5" s="233"/>
      <c r="G5" s="239">
        <v>44.6</v>
      </c>
      <c r="H5" s="240">
        <v>26.6</v>
      </c>
      <c r="I5" s="240">
        <v>27.1</v>
      </c>
      <c r="J5" s="240">
        <v>0.5</v>
      </c>
      <c r="K5" s="240"/>
      <c r="L5" s="240">
        <v>64.099999999999994</v>
      </c>
      <c r="M5" s="240">
        <v>13.9</v>
      </c>
      <c r="N5" s="240">
        <v>20.3</v>
      </c>
      <c r="O5" s="240">
        <v>0.4</v>
      </c>
      <c r="P5" s="234"/>
      <c r="Q5" s="238" t="s">
        <v>86</v>
      </c>
      <c r="R5" s="238" t="s">
        <v>86</v>
      </c>
      <c r="S5" s="238" t="s">
        <v>86</v>
      </c>
      <c r="T5" s="238" t="s">
        <v>86</v>
      </c>
    </row>
    <row r="6" spans="1:23" s="223" customFormat="1" ht="9.9499999999999993" customHeight="1" x14ac:dyDescent="0.15">
      <c r="A6" s="69">
        <v>1995</v>
      </c>
      <c r="B6" s="233">
        <v>44.4</v>
      </c>
      <c r="C6" s="233">
        <v>23.8</v>
      </c>
      <c r="D6" s="233">
        <v>28.3</v>
      </c>
      <c r="E6" s="233">
        <v>1.5</v>
      </c>
      <c r="F6" s="233"/>
      <c r="G6" s="239">
        <v>47.1</v>
      </c>
      <c r="H6" s="240">
        <v>16.7</v>
      </c>
      <c r="I6" s="240">
        <v>32.1</v>
      </c>
      <c r="J6" s="240">
        <v>1.2</v>
      </c>
      <c r="K6" s="240"/>
      <c r="L6" s="240">
        <v>71.400000000000006</v>
      </c>
      <c r="M6" s="240">
        <v>6.9</v>
      </c>
      <c r="N6" s="240">
        <v>18.5</v>
      </c>
      <c r="O6" s="240">
        <v>0.8</v>
      </c>
      <c r="P6" s="234"/>
      <c r="Q6" s="238" t="s">
        <v>86</v>
      </c>
      <c r="R6" s="238" t="s">
        <v>86</v>
      </c>
      <c r="S6" s="238" t="s">
        <v>86</v>
      </c>
      <c r="T6" s="238" t="s">
        <v>86</v>
      </c>
    </row>
    <row r="7" spans="1:23" s="223" customFormat="1" ht="9.9499999999999993" customHeight="1" x14ac:dyDescent="0.15">
      <c r="A7" s="69">
        <v>2000</v>
      </c>
      <c r="B7" s="233">
        <v>44.1</v>
      </c>
      <c r="C7" s="233">
        <v>19.100000000000001</v>
      </c>
      <c r="D7" s="233">
        <v>32.9</v>
      </c>
      <c r="E7" s="233">
        <v>3</v>
      </c>
      <c r="F7" s="233"/>
      <c r="G7" s="239">
        <v>48</v>
      </c>
      <c r="H7" s="240">
        <v>16</v>
      </c>
      <c r="I7" s="240">
        <v>32.700000000000003</v>
      </c>
      <c r="J7" s="240">
        <v>2.4</v>
      </c>
      <c r="K7" s="240"/>
      <c r="L7" s="240">
        <v>72.7</v>
      </c>
      <c r="M7" s="240">
        <v>6.8</v>
      </c>
      <c r="N7" s="240">
        <v>18.600000000000001</v>
      </c>
      <c r="O7" s="240">
        <v>0.8</v>
      </c>
      <c r="P7" s="234"/>
      <c r="Q7" s="238" t="s">
        <v>86</v>
      </c>
      <c r="R7" s="238" t="s">
        <v>86</v>
      </c>
      <c r="S7" s="238" t="s">
        <v>86</v>
      </c>
      <c r="T7" s="238" t="s">
        <v>86</v>
      </c>
    </row>
    <row r="8" spans="1:23" s="223" customFormat="1" ht="9.9499999999999993" customHeight="1" x14ac:dyDescent="0.15">
      <c r="A8" s="69">
        <v>2006</v>
      </c>
      <c r="B8" s="233">
        <v>45.5</v>
      </c>
      <c r="C8" s="233">
        <v>16</v>
      </c>
      <c r="D8" s="233">
        <v>32.5</v>
      </c>
      <c r="E8" s="233">
        <v>5.0999999999999996</v>
      </c>
      <c r="F8" s="233"/>
      <c r="G8" s="239">
        <v>48.9</v>
      </c>
      <c r="H8" s="240">
        <v>13.2</v>
      </c>
      <c r="I8" s="240">
        <v>32.799999999999997</v>
      </c>
      <c r="J8" s="240">
        <v>3.9</v>
      </c>
      <c r="K8" s="240"/>
      <c r="L8" s="240">
        <v>72.8</v>
      </c>
      <c r="M8" s="240">
        <v>5.4</v>
      </c>
      <c r="N8" s="240">
        <v>19</v>
      </c>
      <c r="O8" s="240">
        <v>1.5</v>
      </c>
      <c r="P8" s="234"/>
      <c r="Q8" s="238" t="s">
        <v>86</v>
      </c>
      <c r="R8" s="238" t="s">
        <v>86</v>
      </c>
      <c r="S8" s="238" t="s">
        <v>86</v>
      </c>
      <c r="T8" s="238" t="s">
        <v>86</v>
      </c>
    </row>
    <row r="9" spans="1:23" s="223" customFormat="1" ht="9.9499999999999993" customHeight="1" x14ac:dyDescent="0.15">
      <c r="A9" s="69">
        <v>2015</v>
      </c>
      <c r="B9" s="233">
        <v>45.9</v>
      </c>
      <c r="C9" s="233">
        <v>14.1</v>
      </c>
      <c r="D9" s="233">
        <v>32.200000000000003</v>
      </c>
      <c r="E9" s="233">
        <v>6.9</v>
      </c>
      <c r="F9" s="233"/>
      <c r="G9" s="239">
        <v>49.6</v>
      </c>
      <c r="H9" s="240">
        <v>12.1</v>
      </c>
      <c r="I9" s="240">
        <v>32.1</v>
      </c>
      <c r="J9" s="240">
        <v>5.0999999999999996</v>
      </c>
      <c r="K9" s="240"/>
      <c r="L9" s="240">
        <v>79.5</v>
      </c>
      <c r="M9" s="240">
        <v>4.2</v>
      </c>
      <c r="N9" s="240">
        <v>12.9</v>
      </c>
      <c r="O9" s="240">
        <v>2.2000000000000002</v>
      </c>
      <c r="P9" s="234"/>
      <c r="Q9" s="237">
        <v>77.5</v>
      </c>
      <c r="R9" s="237">
        <v>3.4</v>
      </c>
      <c r="S9" s="237">
        <v>15.8</v>
      </c>
      <c r="T9" s="237">
        <v>2.2000000000000002</v>
      </c>
    </row>
    <row r="10" spans="1:23" s="223" customFormat="1" ht="9.9499999999999993" customHeight="1" x14ac:dyDescent="0.15">
      <c r="A10" s="232">
        <v>2024</v>
      </c>
      <c r="B10" s="235">
        <v>53.6</v>
      </c>
      <c r="C10" s="235">
        <v>9.6</v>
      </c>
      <c r="D10" s="235">
        <v>28.4</v>
      </c>
      <c r="E10" s="235">
        <v>7.7</v>
      </c>
      <c r="F10" s="235"/>
      <c r="G10" s="241">
        <v>58.7</v>
      </c>
      <c r="H10" s="241">
        <v>8</v>
      </c>
      <c r="I10" s="241">
        <v>27.5</v>
      </c>
      <c r="J10" s="241">
        <v>5.0999999999999996</v>
      </c>
      <c r="K10" s="241"/>
      <c r="L10" s="241">
        <v>82.6</v>
      </c>
      <c r="M10" s="241">
        <v>2.6</v>
      </c>
      <c r="N10" s="241">
        <v>10.4</v>
      </c>
      <c r="O10" s="241">
        <v>3.5</v>
      </c>
      <c r="P10" s="236"/>
      <c r="Q10" s="235">
        <v>81.099999999999994</v>
      </c>
      <c r="R10" s="235">
        <v>1.9</v>
      </c>
      <c r="S10" s="235">
        <v>12.8</v>
      </c>
      <c r="T10" s="235">
        <v>3.5</v>
      </c>
    </row>
    <row r="11" spans="1:23" s="223" customFormat="1" ht="9.9499999999999993" customHeight="1" x14ac:dyDescent="0.15">
      <c r="A11" s="223" t="s">
        <v>106</v>
      </c>
      <c r="B11" s="22"/>
      <c r="C11" s="22"/>
      <c r="D11" s="22"/>
      <c r="E11" s="22"/>
      <c r="F11" s="22"/>
      <c r="G11" s="22"/>
    </row>
    <row r="12" spans="1:23" s="223" customFormat="1" ht="9.9499999999999993" customHeight="1" x14ac:dyDescent="0.15">
      <c r="A12" s="161" t="s">
        <v>231</v>
      </c>
      <c r="B12" s="22"/>
      <c r="C12" s="22"/>
      <c r="D12" s="22"/>
      <c r="E12" s="22"/>
      <c r="F12" s="22"/>
      <c r="G12" s="22"/>
    </row>
    <row r="13" spans="1:23" s="223" customFormat="1" ht="9.9499999999999993" customHeight="1" x14ac:dyDescent="0.15">
      <c r="A13" s="69"/>
      <c r="B13" s="22"/>
      <c r="C13" s="22"/>
      <c r="D13" s="22"/>
      <c r="E13" s="22"/>
      <c r="F13" s="22"/>
      <c r="G13" s="22"/>
    </row>
    <row r="14" spans="1:23" s="223" customFormat="1" ht="9.9499999999999993" customHeight="1" x14ac:dyDescent="0.15">
      <c r="A14" s="69"/>
      <c r="B14" s="22"/>
      <c r="C14" s="22"/>
      <c r="D14" s="22"/>
      <c r="E14" s="22"/>
      <c r="F14" s="22"/>
      <c r="G14" s="22"/>
    </row>
    <row r="15" spans="1:23" s="223" customFormat="1" ht="9.9499999999999993" customHeight="1" x14ac:dyDescent="0.15">
      <c r="A15" s="69"/>
      <c r="B15" s="22"/>
      <c r="C15" s="22"/>
      <c r="D15" s="22"/>
      <c r="E15" s="22"/>
      <c r="F15" s="22"/>
      <c r="G15" s="22"/>
    </row>
    <row r="16" spans="1:23" s="223" customFormat="1" ht="9.9499999999999993" customHeight="1" x14ac:dyDescent="0.15">
      <c r="A16" s="69"/>
      <c r="B16" s="22"/>
      <c r="C16" s="22"/>
      <c r="D16" s="22"/>
      <c r="E16" s="22"/>
      <c r="F16" s="22"/>
      <c r="G16" s="22"/>
    </row>
    <row r="17" spans="1:7" s="223" customFormat="1" ht="9.9499999999999993" customHeight="1" x14ac:dyDescent="0.15">
      <c r="A17" s="69"/>
      <c r="B17" s="22"/>
      <c r="C17" s="22"/>
      <c r="D17" s="22"/>
      <c r="E17" s="22"/>
      <c r="F17" s="22"/>
      <c r="G17" s="22"/>
    </row>
    <row r="18" spans="1:7" s="223" customFormat="1" ht="9.9499999999999993" customHeight="1" x14ac:dyDescent="0.15">
      <c r="A18" s="69"/>
      <c r="B18" s="22"/>
      <c r="C18" s="22"/>
      <c r="D18" s="22"/>
      <c r="E18" s="22"/>
      <c r="F18" s="22"/>
      <c r="G18" s="22"/>
    </row>
    <row r="19" spans="1:7" s="223" customFormat="1" ht="9.9499999999999993" customHeight="1" x14ac:dyDescent="0.15">
      <c r="A19" s="69"/>
      <c r="B19" s="22"/>
      <c r="C19" s="22"/>
      <c r="D19" s="22"/>
      <c r="E19" s="22"/>
      <c r="F19" s="22"/>
      <c r="G19" s="22"/>
    </row>
    <row r="20" spans="1:7" s="223" customFormat="1" ht="9.9499999999999993" customHeight="1" x14ac:dyDescent="0.15">
      <c r="A20" s="69"/>
      <c r="B20" s="22"/>
      <c r="C20" s="22"/>
      <c r="D20" s="22"/>
      <c r="E20" s="22"/>
      <c r="F20" s="22"/>
      <c r="G20" s="22"/>
    </row>
    <row r="21" spans="1:7" s="223" customFormat="1" ht="9.9499999999999993" customHeight="1" x14ac:dyDescent="0.15">
      <c r="A21" s="69"/>
      <c r="B21" s="22"/>
      <c r="C21" s="22"/>
      <c r="D21" s="22"/>
      <c r="E21" s="22"/>
      <c r="F21" s="22"/>
      <c r="G21" s="22"/>
    </row>
    <row r="22" spans="1:7" s="223" customFormat="1" ht="9.9499999999999993" customHeight="1" x14ac:dyDescent="0.15">
      <c r="A22" s="69"/>
      <c r="B22" s="22"/>
      <c r="C22" s="22"/>
      <c r="D22" s="22"/>
      <c r="E22" s="22"/>
      <c r="F22" s="22"/>
      <c r="G22" s="22"/>
    </row>
    <row r="23" spans="1:7" s="223" customFormat="1" ht="9.9499999999999993" customHeight="1" x14ac:dyDescent="0.15">
      <c r="A23" s="69"/>
      <c r="B23" s="22"/>
      <c r="C23" s="22"/>
      <c r="D23" s="22"/>
      <c r="E23" s="22"/>
      <c r="F23" s="22"/>
      <c r="G23" s="22"/>
    </row>
    <row r="24" spans="1:7" s="223" customFormat="1" ht="9.9499999999999993" customHeight="1" x14ac:dyDescent="0.15">
      <c r="A24" s="69"/>
      <c r="B24" s="22"/>
      <c r="C24" s="22"/>
      <c r="D24" s="22"/>
      <c r="E24" s="22"/>
      <c r="F24" s="22"/>
      <c r="G24" s="22"/>
    </row>
    <row r="25" spans="1:7" s="223" customFormat="1" ht="9.9499999999999993" customHeight="1" x14ac:dyDescent="0.15">
      <c r="A25" s="69"/>
      <c r="B25" s="22"/>
      <c r="C25" s="22"/>
      <c r="D25" s="22"/>
      <c r="E25" s="22"/>
      <c r="F25" s="22"/>
      <c r="G25" s="22"/>
    </row>
    <row r="26" spans="1:7" s="223" customFormat="1" ht="9.9499999999999993" customHeight="1" x14ac:dyDescent="0.15">
      <c r="A26" s="69"/>
      <c r="B26" s="22"/>
      <c r="C26" s="22"/>
      <c r="D26" s="22"/>
      <c r="E26" s="22"/>
      <c r="F26" s="22"/>
      <c r="G26" s="22"/>
    </row>
    <row r="27" spans="1:7" s="223" customFormat="1" ht="9.9499999999999993" customHeight="1" x14ac:dyDescent="0.15">
      <c r="A27" s="69"/>
      <c r="B27" s="22"/>
      <c r="C27" s="22"/>
      <c r="D27" s="22"/>
      <c r="E27" s="22"/>
      <c r="F27" s="22"/>
      <c r="G27" s="22"/>
    </row>
    <row r="28" spans="1:7" s="223" customFormat="1" ht="9.9499999999999993" customHeight="1" x14ac:dyDescent="0.15">
      <c r="A28" s="69"/>
      <c r="B28" s="22"/>
      <c r="C28" s="22"/>
      <c r="D28" s="22"/>
      <c r="E28" s="22"/>
      <c r="F28" s="22"/>
      <c r="G28" s="22"/>
    </row>
    <row r="29" spans="1:7" s="223" customFormat="1" ht="9.9499999999999993" customHeight="1" x14ac:dyDescent="0.15">
      <c r="A29" s="69"/>
      <c r="B29" s="22"/>
      <c r="C29" s="22"/>
      <c r="D29" s="22"/>
      <c r="E29" s="22"/>
      <c r="F29" s="22"/>
      <c r="G29" s="22"/>
    </row>
    <row r="30" spans="1:7" s="223" customFormat="1" ht="9.9499999999999993" customHeight="1" x14ac:dyDescent="0.15">
      <c r="A30" s="69"/>
      <c r="B30" s="22"/>
      <c r="C30" s="22"/>
      <c r="D30" s="22"/>
      <c r="E30" s="22"/>
      <c r="F30" s="22"/>
      <c r="G30" s="22"/>
    </row>
    <row r="31" spans="1:7" s="223" customFormat="1" ht="9.9499999999999993" customHeight="1" x14ac:dyDescent="0.15">
      <c r="A31" s="69"/>
      <c r="B31" s="22"/>
      <c r="C31" s="22"/>
      <c r="D31" s="22"/>
      <c r="E31" s="22"/>
      <c r="F31" s="22"/>
      <c r="G31" s="22"/>
    </row>
    <row r="32" spans="1:7" s="223" customFormat="1" ht="9.9499999999999993" customHeight="1" x14ac:dyDescent="0.15">
      <c r="A32" s="69"/>
      <c r="B32" s="22"/>
      <c r="C32" s="22"/>
      <c r="D32" s="22"/>
      <c r="E32" s="22"/>
      <c r="F32" s="22"/>
      <c r="G32" s="22"/>
    </row>
    <row r="33" spans="1:7" s="223" customFormat="1" ht="9.9499999999999993" customHeight="1" x14ac:dyDescent="0.15">
      <c r="A33" s="69"/>
      <c r="B33" s="22"/>
      <c r="C33" s="22"/>
      <c r="D33" s="22"/>
      <c r="E33" s="22"/>
      <c r="F33" s="22"/>
      <c r="G33" s="22"/>
    </row>
    <row r="34" spans="1:7" s="223" customFormat="1" ht="9.9499999999999993" customHeight="1" x14ac:dyDescent="0.15">
      <c r="A34" s="69"/>
      <c r="B34" s="22"/>
      <c r="C34" s="22"/>
      <c r="D34" s="22"/>
      <c r="E34" s="22"/>
      <c r="F34" s="22"/>
      <c r="G34" s="22"/>
    </row>
    <row r="35" spans="1:7" s="223" customFormat="1" ht="9.9499999999999993" customHeight="1" x14ac:dyDescent="0.15">
      <c r="A35" s="69"/>
      <c r="B35" s="22"/>
      <c r="C35" s="22"/>
      <c r="D35" s="22"/>
      <c r="E35" s="22"/>
      <c r="F35" s="22"/>
      <c r="G35" s="22"/>
    </row>
    <row r="36" spans="1:7" s="223" customFormat="1" ht="9.9499999999999993" customHeight="1" x14ac:dyDescent="0.15">
      <c r="A36" s="69"/>
      <c r="B36" s="22"/>
      <c r="C36" s="22"/>
      <c r="D36" s="22"/>
      <c r="E36" s="22"/>
      <c r="F36" s="22"/>
      <c r="G36" s="22"/>
    </row>
    <row r="37" spans="1:7" s="223" customFormat="1" ht="9.9499999999999993" customHeight="1" x14ac:dyDescent="0.15">
      <c r="A37" s="69"/>
      <c r="B37" s="22"/>
      <c r="C37" s="22"/>
      <c r="D37" s="22"/>
      <c r="E37" s="22"/>
      <c r="F37" s="22"/>
      <c r="G37" s="22"/>
    </row>
    <row r="38" spans="1:7" s="223" customFormat="1" ht="9.9499999999999993" customHeight="1" x14ac:dyDescent="0.15">
      <c r="A38" s="69"/>
      <c r="B38" s="22"/>
      <c r="C38" s="22"/>
      <c r="D38" s="22"/>
      <c r="E38" s="22"/>
      <c r="F38" s="22"/>
      <c r="G38" s="22"/>
    </row>
    <row r="39" spans="1:7" s="223" customFormat="1" ht="9.9499999999999993" customHeight="1" x14ac:dyDescent="0.15">
      <c r="A39" s="69"/>
      <c r="B39" s="22"/>
      <c r="C39" s="22"/>
      <c r="D39" s="22"/>
      <c r="E39" s="22"/>
      <c r="F39" s="22"/>
      <c r="G39" s="22"/>
    </row>
    <row r="40" spans="1:7" s="223" customFormat="1" ht="9.9499999999999993" customHeight="1" x14ac:dyDescent="0.15">
      <c r="A40" s="69"/>
      <c r="B40" s="22"/>
      <c r="C40" s="22"/>
      <c r="D40" s="22"/>
      <c r="E40" s="22"/>
      <c r="F40" s="22"/>
      <c r="G40" s="22"/>
    </row>
    <row r="41" spans="1:7" s="223" customFormat="1" ht="9.9499999999999993" customHeight="1" x14ac:dyDescent="0.15">
      <c r="A41" s="69"/>
      <c r="B41" s="22"/>
      <c r="C41" s="22"/>
      <c r="D41" s="22"/>
      <c r="E41" s="22"/>
      <c r="F41" s="22"/>
      <c r="G41" s="22"/>
    </row>
    <row r="42" spans="1:7" s="223" customFormat="1" ht="9.9499999999999993" customHeight="1" x14ac:dyDescent="0.15">
      <c r="A42" s="69"/>
      <c r="B42" s="22"/>
      <c r="C42" s="22"/>
      <c r="D42" s="22"/>
      <c r="E42" s="22"/>
      <c r="F42" s="22"/>
      <c r="G42" s="22"/>
    </row>
    <row r="43" spans="1:7" s="223" customFormat="1" ht="9.9499999999999993" customHeight="1" x14ac:dyDescent="0.15">
      <c r="A43" s="69"/>
      <c r="B43" s="22"/>
      <c r="C43" s="22"/>
      <c r="D43" s="22"/>
      <c r="E43" s="22"/>
      <c r="F43" s="22"/>
      <c r="G43" s="22"/>
    </row>
    <row r="44" spans="1:7" s="223" customFormat="1" ht="9.9499999999999993" customHeight="1" x14ac:dyDescent="0.15">
      <c r="A44" s="69"/>
      <c r="B44" s="22"/>
      <c r="C44" s="22"/>
      <c r="D44" s="22"/>
      <c r="E44" s="22"/>
      <c r="F44" s="22"/>
      <c r="G44" s="22"/>
    </row>
    <row r="45" spans="1:7" s="223" customFormat="1" ht="9.9499999999999993" customHeight="1" x14ac:dyDescent="0.15">
      <c r="A45" s="69"/>
      <c r="B45" s="22"/>
      <c r="C45" s="22"/>
      <c r="D45" s="22"/>
      <c r="E45" s="22"/>
      <c r="F45" s="22"/>
      <c r="G45" s="22"/>
    </row>
    <row r="46" spans="1:7" s="223" customFormat="1" ht="9.9499999999999993" customHeight="1" x14ac:dyDescent="0.15">
      <c r="A46" s="69"/>
      <c r="B46" s="22"/>
      <c r="C46" s="22"/>
      <c r="D46" s="22"/>
      <c r="E46" s="22"/>
      <c r="F46" s="22"/>
      <c r="G46" s="22"/>
    </row>
    <row r="47" spans="1:7" s="223" customFormat="1" ht="9.9499999999999993" customHeight="1" x14ac:dyDescent="0.15">
      <c r="A47" s="69"/>
      <c r="B47" s="22"/>
      <c r="C47" s="22"/>
      <c r="D47" s="22"/>
      <c r="E47" s="22"/>
      <c r="F47" s="22"/>
      <c r="G47" s="22"/>
    </row>
    <row r="48" spans="1:7" s="223" customFormat="1" ht="9.9499999999999993" customHeight="1" x14ac:dyDescent="0.15">
      <c r="A48" s="69"/>
      <c r="B48" s="22"/>
      <c r="C48" s="22"/>
      <c r="D48" s="22"/>
      <c r="E48" s="22"/>
      <c r="F48" s="22"/>
      <c r="G48" s="22"/>
    </row>
    <row r="49" spans="1:7" s="223" customFormat="1" ht="9.9499999999999993" customHeight="1" x14ac:dyDescent="0.15">
      <c r="A49" s="69"/>
      <c r="B49" s="22"/>
      <c r="C49" s="22"/>
      <c r="D49" s="22"/>
      <c r="E49" s="22"/>
      <c r="F49" s="22"/>
      <c r="G49" s="22"/>
    </row>
    <row r="50" spans="1:7" s="223" customFormat="1" ht="9.9499999999999993" customHeight="1" x14ac:dyDescent="0.15">
      <c r="A50" s="69"/>
      <c r="B50" s="22"/>
      <c r="C50" s="22"/>
      <c r="D50" s="22"/>
      <c r="E50" s="22"/>
      <c r="F50" s="22"/>
      <c r="G50" s="22"/>
    </row>
    <row r="51" spans="1:7" s="223" customFormat="1" ht="9.9499999999999993" customHeight="1" x14ac:dyDescent="0.15">
      <c r="A51" s="69"/>
      <c r="B51" s="22"/>
      <c r="C51" s="22"/>
      <c r="D51" s="22"/>
      <c r="E51" s="22"/>
      <c r="F51" s="22"/>
      <c r="G51" s="22"/>
    </row>
    <row r="52" spans="1:7" s="223" customFormat="1" ht="9.9499999999999993" customHeight="1" x14ac:dyDescent="0.15">
      <c r="A52" s="69"/>
      <c r="B52" s="22"/>
      <c r="C52" s="22"/>
      <c r="D52" s="22"/>
      <c r="E52" s="22"/>
      <c r="F52" s="22"/>
      <c r="G52" s="22"/>
    </row>
    <row r="53" spans="1:7" s="223" customFormat="1" ht="9.9499999999999993" customHeight="1" x14ac:dyDescent="0.15">
      <c r="A53" s="69"/>
      <c r="B53" s="22"/>
      <c r="C53" s="22"/>
      <c r="D53" s="22"/>
      <c r="E53" s="22"/>
      <c r="F53" s="22"/>
      <c r="G53" s="22"/>
    </row>
    <row r="54" spans="1:7" s="223" customFormat="1" ht="9.9499999999999993" customHeight="1" x14ac:dyDescent="0.15">
      <c r="A54" s="69"/>
      <c r="B54" s="22"/>
      <c r="C54" s="22"/>
      <c r="D54" s="22"/>
      <c r="E54" s="22"/>
      <c r="F54" s="22"/>
      <c r="G54" s="22"/>
    </row>
    <row r="55" spans="1:7" s="223" customFormat="1" ht="9.9499999999999993" customHeight="1" x14ac:dyDescent="0.15">
      <c r="A55" s="69"/>
      <c r="B55" s="22"/>
      <c r="C55" s="22"/>
      <c r="D55" s="22"/>
      <c r="E55" s="22"/>
      <c r="F55" s="22"/>
      <c r="G55" s="22"/>
    </row>
    <row r="56" spans="1:7" s="223" customFormat="1" ht="9.9499999999999993" customHeight="1" x14ac:dyDescent="0.15">
      <c r="A56" s="69"/>
      <c r="B56" s="22"/>
      <c r="C56" s="22"/>
      <c r="D56" s="22"/>
      <c r="E56" s="22"/>
      <c r="F56" s="22"/>
      <c r="G56" s="22"/>
    </row>
    <row r="57" spans="1:7" s="223" customFormat="1" ht="9.9499999999999993" customHeight="1" x14ac:dyDescent="0.15">
      <c r="A57" s="69"/>
      <c r="B57" s="22"/>
      <c r="C57" s="22"/>
      <c r="D57" s="22"/>
      <c r="E57" s="22"/>
      <c r="F57" s="22"/>
      <c r="G57" s="22"/>
    </row>
    <row r="58" spans="1:7" s="223" customFormat="1" ht="9.9499999999999993" customHeight="1" x14ac:dyDescent="0.15">
      <c r="A58" s="69"/>
      <c r="B58" s="22"/>
      <c r="C58" s="22"/>
      <c r="D58" s="22"/>
      <c r="E58" s="22"/>
      <c r="F58" s="22"/>
      <c r="G58" s="22"/>
    </row>
    <row r="59" spans="1:7" s="223" customFormat="1" ht="9.9499999999999993" customHeight="1" x14ac:dyDescent="0.15">
      <c r="A59" s="69"/>
      <c r="B59" s="22"/>
      <c r="C59" s="22"/>
      <c r="D59" s="22"/>
      <c r="E59" s="22"/>
      <c r="F59" s="22"/>
      <c r="G59" s="22"/>
    </row>
    <row r="60" spans="1:7" s="223" customFormat="1" ht="9.9499999999999993" customHeight="1" x14ac:dyDescent="0.15">
      <c r="A60" s="69"/>
      <c r="B60" s="22"/>
      <c r="C60" s="22"/>
      <c r="D60" s="22"/>
      <c r="E60" s="22"/>
      <c r="F60" s="22"/>
      <c r="G60" s="22"/>
    </row>
    <row r="61" spans="1:7" s="223" customFormat="1" ht="9.9499999999999993" customHeight="1" x14ac:dyDescent="0.15">
      <c r="A61" s="69"/>
      <c r="B61" s="22"/>
      <c r="C61" s="22"/>
      <c r="D61" s="22"/>
      <c r="E61" s="22"/>
      <c r="F61" s="22"/>
      <c r="G61" s="22"/>
    </row>
    <row r="62" spans="1:7" s="223" customFormat="1" ht="9.9499999999999993" customHeight="1" x14ac:dyDescent="0.15">
      <c r="A62" s="69"/>
      <c r="B62" s="22"/>
      <c r="C62" s="22"/>
      <c r="D62" s="22"/>
      <c r="E62" s="22"/>
      <c r="F62" s="22"/>
      <c r="G62" s="22"/>
    </row>
    <row r="63" spans="1:7" s="223" customFormat="1" ht="9.9499999999999993" customHeight="1" x14ac:dyDescent="0.15">
      <c r="A63" s="69"/>
      <c r="B63" s="22"/>
      <c r="C63" s="22"/>
      <c r="D63" s="22"/>
      <c r="E63" s="22"/>
      <c r="F63" s="22"/>
      <c r="G63" s="22"/>
    </row>
    <row r="64" spans="1:7" s="223" customFormat="1" ht="9.9499999999999993" customHeight="1" x14ac:dyDescent="0.15">
      <c r="A64" s="69"/>
      <c r="B64" s="22"/>
      <c r="C64" s="22"/>
      <c r="D64" s="22"/>
      <c r="E64" s="22"/>
      <c r="F64" s="22"/>
      <c r="G64" s="22"/>
    </row>
    <row r="65" spans="1:7" s="223" customFormat="1" ht="9.9499999999999993" customHeight="1" x14ac:dyDescent="0.15">
      <c r="A65" s="69"/>
      <c r="B65" s="22"/>
      <c r="C65" s="22"/>
      <c r="D65" s="22"/>
      <c r="E65" s="22"/>
      <c r="F65" s="22"/>
      <c r="G65" s="22"/>
    </row>
    <row r="66" spans="1:7" s="223" customFormat="1" ht="9.9499999999999993" customHeight="1" x14ac:dyDescent="0.15">
      <c r="A66" s="69"/>
      <c r="B66" s="22"/>
      <c r="C66" s="22"/>
      <c r="D66" s="22"/>
      <c r="E66" s="22"/>
      <c r="F66" s="22"/>
      <c r="G66" s="22"/>
    </row>
    <row r="67" spans="1:7" s="223" customFormat="1" ht="9.9499999999999993" customHeight="1" x14ac:dyDescent="0.15">
      <c r="A67" s="69"/>
      <c r="B67" s="22"/>
      <c r="C67" s="22"/>
      <c r="D67" s="22"/>
      <c r="E67" s="22"/>
      <c r="F67" s="22"/>
      <c r="G67" s="22"/>
    </row>
    <row r="68" spans="1:7" s="223" customFormat="1" ht="9.9499999999999993" customHeight="1" x14ac:dyDescent="0.15">
      <c r="A68" s="69"/>
      <c r="B68" s="22"/>
      <c r="C68" s="22"/>
      <c r="D68" s="22"/>
      <c r="E68" s="22"/>
      <c r="F68" s="22"/>
      <c r="G68" s="22"/>
    </row>
    <row r="69" spans="1:7" s="223" customFormat="1" ht="9.9499999999999993" customHeight="1" x14ac:dyDescent="0.15">
      <c r="A69" s="69"/>
      <c r="B69" s="22"/>
      <c r="C69" s="22"/>
      <c r="D69" s="22"/>
      <c r="E69" s="22"/>
      <c r="F69" s="22"/>
      <c r="G69" s="22"/>
    </row>
    <row r="70" spans="1:7" s="223" customFormat="1" ht="9.9499999999999993" customHeight="1" x14ac:dyDescent="0.15">
      <c r="A70" s="69"/>
      <c r="B70" s="22"/>
      <c r="C70" s="22"/>
      <c r="D70" s="22"/>
      <c r="E70" s="22"/>
      <c r="F70" s="22"/>
      <c r="G70" s="22"/>
    </row>
    <row r="71" spans="1:7" s="223" customFormat="1" ht="9.9499999999999993" customHeight="1" x14ac:dyDescent="0.15">
      <c r="A71" s="69"/>
      <c r="B71" s="22"/>
      <c r="C71" s="22"/>
      <c r="D71" s="22"/>
      <c r="E71" s="22"/>
      <c r="F71" s="22"/>
      <c r="G71" s="22"/>
    </row>
    <row r="72" spans="1:7" s="223" customFormat="1" ht="9.9499999999999993" customHeight="1" x14ac:dyDescent="0.15">
      <c r="A72" s="69"/>
      <c r="B72" s="22"/>
      <c r="C72" s="22"/>
      <c r="D72" s="22"/>
      <c r="E72" s="22"/>
      <c r="F72" s="22"/>
      <c r="G72" s="22"/>
    </row>
    <row r="73" spans="1:7" s="223" customFormat="1" ht="9.9499999999999993" customHeight="1" x14ac:dyDescent="0.15">
      <c r="A73" s="69"/>
      <c r="B73" s="22"/>
      <c r="C73" s="22"/>
      <c r="D73" s="22"/>
      <c r="E73" s="22"/>
      <c r="F73" s="22"/>
      <c r="G73" s="22"/>
    </row>
    <row r="74" spans="1:7" s="223" customFormat="1" ht="9.9499999999999993" customHeight="1" x14ac:dyDescent="0.15">
      <c r="A74" s="69"/>
      <c r="B74" s="22"/>
      <c r="C74" s="22"/>
      <c r="D74" s="22"/>
      <c r="E74" s="22"/>
      <c r="F74" s="22"/>
      <c r="G74" s="22"/>
    </row>
    <row r="75" spans="1:7" s="223" customFormat="1" ht="9.9499999999999993" customHeight="1" x14ac:dyDescent="0.15">
      <c r="A75" s="69"/>
      <c r="B75" s="22"/>
      <c r="C75" s="22"/>
      <c r="D75" s="22"/>
      <c r="E75" s="22"/>
      <c r="F75" s="22"/>
      <c r="G75" s="22"/>
    </row>
    <row r="76" spans="1:7" s="223" customFormat="1" ht="9.9499999999999993" customHeight="1" x14ac:dyDescent="0.15">
      <c r="A76" s="69"/>
      <c r="B76" s="22"/>
      <c r="C76" s="22"/>
      <c r="D76" s="22"/>
      <c r="E76" s="22"/>
      <c r="F76" s="22"/>
      <c r="G76" s="22"/>
    </row>
    <row r="77" spans="1:7" s="223" customFormat="1" ht="9.9499999999999993" customHeight="1" x14ac:dyDescent="0.15">
      <c r="A77" s="69"/>
      <c r="B77" s="22"/>
      <c r="C77" s="22"/>
      <c r="D77" s="22"/>
      <c r="E77" s="22"/>
      <c r="F77" s="22"/>
      <c r="G77" s="22"/>
    </row>
    <row r="78" spans="1:7" s="223" customFormat="1" ht="9.9499999999999993" customHeight="1" x14ac:dyDescent="0.15">
      <c r="A78" s="69"/>
      <c r="B78" s="22"/>
      <c r="C78" s="22"/>
      <c r="D78" s="22"/>
      <c r="E78" s="22"/>
      <c r="F78" s="22"/>
      <c r="G78" s="22"/>
    </row>
    <row r="79" spans="1:7" s="223" customFormat="1" ht="9.9499999999999993" customHeight="1" x14ac:dyDescent="0.15">
      <c r="A79" s="69"/>
      <c r="B79" s="22"/>
      <c r="C79" s="22"/>
      <c r="D79" s="22"/>
      <c r="E79" s="22"/>
      <c r="F79" s="22"/>
      <c r="G79" s="22"/>
    </row>
    <row r="80" spans="1:7" s="223" customFormat="1" ht="9.9499999999999993" customHeight="1" x14ac:dyDescent="0.15">
      <c r="A80" s="69"/>
      <c r="B80" s="22"/>
      <c r="C80" s="22"/>
      <c r="D80" s="22"/>
      <c r="E80" s="22"/>
      <c r="F80" s="22"/>
      <c r="G80" s="22"/>
    </row>
    <row r="81" spans="1:7" s="223" customFormat="1" ht="9.9499999999999993" customHeight="1" x14ac:dyDescent="0.15">
      <c r="A81" s="69"/>
      <c r="B81" s="22"/>
      <c r="C81" s="22"/>
      <c r="D81" s="22"/>
      <c r="E81" s="22"/>
      <c r="F81" s="22"/>
      <c r="G81" s="22"/>
    </row>
    <row r="82" spans="1:7" s="223" customFormat="1" ht="9.9499999999999993" customHeight="1" x14ac:dyDescent="0.15">
      <c r="A82" s="69"/>
      <c r="B82" s="22"/>
      <c r="C82" s="22"/>
      <c r="D82" s="22"/>
      <c r="E82" s="22"/>
      <c r="F82" s="22"/>
      <c r="G82" s="22"/>
    </row>
    <row r="83" spans="1:7" s="223" customFormat="1" ht="9.9499999999999993" customHeight="1" x14ac:dyDescent="0.15">
      <c r="A83" s="69"/>
      <c r="B83" s="22"/>
      <c r="C83" s="22"/>
      <c r="D83" s="22"/>
      <c r="E83" s="22"/>
      <c r="F83" s="22"/>
      <c r="G83" s="22"/>
    </row>
    <row r="84" spans="1:7" s="223" customFormat="1" ht="9.9499999999999993" customHeight="1" x14ac:dyDescent="0.15">
      <c r="A84" s="69"/>
      <c r="B84" s="22"/>
      <c r="C84" s="22"/>
      <c r="D84" s="22"/>
      <c r="E84" s="22"/>
      <c r="F84" s="22"/>
      <c r="G84" s="22"/>
    </row>
    <row r="85" spans="1:7" s="223" customFormat="1" ht="9.9499999999999993" customHeight="1" x14ac:dyDescent="0.15">
      <c r="A85" s="69"/>
      <c r="B85" s="22"/>
      <c r="C85" s="22"/>
      <c r="D85" s="22"/>
      <c r="E85" s="22"/>
      <c r="F85" s="22"/>
      <c r="G85" s="22"/>
    </row>
    <row r="86" spans="1:7" s="223" customFormat="1" ht="9.9499999999999993" customHeight="1" x14ac:dyDescent="0.15">
      <c r="A86" s="69"/>
      <c r="B86" s="22"/>
      <c r="C86" s="22"/>
      <c r="D86" s="22"/>
      <c r="E86" s="22"/>
      <c r="F86" s="22"/>
      <c r="G86" s="22"/>
    </row>
    <row r="87" spans="1:7" s="223" customFormat="1" ht="9.9499999999999993" customHeight="1" x14ac:dyDescent="0.15">
      <c r="A87" s="69"/>
      <c r="B87" s="22"/>
      <c r="C87" s="22"/>
      <c r="D87" s="22"/>
      <c r="E87" s="22"/>
      <c r="F87" s="22"/>
      <c r="G87" s="22"/>
    </row>
    <row r="88" spans="1:7" s="223" customFormat="1" ht="9.9499999999999993" customHeight="1" x14ac:dyDescent="0.15">
      <c r="A88" s="69"/>
      <c r="B88" s="22"/>
      <c r="C88" s="22"/>
      <c r="D88" s="22"/>
      <c r="E88" s="22"/>
      <c r="F88" s="22"/>
      <c r="G88" s="22"/>
    </row>
    <row r="89" spans="1:7" s="223" customFormat="1" ht="9.9499999999999993" customHeight="1" x14ac:dyDescent="0.15">
      <c r="A89" s="69"/>
      <c r="B89" s="22"/>
      <c r="C89" s="22"/>
      <c r="D89" s="22"/>
      <c r="E89" s="22"/>
      <c r="F89" s="22"/>
      <c r="G89" s="22"/>
    </row>
    <row r="90" spans="1:7" s="223" customFormat="1" ht="9.9499999999999993" customHeight="1" x14ac:dyDescent="0.15">
      <c r="A90" s="69"/>
      <c r="B90" s="22"/>
      <c r="C90" s="22"/>
      <c r="D90" s="22"/>
      <c r="E90" s="22"/>
      <c r="F90" s="22"/>
      <c r="G90" s="22"/>
    </row>
    <row r="91" spans="1:7" s="223" customFormat="1" ht="9.9499999999999993" customHeight="1" x14ac:dyDescent="0.15">
      <c r="A91" s="69"/>
      <c r="B91" s="22"/>
      <c r="C91" s="22"/>
      <c r="D91" s="22"/>
      <c r="E91" s="22"/>
      <c r="F91" s="22"/>
      <c r="G91" s="22"/>
    </row>
    <row r="92" spans="1:7" s="223" customFormat="1" ht="9.9499999999999993" customHeight="1" x14ac:dyDescent="0.15">
      <c r="A92" s="69"/>
      <c r="B92" s="22"/>
      <c r="C92" s="22"/>
      <c r="D92" s="22"/>
      <c r="E92" s="22"/>
      <c r="F92" s="22"/>
      <c r="G92" s="22"/>
    </row>
    <row r="93" spans="1:7" s="223" customFormat="1" ht="9.9499999999999993" customHeight="1" x14ac:dyDescent="0.15">
      <c r="A93" s="69"/>
      <c r="B93" s="22"/>
      <c r="C93" s="22"/>
      <c r="D93" s="22"/>
      <c r="E93" s="22"/>
      <c r="F93" s="22"/>
      <c r="G93" s="22"/>
    </row>
    <row r="94" spans="1:7" s="223" customFormat="1" ht="9.9499999999999993" customHeight="1" x14ac:dyDescent="0.15">
      <c r="A94" s="69"/>
      <c r="B94" s="22"/>
      <c r="C94" s="22"/>
      <c r="D94" s="22"/>
      <c r="E94" s="22"/>
      <c r="F94" s="22"/>
      <c r="G94" s="22"/>
    </row>
    <row r="95" spans="1:7" s="223" customFormat="1" ht="9.9499999999999993" customHeight="1" x14ac:dyDescent="0.15">
      <c r="A95" s="69"/>
      <c r="B95" s="22"/>
      <c r="C95" s="22"/>
      <c r="D95" s="22"/>
      <c r="E95" s="22"/>
      <c r="F95" s="22"/>
      <c r="G95" s="22"/>
    </row>
    <row r="96" spans="1:7" s="223" customFormat="1" ht="9.9499999999999993" customHeight="1" x14ac:dyDescent="0.15">
      <c r="A96" s="69"/>
      <c r="B96" s="22"/>
      <c r="C96" s="22"/>
      <c r="D96" s="22"/>
      <c r="E96" s="22"/>
      <c r="F96" s="22"/>
      <c r="G96" s="22"/>
    </row>
    <row r="97" spans="1:7" s="223" customFormat="1" ht="9.9499999999999993" customHeight="1" x14ac:dyDescent="0.15">
      <c r="A97" s="69"/>
      <c r="B97" s="22"/>
      <c r="C97" s="22"/>
      <c r="D97" s="22"/>
      <c r="E97" s="22"/>
      <c r="F97" s="22"/>
      <c r="G97" s="22"/>
    </row>
    <row r="98" spans="1:7" s="223" customFormat="1" ht="9.9499999999999993" customHeight="1" x14ac:dyDescent="0.15">
      <c r="A98" s="69"/>
      <c r="B98" s="22"/>
      <c r="C98" s="22"/>
      <c r="D98" s="22"/>
      <c r="E98" s="22"/>
      <c r="F98" s="22"/>
      <c r="G98" s="22"/>
    </row>
    <row r="99" spans="1:7" s="223" customFormat="1" ht="9.9499999999999993" customHeight="1" x14ac:dyDescent="0.15">
      <c r="A99" s="69"/>
      <c r="B99" s="22"/>
      <c r="C99" s="22"/>
      <c r="D99" s="22"/>
      <c r="E99" s="22"/>
      <c r="F99" s="22"/>
      <c r="G99" s="22"/>
    </row>
    <row r="100" spans="1:7" s="223" customFormat="1" ht="9.9499999999999993" customHeight="1" x14ac:dyDescent="0.15">
      <c r="A100" s="69"/>
      <c r="B100" s="22"/>
      <c r="C100" s="22"/>
      <c r="D100" s="22"/>
      <c r="E100" s="22"/>
      <c r="F100" s="22"/>
      <c r="G100" s="22"/>
    </row>
    <row r="101" spans="1:7" s="223" customFormat="1" ht="9.9499999999999993" customHeight="1" x14ac:dyDescent="0.15">
      <c r="A101" s="69"/>
      <c r="B101" s="22"/>
      <c r="C101" s="22"/>
      <c r="D101" s="22"/>
      <c r="E101" s="22"/>
      <c r="F101" s="22"/>
      <c r="G101" s="22"/>
    </row>
    <row r="102" spans="1:7" s="223" customFormat="1" ht="9.9499999999999993" customHeight="1" x14ac:dyDescent="0.15">
      <c r="A102" s="69"/>
      <c r="B102" s="22"/>
      <c r="C102" s="22"/>
      <c r="D102" s="22"/>
      <c r="E102" s="22"/>
      <c r="F102" s="22"/>
      <c r="G102" s="22"/>
    </row>
    <row r="103" spans="1:7" s="223" customFormat="1" ht="9.9499999999999993" customHeight="1" x14ac:dyDescent="0.15">
      <c r="A103" s="69"/>
      <c r="B103" s="22"/>
      <c r="C103" s="22"/>
      <c r="D103" s="22"/>
      <c r="E103" s="22"/>
      <c r="F103" s="22"/>
      <c r="G103" s="22"/>
    </row>
    <row r="104" spans="1:7" s="223" customFormat="1" ht="9.9499999999999993" customHeight="1" x14ac:dyDescent="0.15">
      <c r="A104" s="69"/>
      <c r="B104" s="22"/>
      <c r="C104" s="22"/>
      <c r="D104" s="22"/>
      <c r="E104" s="22"/>
      <c r="F104" s="22"/>
      <c r="G104" s="22"/>
    </row>
    <row r="105" spans="1:7" s="223" customFormat="1" ht="9.9499999999999993" customHeight="1" x14ac:dyDescent="0.15">
      <c r="A105" s="69"/>
      <c r="B105" s="22"/>
      <c r="C105" s="22"/>
      <c r="D105" s="22"/>
      <c r="E105" s="22"/>
      <c r="F105" s="22"/>
      <c r="G105" s="22"/>
    </row>
    <row r="106" spans="1:7" s="223" customFormat="1" ht="9.9499999999999993" customHeight="1" x14ac:dyDescent="0.15">
      <c r="A106" s="69"/>
      <c r="B106" s="22"/>
      <c r="C106" s="22"/>
      <c r="D106" s="22"/>
      <c r="E106" s="22"/>
      <c r="F106" s="22"/>
      <c r="G106" s="22"/>
    </row>
    <row r="107" spans="1:7" s="223" customFormat="1" ht="9.9499999999999993" customHeight="1" x14ac:dyDescent="0.15">
      <c r="A107" s="69"/>
      <c r="B107" s="22"/>
      <c r="C107" s="22"/>
      <c r="D107" s="22"/>
      <c r="E107" s="22"/>
      <c r="F107" s="22"/>
      <c r="G107" s="22"/>
    </row>
    <row r="108" spans="1:7" s="223" customFormat="1" ht="9.9499999999999993" customHeight="1" x14ac:dyDescent="0.15">
      <c r="A108" s="69"/>
      <c r="B108" s="22"/>
      <c r="C108" s="22"/>
      <c r="D108" s="22"/>
      <c r="E108" s="22"/>
      <c r="F108" s="22"/>
      <c r="G108" s="22"/>
    </row>
    <row r="109" spans="1:7" s="223" customFormat="1" ht="9.9499999999999993" customHeight="1" x14ac:dyDescent="0.15">
      <c r="A109" s="69"/>
      <c r="B109" s="22"/>
      <c r="C109" s="22"/>
      <c r="D109" s="22"/>
      <c r="E109" s="22"/>
      <c r="F109" s="22"/>
      <c r="G109" s="22"/>
    </row>
    <row r="110" spans="1:7" s="223" customFormat="1" ht="9.9499999999999993" customHeight="1" x14ac:dyDescent="0.15">
      <c r="A110" s="69"/>
      <c r="B110" s="22"/>
      <c r="C110" s="22"/>
      <c r="D110" s="22"/>
      <c r="E110" s="22"/>
      <c r="F110" s="22"/>
      <c r="G110" s="22"/>
    </row>
    <row r="111" spans="1:7" s="223" customFormat="1" ht="9.9499999999999993" customHeight="1" x14ac:dyDescent="0.15">
      <c r="A111" s="69"/>
      <c r="B111" s="22"/>
      <c r="C111" s="22"/>
      <c r="D111" s="22"/>
      <c r="E111" s="22"/>
      <c r="F111" s="22"/>
      <c r="G111" s="22"/>
    </row>
    <row r="112" spans="1:7" s="223" customFormat="1" ht="9.9499999999999993" customHeight="1" x14ac:dyDescent="0.15">
      <c r="A112" s="69"/>
      <c r="B112" s="22"/>
      <c r="C112" s="22"/>
      <c r="D112" s="22"/>
      <c r="E112" s="22"/>
      <c r="F112" s="22"/>
      <c r="G112" s="22"/>
    </row>
    <row r="113" spans="1:7" s="223" customFormat="1" ht="9.9499999999999993" customHeight="1" x14ac:dyDescent="0.15">
      <c r="A113" s="69"/>
      <c r="B113" s="22"/>
      <c r="C113" s="22"/>
      <c r="D113" s="22"/>
      <c r="E113" s="22"/>
      <c r="F113" s="22"/>
      <c r="G113" s="22"/>
    </row>
    <row r="114" spans="1:7" s="223" customFormat="1" ht="9.9499999999999993" customHeight="1" x14ac:dyDescent="0.15">
      <c r="A114" s="69"/>
      <c r="B114" s="22"/>
      <c r="C114" s="22"/>
      <c r="D114" s="22"/>
      <c r="E114" s="22"/>
      <c r="F114" s="22"/>
      <c r="G114" s="22"/>
    </row>
    <row r="115" spans="1:7" s="223" customFormat="1" ht="9.9499999999999993" customHeight="1" x14ac:dyDescent="0.15">
      <c r="A115" s="69"/>
      <c r="B115" s="22"/>
      <c r="C115" s="22"/>
      <c r="D115" s="22"/>
      <c r="E115" s="22"/>
      <c r="F115" s="22"/>
      <c r="G115" s="22"/>
    </row>
    <row r="116" spans="1:7" s="223" customFormat="1" ht="9.9499999999999993" customHeight="1" x14ac:dyDescent="0.15">
      <c r="A116" s="69"/>
      <c r="B116" s="22"/>
      <c r="C116" s="22"/>
      <c r="D116" s="22"/>
      <c r="E116" s="22"/>
      <c r="F116" s="22"/>
      <c r="G116" s="22"/>
    </row>
    <row r="117" spans="1:7" s="223" customFormat="1" ht="9.9499999999999993" customHeight="1" x14ac:dyDescent="0.15">
      <c r="A117" s="69"/>
      <c r="B117" s="22"/>
      <c r="C117" s="22"/>
      <c r="D117" s="22"/>
      <c r="E117" s="22"/>
      <c r="F117" s="22"/>
      <c r="G117" s="22"/>
    </row>
    <row r="118" spans="1:7" s="223" customFormat="1" ht="9.9499999999999993" customHeight="1" x14ac:dyDescent="0.15">
      <c r="A118" s="69"/>
      <c r="B118" s="22"/>
      <c r="C118" s="22"/>
      <c r="D118" s="22"/>
      <c r="E118" s="22"/>
      <c r="F118" s="22"/>
      <c r="G118" s="22"/>
    </row>
    <row r="119" spans="1:7" s="223" customFormat="1" ht="9.9499999999999993" customHeight="1" x14ac:dyDescent="0.15">
      <c r="A119" s="69"/>
      <c r="B119" s="22"/>
      <c r="C119" s="22"/>
      <c r="D119" s="22"/>
      <c r="E119" s="22"/>
      <c r="F119" s="22"/>
      <c r="G119" s="22"/>
    </row>
    <row r="120" spans="1:7" s="223" customFormat="1" ht="9.9499999999999993" customHeight="1" x14ac:dyDescent="0.15">
      <c r="A120" s="69"/>
      <c r="B120" s="22"/>
      <c r="C120" s="22"/>
      <c r="D120" s="22"/>
      <c r="E120" s="22"/>
      <c r="F120" s="22"/>
      <c r="G120" s="22"/>
    </row>
    <row r="121" spans="1:7" s="223" customFormat="1" ht="9.9499999999999993" customHeight="1" x14ac:dyDescent="0.15">
      <c r="A121" s="69"/>
      <c r="B121" s="22"/>
      <c r="C121" s="22"/>
      <c r="D121" s="22"/>
      <c r="E121" s="22"/>
      <c r="F121" s="22"/>
      <c r="G121" s="22"/>
    </row>
    <row r="122" spans="1:7" s="223" customFormat="1" ht="9.9499999999999993" customHeight="1" x14ac:dyDescent="0.15">
      <c r="A122" s="69"/>
      <c r="B122" s="22"/>
      <c r="C122" s="22"/>
      <c r="D122" s="22"/>
      <c r="E122" s="22"/>
      <c r="F122" s="22"/>
      <c r="G122" s="22"/>
    </row>
    <row r="123" spans="1:7" s="223" customFormat="1" ht="9.9499999999999993" customHeight="1" x14ac:dyDescent="0.15">
      <c r="A123" s="69"/>
      <c r="B123" s="22"/>
      <c r="C123" s="22"/>
      <c r="D123" s="22"/>
      <c r="E123" s="22"/>
      <c r="F123" s="22"/>
      <c r="G123" s="22"/>
    </row>
    <row r="124" spans="1:7" s="223" customFormat="1" ht="9.9499999999999993" customHeight="1" x14ac:dyDescent="0.15">
      <c r="A124" s="69"/>
      <c r="B124" s="22"/>
      <c r="C124" s="22"/>
      <c r="D124" s="22"/>
      <c r="E124" s="22"/>
      <c r="F124" s="22"/>
      <c r="G124" s="22"/>
    </row>
    <row r="125" spans="1:7" s="223" customFormat="1" ht="9.9499999999999993" customHeight="1" x14ac:dyDescent="0.15">
      <c r="A125" s="69"/>
      <c r="B125" s="22"/>
      <c r="C125" s="22"/>
      <c r="D125" s="22"/>
      <c r="E125" s="22"/>
      <c r="F125" s="22"/>
      <c r="G125" s="22"/>
    </row>
    <row r="126" spans="1:7" s="223" customFormat="1" ht="9.9499999999999993" customHeight="1" x14ac:dyDescent="0.15">
      <c r="A126" s="69"/>
      <c r="B126" s="22"/>
      <c r="C126" s="22"/>
      <c r="D126" s="22"/>
      <c r="E126" s="22"/>
      <c r="F126" s="22"/>
      <c r="G126" s="22"/>
    </row>
    <row r="127" spans="1:7" s="223" customFormat="1" ht="9.9499999999999993" customHeight="1" x14ac:dyDescent="0.15">
      <c r="A127" s="69"/>
      <c r="B127" s="22"/>
      <c r="C127" s="22"/>
      <c r="D127" s="22"/>
      <c r="E127" s="22"/>
      <c r="F127" s="22"/>
      <c r="G127" s="22"/>
    </row>
    <row r="128" spans="1:7" s="223" customFormat="1" ht="9.9499999999999993" customHeight="1" x14ac:dyDescent="0.15">
      <c r="A128" s="69"/>
      <c r="B128" s="22"/>
      <c r="C128" s="22"/>
      <c r="D128" s="22"/>
      <c r="E128" s="22"/>
      <c r="F128" s="22"/>
      <c r="G128" s="22"/>
    </row>
    <row r="129" spans="1:7" s="223" customFormat="1" ht="9.9499999999999993" customHeight="1" x14ac:dyDescent="0.15">
      <c r="A129" s="69"/>
      <c r="B129" s="22"/>
      <c r="C129" s="22"/>
      <c r="D129" s="22"/>
      <c r="E129" s="22"/>
      <c r="F129" s="22"/>
      <c r="G129" s="22"/>
    </row>
    <row r="130" spans="1:7" s="223" customFormat="1" ht="9.9499999999999993" customHeight="1" x14ac:dyDescent="0.15">
      <c r="A130" s="69"/>
      <c r="B130" s="22"/>
      <c r="C130" s="22"/>
      <c r="D130" s="22"/>
      <c r="E130" s="22"/>
      <c r="F130" s="22"/>
      <c r="G130" s="22"/>
    </row>
    <row r="131" spans="1:7" s="223" customFormat="1" ht="9.9499999999999993" customHeight="1" x14ac:dyDescent="0.15">
      <c r="A131" s="69"/>
      <c r="B131" s="22"/>
      <c r="C131" s="22"/>
      <c r="D131" s="22"/>
      <c r="E131" s="22"/>
      <c r="F131" s="22"/>
      <c r="G131" s="22"/>
    </row>
    <row r="132" spans="1:7" s="223" customFormat="1" ht="9.9499999999999993" customHeight="1" x14ac:dyDescent="0.15">
      <c r="A132" s="69"/>
      <c r="B132" s="22"/>
      <c r="C132" s="22"/>
      <c r="D132" s="22"/>
      <c r="E132" s="22"/>
      <c r="F132" s="22"/>
      <c r="G132" s="22"/>
    </row>
    <row r="133" spans="1:7" s="223" customFormat="1" ht="9.9499999999999993" customHeight="1" x14ac:dyDescent="0.15">
      <c r="A133" s="69"/>
      <c r="B133" s="22"/>
      <c r="C133" s="22"/>
      <c r="D133" s="22"/>
      <c r="E133" s="22"/>
      <c r="F133" s="22"/>
      <c r="G133" s="22"/>
    </row>
    <row r="134" spans="1:7" s="223" customFormat="1" ht="9.9499999999999993" customHeight="1" x14ac:dyDescent="0.15">
      <c r="A134" s="69"/>
      <c r="B134" s="22"/>
      <c r="C134" s="22"/>
      <c r="D134" s="22"/>
      <c r="E134" s="22"/>
      <c r="F134" s="22"/>
      <c r="G134" s="22"/>
    </row>
    <row r="135" spans="1:7" s="223" customFormat="1" ht="9.9499999999999993" customHeight="1" x14ac:dyDescent="0.15">
      <c r="A135" s="69"/>
      <c r="B135" s="22"/>
      <c r="C135" s="22"/>
      <c r="D135" s="22"/>
      <c r="E135" s="22"/>
      <c r="F135" s="22"/>
      <c r="G135" s="22"/>
    </row>
    <row r="136" spans="1:7" s="223" customFormat="1" ht="9.9499999999999993" customHeight="1" x14ac:dyDescent="0.15">
      <c r="A136" s="69"/>
      <c r="B136" s="22"/>
      <c r="C136" s="22"/>
      <c r="D136" s="22"/>
      <c r="E136" s="22"/>
      <c r="F136" s="22"/>
      <c r="G136" s="22"/>
    </row>
    <row r="137" spans="1:7" s="223" customFormat="1" ht="9.9499999999999993" customHeight="1" x14ac:dyDescent="0.15">
      <c r="A137" s="69"/>
      <c r="B137" s="22"/>
      <c r="C137" s="22"/>
      <c r="D137" s="22"/>
      <c r="E137" s="22"/>
      <c r="F137" s="22"/>
      <c r="G137" s="22"/>
    </row>
    <row r="138" spans="1:7" s="223" customFormat="1" ht="9.9499999999999993" customHeight="1" x14ac:dyDescent="0.15">
      <c r="A138" s="69"/>
      <c r="B138" s="22"/>
      <c r="C138" s="22"/>
      <c r="D138" s="22"/>
      <c r="E138" s="22"/>
      <c r="F138" s="22"/>
      <c r="G138" s="22"/>
    </row>
    <row r="139" spans="1:7" s="223" customFormat="1" ht="9.9499999999999993" customHeight="1" x14ac:dyDescent="0.15">
      <c r="A139" s="69"/>
      <c r="B139" s="22"/>
      <c r="C139" s="22"/>
      <c r="D139" s="22"/>
      <c r="E139" s="22"/>
      <c r="F139" s="22"/>
      <c r="G139" s="22"/>
    </row>
    <row r="140" spans="1:7" s="223" customFormat="1" ht="9.9499999999999993" customHeight="1" x14ac:dyDescent="0.15">
      <c r="A140" s="69"/>
      <c r="B140" s="22"/>
      <c r="C140" s="22"/>
      <c r="D140" s="22"/>
      <c r="E140" s="22"/>
      <c r="F140" s="22"/>
      <c r="G140" s="22"/>
    </row>
    <row r="141" spans="1:7" s="223" customFormat="1" ht="9.9499999999999993" customHeight="1" x14ac:dyDescent="0.15">
      <c r="A141" s="69"/>
      <c r="B141" s="22"/>
      <c r="C141" s="22"/>
      <c r="D141" s="22"/>
      <c r="E141" s="22"/>
      <c r="F141" s="22"/>
      <c r="G141" s="22"/>
    </row>
    <row r="142" spans="1:7" s="223" customFormat="1" ht="9.9499999999999993" customHeight="1" x14ac:dyDescent="0.15">
      <c r="A142" s="69"/>
      <c r="B142" s="22"/>
      <c r="C142" s="22"/>
      <c r="D142" s="22"/>
      <c r="E142" s="22"/>
      <c r="F142" s="22"/>
      <c r="G142" s="22"/>
    </row>
    <row r="143" spans="1:7" s="223" customFormat="1" ht="9.9499999999999993" customHeight="1" x14ac:dyDescent="0.15">
      <c r="A143" s="69"/>
      <c r="B143" s="22"/>
      <c r="C143" s="22"/>
      <c r="D143" s="22"/>
      <c r="E143" s="22"/>
      <c r="F143" s="22"/>
      <c r="G143" s="22"/>
    </row>
    <row r="144" spans="1:7" s="223" customFormat="1" ht="9.9499999999999993" customHeight="1" x14ac:dyDescent="0.15">
      <c r="A144" s="69"/>
      <c r="B144" s="22"/>
      <c r="C144" s="22"/>
      <c r="D144" s="22"/>
      <c r="E144" s="22"/>
      <c r="F144" s="22"/>
      <c r="G144" s="22"/>
    </row>
    <row r="145" spans="1:7" s="223" customFormat="1" ht="9.9499999999999993" customHeight="1" x14ac:dyDescent="0.15">
      <c r="A145" s="69"/>
      <c r="B145" s="22"/>
      <c r="C145" s="22"/>
      <c r="D145" s="22"/>
      <c r="E145" s="22"/>
      <c r="F145" s="22"/>
      <c r="G145" s="22"/>
    </row>
    <row r="146" spans="1:7" s="223" customFormat="1" ht="9.9499999999999993" customHeight="1" x14ac:dyDescent="0.15">
      <c r="A146" s="69"/>
      <c r="B146" s="22"/>
      <c r="C146" s="22"/>
      <c r="D146" s="22"/>
      <c r="E146" s="22"/>
      <c r="F146" s="22"/>
      <c r="G146" s="22"/>
    </row>
    <row r="147" spans="1:7" s="223" customFormat="1" ht="9.9499999999999993" customHeight="1" x14ac:dyDescent="0.15">
      <c r="A147" s="69"/>
      <c r="B147" s="22"/>
      <c r="C147" s="22"/>
      <c r="D147" s="22"/>
      <c r="E147" s="22"/>
      <c r="F147" s="22"/>
      <c r="G147" s="22"/>
    </row>
    <row r="148" spans="1:7" s="223" customFormat="1" ht="9.9499999999999993" customHeight="1" x14ac:dyDescent="0.15">
      <c r="A148" s="69"/>
      <c r="B148" s="22"/>
      <c r="C148" s="22"/>
      <c r="D148" s="22"/>
      <c r="E148" s="22"/>
      <c r="F148" s="22"/>
      <c r="G148" s="22"/>
    </row>
    <row r="149" spans="1:7" s="223" customFormat="1" ht="9.9499999999999993" customHeight="1" x14ac:dyDescent="0.15">
      <c r="A149" s="69"/>
      <c r="B149" s="22"/>
      <c r="C149" s="22"/>
      <c r="D149" s="22"/>
      <c r="E149" s="22"/>
      <c r="F149" s="22"/>
      <c r="G149" s="22"/>
    </row>
    <row r="150" spans="1:7" s="223" customFormat="1" ht="9.9499999999999993" customHeight="1" x14ac:dyDescent="0.15">
      <c r="A150" s="69"/>
      <c r="B150" s="22"/>
      <c r="C150" s="22"/>
      <c r="D150" s="22"/>
      <c r="E150" s="22"/>
      <c r="F150" s="22"/>
      <c r="G150" s="22"/>
    </row>
    <row r="151" spans="1:7" s="223" customFormat="1" ht="9.9499999999999993" customHeight="1" x14ac:dyDescent="0.15">
      <c r="A151" s="69"/>
      <c r="B151" s="22"/>
      <c r="C151" s="22"/>
      <c r="D151" s="22"/>
      <c r="E151" s="22"/>
      <c r="F151" s="22"/>
      <c r="G151" s="22"/>
    </row>
    <row r="152" spans="1:7" s="223" customFormat="1" ht="9.9499999999999993" customHeight="1" x14ac:dyDescent="0.15">
      <c r="A152" s="69"/>
      <c r="B152" s="22"/>
      <c r="C152" s="22"/>
      <c r="D152" s="22"/>
      <c r="E152" s="22"/>
      <c r="F152" s="22"/>
      <c r="G152" s="22"/>
    </row>
    <row r="153" spans="1:7" s="223" customFormat="1" ht="9.9499999999999993" customHeight="1" x14ac:dyDescent="0.15">
      <c r="A153" s="69"/>
      <c r="B153" s="22"/>
      <c r="C153" s="22"/>
      <c r="D153" s="22"/>
      <c r="E153" s="22"/>
      <c r="F153" s="22"/>
      <c r="G153" s="22"/>
    </row>
    <row r="154" spans="1:7" s="223" customFormat="1" ht="9.9499999999999993" customHeight="1" x14ac:dyDescent="0.15">
      <c r="A154" s="69"/>
      <c r="B154" s="22"/>
      <c r="C154" s="22"/>
      <c r="D154" s="22"/>
      <c r="E154" s="22"/>
      <c r="F154" s="22"/>
      <c r="G154" s="22"/>
    </row>
    <row r="155" spans="1:7" s="223" customFormat="1" ht="9.9499999999999993" customHeight="1" x14ac:dyDescent="0.15">
      <c r="A155" s="69"/>
      <c r="B155" s="22"/>
      <c r="C155" s="22"/>
      <c r="D155" s="22"/>
      <c r="E155" s="22"/>
      <c r="F155" s="22"/>
      <c r="G155" s="22"/>
    </row>
    <row r="156" spans="1:7" s="223" customFormat="1" ht="9.9499999999999993" customHeight="1" x14ac:dyDescent="0.15">
      <c r="A156" s="69"/>
      <c r="B156" s="22"/>
      <c r="C156" s="22"/>
      <c r="D156" s="22"/>
      <c r="E156" s="22"/>
      <c r="F156" s="22"/>
      <c r="G156" s="22"/>
    </row>
    <row r="157" spans="1:7" s="223" customFormat="1" ht="9.9499999999999993" customHeight="1" x14ac:dyDescent="0.15">
      <c r="A157" s="69"/>
      <c r="B157" s="22"/>
      <c r="C157" s="22"/>
      <c r="D157" s="22"/>
      <c r="E157" s="22"/>
      <c r="F157" s="22"/>
      <c r="G157" s="22"/>
    </row>
    <row r="158" spans="1:7" s="223" customFormat="1" ht="9.9499999999999993" customHeight="1" x14ac:dyDescent="0.15">
      <c r="A158" s="69"/>
      <c r="B158" s="22"/>
      <c r="C158" s="22"/>
      <c r="D158" s="22"/>
      <c r="E158" s="22"/>
      <c r="F158" s="22"/>
      <c r="G158" s="22"/>
    </row>
    <row r="159" spans="1:7" s="223" customFormat="1" ht="9.9499999999999993" customHeight="1" x14ac:dyDescent="0.15">
      <c r="A159" s="69"/>
      <c r="B159" s="22"/>
      <c r="C159" s="22"/>
      <c r="D159" s="22"/>
      <c r="E159" s="22"/>
      <c r="F159" s="22"/>
      <c r="G159" s="22"/>
    </row>
    <row r="160" spans="1:7" s="223" customFormat="1" ht="9.9499999999999993" customHeight="1" x14ac:dyDescent="0.15">
      <c r="A160" s="69"/>
      <c r="B160" s="22"/>
      <c r="C160" s="22"/>
      <c r="D160" s="22"/>
      <c r="E160" s="22"/>
      <c r="F160" s="22"/>
      <c r="G160" s="22"/>
    </row>
    <row r="161" spans="1:7" s="223" customFormat="1" ht="9.9499999999999993" customHeight="1" x14ac:dyDescent="0.15">
      <c r="A161" s="69"/>
      <c r="B161" s="22"/>
      <c r="C161" s="22"/>
      <c r="D161" s="22"/>
      <c r="E161" s="22"/>
      <c r="F161" s="22"/>
      <c r="G161" s="22"/>
    </row>
    <row r="162" spans="1:7" s="223" customFormat="1" ht="9.9499999999999993" customHeight="1" x14ac:dyDescent="0.15">
      <c r="A162" s="69"/>
      <c r="B162" s="22"/>
      <c r="C162" s="22"/>
      <c r="D162" s="22"/>
      <c r="E162" s="22"/>
      <c r="F162" s="22"/>
      <c r="G162" s="22"/>
    </row>
    <row r="163" spans="1:7" s="223" customFormat="1" ht="9.9499999999999993" customHeight="1" x14ac:dyDescent="0.15">
      <c r="A163" s="69"/>
      <c r="B163" s="22"/>
      <c r="C163" s="22"/>
      <c r="D163" s="22"/>
      <c r="E163" s="22"/>
      <c r="F163" s="22"/>
      <c r="G163" s="22"/>
    </row>
    <row r="164" spans="1:7" s="223" customFormat="1" ht="9.9499999999999993" customHeight="1" x14ac:dyDescent="0.15">
      <c r="A164" s="69"/>
      <c r="B164" s="22"/>
      <c r="C164" s="22"/>
      <c r="D164" s="22"/>
      <c r="E164" s="22"/>
      <c r="F164" s="22"/>
      <c r="G164" s="22"/>
    </row>
    <row r="165" spans="1:7" s="223" customFormat="1" ht="9.9499999999999993" customHeight="1" x14ac:dyDescent="0.15">
      <c r="A165" s="69"/>
      <c r="B165" s="22"/>
      <c r="C165" s="22"/>
      <c r="D165" s="22"/>
      <c r="E165" s="22"/>
      <c r="F165" s="22"/>
      <c r="G165" s="22"/>
    </row>
    <row r="166" spans="1:7" s="223" customFormat="1" ht="9.9499999999999993" customHeight="1" x14ac:dyDescent="0.15">
      <c r="A166" s="69"/>
      <c r="B166" s="22"/>
      <c r="C166" s="22"/>
      <c r="D166" s="22"/>
      <c r="E166" s="22"/>
      <c r="F166" s="22"/>
      <c r="G166" s="22"/>
    </row>
    <row r="167" spans="1:7" s="223" customFormat="1" ht="9.9499999999999993" customHeight="1" x14ac:dyDescent="0.15">
      <c r="A167" s="69"/>
      <c r="B167" s="22"/>
      <c r="C167" s="22"/>
      <c r="D167" s="22"/>
      <c r="E167" s="22"/>
      <c r="F167" s="22"/>
      <c r="G167" s="22"/>
    </row>
    <row r="168" spans="1:7" s="223" customFormat="1" ht="9.9499999999999993" customHeight="1" x14ac:dyDescent="0.15">
      <c r="A168" s="69"/>
      <c r="B168" s="22"/>
      <c r="C168" s="22"/>
      <c r="D168" s="22"/>
      <c r="E168" s="22"/>
      <c r="F168" s="22"/>
      <c r="G168" s="22"/>
    </row>
    <row r="169" spans="1:7" s="223" customFormat="1" ht="9.9499999999999993" customHeight="1" x14ac:dyDescent="0.15">
      <c r="A169" s="69"/>
      <c r="B169" s="22"/>
      <c r="C169" s="22"/>
      <c r="D169" s="22"/>
      <c r="E169" s="22"/>
      <c r="F169" s="22"/>
      <c r="G169" s="22"/>
    </row>
    <row r="170" spans="1:7" s="223" customFormat="1" ht="9.9499999999999993" customHeight="1" x14ac:dyDescent="0.15">
      <c r="A170" s="69"/>
      <c r="B170" s="22"/>
      <c r="C170" s="22"/>
      <c r="D170" s="22"/>
      <c r="E170" s="22"/>
      <c r="F170" s="22"/>
      <c r="G170" s="22"/>
    </row>
    <row r="171" spans="1:7" s="223" customFormat="1" ht="9.9499999999999993" customHeight="1" x14ac:dyDescent="0.15">
      <c r="A171" s="69"/>
      <c r="B171" s="22"/>
      <c r="C171" s="22"/>
      <c r="D171" s="22"/>
      <c r="E171" s="22"/>
      <c r="F171" s="22"/>
      <c r="G171" s="22"/>
    </row>
    <row r="172" spans="1:7" s="223" customFormat="1" ht="9.9499999999999993" customHeight="1" x14ac:dyDescent="0.15">
      <c r="A172" s="69"/>
      <c r="B172" s="22"/>
      <c r="C172" s="22"/>
      <c r="D172" s="22"/>
      <c r="E172" s="22"/>
      <c r="F172" s="22"/>
      <c r="G172" s="22"/>
    </row>
    <row r="173" spans="1:7" s="223" customFormat="1" ht="9.9499999999999993" customHeight="1" x14ac:dyDescent="0.15">
      <c r="A173" s="69"/>
      <c r="B173" s="22"/>
      <c r="C173" s="22"/>
      <c r="D173" s="22"/>
      <c r="E173" s="22"/>
      <c r="F173" s="22"/>
      <c r="G173" s="22"/>
    </row>
    <row r="174" spans="1:7" s="223" customFormat="1" ht="9.9499999999999993" customHeight="1" x14ac:dyDescent="0.15">
      <c r="A174" s="69"/>
      <c r="B174" s="22"/>
      <c r="C174" s="22"/>
      <c r="D174" s="22"/>
      <c r="E174" s="22"/>
      <c r="F174" s="22"/>
      <c r="G174" s="22"/>
    </row>
    <row r="175" spans="1:7" s="223" customFormat="1" ht="9.9499999999999993" customHeight="1" x14ac:dyDescent="0.15">
      <c r="A175" s="69"/>
      <c r="B175" s="22"/>
      <c r="C175" s="22"/>
      <c r="D175" s="22"/>
      <c r="E175" s="22"/>
      <c r="F175" s="22"/>
      <c r="G175" s="22"/>
    </row>
    <row r="176" spans="1:7" s="223" customFormat="1" ht="9.9499999999999993" customHeight="1" x14ac:dyDescent="0.15">
      <c r="A176" s="69"/>
      <c r="B176" s="22"/>
      <c r="C176" s="22"/>
      <c r="D176" s="22"/>
      <c r="E176" s="22"/>
      <c r="F176" s="22"/>
      <c r="G176" s="22"/>
    </row>
    <row r="177" spans="1:7" s="223" customFormat="1" ht="9.9499999999999993" customHeight="1" x14ac:dyDescent="0.15">
      <c r="A177" s="69"/>
      <c r="B177" s="22"/>
      <c r="C177" s="22"/>
      <c r="D177" s="22"/>
      <c r="E177" s="22"/>
      <c r="F177" s="22"/>
      <c r="G177" s="22"/>
    </row>
    <row r="178" spans="1:7" s="223" customFormat="1" ht="9.9499999999999993" customHeight="1" x14ac:dyDescent="0.15">
      <c r="A178" s="69"/>
      <c r="B178" s="22"/>
      <c r="C178" s="22"/>
      <c r="D178" s="22"/>
      <c r="E178" s="22"/>
      <c r="F178" s="22"/>
      <c r="G178" s="22"/>
    </row>
    <row r="179" spans="1:7" s="223" customFormat="1" ht="9.9499999999999993" customHeight="1" x14ac:dyDescent="0.15">
      <c r="A179" s="69"/>
      <c r="B179" s="22"/>
      <c r="C179" s="22"/>
      <c r="D179" s="22"/>
      <c r="E179" s="22"/>
      <c r="F179" s="22"/>
      <c r="G179" s="22"/>
    </row>
    <row r="180" spans="1:7" s="223" customFormat="1" ht="9.9499999999999993" customHeight="1" x14ac:dyDescent="0.15">
      <c r="A180" s="69"/>
      <c r="B180" s="22"/>
      <c r="C180" s="22"/>
      <c r="D180" s="22"/>
      <c r="E180" s="22"/>
      <c r="F180" s="22"/>
      <c r="G180" s="22"/>
    </row>
    <row r="181" spans="1:7" s="223" customFormat="1" ht="9.9499999999999993" customHeight="1" x14ac:dyDescent="0.15">
      <c r="A181" s="69"/>
      <c r="B181" s="22"/>
      <c r="C181" s="22"/>
      <c r="D181" s="22"/>
      <c r="E181" s="22"/>
      <c r="F181" s="22"/>
      <c r="G181" s="22"/>
    </row>
    <row r="182" spans="1:7" s="223" customFormat="1" ht="9.9499999999999993" customHeight="1" x14ac:dyDescent="0.15">
      <c r="A182" s="69"/>
      <c r="B182" s="22"/>
      <c r="C182" s="22"/>
      <c r="D182" s="22"/>
      <c r="E182" s="22"/>
      <c r="F182" s="22"/>
      <c r="G182" s="22"/>
    </row>
    <row r="183" spans="1:7" s="223" customFormat="1" ht="9.9499999999999993" customHeight="1" x14ac:dyDescent="0.15">
      <c r="A183" s="69"/>
      <c r="B183" s="22"/>
      <c r="C183" s="22"/>
      <c r="D183" s="22"/>
      <c r="E183" s="22"/>
      <c r="F183" s="22"/>
      <c r="G183" s="22"/>
    </row>
    <row r="184" spans="1:7" s="223" customFormat="1" ht="9.9499999999999993" customHeight="1" x14ac:dyDescent="0.15">
      <c r="A184" s="69"/>
      <c r="B184" s="22"/>
      <c r="C184" s="22"/>
      <c r="D184" s="22"/>
      <c r="E184" s="22"/>
      <c r="F184" s="22"/>
      <c r="G184" s="22"/>
    </row>
    <row r="185" spans="1:7" s="223" customFormat="1" ht="9.9499999999999993" customHeight="1" x14ac:dyDescent="0.15">
      <c r="A185" s="69"/>
      <c r="B185" s="22"/>
      <c r="C185" s="22"/>
      <c r="D185" s="22"/>
      <c r="E185" s="22"/>
      <c r="F185" s="22"/>
      <c r="G185" s="22"/>
    </row>
    <row r="186" spans="1:7" s="223" customFormat="1" ht="9.9499999999999993" customHeight="1" x14ac:dyDescent="0.15">
      <c r="A186" s="69"/>
      <c r="B186" s="22"/>
      <c r="C186" s="22"/>
      <c r="D186" s="22"/>
      <c r="E186" s="22"/>
      <c r="F186" s="22"/>
      <c r="G186" s="22"/>
    </row>
    <row r="187" spans="1:7" s="223" customFormat="1" ht="9.9499999999999993" customHeight="1" x14ac:dyDescent="0.15">
      <c r="A187" s="69"/>
      <c r="B187" s="22"/>
      <c r="C187" s="22"/>
      <c r="D187" s="22"/>
      <c r="E187" s="22"/>
      <c r="F187" s="22"/>
      <c r="G187" s="22"/>
    </row>
    <row r="188" spans="1:7" s="223" customFormat="1" ht="9.9499999999999993" customHeight="1" x14ac:dyDescent="0.15">
      <c r="A188" s="69"/>
      <c r="B188" s="22"/>
      <c r="C188" s="22"/>
      <c r="D188" s="22"/>
      <c r="E188" s="22"/>
      <c r="F188" s="22"/>
      <c r="G188" s="22"/>
    </row>
    <row r="189" spans="1:7" s="223" customFormat="1" ht="9.9499999999999993" customHeight="1" x14ac:dyDescent="0.15">
      <c r="A189" s="69"/>
      <c r="B189" s="22"/>
      <c r="C189" s="22"/>
      <c r="D189" s="22"/>
      <c r="E189" s="22"/>
      <c r="F189" s="22"/>
      <c r="G189" s="22"/>
    </row>
    <row r="190" spans="1:7" s="223" customFormat="1" ht="9.9499999999999993" customHeight="1" x14ac:dyDescent="0.15">
      <c r="A190" s="69"/>
      <c r="B190" s="22"/>
      <c r="C190" s="22"/>
      <c r="D190" s="22"/>
      <c r="E190" s="22"/>
      <c r="F190" s="22"/>
      <c r="G190" s="22"/>
    </row>
    <row r="191" spans="1:7" s="223" customFormat="1" ht="9.9499999999999993" customHeight="1" x14ac:dyDescent="0.15">
      <c r="A191" s="69"/>
      <c r="B191" s="22"/>
      <c r="C191" s="22"/>
      <c r="D191" s="22"/>
      <c r="E191" s="22"/>
      <c r="F191" s="22"/>
      <c r="G191" s="22"/>
    </row>
    <row r="192" spans="1:7" s="223" customFormat="1" ht="9.9499999999999993" customHeight="1" x14ac:dyDescent="0.15">
      <c r="A192" s="69"/>
      <c r="B192" s="22"/>
      <c r="C192" s="22"/>
      <c r="D192" s="22"/>
      <c r="E192" s="22"/>
      <c r="F192" s="22"/>
      <c r="G192" s="22"/>
    </row>
    <row r="193" spans="1:7" s="223" customFormat="1" ht="9.9499999999999993" customHeight="1" x14ac:dyDescent="0.15">
      <c r="A193" s="69"/>
      <c r="B193" s="22"/>
      <c r="C193" s="22"/>
      <c r="D193" s="22"/>
      <c r="E193" s="22"/>
      <c r="F193" s="22"/>
      <c r="G193" s="22"/>
    </row>
    <row r="194" spans="1:7" s="223" customFormat="1" ht="9.9499999999999993" customHeight="1" x14ac:dyDescent="0.15">
      <c r="A194" s="69"/>
      <c r="B194" s="22"/>
      <c r="C194" s="22"/>
      <c r="D194" s="22"/>
      <c r="E194" s="22"/>
      <c r="F194" s="22"/>
      <c r="G194" s="22"/>
    </row>
    <row r="195" spans="1:7" s="223" customFormat="1" ht="9.9499999999999993" customHeight="1" x14ac:dyDescent="0.15">
      <c r="A195" s="69"/>
      <c r="B195" s="22"/>
      <c r="C195" s="22"/>
      <c r="D195" s="22"/>
      <c r="E195" s="22"/>
      <c r="F195" s="22"/>
      <c r="G195" s="22"/>
    </row>
    <row r="196" spans="1:7" s="223" customFormat="1" ht="9.9499999999999993" customHeight="1" x14ac:dyDescent="0.15">
      <c r="A196" s="69"/>
      <c r="B196" s="22"/>
      <c r="C196" s="22"/>
      <c r="D196" s="22"/>
      <c r="E196" s="22"/>
      <c r="F196" s="22"/>
      <c r="G196" s="22"/>
    </row>
    <row r="197" spans="1:7" s="223" customFormat="1" ht="9.9499999999999993" customHeight="1" x14ac:dyDescent="0.15">
      <c r="A197" s="69"/>
      <c r="B197" s="22"/>
      <c r="C197" s="22"/>
      <c r="D197" s="22"/>
      <c r="E197" s="22"/>
      <c r="F197" s="22"/>
      <c r="G197" s="22"/>
    </row>
    <row r="198" spans="1:7" s="223" customFormat="1" ht="9.9499999999999993" customHeight="1" x14ac:dyDescent="0.15">
      <c r="A198" s="69"/>
      <c r="B198" s="22"/>
      <c r="C198" s="22"/>
      <c r="D198" s="22"/>
      <c r="E198" s="22"/>
      <c r="F198" s="22"/>
      <c r="G198" s="22"/>
    </row>
    <row r="199" spans="1:7" s="223" customFormat="1" ht="9.9499999999999993" customHeight="1" x14ac:dyDescent="0.15">
      <c r="A199" s="69"/>
      <c r="B199" s="22"/>
      <c r="C199" s="22"/>
      <c r="D199" s="22"/>
      <c r="E199" s="22"/>
      <c r="F199" s="22"/>
      <c r="G199" s="22"/>
    </row>
    <row r="200" spans="1:7" s="223" customFormat="1" ht="9.9499999999999993" customHeight="1" x14ac:dyDescent="0.15">
      <c r="A200" s="69"/>
      <c r="B200" s="22"/>
      <c r="C200" s="22"/>
      <c r="D200" s="22"/>
      <c r="E200" s="22"/>
      <c r="F200" s="22"/>
      <c r="G200" s="22"/>
    </row>
    <row r="201" spans="1:7" s="223" customFormat="1" ht="9.9499999999999993" customHeight="1" x14ac:dyDescent="0.15">
      <c r="A201" s="69"/>
      <c r="B201" s="22"/>
      <c r="C201" s="22"/>
      <c r="D201" s="22"/>
      <c r="E201" s="22"/>
      <c r="F201" s="22"/>
      <c r="G201" s="22"/>
    </row>
    <row r="202" spans="1:7" s="223" customFormat="1" ht="9.9499999999999993" customHeight="1" x14ac:dyDescent="0.15">
      <c r="A202" s="69"/>
      <c r="B202" s="22"/>
      <c r="C202" s="22"/>
      <c r="D202" s="22"/>
      <c r="E202" s="22"/>
      <c r="F202" s="22"/>
      <c r="G202" s="22"/>
    </row>
    <row r="203" spans="1:7" s="223" customFormat="1" ht="9.9499999999999993" customHeight="1" x14ac:dyDescent="0.15">
      <c r="A203" s="69"/>
      <c r="B203" s="22"/>
      <c r="C203" s="22"/>
      <c r="D203" s="22"/>
      <c r="E203" s="22"/>
      <c r="F203" s="22"/>
      <c r="G203" s="22"/>
    </row>
    <row r="204" spans="1:7" s="223" customFormat="1" ht="9.9499999999999993" customHeight="1" x14ac:dyDescent="0.15">
      <c r="A204" s="69"/>
      <c r="B204" s="22"/>
      <c r="C204" s="22"/>
      <c r="D204" s="22"/>
      <c r="E204" s="22"/>
      <c r="F204" s="22"/>
      <c r="G204" s="22"/>
    </row>
    <row r="205" spans="1:7" s="223" customFormat="1" ht="9.9499999999999993" customHeight="1" x14ac:dyDescent="0.15">
      <c r="A205" s="69"/>
      <c r="B205" s="22"/>
      <c r="C205" s="22"/>
      <c r="D205" s="22"/>
      <c r="E205" s="22"/>
      <c r="F205" s="22"/>
      <c r="G205" s="22"/>
    </row>
    <row r="206" spans="1:7" s="223" customFormat="1" ht="9.9499999999999993" customHeight="1" x14ac:dyDescent="0.15">
      <c r="A206" s="69"/>
      <c r="B206" s="22"/>
      <c r="C206" s="22"/>
      <c r="D206" s="22"/>
      <c r="E206" s="22"/>
      <c r="F206" s="22"/>
      <c r="G206" s="22"/>
    </row>
    <row r="207" spans="1:7" s="223" customFormat="1" ht="9.9499999999999993" customHeight="1" x14ac:dyDescent="0.15">
      <c r="A207" s="69"/>
      <c r="B207" s="22"/>
      <c r="C207" s="22"/>
      <c r="D207" s="22"/>
      <c r="E207" s="22"/>
      <c r="F207" s="22"/>
      <c r="G207" s="22"/>
    </row>
    <row r="208" spans="1:7" s="223" customFormat="1" ht="9.9499999999999993" customHeight="1" x14ac:dyDescent="0.15">
      <c r="A208" s="69"/>
      <c r="B208" s="22"/>
      <c r="C208" s="22"/>
      <c r="D208" s="22"/>
      <c r="E208" s="22"/>
      <c r="F208" s="22"/>
      <c r="G208" s="22"/>
    </row>
    <row r="209" spans="1:7" s="223" customFormat="1" ht="9.9499999999999993" customHeight="1" x14ac:dyDescent="0.15">
      <c r="A209" s="69"/>
      <c r="B209" s="22"/>
      <c r="C209" s="22"/>
      <c r="D209" s="22"/>
      <c r="E209" s="22"/>
      <c r="F209" s="22"/>
      <c r="G209" s="22"/>
    </row>
    <row r="210" spans="1:7" s="223" customFormat="1" ht="9.9499999999999993" customHeight="1" x14ac:dyDescent="0.15">
      <c r="A210" s="69"/>
      <c r="B210" s="22"/>
      <c r="C210" s="22"/>
      <c r="D210" s="22"/>
      <c r="E210" s="22"/>
      <c r="F210" s="22"/>
      <c r="G210" s="22"/>
    </row>
    <row r="211" spans="1:7" s="223" customFormat="1" ht="9.9499999999999993" customHeight="1" x14ac:dyDescent="0.15">
      <c r="A211" s="69"/>
      <c r="B211" s="22"/>
      <c r="C211" s="22"/>
      <c r="D211" s="22"/>
      <c r="E211" s="22"/>
      <c r="F211" s="22"/>
      <c r="G211" s="22"/>
    </row>
    <row r="212" spans="1:7" s="223" customFormat="1" ht="9.9499999999999993" customHeight="1" x14ac:dyDescent="0.15">
      <c r="A212" s="69"/>
      <c r="B212" s="22"/>
      <c r="C212" s="22"/>
      <c r="D212" s="22"/>
      <c r="E212" s="22"/>
      <c r="F212" s="22"/>
      <c r="G212" s="22"/>
    </row>
    <row r="213" spans="1:7" s="223" customFormat="1" ht="9.9499999999999993" customHeight="1" x14ac:dyDescent="0.15">
      <c r="A213" s="69"/>
      <c r="B213" s="22"/>
      <c r="C213" s="22"/>
      <c r="D213" s="22"/>
      <c r="E213" s="22"/>
      <c r="F213" s="22"/>
      <c r="G213" s="22"/>
    </row>
    <row r="214" spans="1:7" s="223" customFormat="1" ht="9.9499999999999993" customHeight="1" x14ac:dyDescent="0.15">
      <c r="A214" s="69"/>
      <c r="B214" s="22"/>
      <c r="C214" s="22"/>
      <c r="D214" s="22"/>
      <c r="E214" s="22"/>
      <c r="F214" s="22"/>
      <c r="G214" s="22"/>
    </row>
    <row r="215" spans="1:7" s="223" customFormat="1" ht="9.9499999999999993" customHeight="1" x14ac:dyDescent="0.15">
      <c r="A215" s="69"/>
      <c r="B215" s="22"/>
      <c r="C215" s="22"/>
      <c r="D215" s="22"/>
      <c r="E215" s="22"/>
      <c r="F215" s="22"/>
      <c r="G215" s="22"/>
    </row>
    <row r="216" spans="1:7" s="223" customFormat="1" ht="9.9499999999999993" customHeight="1" x14ac:dyDescent="0.15">
      <c r="A216" s="69"/>
      <c r="B216" s="22"/>
      <c r="C216" s="22"/>
      <c r="D216" s="22"/>
      <c r="E216" s="22"/>
      <c r="F216" s="22"/>
      <c r="G216" s="22"/>
    </row>
    <row r="217" spans="1:7" s="223" customFormat="1" ht="9.9499999999999993" customHeight="1" x14ac:dyDescent="0.15">
      <c r="A217" s="69"/>
      <c r="B217" s="22"/>
      <c r="C217" s="22"/>
      <c r="D217" s="22"/>
      <c r="E217" s="22"/>
      <c r="F217" s="22"/>
      <c r="G217" s="22"/>
    </row>
    <row r="218" spans="1:7" s="223" customFormat="1" ht="9.9499999999999993" customHeight="1" x14ac:dyDescent="0.15">
      <c r="A218" s="69"/>
      <c r="B218" s="22"/>
      <c r="C218" s="22"/>
      <c r="D218" s="22"/>
      <c r="E218" s="22"/>
      <c r="F218" s="22"/>
      <c r="G218" s="22"/>
    </row>
    <row r="219" spans="1:7" s="223" customFormat="1" ht="9.9499999999999993" customHeight="1" x14ac:dyDescent="0.15">
      <c r="A219" s="69"/>
      <c r="B219" s="22"/>
      <c r="C219" s="22"/>
      <c r="D219" s="22"/>
      <c r="E219" s="22"/>
      <c r="F219" s="22"/>
      <c r="G219" s="22"/>
    </row>
    <row r="220" spans="1:7" s="223" customFormat="1" ht="9.9499999999999993" customHeight="1" x14ac:dyDescent="0.15">
      <c r="A220" s="69"/>
      <c r="B220" s="22"/>
      <c r="C220" s="22"/>
      <c r="D220" s="22"/>
      <c r="E220" s="22"/>
      <c r="F220" s="22"/>
      <c r="G220" s="22"/>
    </row>
    <row r="221" spans="1:7" s="223" customFormat="1" ht="9.9499999999999993" customHeight="1" x14ac:dyDescent="0.15">
      <c r="A221" s="69"/>
      <c r="B221" s="22"/>
      <c r="C221" s="22"/>
      <c r="D221" s="22"/>
      <c r="E221" s="22"/>
      <c r="F221" s="22"/>
      <c r="G221" s="22"/>
    </row>
    <row r="222" spans="1:7" s="223" customFormat="1" ht="9.9499999999999993" customHeight="1" x14ac:dyDescent="0.15">
      <c r="A222" s="69"/>
      <c r="B222" s="22"/>
      <c r="C222" s="22"/>
      <c r="D222" s="22"/>
      <c r="E222" s="22"/>
      <c r="F222" s="22"/>
      <c r="G222" s="22"/>
    </row>
    <row r="223" spans="1:7" s="223" customFormat="1" ht="9.9499999999999993" customHeight="1" x14ac:dyDescent="0.15">
      <c r="A223" s="69"/>
      <c r="B223" s="22"/>
      <c r="C223" s="22"/>
      <c r="D223" s="22"/>
      <c r="E223" s="22"/>
      <c r="F223" s="22"/>
      <c r="G223" s="22"/>
    </row>
    <row r="224" spans="1:7" s="223" customFormat="1" ht="9.9499999999999993" customHeight="1" x14ac:dyDescent="0.15">
      <c r="A224" s="69"/>
      <c r="B224" s="22"/>
      <c r="C224" s="22"/>
      <c r="D224" s="22"/>
      <c r="E224" s="22"/>
      <c r="F224" s="22"/>
      <c r="G224" s="22"/>
    </row>
    <row r="225" spans="1:7" s="223" customFormat="1" ht="9.9499999999999993" customHeight="1" x14ac:dyDescent="0.15">
      <c r="A225" s="69"/>
      <c r="B225" s="22"/>
      <c r="C225" s="22"/>
      <c r="D225" s="22"/>
      <c r="E225" s="22"/>
      <c r="F225" s="22"/>
      <c r="G225" s="22"/>
    </row>
    <row r="226" spans="1:7" s="223" customFormat="1" ht="9.9499999999999993" customHeight="1" x14ac:dyDescent="0.15">
      <c r="A226" s="69"/>
      <c r="B226" s="22"/>
      <c r="C226" s="22"/>
      <c r="D226" s="22"/>
      <c r="E226" s="22"/>
      <c r="F226" s="22"/>
      <c r="G226" s="22"/>
    </row>
    <row r="227" spans="1:7" s="223" customFormat="1" ht="9.9499999999999993" customHeight="1" x14ac:dyDescent="0.15">
      <c r="A227" s="69"/>
      <c r="B227" s="22"/>
      <c r="C227" s="22"/>
      <c r="D227" s="22"/>
      <c r="E227" s="22"/>
      <c r="F227" s="22"/>
      <c r="G227" s="22"/>
    </row>
    <row r="228" spans="1:7" s="223" customFormat="1" ht="9.9499999999999993" customHeight="1" x14ac:dyDescent="0.15">
      <c r="A228" s="69"/>
      <c r="B228" s="22"/>
      <c r="C228" s="22"/>
      <c r="D228" s="22"/>
      <c r="E228" s="22"/>
      <c r="F228" s="22"/>
      <c r="G228" s="22"/>
    </row>
    <row r="229" spans="1:7" s="223" customFormat="1" ht="9.9499999999999993" customHeight="1" x14ac:dyDescent="0.15">
      <c r="A229" s="69"/>
      <c r="B229" s="22"/>
      <c r="C229" s="22"/>
      <c r="D229" s="22"/>
      <c r="E229" s="22"/>
      <c r="F229" s="22"/>
      <c r="G229" s="22"/>
    </row>
    <row r="230" spans="1:7" s="223" customFormat="1" ht="9.9499999999999993" customHeight="1" x14ac:dyDescent="0.15">
      <c r="A230" s="69"/>
      <c r="B230" s="22"/>
      <c r="C230" s="22"/>
      <c r="D230" s="22"/>
      <c r="E230" s="22"/>
      <c r="F230" s="22"/>
      <c r="G230" s="22"/>
    </row>
    <row r="231" spans="1:7" s="223" customFormat="1" ht="9.9499999999999993" customHeight="1" x14ac:dyDescent="0.15">
      <c r="A231" s="69"/>
      <c r="B231" s="22"/>
      <c r="C231" s="22"/>
      <c r="D231" s="22"/>
      <c r="E231" s="22"/>
      <c r="F231" s="22"/>
      <c r="G231" s="22"/>
    </row>
    <row r="232" spans="1:7" s="223" customFormat="1" ht="9.9499999999999993" customHeight="1" x14ac:dyDescent="0.15">
      <c r="A232" s="69"/>
      <c r="B232" s="22"/>
      <c r="C232" s="22"/>
      <c r="D232" s="22"/>
      <c r="E232" s="22"/>
      <c r="F232" s="22"/>
      <c r="G232" s="22"/>
    </row>
    <row r="233" spans="1:7" s="223" customFormat="1" ht="9.9499999999999993" customHeight="1" x14ac:dyDescent="0.15">
      <c r="A233" s="69"/>
      <c r="B233" s="22"/>
      <c r="C233" s="22"/>
      <c r="D233" s="22"/>
      <c r="E233" s="22"/>
      <c r="F233" s="22"/>
      <c r="G233" s="22"/>
    </row>
    <row r="234" spans="1:7" s="223" customFormat="1" ht="9.9499999999999993" customHeight="1" x14ac:dyDescent="0.15">
      <c r="A234" s="69"/>
      <c r="B234" s="22"/>
      <c r="C234" s="22"/>
      <c r="D234" s="22"/>
      <c r="E234" s="22"/>
      <c r="F234" s="22"/>
      <c r="G234" s="22"/>
    </row>
    <row r="235" spans="1:7" s="223" customFormat="1" ht="9.9499999999999993" customHeight="1" x14ac:dyDescent="0.15">
      <c r="A235" s="69"/>
      <c r="B235" s="22"/>
      <c r="C235" s="22"/>
      <c r="D235" s="22"/>
      <c r="E235" s="22"/>
      <c r="F235" s="22"/>
      <c r="G235" s="22"/>
    </row>
    <row r="236" spans="1:7" s="223" customFormat="1" ht="9.9499999999999993" customHeight="1" x14ac:dyDescent="0.15">
      <c r="A236" s="69"/>
      <c r="B236" s="22"/>
      <c r="C236" s="22"/>
      <c r="D236" s="22"/>
      <c r="E236" s="22"/>
      <c r="F236" s="22"/>
      <c r="G236" s="22"/>
    </row>
    <row r="237" spans="1:7" s="223" customFormat="1" ht="9.9499999999999993" customHeight="1" x14ac:dyDescent="0.15">
      <c r="A237" s="69"/>
      <c r="B237" s="22"/>
      <c r="C237" s="22"/>
      <c r="D237" s="22"/>
      <c r="E237" s="22"/>
      <c r="F237" s="22"/>
      <c r="G237" s="22"/>
    </row>
    <row r="238" spans="1:7" s="223" customFormat="1" ht="9.9499999999999993" customHeight="1" x14ac:dyDescent="0.15">
      <c r="A238" s="69"/>
      <c r="B238" s="22"/>
      <c r="C238" s="22"/>
      <c r="D238" s="22"/>
      <c r="E238" s="22"/>
      <c r="F238" s="22"/>
      <c r="G238" s="22"/>
    </row>
    <row r="239" spans="1:7" s="223" customFormat="1" ht="9.9499999999999993" customHeight="1" x14ac:dyDescent="0.15">
      <c r="A239" s="69"/>
      <c r="B239" s="22"/>
      <c r="C239" s="22"/>
      <c r="D239" s="22"/>
      <c r="E239" s="22"/>
      <c r="F239" s="22"/>
      <c r="G239" s="22"/>
    </row>
    <row r="240" spans="1:7" s="223" customFormat="1" ht="9.9499999999999993" customHeight="1" x14ac:dyDescent="0.15">
      <c r="A240" s="69"/>
      <c r="B240" s="22"/>
      <c r="C240" s="22"/>
      <c r="D240" s="22"/>
      <c r="E240" s="22"/>
      <c r="F240" s="22"/>
      <c r="G240" s="22"/>
    </row>
    <row r="241" spans="1:7" s="223" customFormat="1" ht="9.9499999999999993" customHeight="1" x14ac:dyDescent="0.15">
      <c r="A241" s="69"/>
      <c r="B241" s="22"/>
      <c r="C241" s="22"/>
      <c r="D241" s="22"/>
      <c r="E241" s="22"/>
      <c r="F241" s="22"/>
      <c r="G241" s="22"/>
    </row>
    <row r="242" spans="1:7" s="223" customFormat="1" ht="9.9499999999999993" customHeight="1" x14ac:dyDescent="0.15">
      <c r="A242" s="69"/>
      <c r="B242" s="22"/>
      <c r="C242" s="22"/>
      <c r="D242" s="22"/>
      <c r="E242" s="22"/>
      <c r="F242" s="22"/>
      <c r="G242" s="22"/>
    </row>
    <row r="243" spans="1:7" s="223" customFormat="1" ht="9.9499999999999993" customHeight="1" x14ac:dyDescent="0.15">
      <c r="A243" s="69"/>
      <c r="B243" s="22"/>
      <c r="C243" s="22"/>
      <c r="D243" s="22"/>
      <c r="E243" s="22"/>
      <c r="F243" s="22"/>
      <c r="G243" s="22"/>
    </row>
    <row r="244" spans="1:7" s="223" customFormat="1" ht="9.9499999999999993" customHeight="1" x14ac:dyDescent="0.15">
      <c r="A244" s="69"/>
      <c r="B244" s="22"/>
      <c r="C244" s="22"/>
      <c r="D244" s="22"/>
      <c r="E244" s="22"/>
      <c r="F244" s="22"/>
      <c r="G244" s="22"/>
    </row>
    <row r="245" spans="1:7" s="223" customFormat="1" ht="9.9499999999999993" customHeight="1" x14ac:dyDescent="0.15">
      <c r="A245" s="69"/>
      <c r="B245" s="22"/>
      <c r="C245" s="22"/>
      <c r="D245" s="22"/>
      <c r="E245" s="22"/>
      <c r="F245" s="22"/>
      <c r="G245" s="22"/>
    </row>
    <row r="246" spans="1:7" s="223" customFormat="1" ht="9.9499999999999993" customHeight="1" x14ac:dyDescent="0.15">
      <c r="A246" s="69"/>
      <c r="B246" s="22"/>
      <c r="C246" s="22"/>
      <c r="D246" s="22"/>
      <c r="E246" s="22"/>
      <c r="F246" s="22"/>
      <c r="G246" s="22"/>
    </row>
    <row r="247" spans="1:7" s="223" customFormat="1" ht="9.9499999999999993" customHeight="1" x14ac:dyDescent="0.15">
      <c r="A247" s="69"/>
      <c r="B247" s="22"/>
      <c r="C247" s="22"/>
      <c r="D247" s="22"/>
      <c r="E247" s="22"/>
      <c r="F247" s="22"/>
      <c r="G247" s="22"/>
    </row>
    <row r="248" spans="1:7" s="223" customFormat="1" ht="9.9499999999999993" customHeight="1" x14ac:dyDescent="0.15">
      <c r="A248" s="69"/>
      <c r="B248" s="22"/>
      <c r="C248" s="22"/>
      <c r="D248" s="22"/>
      <c r="E248" s="22"/>
      <c r="F248" s="22"/>
      <c r="G248" s="22"/>
    </row>
    <row r="249" spans="1:7" s="223" customFormat="1" ht="9.9499999999999993" customHeight="1" x14ac:dyDescent="0.15">
      <c r="A249" s="69"/>
      <c r="B249" s="22"/>
      <c r="C249" s="22"/>
      <c r="D249" s="22"/>
      <c r="E249" s="22"/>
      <c r="F249" s="22"/>
      <c r="G249" s="22"/>
    </row>
    <row r="250" spans="1:7" s="223" customFormat="1" ht="9.9499999999999993" customHeight="1" x14ac:dyDescent="0.15">
      <c r="A250" s="69"/>
      <c r="B250" s="22"/>
      <c r="C250" s="22"/>
      <c r="D250" s="22"/>
      <c r="E250" s="22"/>
      <c r="F250" s="22"/>
      <c r="G250" s="22"/>
    </row>
    <row r="251" spans="1:7" s="223" customFormat="1" ht="9.9499999999999993" customHeight="1" x14ac:dyDescent="0.15">
      <c r="A251" s="69"/>
      <c r="B251" s="22"/>
      <c r="C251" s="22"/>
      <c r="D251" s="22"/>
      <c r="E251" s="22"/>
      <c r="F251" s="22"/>
      <c r="G251" s="22"/>
    </row>
    <row r="252" spans="1:7" s="223" customFormat="1" ht="9.9499999999999993" customHeight="1" x14ac:dyDescent="0.15">
      <c r="A252" s="69"/>
      <c r="B252" s="22"/>
      <c r="C252" s="22"/>
      <c r="D252" s="22"/>
      <c r="E252" s="22"/>
      <c r="F252" s="22"/>
      <c r="G252" s="22"/>
    </row>
    <row r="253" spans="1:7" s="223" customFormat="1" ht="9.9499999999999993" customHeight="1" x14ac:dyDescent="0.15">
      <c r="A253" s="69"/>
      <c r="B253" s="22"/>
      <c r="C253" s="22"/>
      <c r="D253" s="22"/>
      <c r="E253" s="22"/>
      <c r="F253" s="22"/>
      <c r="G253" s="22"/>
    </row>
    <row r="254" spans="1:7" s="223" customFormat="1" ht="9.9499999999999993" customHeight="1" x14ac:dyDescent="0.15">
      <c r="A254" s="69"/>
      <c r="B254" s="22"/>
      <c r="C254" s="22"/>
      <c r="D254" s="22"/>
      <c r="E254" s="22"/>
      <c r="F254" s="22"/>
      <c r="G254" s="22"/>
    </row>
    <row r="255" spans="1:7" s="223" customFormat="1" ht="9.9499999999999993" customHeight="1" x14ac:dyDescent="0.15">
      <c r="A255" s="69"/>
      <c r="B255" s="22"/>
      <c r="C255" s="22"/>
      <c r="D255" s="22"/>
      <c r="E255" s="22"/>
      <c r="F255" s="22"/>
      <c r="G255" s="22"/>
    </row>
    <row r="256" spans="1:7" s="223" customFormat="1" ht="9.9499999999999993" customHeight="1" x14ac:dyDescent="0.15">
      <c r="A256" s="69"/>
      <c r="B256" s="22"/>
      <c r="C256" s="22"/>
      <c r="D256" s="22"/>
      <c r="E256" s="22"/>
      <c r="F256" s="22"/>
      <c r="G256" s="22"/>
    </row>
    <row r="257" spans="1:7" s="223" customFormat="1" ht="9.9499999999999993" customHeight="1" x14ac:dyDescent="0.15">
      <c r="A257" s="69"/>
      <c r="B257" s="22"/>
      <c r="C257" s="22"/>
      <c r="D257" s="22"/>
      <c r="E257" s="22"/>
      <c r="F257" s="22"/>
      <c r="G257" s="22"/>
    </row>
    <row r="258" spans="1:7" s="223" customFormat="1" ht="9.9499999999999993" customHeight="1" x14ac:dyDescent="0.15">
      <c r="A258" s="69"/>
      <c r="B258" s="22"/>
      <c r="C258" s="22"/>
      <c r="D258" s="22"/>
      <c r="E258" s="22"/>
      <c r="F258" s="22"/>
      <c r="G258" s="22"/>
    </row>
    <row r="259" spans="1:7" s="223" customFormat="1" ht="9.9499999999999993" customHeight="1" x14ac:dyDescent="0.15">
      <c r="A259" s="69"/>
      <c r="B259" s="22"/>
      <c r="C259" s="22"/>
      <c r="D259" s="22"/>
      <c r="E259" s="22"/>
      <c r="F259" s="22"/>
      <c r="G259" s="22"/>
    </row>
    <row r="260" spans="1:7" s="223" customFormat="1" ht="9.9499999999999993" customHeight="1" x14ac:dyDescent="0.15">
      <c r="A260" s="69"/>
      <c r="B260" s="22"/>
      <c r="C260" s="22"/>
      <c r="D260" s="22"/>
      <c r="E260" s="22"/>
      <c r="F260" s="22"/>
      <c r="G260" s="22"/>
    </row>
    <row r="261" spans="1:7" s="223" customFormat="1" ht="9.9499999999999993" customHeight="1" x14ac:dyDescent="0.15">
      <c r="A261" s="69"/>
      <c r="B261" s="22"/>
      <c r="C261" s="22"/>
      <c r="D261" s="22"/>
      <c r="E261" s="22"/>
      <c r="F261" s="22"/>
      <c r="G261" s="22"/>
    </row>
    <row r="262" spans="1:7" s="223" customFormat="1" ht="9.9499999999999993" customHeight="1" x14ac:dyDescent="0.15">
      <c r="A262" s="69"/>
      <c r="B262" s="22"/>
      <c r="C262" s="22"/>
      <c r="D262" s="22"/>
      <c r="E262" s="22"/>
      <c r="F262" s="22"/>
      <c r="G262" s="22"/>
    </row>
    <row r="263" spans="1:7" s="223" customFormat="1" ht="9.9499999999999993" customHeight="1" x14ac:dyDescent="0.15">
      <c r="A263" s="69"/>
      <c r="B263" s="22"/>
      <c r="C263" s="22"/>
      <c r="D263" s="22"/>
      <c r="E263" s="22"/>
      <c r="F263" s="22"/>
      <c r="G263" s="22"/>
    </row>
    <row r="264" spans="1:7" s="223" customFormat="1" ht="9.9499999999999993" customHeight="1" x14ac:dyDescent="0.15">
      <c r="A264" s="69"/>
      <c r="B264" s="22"/>
      <c r="C264" s="22"/>
      <c r="D264" s="22"/>
      <c r="E264" s="22"/>
      <c r="F264" s="22"/>
      <c r="G264" s="22"/>
    </row>
    <row r="265" spans="1:7" s="223" customFormat="1" ht="9.9499999999999993" customHeight="1" x14ac:dyDescent="0.15">
      <c r="A265" s="69"/>
      <c r="B265" s="22"/>
      <c r="C265" s="22"/>
      <c r="D265" s="22"/>
      <c r="E265" s="22"/>
      <c r="F265" s="22"/>
      <c r="G265" s="22"/>
    </row>
    <row r="266" spans="1:7" s="223" customFormat="1" ht="9.9499999999999993" customHeight="1" x14ac:dyDescent="0.15">
      <c r="A266" s="69"/>
      <c r="B266" s="22"/>
      <c r="C266" s="22"/>
      <c r="D266" s="22"/>
      <c r="E266" s="22"/>
      <c r="F266" s="22"/>
      <c r="G266" s="22"/>
    </row>
    <row r="267" spans="1:7" s="223" customFormat="1" ht="9.9499999999999993" customHeight="1" x14ac:dyDescent="0.15">
      <c r="A267" s="69"/>
      <c r="B267" s="22"/>
      <c r="C267" s="22"/>
      <c r="D267" s="22"/>
      <c r="E267" s="22"/>
      <c r="F267" s="22"/>
      <c r="G267" s="22"/>
    </row>
    <row r="268" spans="1:7" s="223" customFormat="1" ht="9.9499999999999993" customHeight="1" x14ac:dyDescent="0.15">
      <c r="A268" s="69"/>
      <c r="B268" s="22"/>
      <c r="C268" s="22"/>
      <c r="D268" s="22"/>
      <c r="E268" s="22"/>
      <c r="F268" s="22"/>
      <c r="G268" s="22"/>
    </row>
    <row r="269" spans="1:7" s="223" customFormat="1" ht="9.9499999999999993" customHeight="1" x14ac:dyDescent="0.15">
      <c r="A269" s="69"/>
      <c r="B269" s="22"/>
      <c r="C269" s="22"/>
      <c r="D269" s="22"/>
      <c r="E269" s="22"/>
      <c r="F269" s="22"/>
      <c r="G269" s="22"/>
    </row>
    <row r="270" spans="1:7" s="223" customFormat="1" ht="9.9499999999999993" customHeight="1" x14ac:dyDescent="0.15">
      <c r="A270" s="69"/>
      <c r="B270" s="22"/>
      <c r="C270" s="22"/>
      <c r="D270" s="22"/>
      <c r="E270" s="22"/>
      <c r="F270" s="22"/>
      <c r="G270" s="22"/>
    </row>
    <row r="271" spans="1:7" s="223" customFormat="1" ht="9.9499999999999993" customHeight="1" x14ac:dyDescent="0.15">
      <c r="A271" s="69"/>
      <c r="B271" s="22"/>
      <c r="C271" s="22"/>
      <c r="D271" s="22"/>
      <c r="E271" s="22"/>
      <c r="F271" s="22"/>
      <c r="G271" s="22"/>
    </row>
    <row r="272" spans="1:7" s="223" customFormat="1" ht="9.9499999999999993" customHeight="1" x14ac:dyDescent="0.15">
      <c r="A272" s="69"/>
      <c r="B272" s="22"/>
      <c r="C272" s="22"/>
      <c r="D272" s="22"/>
      <c r="E272" s="22"/>
      <c r="F272" s="22"/>
      <c r="G272" s="22"/>
    </row>
    <row r="273" spans="1:7" s="223" customFormat="1" ht="9.9499999999999993" customHeight="1" x14ac:dyDescent="0.15">
      <c r="A273" s="69"/>
      <c r="B273" s="22"/>
      <c r="C273" s="22"/>
      <c r="D273" s="22"/>
      <c r="E273" s="22"/>
      <c r="F273" s="22"/>
      <c r="G273" s="22"/>
    </row>
    <row r="274" spans="1:7" s="223" customFormat="1" ht="9.9499999999999993" customHeight="1" x14ac:dyDescent="0.15">
      <c r="A274" s="69"/>
      <c r="B274" s="22"/>
      <c r="C274" s="22"/>
      <c r="D274" s="22"/>
      <c r="E274" s="22"/>
      <c r="F274" s="22"/>
      <c r="G274" s="22"/>
    </row>
    <row r="275" spans="1:7" s="223" customFormat="1" ht="9.9499999999999993" customHeight="1" x14ac:dyDescent="0.15">
      <c r="A275" s="69"/>
      <c r="B275" s="22"/>
      <c r="C275" s="22"/>
      <c r="D275" s="22"/>
      <c r="E275" s="22"/>
      <c r="F275" s="22"/>
      <c r="G275" s="22"/>
    </row>
    <row r="276" spans="1:7" s="223" customFormat="1" ht="9.9499999999999993" customHeight="1" x14ac:dyDescent="0.15">
      <c r="A276" s="69"/>
      <c r="B276" s="22"/>
      <c r="C276" s="22"/>
      <c r="D276" s="22"/>
      <c r="E276" s="22"/>
      <c r="F276" s="22"/>
      <c r="G276" s="22"/>
    </row>
    <row r="277" spans="1:7" s="223" customFormat="1" ht="9.9499999999999993" customHeight="1" x14ac:dyDescent="0.15">
      <c r="A277" s="69"/>
      <c r="B277" s="22"/>
      <c r="C277" s="22"/>
      <c r="D277" s="22"/>
      <c r="E277" s="22"/>
      <c r="F277" s="22"/>
      <c r="G277" s="22"/>
    </row>
    <row r="278" spans="1:7" s="223" customFormat="1" ht="9.9499999999999993" customHeight="1" x14ac:dyDescent="0.15">
      <c r="A278" s="69"/>
      <c r="B278" s="22"/>
      <c r="C278" s="22"/>
      <c r="D278" s="22"/>
      <c r="E278" s="22"/>
      <c r="F278" s="22"/>
      <c r="G278" s="22"/>
    </row>
    <row r="279" spans="1:7" s="223" customFormat="1" ht="9.9499999999999993" customHeight="1" x14ac:dyDescent="0.15">
      <c r="A279" s="69"/>
      <c r="B279" s="22"/>
      <c r="C279" s="22"/>
      <c r="D279" s="22"/>
      <c r="E279" s="22"/>
      <c r="F279" s="22"/>
      <c r="G279" s="22"/>
    </row>
    <row r="280" spans="1:7" s="223" customFormat="1" ht="9.9499999999999993" customHeight="1" x14ac:dyDescent="0.15">
      <c r="A280" s="69"/>
      <c r="B280" s="22"/>
      <c r="C280" s="22"/>
      <c r="D280" s="22"/>
      <c r="E280" s="22"/>
      <c r="F280" s="22"/>
      <c r="G280" s="22"/>
    </row>
    <row r="281" spans="1:7" s="223" customFormat="1" ht="9.9499999999999993" customHeight="1" x14ac:dyDescent="0.15">
      <c r="A281" s="69"/>
      <c r="B281" s="22"/>
      <c r="C281" s="22"/>
      <c r="D281" s="22"/>
      <c r="E281" s="22"/>
      <c r="F281" s="22"/>
      <c r="G281" s="22"/>
    </row>
    <row r="282" spans="1:7" s="223" customFormat="1" ht="9.9499999999999993" customHeight="1" x14ac:dyDescent="0.15">
      <c r="A282" s="69"/>
      <c r="B282" s="22"/>
      <c r="C282" s="22"/>
      <c r="D282" s="22"/>
      <c r="E282" s="22"/>
      <c r="F282" s="22"/>
      <c r="G282" s="22"/>
    </row>
    <row r="283" spans="1:7" s="223" customFormat="1" ht="9.9499999999999993" customHeight="1" x14ac:dyDescent="0.15">
      <c r="A283" s="69"/>
      <c r="B283" s="22"/>
      <c r="C283" s="22"/>
      <c r="D283" s="22"/>
      <c r="E283" s="22"/>
      <c r="F283" s="22"/>
      <c r="G283" s="22"/>
    </row>
    <row r="284" spans="1:7" s="223" customFormat="1" ht="9.9499999999999993" customHeight="1" x14ac:dyDescent="0.15">
      <c r="A284" s="69"/>
      <c r="B284" s="22"/>
      <c r="C284" s="22"/>
      <c r="D284" s="22"/>
      <c r="E284" s="22"/>
      <c r="F284" s="22"/>
      <c r="G284" s="22"/>
    </row>
    <row r="285" spans="1:7" s="223" customFormat="1" ht="9.9499999999999993" customHeight="1" x14ac:dyDescent="0.15">
      <c r="A285" s="69"/>
      <c r="B285" s="22"/>
      <c r="C285" s="22"/>
      <c r="D285" s="22"/>
      <c r="E285" s="22"/>
      <c r="F285" s="22"/>
      <c r="G285" s="22"/>
    </row>
    <row r="286" spans="1:7" s="223" customFormat="1" ht="9.9499999999999993" customHeight="1" x14ac:dyDescent="0.15">
      <c r="A286" s="69"/>
      <c r="B286" s="22"/>
      <c r="C286" s="22"/>
      <c r="D286" s="22"/>
      <c r="E286" s="22"/>
      <c r="F286" s="22"/>
      <c r="G286" s="22"/>
    </row>
    <row r="287" spans="1:7" s="223" customFormat="1" ht="9.9499999999999993" customHeight="1" x14ac:dyDescent="0.15">
      <c r="A287" s="69"/>
      <c r="B287" s="22"/>
      <c r="C287" s="22"/>
      <c r="D287" s="22"/>
      <c r="E287" s="22"/>
      <c r="F287" s="22"/>
      <c r="G287" s="22"/>
    </row>
    <row r="288" spans="1:7" s="223" customFormat="1" ht="9.9499999999999993" customHeight="1" x14ac:dyDescent="0.15">
      <c r="A288" s="69"/>
      <c r="B288" s="22"/>
      <c r="C288" s="22"/>
      <c r="D288" s="22"/>
      <c r="E288" s="22"/>
      <c r="F288" s="22"/>
      <c r="G288" s="22"/>
    </row>
    <row r="289" spans="1:7" s="223" customFormat="1" ht="9.9499999999999993" customHeight="1" x14ac:dyDescent="0.15">
      <c r="A289" s="69"/>
      <c r="B289" s="22"/>
      <c r="C289" s="22"/>
      <c r="D289" s="22"/>
      <c r="E289" s="22"/>
      <c r="F289" s="22"/>
      <c r="G289" s="22"/>
    </row>
    <row r="290" spans="1:7" s="223" customFormat="1" ht="9.9499999999999993" customHeight="1" x14ac:dyDescent="0.15">
      <c r="A290" s="69"/>
      <c r="B290" s="22"/>
      <c r="C290" s="22"/>
      <c r="D290" s="22"/>
      <c r="E290" s="22"/>
      <c r="F290" s="22"/>
      <c r="G290" s="22"/>
    </row>
    <row r="291" spans="1:7" s="223" customFormat="1" ht="9.9499999999999993" customHeight="1" x14ac:dyDescent="0.15">
      <c r="A291" s="69"/>
      <c r="B291" s="22"/>
      <c r="C291" s="22"/>
      <c r="D291" s="22"/>
      <c r="E291" s="22"/>
      <c r="F291" s="22"/>
      <c r="G291" s="22"/>
    </row>
    <row r="292" spans="1:7" s="223" customFormat="1" ht="9.9499999999999993" customHeight="1" x14ac:dyDescent="0.15">
      <c r="A292" s="69"/>
      <c r="B292" s="22"/>
      <c r="C292" s="22"/>
      <c r="D292" s="22"/>
      <c r="E292" s="22"/>
      <c r="F292" s="22"/>
      <c r="G292" s="22"/>
    </row>
    <row r="293" spans="1:7" s="223" customFormat="1" ht="9.9499999999999993" customHeight="1" x14ac:dyDescent="0.15">
      <c r="A293" s="69"/>
      <c r="B293" s="22"/>
      <c r="C293" s="22"/>
      <c r="D293" s="22"/>
      <c r="E293" s="22"/>
      <c r="F293" s="22"/>
      <c r="G293" s="22"/>
    </row>
    <row r="294" spans="1:7" s="223" customFormat="1" ht="9.9499999999999993" customHeight="1" x14ac:dyDescent="0.15">
      <c r="A294" s="69"/>
      <c r="B294" s="22"/>
      <c r="C294" s="22"/>
      <c r="D294" s="22"/>
      <c r="E294" s="22"/>
      <c r="F294" s="22"/>
      <c r="G294" s="22"/>
    </row>
    <row r="295" spans="1:7" s="223" customFormat="1" ht="9.9499999999999993" customHeight="1" x14ac:dyDescent="0.15">
      <c r="A295" s="69"/>
      <c r="B295" s="22"/>
      <c r="C295" s="22"/>
      <c r="D295" s="22"/>
      <c r="E295" s="22"/>
      <c r="F295" s="22"/>
      <c r="G295" s="22"/>
    </row>
    <row r="296" spans="1:7" s="223" customFormat="1" ht="9.9499999999999993" customHeight="1" x14ac:dyDescent="0.15">
      <c r="A296" s="69"/>
      <c r="B296" s="22"/>
      <c r="C296" s="22"/>
      <c r="D296" s="22"/>
      <c r="E296" s="22"/>
      <c r="F296" s="22"/>
      <c r="G296" s="22"/>
    </row>
    <row r="297" spans="1:7" s="223" customFormat="1" ht="9.9499999999999993" customHeight="1" x14ac:dyDescent="0.15">
      <c r="A297" s="69"/>
      <c r="B297" s="22"/>
      <c r="C297" s="22"/>
      <c r="D297" s="22"/>
      <c r="E297" s="22"/>
      <c r="F297" s="22"/>
      <c r="G297" s="22"/>
    </row>
    <row r="298" spans="1:7" s="223" customFormat="1" ht="9.9499999999999993" customHeight="1" x14ac:dyDescent="0.15">
      <c r="A298" s="69"/>
      <c r="B298" s="22"/>
      <c r="C298" s="22"/>
      <c r="D298" s="22"/>
      <c r="E298" s="22"/>
      <c r="F298" s="22"/>
      <c r="G298" s="22"/>
    </row>
    <row r="299" spans="1:7" s="223" customFormat="1" ht="9.9499999999999993" customHeight="1" x14ac:dyDescent="0.15">
      <c r="A299" s="69"/>
      <c r="B299" s="22"/>
      <c r="C299" s="22"/>
      <c r="D299" s="22"/>
      <c r="E299" s="22"/>
      <c r="F299" s="22"/>
      <c r="G299" s="22"/>
    </row>
    <row r="300" spans="1:7" s="223" customFormat="1" ht="9.9499999999999993" customHeight="1" x14ac:dyDescent="0.15">
      <c r="A300" s="69"/>
      <c r="B300" s="22"/>
      <c r="C300" s="22"/>
      <c r="D300" s="22"/>
      <c r="E300" s="22"/>
      <c r="F300" s="22"/>
      <c r="G300" s="22"/>
    </row>
    <row r="301" spans="1:7" s="223" customFormat="1" ht="9.9499999999999993" customHeight="1" x14ac:dyDescent="0.15">
      <c r="A301" s="69"/>
      <c r="B301" s="22"/>
      <c r="C301" s="22"/>
      <c r="D301" s="22"/>
      <c r="E301" s="22"/>
      <c r="F301" s="22"/>
      <c r="G301" s="22"/>
    </row>
    <row r="302" spans="1:7" s="223" customFormat="1" ht="9.9499999999999993" customHeight="1" x14ac:dyDescent="0.15">
      <c r="A302" s="69"/>
      <c r="B302" s="22"/>
      <c r="C302" s="22"/>
      <c r="D302" s="22"/>
      <c r="E302" s="22"/>
      <c r="F302" s="22"/>
      <c r="G302" s="22"/>
    </row>
    <row r="303" spans="1:7" s="223" customFormat="1" ht="9.9499999999999993" customHeight="1" x14ac:dyDescent="0.15">
      <c r="A303" s="69"/>
      <c r="B303" s="22"/>
      <c r="C303" s="22"/>
      <c r="D303" s="22"/>
      <c r="E303" s="22"/>
      <c r="F303" s="22"/>
      <c r="G303" s="22"/>
    </row>
    <row r="304" spans="1:7" s="223" customFormat="1" ht="9.9499999999999993" customHeight="1" x14ac:dyDescent="0.15">
      <c r="A304" s="69"/>
      <c r="B304" s="22"/>
      <c r="C304" s="22"/>
      <c r="D304" s="22"/>
      <c r="E304" s="22"/>
      <c r="F304" s="22"/>
      <c r="G304" s="22"/>
    </row>
    <row r="305" spans="1:7" s="223" customFormat="1" ht="9.9499999999999993" customHeight="1" x14ac:dyDescent="0.15">
      <c r="A305" s="69"/>
      <c r="B305" s="22"/>
      <c r="C305" s="22"/>
      <c r="D305" s="22"/>
      <c r="E305" s="22"/>
      <c r="F305" s="22"/>
      <c r="G305" s="22"/>
    </row>
    <row r="306" spans="1:7" s="223" customFormat="1" ht="9.9499999999999993" customHeight="1" x14ac:dyDescent="0.15">
      <c r="A306" s="69"/>
      <c r="B306" s="22"/>
      <c r="C306" s="22"/>
      <c r="D306" s="22"/>
      <c r="E306" s="22"/>
      <c r="F306" s="22"/>
      <c r="G306" s="22"/>
    </row>
    <row r="307" spans="1:7" s="223" customFormat="1" ht="9.9499999999999993" customHeight="1" x14ac:dyDescent="0.15">
      <c r="A307" s="69"/>
      <c r="B307" s="22"/>
      <c r="C307" s="22"/>
      <c r="D307" s="22"/>
      <c r="E307" s="22"/>
      <c r="F307" s="22"/>
      <c r="G307" s="22"/>
    </row>
    <row r="308" spans="1:7" s="223" customFormat="1" ht="9.9499999999999993" customHeight="1" x14ac:dyDescent="0.15">
      <c r="A308" s="69"/>
      <c r="B308" s="22"/>
      <c r="C308" s="22"/>
      <c r="D308" s="22"/>
      <c r="E308" s="22"/>
      <c r="F308" s="22"/>
      <c r="G308" s="22"/>
    </row>
    <row r="309" spans="1:7" s="223" customFormat="1" ht="9.9499999999999993" customHeight="1" x14ac:dyDescent="0.15">
      <c r="A309" s="69"/>
      <c r="B309" s="22"/>
      <c r="C309" s="22"/>
      <c r="D309" s="22"/>
      <c r="E309" s="22"/>
      <c r="F309" s="22"/>
      <c r="G309" s="22"/>
    </row>
    <row r="310" spans="1:7" s="223" customFormat="1" ht="9.9499999999999993" customHeight="1" x14ac:dyDescent="0.15">
      <c r="A310" s="69"/>
      <c r="B310" s="22"/>
      <c r="C310" s="22"/>
      <c r="D310" s="22"/>
      <c r="E310" s="22"/>
      <c r="F310" s="22"/>
      <c r="G310" s="22"/>
    </row>
    <row r="311" spans="1:7" s="223" customFormat="1" ht="9.9499999999999993" customHeight="1" x14ac:dyDescent="0.15">
      <c r="A311" s="69"/>
      <c r="B311" s="22"/>
      <c r="C311" s="22"/>
      <c r="D311" s="22"/>
      <c r="E311" s="22"/>
      <c r="F311" s="22"/>
      <c r="G311" s="22"/>
    </row>
    <row r="312" spans="1:7" s="223" customFormat="1" ht="9.9499999999999993" customHeight="1" x14ac:dyDescent="0.15">
      <c r="A312" s="69"/>
      <c r="B312" s="22"/>
      <c r="C312" s="22"/>
      <c r="D312" s="22"/>
      <c r="E312" s="22"/>
      <c r="F312" s="22"/>
      <c r="G312" s="22"/>
    </row>
    <row r="313" spans="1:7" s="223" customFormat="1" ht="9.9499999999999993" customHeight="1" x14ac:dyDescent="0.15">
      <c r="A313" s="69"/>
      <c r="B313" s="22"/>
      <c r="C313" s="22"/>
      <c r="D313" s="22"/>
      <c r="E313" s="22"/>
      <c r="F313" s="22"/>
      <c r="G313" s="22"/>
    </row>
    <row r="314" spans="1:7" s="223" customFormat="1" ht="9.9499999999999993" customHeight="1" x14ac:dyDescent="0.15">
      <c r="A314" s="69"/>
      <c r="B314" s="22"/>
      <c r="C314" s="22"/>
      <c r="D314" s="22"/>
      <c r="E314" s="22"/>
      <c r="F314" s="22"/>
      <c r="G314" s="22"/>
    </row>
    <row r="315" spans="1:7" s="223" customFormat="1" ht="9.9499999999999993" customHeight="1" x14ac:dyDescent="0.15">
      <c r="A315" s="69"/>
      <c r="B315" s="22"/>
      <c r="C315" s="22"/>
      <c r="D315" s="22"/>
      <c r="E315" s="22"/>
      <c r="F315" s="22"/>
      <c r="G315" s="22"/>
    </row>
    <row r="316" spans="1:7" s="223" customFormat="1" ht="9.9499999999999993" customHeight="1" x14ac:dyDescent="0.15">
      <c r="A316" s="69"/>
      <c r="B316" s="22"/>
      <c r="C316" s="22"/>
      <c r="D316" s="22"/>
      <c r="E316" s="22"/>
      <c r="F316" s="22"/>
      <c r="G316" s="22"/>
    </row>
    <row r="317" spans="1:7" s="223" customFormat="1" ht="9.9499999999999993" customHeight="1" x14ac:dyDescent="0.15">
      <c r="A317" s="69"/>
      <c r="B317" s="22"/>
      <c r="C317" s="22"/>
      <c r="D317" s="22"/>
      <c r="E317" s="22"/>
      <c r="F317" s="22"/>
      <c r="G317" s="22"/>
    </row>
    <row r="318" spans="1:7" s="223" customFormat="1" ht="9.9499999999999993" customHeight="1" x14ac:dyDescent="0.15">
      <c r="A318" s="69"/>
      <c r="B318" s="22"/>
      <c r="C318" s="22"/>
      <c r="D318" s="22"/>
      <c r="E318" s="22"/>
      <c r="F318" s="22"/>
      <c r="G318" s="22"/>
    </row>
    <row r="319" spans="1:7" s="223" customFormat="1" ht="9.9499999999999993" customHeight="1" x14ac:dyDescent="0.15">
      <c r="A319" s="69"/>
      <c r="B319" s="22"/>
      <c r="C319" s="22"/>
      <c r="D319" s="22"/>
      <c r="E319" s="22"/>
      <c r="F319" s="22"/>
      <c r="G319" s="22"/>
    </row>
    <row r="320" spans="1:7" s="223" customFormat="1" ht="9.9499999999999993" customHeight="1" x14ac:dyDescent="0.15">
      <c r="A320" s="69"/>
      <c r="B320" s="22"/>
      <c r="C320" s="22"/>
      <c r="D320" s="22"/>
      <c r="E320" s="22"/>
      <c r="F320" s="22"/>
      <c r="G320" s="22"/>
    </row>
    <row r="321" spans="1:7" s="223" customFormat="1" ht="9.9499999999999993" customHeight="1" x14ac:dyDescent="0.15">
      <c r="A321" s="69"/>
      <c r="B321" s="22"/>
      <c r="C321" s="22"/>
      <c r="D321" s="22"/>
      <c r="E321" s="22"/>
      <c r="F321" s="22"/>
      <c r="G321" s="22"/>
    </row>
    <row r="322" spans="1:7" s="223" customFormat="1" ht="9.9499999999999993" customHeight="1" x14ac:dyDescent="0.15">
      <c r="A322" s="69"/>
      <c r="B322" s="22"/>
      <c r="C322" s="22"/>
      <c r="D322" s="22"/>
      <c r="E322" s="22"/>
      <c r="F322" s="22"/>
      <c r="G322" s="22"/>
    </row>
    <row r="323" spans="1:7" s="223" customFormat="1" ht="9.9499999999999993" customHeight="1" x14ac:dyDescent="0.15">
      <c r="A323" s="69"/>
      <c r="B323" s="22"/>
      <c r="C323" s="22"/>
      <c r="D323" s="22"/>
      <c r="E323" s="22"/>
      <c r="F323" s="22"/>
      <c r="G323" s="22"/>
    </row>
    <row r="324" spans="1:7" s="223" customFormat="1" ht="9.9499999999999993" customHeight="1" x14ac:dyDescent="0.15">
      <c r="A324" s="69"/>
      <c r="B324" s="22"/>
      <c r="C324" s="22"/>
      <c r="D324" s="22"/>
      <c r="E324" s="22"/>
      <c r="F324" s="22"/>
      <c r="G324" s="22"/>
    </row>
    <row r="325" spans="1:7" s="223" customFormat="1" ht="9.9499999999999993" customHeight="1" x14ac:dyDescent="0.15">
      <c r="A325" s="69"/>
      <c r="B325" s="22"/>
      <c r="C325" s="22"/>
      <c r="D325" s="22"/>
      <c r="E325" s="22"/>
      <c r="F325" s="22"/>
      <c r="G325" s="22"/>
    </row>
    <row r="326" spans="1:7" s="223" customFormat="1" ht="9.9499999999999993" customHeight="1" x14ac:dyDescent="0.15">
      <c r="A326" s="69"/>
      <c r="B326" s="22"/>
      <c r="C326" s="22"/>
      <c r="D326" s="22"/>
      <c r="E326" s="22"/>
      <c r="F326" s="22"/>
      <c r="G326" s="22"/>
    </row>
    <row r="327" spans="1:7" s="223" customFormat="1" ht="9.9499999999999993" customHeight="1" x14ac:dyDescent="0.15">
      <c r="A327" s="69"/>
      <c r="B327" s="22"/>
      <c r="C327" s="22"/>
      <c r="D327" s="22"/>
      <c r="E327" s="22"/>
      <c r="F327" s="22"/>
      <c r="G327" s="22"/>
    </row>
    <row r="328" spans="1:7" s="223" customFormat="1" ht="9.9499999999999993" customHeight="1" x14ac:dyDescent="0.15">
      <c r="A328" s="69"/>
      <c r="B328" s="22"/>
      <c r="C328" s="22"/>
      <c r="D328" s="22"/>
      <c r="E328" s="22"/>
      <c r="F328" s="22"/>
      <c r="G328" s="22"/>
    </row>
    <row r="329" spans="1:7" s="223" customFormat="1" ht="9.9499999999999993" customHeight="1" x14ac:dyDescent="0.15">
      <c r="A329" s="69"/>
      <c r="B329" s="22"/>
      <c r="C329" s="22"/>
      <c r="D329" s="22"/>
      <c r="E329" s="22"/>
      <c r="F329" s="22"/>
      <c r="G329" s="22"/>
    </row>
    <row r="330" spans="1:7" s="223" customFormat="1" ht="9.9499999999999993" customHeight="1" x14ac:dyDescent="0.15">
      <c r="A330" s="69"/>
      <c r="B330" s="22"/>
      <c r="C330" s="22"/>
      <c r="D330" s="22"/>
      <c r="E330" s="22"/>
      <c r="F330" s="22"/>
      <c r="G330" s="22"/>
    </row>
    <row r="331" spans="1:7" s="223" customFormat="1" ht="9.9499999999999993" customHeight="1" x14ac:dyDescent="0.15">
      <c r="A331" s="69"/>
      <c r="B331" s="22"/>
      <c r="C331" s="22"/>
      <c r="D331" s="22"/>
      <c r="E331" s="22"/>
      <c r="F331" s="22"/>
      <c r="G331" s="22"/>
    </row>
    <row r="332" spans="1:7" s="223" customFormat="1" ht="9.9499999999999993" customHeight="1" x14ac:dyDescent="0.15">
      <c r="A332" s="69"/>
      <c r="B332" s="22"/>
      <c r="C332" s="22"/>
      <c r="D332" s="22"/>
      <c r="E332" s="22"/>
      <c r="F332" s="22"/>
      <c r="G332" s="22"/>
    </row>
    <row r="333" spans="1:7" s="223" customFormat="1" ht="9.9499999999999993" customHeight="1" x14ac:dyDescent="0.15">
      <c r="A333" s="69"/>
      <c r="B333" s="22"/>
      <c r="C333" s="22"/>
      <c r="D333" s="22"/>
      <c r="E333" s="22"/>
      <c r="F333" s="22"/>
      <c r="G333" s="22"/>
    </row>
    <row r="334" spans="1:7" s="223" customFormat="1" ht="9.9499999999999993" customHeight="1" x14ac:dyDescent="0.15">
      <c r="A334" s="69"/>
      <c r="B334" s="22"/>
      <c r="C334" s="22"/>
      <c r="D334" s="22"/>
      <c r="E334" s="22"/>
      <c r="F334" s="22"/>
      <c r="G334" s="22"/>
    </row>
    <row r="335" spans="1:7" s="223" customFormat="1" ht="9.9499999999999993" customHeight="1" x14ac:dyDescent="0.15">
      <c r="A335" s="69"/>
      <c r="B335" s="22"/>
      <c r="C335" s="22"/>
      <c r="D335" s="22"/>
      <c r="E335" s="22"/>
      <c r="F335" s="22"/>
      <c r="G335" s="22"/>
    </row>
    <row r="336" spans="1:7" s="223" customFormat="1" ht="9.9499999999999993" customHeight="1" x14ac:dyDescent="0.15">
      <c r="A336" s="69"/>
      <c r="B336" s="22"/>
      <c r="C336" s="22"/>
      <c r="D336" s="22"/>
      <c r="E336" s="22"/>
      <c r="F336" s="22"/>
      <c r="G336" s="22"/>
    </row>
    <row r="337" spans="1:7" s="223" customFormat="1" ht="9.9499999999999993" customHeight="1" x14ac:dyDescent="0.15">
      <c r="A337" s="69"/>
      <c r="B337" s="22"/>
      <c r="C337" s="22"/>
      <c r="D337" s="22"/>
      <c r="E337" s="22"/>
      <c r="F337" s="22"/>
      <c r="G337" s="22"/>
    </row>
    <row r="338" spans="1:7" s="223" customFormat="1" ht="9.9499999999999993" customHeight="1" x14ac:dyDescent="0.15">
      <c r="A338" s="69"/>
      <c r="B338" s="22"/>
      <c r="C338" s="22"/>
      <c r="D338" s="22"/>
      <c r="E338" s="22"/>
      <c r="F338" s="22"/>
      <c r="G338" s="22"/>
    </row>
    <row r="339" spans="1:7" s="223" customFormat="1" ht="9.9499999999999993" customHeight="1" x14ac:dyDescent="0.15">
      <c r="A339" s="69"/>
      <c r="B339" s="22"/>
      <c r="C339" s="22"/>
      <c r="D339" s="22"/>
      <c r="E339" s="22"/>
      <c r="F339" s="22"/>
      <c r="G339" s="22"/>
    </row>
    <row r="340" spans="1:7" s="223" customFormat="1" ht="9.9499999999999993" customHeight="1" x14ac:dyDescent="0.15">
      <c r="A340" s="69"/>
      <c r="B340" s="22"/>
      <c r="C340" s="22"/>
      <c r="D340" s="22"/>
      <c r="E340" s="22"/>
      <c r="F340" s="22"/>
      <c r="G340" s="22"/>
    </row>
    <row r="341" spans="1:7" s="223" customFormat="1" ht="9.9499999999999993" customHeight="1" x14ac:dyDescent="0.15">
      <c r="A341" s="69"/>
      <c r="B341" s="22"/>
      <c r="C341" s="22"/>
      <c r="D341" s="22"/>
      <c r="E341" s="22"/>
      <c r="F341" s="22"/>
      <c r="G341" s="22"/>
    </row>
    <row r="342" spans="1:7" s="223" customFormat="1" ht="9.9499999999999993" customHeight="1" x14ac:dyDescent="0.15">
      <c r="A342" s="69"/>
      <c r="B342" s="22"/>
      <c r="C342" s="22"/>
      <c r="D342" s="22"/>
      <c r="E342" s="22"/>
      <c r="F342" s="22"/>
      <c r="G342" s="22"/>
    </row>
    <row r="343" spans="1:7" s="223" customFormat="1" ht="9.9499999999999993" customHeight="1" x14ac:dyDescent="0.15">
      <c r="A343" s="69"/>
      <c r="B343" s="22"/>
      <c r="C343" s="22"/>
      <c r="D343" s="22"/>
      <c r="E343" s="22"/>
      <c r="F343" s="22"/>
      <c r="G343" s="22"/>
    </row>
    <row r="344" spans="1:7" s="223" customFormat="1" ht="9.9499999999999993" customHeight="1" x14ac:dyDescent="0.15">
      <c r="A344" s="69"/>
      <c r="B344" s="22"/>
      <c r="C344" s="22"/>
      <c r="D344" s="22"/>
      <c r="E344" s="22"/>
      <c r="F344" s="22"/>
      <c r="G344" s="22"/>
    </row>
    <row r="345" spans="1:7" s="223" customFormat="1" ht="9.9499999999999993" customHeight="1" x14ac:dyDescent="0.15">
      <c r="A345" s="69"/>
      <c r="B345" s="22"/>
      <c r="C345" s="22"/>
      <c r="D345" s="22"/>
      <c r="E345" s="22"/>
      <c r="F345" s="22"/>
      <c r="G345" s="22"/>
    </row>
    <row r="346" spans="1:7" s="223" customFormat="1" ht="9.9499999999999993" customHeight="1" x14ac:dyDescent="0.15">
      <c r="A346" s="69"/>
      <c r="B346" s="22"/>
      <c r="C346" s="22"/>
      <c r="D346" s="22"/>
      <c r="E346" s="22"/>
      <c r="F346" s="22"/>
      <c r="G346" s="22"/>
    </row>
    <row r="347" spans="1:7" s="223" customFormat="1" ht="9.9499999999999993" customHeight="1" x14ac:dyDescent="0.15">
      <c r="A347" s="69"/>
      <c r="B347" s="22"/>
      <c r="C347" s="22"/>
      <c r="D347" s="22"/>
      <c r="E347" s="22"/>
      <c r="F347" s="22"/>
      <c r="G347" s="22"/>
    </row>
    <row r="348" spans="1:7" s="223" customFormat="1" ht="9.9499999999999993" customHeight="1" x14ac:dyDescent="0.15">
      <c r="A348" s="69"/>
      <c r="B348" s="22"/>
      <c r="C348" s="22"/>
      <c r="D348" s="22"/>
      <c r="E348" s="22"/>
      <c r="F348" s="22"/>
      <c r="G348" s="22"/>
    </row>
    <row r="349" spans="1:7" s="223" customFormat="1" ht="9.9499999999999993" customHeight="1" x14ac:dyDescent="0.15">
      <c r="A349" s="69"/>
      <c r="B349" s="22"/>
      <c r="C349" s="22"/>
      <c r="D349" s="22"/>
      <c r="E349" s="22"/>
      <c r="F349" s="22"/>
      <c r="G349" s="22"/>
    </row>
    <row r="350" spans="1:7" s="223" customFormat="1" ht="9.9499999999999993" customHeight="1" x14ac:dyDescent="0.15">
      <c r="A350" s="69"/>
      <c r="B350" s="22"/>
      <c r="C350" s="22"/>
      <c r="D350" s="22"/>
      <c r="E350" s="22"/>
      <c r="F350" s="22"/>
      <c r="G350" s="22"/>
    </row>
    <row r="351" spans="1:7" s="223" customFormat="1" ht="9.9499999999999993" customHeight="1" x14ac:dyDescent="0.15">
      <c r="A351" s="69"/>
      <c r="B351" s="22"/>
      <c r="C351" s="22"/>
      <c r="D351" s="22"/>
      <c r="E351" s="22"/>
      <c r="F351" s="22"/>
      <c r="G351" s="22"/>
    </row>
    <row r="352" spans="1:7" s="223" customFormat="1" ht="9.9499999999999993" customHeight="1" x14ac:dyDescent="0.15">
      <c r="A352" s="69"/>
      <c r="B352" s="22"/>
      <c r="C352" s="22"/>
      <c r="D352" s="22"/>
      <c r="E352" s="22"/>
      <c r="F352" s="22"/>
      <c r="G352" s="22"/>
    </row>
    <row r="353" spans="1:7" s="223" customFormat="1" ht="9.9499999999999993" customHeight="1" x14ac:dyDescent="0.15">
      <c r="A353" s="69"/>
      <c r="B353" s="22"/>
      <c r="C353" s="22"/>
      <c r="D353" s="22"/>
      <c r="E353" s="22"/>
      <c r="F353" s="22"/>
      <c r="G353" s="22"/>
    </row>
    <row r="354" spans="1:7" s="223" customFormat="1" ht="9.9499999999999993" customHeight="1" x14ac:dyDescent="0.15">
      <c r="A354" s="69"/>
      <c r="B354" s="22"/>
      <c r="C354" s="22"/>
      <c r="D354" s="22"/>
      <c r="E354" s="22"/>
      <c r="F354" s="22"/>
      <c r="G354" s="22"/>
    </row>
    <row r="355" spans="1:7" s="223" customFormat="1" ht="9.9499999999999993" customHeight="1" x14ac:dyDescent="0.15">
      <c r="A355" s="69"/>
      <c r="B355" s="22"/>
      <c r="C355" s="22"/>
      <c r="D355" s="22"/>
      <c r="E355" s="22"/>
      <c r="F355" s="22"/>
      <c r="G355" s="22"/>
    </row>
    <row r="356" spans="1:7" s="223" customFormat="1" ht="9.9499999999999993" customHeight="1" x14ac:dyDescent="0.15">
      <c r="A356" s="69"/>
      <c r="B356" s="22"/>
      <c r="C356" s="22"/>
      <c r="D356" s="22"/>
      <c r="E356" s="22"/>
      <c r="F356" s="22"/>
      <c r="G356" s="22"/>
    </row>
    <row r="357" spans="1:7" s="223" customFormat="1" ht="9.9499999999999993" customHeight="1" x14ac:dyDescent="0.15">
      <c r="A357" s="69"/>
      <c r="B357" s="22"/>
      <c r="C357" s="22"/>
      <c r="D357" s="22"/>
      <c r="E357" s="22"/>
      <c r="F357" s="22"/>
      <c r="G357" s="22"/>
    </row>
    <row r="358" spans="1:7" s="223" customFormat="1" ht="9.9499999999999993" customHeight="1" x14ac:dyDescent="0.15">
      <c r="A358" s="69"/>
      <c r="B358" s="22"/>
      <c r="C358" s="22"/>
      <c r="D358" s="22"/>
      <c r="E358" s="22"/>
      <c r="F358" s="22"/>
      <c r="G358" s="22"/>
    </row>
    <row r="359" spans="1:7" s="223" customFormat="1" ht="9.9499999999999993" customHeight="1" x14ac:dyDescent="0.15">
      <c r="A359" s="69"/>
      <c r="B359" s="22"/>
      <c r="C359" s="22"/>
      <c r="D359" s="22"/>
      <c r="E359" s="22"/>
      <c r="F359" s="22"/>
      <c r="G359" s="22"/>
    </row>
    <row r="360" spans="1:7" s="223" customFormat="1" ht="9.9499999999999993" customHeight="1" x14ac:dyDescent="0.15">
      <c r="A360" s="69"/>
      <c r="B360" s="22"/>
      <c r="C360" s="22"/>
      <c r="D360" s="22"/>
      <c r="E360" s="22"/>
      <c r="F360" s="22"/>
      <c r="G360" s="22"/>
    </row>
    <row r="361" spans="1:7" s="223" customFormat="1" ht="9.9499999999999993" customHeight="1" x14ac:dyDescent="0.15">
      <c r="A361" s="69"/>
      <c r="B361" s="22"/>
      <c r="C361" s="22"/>
      <c r="D361" s="22"/>
      <c r="E361" s="22"/>
      <c r="F361" s="22"/>
      <c r="G361" s="22"/>
    </row>
    <row r="362" spans="1:7" s="223" customFormat="1" ht="9.9499999999999993" customHeight="1" x14ac:dyDescent="0.15">
      <c r="A362" s="69"/>
      <c r="B362" s="22"/>
      <c r="C362" s="22"/>
      <c r="D362" s="22"/>
      <c r="E362" s="22"/>
      <c r="F362" s="22"/>
      <c r="G362" s="22"/>
    </row>
    <row r="363" spans="1:7" s="223" customFormat="1" ht="9.9499999999999993" customHeight="1" x14ac:dyDescent="0.15">
      <c r="A363" s="69"/>
      <c r="B363" s="22"/>
      <c r="C363" s="22"/>
      <c r="D363" s="22"/>
      <c r="E363" s="22"/>
      <c r="F363" s="22"/>
      <c r="G363" s="22"/>
    </row>
    <row r="364" spans="1:7" s="223" customFormat="1" ht="9.9499999999999993" customHeight="1" x14ac:dyDescent="0.15">
      <c r="A364" s="69"/>
      <c r="B364" s="22"/>
      <c r="C364" s="22"/>
      <c r="D364" s="22"/>
      <c r="E364" s="22"/>
      <c r="F364" s="22"/>
      <c r="G364" s="22"/>
    </row>
    <row r="365" spans="1:7" s="223" customFormat="1" ht="9.9499999999999993" customHeight="1" x14ac:dyDescent="0.15">
      <c r="A365" s="69"/>
      <c r="B365" s="22"/>
      <c r="C365" s="22"/>
      <c r="D365" s="22"/>
      <c r="E365" s="22"/>
      <c r="F365" s="22"/>
      <c r="G365" s="22"/>
    </row>
    <row r="366" spans="1:7" s="223" customFormat="1" ht="9.9499999999999993" customHeight="1" x14ac:dyDescent="0.15">
      <c r="A366" s="69"/>
      <c r="B366" s="22"/>
      <c r="C366" s="22"/>
      <c r="D366" s="22"/>
      <c r="E366" s="22"/>
      <c r="F366" s="22"/>
      <c r="G366" s="22"/>
    </row>
    <row r="367" spans="1:7" s="223" customFormat="1" ht="9.9499999999999993" customHeight="1" x14ac:dyDescent="0.15">
      <c r="A367" s="69"/>
      <c r="B367" s="22"/>
      <c r="C367" s="22"/>
      <c r="D367" s="22"/>
      <c r="E367" s="22"/>
      <c r="F367" s="22"/>
      <c r="G367" s="22"/>
    </row>
    <row r="368" spans="1:7" s="223" customFormat="1" ht="9.9499999999999993" customHeight="1" x14ac:dyDescent="0.15">
      <c r="A368" s="69"/>
      <c r="B368" s="22"/>
      <c r="C368" s="22"/>
      <c r="D368" s="22"/>
      <c r="E368" s="22"/>
      <c r="F368" s="22"/>
      <c r="G368" s="22"/>
    </row>
    <row r="369" spans="1:7" s="223" customFormat="1" ht="9.9499999999999993" customHeight="1" x14ac:dyDescent="0.15">
      <c r="A369" s="69"/>
      <c r="B369" s="22"/>
      <c r="C369" s="22"/>
      <c r="D369" s="22"/>
      <c r="E369" s="22"/>
      <c r="F369" s="22"/>
      <c r="G369" s="22"/>
    </row>
    <row r="370" spans="1:7" s="223" customFormat="1" ht="9.9499999999999993" customHeight="1" x14ac:dyDescent="0.15">
      <c r="A370" s="69"/>
      <c r="B370" s="22"/>
      <c r="C370" s="22"/>
      <c r="D370" s="22"/>
      <c r="E370" s="22"/>
      <c r="F370" s="22"/>
      <c r="G370" s="22"/>
    </row>
    <row r="371" spans="1:7" s="223" customFormat="1" ht="9.9499999999999993" customHeight="1" x14ac:dyDescent="0.15">
      <c r="A371" s="69"/>
      <c r="B371" s="22"/>
      <c r="C371" s="22"/>
      <c r="D371" s="22"/>
      <c r="E371" s="22"/>
      <c r="F371" s="22"/>
      <c r="G371" s="22"/>
    </row>
    <row r="372" spans="1:7" s="223" customFormat="1" ht="9.9499999999999993" customHeight="1" x14ac:dyDescent="0.15">
      <c r="A372" s="69"/>
      <c r="B372" s="22"/>
      <c r="C372" s="22"/>
      <c r="D372" s="22"/>
      <c r="E372" s="22"/>
      <c r="F372" s="22"/>
      <c r="G372" s="22"/>
    </row>
    <row r="373" spans="1:7" s="223" customFormat="1" ht="9.9499999999999993" customHeight="1" x14ac:dyDescent="0.15">
      <c r="A373" s="69"/>
      <c r="B373" s="22"/>
      <c r="C373" s="22"/>
      <c r="D373" s="22"/>
      <c r="E373" s="22"/>
      <c r="F373" s="22"/>
      <c r="G373" s="22"/>
    </row>
    <row r="374" spans="1:7" s="223" customFormat="1" ht="9.9499999999999993" customHeight="1" x14ac:dyDescent="0.15">
      <c r="A374" s="69"/>
      <c r="B374" s="22"/>
      <c r="C374" s="22"/>
      <c r="D374" s="22"/>
      <c r="E374" s="22"/>
      <c r="F374" s="22"/>
      <c r="G374" s="22"/>
    </row>
    <row r="375" spans="1:7" s="223" customFormat="1" ht="9.9499999999999993" customHeight="1" x14ac:dyDescent="0.15">
      <c r="A375" s="69"/>
      <c r="B375" s="22"/>
      <c r="C375" s="22"/>
      <c r="D375" s="22"/>
      <c r="E375" s="22"/>
      <c r="F375" s="22"/>
      <c r="G375" s="22"/>
    </row>
    <row r="376" spans="1:7" s="223" customFormat="1" ht="9.9499999999999993" customHeight="1" x14ac:dyDescent="0.15">
      <c r="A376" s="69"/>
      <c r="B376" s="22"/>
      <c r="C376" s="22"/>
      <c r="D376" s="22"/>
      <c r="E376" s="22"/>
      <c r="F376" s="22"/>
      <c r="G376" s="22"/>
    </row>
    <row r="377" spans="1:7" s="223" customFormat="1" ht="9.9499999999999993" customHeight="1" x14ac:dyDescent="0.15">
      <c r="A377" s="69"/>
      <c r="B377" s="22"/>
      <c r="C377" s="22"/>
      <c r="D377" s="22"/>
      <c r="E377" s="22"/>
      <c r="F377" s="22"/>
      <c r="G377" s="22"/>
    </row>
    <row r="378" spans="1:7" s="223" customFormat="1" ht="9.9499999999999993" customHeight="1" x14ac:dyDescent="0.15">
      <c r="A378" s="69"/>
      <c r="B378" s="22"/>
      <c r="C378" s="22"/>
      <c r="D378" s="22"/>
      <c r="E378" s="22"/>
      <c r="F378" s="22"/>
      <c r="G378" s="22"/>
    </row>
    <row r="379" spans="1:7" s="223" customFormat="1" ht="9.9499999999999993" customHeight="1" x14ac:dyDescent="0.15">
      <c r="A379" s="69"/>
      <c r="B379" s="22"/>
      <c r="C379" s="22"/>
      <c r="D379" s="22"/>
      <c r="E379" s="22"/>
      <c r="F379" s="22"/>
      <c r="G379" s="22"/>
    </row>
    <row r="380" spans="1:7" s="223" customFormat="1" ht="9.9499999999999993" customHeight="1" x14ac:dyDescent="0.15">
      <c r="A380" s="69"/>
      <c r="B380" s="22"/>
      <c r="C380" s="22"/>
      <c r="D380" s="22"/>
      <c r="E380" s="22"/>
      <c r="F380" s="22"/>
      <c r="G380" s="22"/>
    </row>
    <row r="381" spans="1:7" s="223" customFormat="1" ht="9.9499999999999993" customHeight="1" x14ac:dyDescent="0.15">
      <c r="A381" s="69"/>
      <c r="B381" s="22"/>
      <c r="C381" s="22"/>
      <c r="D381" s="22"/>
      <c r="E381" s="22"/>
      <c r="F381" s="22"/>
      <c r="G381" s="22"/>
    </row>
    <row r="382" spans="1:7" s="223" customFormat="1" ht="9.9499999999999993" customHeight="1" x14ac:dyDescent="0.15">
      <c r="A382" s="69"/>
      <c r="B382" s="22"/>
      <c r="C382" s="22"/>
      <c r="D382" s="22"/>
      <c r="E382" s="22"/>
      <c r="F382" s="22"/>
      <c r="G382" s="22"/>
    </row>
    <row r="383" spans="1:7" s="223" customFormat="1" ht="9.9499999999999993" customHeight="1" x14ac:dyDescent="0.15">
      <c r="A383" s="69"/>
      <c r="B383" s="22"/>
      <c r="C383" s="22"/>
      <c r="D383" s="22"/>
      <c r="E383" s="22"/>
      <c r="F383" s="22"/>
      <c r="G383" s="22"/>
    </row>
    <row r="384" spans="1:7" s="223" customFormat="1" ht="9.9499999999999993" customHeight="1" x14ac:dyDescent="0.15">
      <c r="A384" s="69"/>
      <c r="B384" s="22"/>
      <c r="C384" s="22"/>
      <c r="D384" s="22"/>
      <c r="E384" s="22"/>
      <c r="F384" s="22"/>
      <c r="G384" s="22"/>
    </row>
    <row r="385" spans="1:7" s="223" customFormat="1" ht="9.9499999999999993" customHeight="1" x14ac:dyDescent="0.15">
      <c r="A385" s="69"/>
      <c r="B385" s="22"/>
      <c r="C385" s="22"/>
      <c r="D385" s="22"/>
      <c r="E385" s="22"/>
      <c r="F385" s="22"/>
      <c r="G385" s="22"/>
    </row>
    <row r="386" spans="1:7" s="223" customFormat="1" ht="9.9499999999999993" customHeight="1" x14ac:dyDescent="0.15">
      <c r="A386" s="69"/>
      <c r="B386" s="22"/>
      <c r="C386" s="22"/>
      <c r="D386" s="22"/>
      <c r="E386" s="22"/>
      <c r="F386" s="22"/>
      <c r="G386" s="22"/>
    </row>
    <row r="387" spans="1:7" s="223" customFormat="1" ht="9.9499999999999993" customHeight="1" x14ac:dyDescent="0.15">
      <c r="A387" s="69"/>
      <c r="B387" s="22"/>
      <c r="C387" s="22"/>
      <c r="D387" s="22"/>
      <c r="E387" s="22"/>
      <c r="F387" s="22"/>
      <c r="G387" s="22"/>
    </row>
    <row r="388" spans="1:7" s="223" customFormat="1" ht="9.9499999999999993" customHeight="1" x14ac:dyDescent="0.15">
      <c r="A388" s="69"/>
      <c r="B388" s="22"/>
      <c r="C388" s="22"/>
      <c r="D388" s="22"/>
      <c r="E388" s="22"/>
      <c r="F388" s="22"/>
      <c r="G388" s="22"/>
    </row>
    <row r="389" spans="1:7" s="223" customFormat="1" ht="9.9499999999999993" customHeight="1" x14ac:dyDescent="0.15">
      <c r="A389" s="69"/>
      <c r="B389" s="22"/>
      <c r="C389" s="22"/>
      <c r="D389" s="22"/>
      <c r="E389" s="22"/>
      <c r="F389" s="22"/>
      <c r="G389" s="22"/>
    </row>
    <row r="390" spans="1:7" s="223" customFormat="1" ht="9.9499999999999993" customHeight="1" x14ac:dyDescent="0.15">
      <c r="A390" s="69"/>
      <c r="B390" s="22"/>
      <c r="C390" s="22"/>
      <c r="D390" s="22"/>
      <c r="E390" s="22"/>
      <c r="F390" s="22"/>
      <c r="G390" s="22"/>
    </row>
    <row r="391" spans="1:7" s="223" customFormat="1" ht="9.9499999999999993" customHeight="1" x14ac:dyDescent="0.15">
      <c r="A391" s="69"/>
      <c r="B391" s="22"/>
      <c r="C391" s="22"/>
      <c r="D391" s="22"/>
      <c r="E391" s="22"/>
      <c r="F391" s="22"/>
      <c r="G391" s="22"/>
    </row>
    <row r="392" spans="1:7" s="223" customFormat="1" ht="9.9499999999999993" customHeight="1" x14ac:dyDescent="0.15">
      <c r="A392" s="69"/>
      <c r="B392" s="22"/>
      <c r="C392" s="22"/>
      <c r="D392" s="22"/>
      <c r="E392" s="22"/>
      <c r="F392" s="22"/>
      <c r="G392" s="22"/>
    </row>
    <row r="393" spans="1:7" s="223" customFormat="1" ht="9.9499999999999993" customHeight="1" x14ac:dyDescent="0.15">
      <c r="A393" s="69"/>
      <c r="B393" s="22"/>
      <c r="C393" s="22"/>
      <c r="D393" s="22"/>
      <c r="E393" s="22"/>
      <c r="F393" s="22"/>
      <c r="G393" s="22"/>
    </row>
    <row r="394" spans="1:7" s="223" customFormat="1" ht="9.9499999999999993" customHeight="1" x14ac:dyDescent="0.15">
      <c r="A394" s="69"/>
      <c r="B394" s="22"/>
      <c r="C394" s="22"/>
      <c r="D394" s="22"/>
      <c r="E394" s="22"/>
      <c r="F394" s="22"/>
      <c r="G394" s="22"/>
    </row>
    <row r="395" spans="1:7" s="223" customFormat="1" ht="9.9499999999999993" customHeight="1" x14ac:dyDescent="0.15">
      <c r="A395" s="69"/>
      <c r="B395" s="22"/>
      <c r="C395" s="22"/>
      <c r="D395" s="22"/>
      <c r="E395" s="22"/>
      <c r="F395" s="22"/>
      <c r="G395" s="22"/>
    </row>
    <row r="396" spans="1:7" s="223" customFormat="1" ht="9.9499999999999993" customHeight="1" x14ac:dyDescent="0.15">
      <c r="A396" s="69"/>
      <c r="B396" s="22"/>
      <c r="C396" s="22"/>
      <c r="D396" s="22"/>
      <c r="E396" s="22"/>
      <c r="F396" s="22"/>
      <c r="G396" s="22"/>
    </row>
    <row r="397" spans="1:7" s="223" customFormat="1" ht="9.9499999999999993" customHeight="1" x14ac:dyDescent="0.15">
      <c r="A397" s="69"/>
      <c r="B397" s="22"/>
      <c r="C397" s="22"/>
      <c r="D397" s="22"/>
      <c r="E397" s="22"/>
      <c r="F397" s="22"/>
      <c r="G397" s="22"/>
    </row>
    <row r="398" spans="1:7" s="223" customFormat="1" ht="9.9499999999999993" customHeight="1" x14ac:dyDescent="0.15">
      <c r="A398" s="69"/>
      <c r="B398" s="22"/>
      <c r="C398" s="22"/>
      <c r="D398" s="22"/>
      <c r="E398" s="22"/>
      <c r="F398" s="22"/>
      <c r="G398" s="22"/>
    </row>
    <row r="399" spans="1:7" s="223" customFormat="1" ht="9.9499999999999993" customHeight="1" x14ac:dyDescent="0.15">
      <c r="A399" s="69"/>
      <c r="B399" s="22"/>
      <c r="C399" s="22"/>
      <c r="D399" s="22"/>
      <c r="E399" s="22"/>
      <c r="F399" s="22"/>
      <c r="G399" s="22"/>
    </row>
    <row r="400" spans="1:7" s="223" customFormat="1" ht="9.9499999999999993" customHeight="1" x14ac:dyDescent="0.15">
      <c r="A400" s="69"/>
      <c r="B400" s="22"/>
      <c r="C400" s="22"/>
      <c r="D400" s="22"/>
      <c r="E400" s="22"/>
      <c r="F400" s="22"/>
      <c r="G400" s="22"/>
    </row>
    <row r="401" spans="1:7" s="223" customFormat="1" ht="9.9499999999999993" customHeight="1" x14ac:dyDescent="0.15">
      <c r="A401" s="69"/>
      <c r="B401" s="22"/>
      <c r="C401" s="22"/>
      <c r="D401" s="22"/>
      <c r="E401" s="22"/>
      <c r="F401" s="22"/>
      <c r="G401" s="22"/>
    </row>
    <row r="402" spans="1:7" s="223" customFormat="1" ht="9.9499999999999993" customHeight="1" x14ac:dyDescent="0.15">
      <c r="A402" s="69"/>
      <c r="B402" s="22"/>
      <c r="C402" s="22"/>
      <c r="D402" s="22"/>
      <c r="E402" s="22"/>
      <c r="F402" s="22"/>
      <c r="G402" s="22"/>
    </row>
    <row r="403" spans="1:7" s="223" customFormat="1" ht="9.9499999999999993" customHeight="1" x14ac:dyDescent="0.15">
      <c r="A403" s="69"/>
      <c r="B403" s="22"/>
      <c r="C403" s="22"/>
      <c r="D403" s="22"/>
      <c r="E403" s="22"/>
      <c r="F403" s="22"/>
      <c r="G403" s="22"/>
    </row>
    <row r="404" spans="1:7" s="223" customFormat="1" ht="9.9499999999999993" customHeight="1" x14ac:dyDescent="0.15">
      <c r="A404" s="69"/>
      <c r="B404" s="22"/>
      <c r="C404" s="22"/>
      <c r="D404" s="22"/>
      <c r="E404" s="22"/>
      <c r="F404" s="22"/>
      <c r="G404" s="22"/>
    </row>
    <row r="405" spans="1:7" s="223" customFormat="1" ht="9.9499999999999993" customHeight="1" x14ac:dyDescent="0.15">
      <c r="A405" s="69"/>
      <c r="B405" s="22"/>
      <c r="C405" s="22"/>
      <c r="D405" s="22"/>
      <c r="E405" s="22"/>
      <c r="F405" s="22"/>
      <c r="G405" s="22"/>
    </row>
    <row r="406" spans="1:7" s="223" customFormat="1" ht="9.9499999999999993" customHeight="1" x14ac:dyDescent="0.15">
      <c r="A406" s="69"/>
      <c r="B406" s="22"/>
      <c r="C406" s="22"/>
      <c r="D406" s="22"/>
      <c r="E406" s="22"/>
      <c r="F406" s="22"/>
      <c r="G406" s="22"/>
    </row>
    <row r="407" spans="1:7" s="223" customFormat="1" ht="9.9499999999999993" customHeight="1" x14ac:dyDescent="0.15">
      <c r="A407" s="69"/>
      <c r="B407" s="22"/>
      <c r="C407" s="22"/>
      <c r="D407" s="22"/>
      <c r="E407" s="22"/>
      <c r="F407" s="22"/>
      <c r="G407" s="22"/>
    </row>
    <row r="408" spans="1:7" s="223" customFormat="1" ht="9.9499999999999993" customHeight="1" x14ac:dyDescent="0.15">
      <c r="A408" s="69"/>
      <c r="B408" s="22"/>
      <c r="C408" s="22"/>
      <c r="D408" s="22"/>
      <c r="E408" s="22"/>
      <c r="F408" s="22"/>
      <c r="G408" s="22"/>
    </row>
    <row r="409" spans="1:7" s="223" customFormat="1" ht="9.9499999999999993" customHeight="1" x14ac:dyDescent="0.15">
      <c r="A409" s="69"/>
      <c r="B409" s="22"/>
      <c r="C409" s="22"/>
      <c r="D409" s="22"/>
      <c r="E409" s="22"/>
      <c r="F409" s="22"/>
      <c r="G409" s="22"/>
    </row>
    <row r="410" spans="1:7" s="223" customFormat="1" ht="9.9499999999999993" customHeight="1" x14ac:dyDescent="0.15">
      <c r="A410" s="69"/>
      <c r="B410" s="22"/>
      <c r="C410" s="22"/>
      <c r="D410" s="22"/>
      <c r="E410" s="22"/>
      <c r="F410" s="22"/>
      <c r="G410" s="22"/>
    </row>
    <row r="411" spans="1:7" s="223" customFormat="1" ht="9.9499999999999993" customHeight="1" x14ac:dyDescent="0.15">
      <c r="A411" s="69"/>
      <c r="B411" s="22"/>
      <c r="C411" s="22"/>
      <c r="D411" s="22"/>
      <c r="E411" s="22"/>
      <c r="F411" s="22"/>
      <c r="G411" s="22"/>
    </row>
    <row r="412" spans="1:7" s="223" customFormat="1" ht="9.9499999999999993" customHeight="1" x14ac:dyDescent="0.15">
      <c r="A412" s="69"/>
      <c r="B412" s="22"/>
      <c r="C412" s="22"/>
      <c r="D412" s="22"/>
      <c r="E412" s="22"/>
      <c r="F412" s="22"/>
      <c r="G412" s="22"/>
    </row>
    <row r="413" spans="1:7" s="223" customFormat="1" ht="9.9499999999999993" customHeight="1" x14ac:dyDescent="0.15">
      <c r="A413" s="69"/>
      <c r="B413" s="22"/>
      <c r="C413" s="22"/>
      <c r="D413" s="22"/>
      <c r="E413" s="22"/>
      <c r="F413" s="22"/>
      <c r="G413" s="22"/>
    </row>
    <row r="414" spans="1:7" s="223" customFormat="1" ht="9.9499999999999993" customHeight="1" x14ac:dyDescent="0.15">
      <c r="A414" s="69"/>
      <c r="B414" s="22"/>
      <c r="C414" s="22"/>
      <c r="D414" s="22"/>
      <c r="E414" s="22"/>
      <c r="F414" s="22"/>
      <c r="G414" s="22"/>
    </row>
    <row r="415" spans="1:7" s="223" customFormat="1" ht="9.9499999999999993" customHeight="1" x14ac:dyDescent="0.15">
      <c r="A415" s="69"/>
      <c r="B415" s="22"/>
      <c r="C415" s="22"/>
      <c r="D415" s="22"/>
      <c r="E415" s="22"/>
      <c r="F415" s="22"/>
      <c r="G415" s="22"/>
    </row>
    <row r="416" spans="1:7" s="223" customFormat="1" ht="9.9499999999999993" customHeight="1" x14ac:dyDescent="0.15">
      <c r="A416" s="69"/>
      <c r="B416" s="22"/>
      <c r="C416" s="22"/>
      <c r="D416" s="22"/>
      <c r="E416" s="22"/>
      <c r="F416" s="22"/>
      <c r="G416" s="22"/>
    </row>
    <row r="417" spans="1:7" s="223" customFormat="1" ht="9.9499999999999993" customHeight="1" x14ac:dyDescent="0.15">
      <c r="A417" s="69"/>
      <c r="B417" s="22"/>
      <c r="C417" s="22"/>
      <c r="D417" s="22"/>
      <c r="E417" s="22"/>
      <c r="F417" s="22"/>
      <c r="G417" s="22"/>
    </row>
    <row r="418" spans="1:7" s="223" customFormat="1" ht="9.9499999999999993" customHeight="1" x14ac:dyDescent="0.15">
      <c r="A418" s="69"/>
      <c r="B418" s="22"/>
      <c r="C418" s="22"/>
      <c r="D418" s="22"/>
      <c r="E418" s="22"/>
      <c r="F418" s="22"/>
      <c r="G418" s="22"/>
    </row>
    <row r="419" spans="1:7" s="223" customFormat="1" ht="9.9499999999999993" customHeight="1" x14ac:dyDescent="0.15">
      <c r="A419" s="69"/>
      <c r="B419" s="22"/>
      <c r="C419" s="22"/>
      <c r="D419" s="22"/>
      <c r="E419" s="22"/>
      <c r="F419" s="22"/>
      <c r="G419" s="22"/>
    </row>
    <row r="420" spans="1:7" s="223" customFormat="1" ht="9.9499999999999993" customHeight="1" x14ac:dyDescent="0.15">
      <c r="A420" s="69"/>
      <c r="B420" s="22"/>
      <c r="C420" s="22"/>
      <c r="D420" s="22"/>
      <c r="E420" s="22"/>
      <c r="F420" s="22"/>
      <c r="G420" s="22"/>
    </row>
    <row r="421" spans="1:7" s="223" customFormat="1" ht="9.9499999999999993" customHeight="1" x14ac:dyDescent="0.15">
      <c r="A421" s="69"/>
      <c r="B421" s="22"/>
      <c r="C421" s="22"/>
      <c r="D421" s="22"/>
      <c r="E421" s="22"/>
      <c r="F421" s="22"/>
      <c r="G421" s="22"/>
    </row>
    <row r="422" spans="1:7" s="223" customFormat="1" ht="9.9499999999999993" customHeight="1" x14ac:dyDescent="0.15">
      <c r="A422" s="69"/>
      <c r="B422" s="22"/>
      <c r="C422" s="22"/>
      <c r="D422" s="22"/>
      <c r="E422" s="22"/>
      <c r="F422" s="22"/>
      <c r="G422" s="22"/>
    </row>
    <row r="423" spans="1:7" s="223" customFormat="1" ht="9.9499999999999993" customHeight="1" x14ac:dyDescent="0.15">
      <c r="A423" s="69"/>
      <c r="B423" s="22"/>
      <c r="C423" s="22"/>
      <c r="D423" s="22"/>
      <c r="E423" s="22"/>
      <c r="F423" s="22"/>
      <c r="G423" s="22"/>
    </row>
    <row r="424" spans="1:7" s="223" customFormat="1" ht="9.9499999999999993" customHeight="1" x14ac:dyDescent="0.15">
      <c r="A424" s="69"/>
      <c r="B424" s="22"/>
      <c r="C424" s="22"/>
      <c r="D424" s="22"/>
      <c r="E424" s="22"/>
      <c r="F424" s="22"/>
      <c r="G424" s="22"/>
    </row>
    <row r="425" spans="1:7" s="223" customFormat="1" ht="9.9499999999999993" customHeight="1" x14ac:dyDescent="0.15">
      <c r="A425" s="69"/>
      <c r="B425" s="22"/>
      <c r="C425" s="22"/>
      <c r="D425" s="22"/>
      <c r="E425" s="22"/>
      <c r="F425" s="22"/>
      <c r="G425" s="22"/>
    </row>
    <row r="426" spans="1:7" s="223" customFormat="1" ht="9.9499999999999993" customHeight="1" x14ac:dyDescent="0.15">
      <c r="A426" s="69"/>
      <c r="B426" s="22"/>
      <c r="C426" s="22"/>
      <c r="D426" s="22"/>
      <c r="E426" s="22"/>
      <c r="F426" s="22"/>
      <c r="G426" s="22"/>
    </row>
    <row r="427" spans="1:7" s="223" customFormat="1" ht="9.9499999999999993" customHeight="1" x14ac:dyDescent="0.15">
      <c r="A427" s="69"/>
      <c r="B427" s="22"/>
      <c r="C427" s="22"/>
      <c r="D427" s="22"/>
      <c r="E427" s="22"/>
      <c r="F427" s="22"/>
      <c r="G427" s="22"/>
    </row>
    <row r="428" spans="1:7" s="223" customFormat="1" ht="9.9499999999999993" customHeight="1" x14ac:dyDescent="0.15">
      <c r="A428" s="69"/>
      <c r="B428" s="22"/>
      <c r="C428" s="22"/>
      <c r="D428" s="22"/>
      <c r="E428" s="22"/>
      <c r="F428" s="22"/>
      <c r="G428" s="22"/>
    </row>
    <row r="429" spans="1:7" s="223" customFormat="1" ht="9.9499999999999993" customHeight="1" x14ac:dyDescent="0.15">
      <c r="A429" s="69"/>
      <c r="B429" s="22"/>
      <c r="C429" s="22"/>
      <c r="D429" s="22"/>
      <c r="E429" s="22"/>
      <c r="F429" s="22"/>
      <c r="G429" s="22"/>
    </row>
    <row r="430" spans="1:7" s="223" customFormat="1" ht="9.9499999999999993" customHeight="1" x14ac:dyDescent="0.15">
      <c r="A430" s="69"/>
      <c r="B430" s="22"/>
      <c r="C430" s="22"/>
      <c r="D430" s="22"/>
      <c r="E430" s="22"/>
      <c r="F430" s="22"/>
      <c r="G430" s="22"/>
    </row>
    <row r="431" spans="1:7" s="223" customFormat="1" ht="9.9499999999999993" customHeight="1" x14ac:dyDescent="0.15">
      <c r="A431" s="69"/>
      <c r="B431" s="22"/>
      <c r="C431" s="22"/>
      <c r="D431" s="22"/>
      <c r="E431" s="22"/>
      <c r="F431" s="22"/>
      <c r="G431" s="22"/>
    </row>
    <row r="432" spans="1:7" s="223" customFormat="1" ht="9.9499999999999993" customHeight="1" x14ac:dyDescent="0.15">
      <c r="A432" s="69"/>
      <c r="B432" s="22"/>
      <c r="C432" s="22"/>
      <c r="D432" s="22"/>
      <c r="E432" s="22"/>
      <c r="F432" s="22"/>
      <c r="G432" s="22"/>
    </row>
    <row r="433" spans="1:7" s="223" customFormat="1" ht="9.9499999999999993" customHeight="1" x14ac:dyDescent="0.15">
      <c r="A433" s="69"/>
      <c r="B433" s="22"/>
      <c r="C433" s="22"/>
      <c r="D433" s="22"/>
      <c r="E433" s="22"/>
      <c r="F433" s="22"/>
      <c r="G433" s="22"/>
    </row>
    <row r="434" spans="1:7" s="223" customFormat="1" ht="9.9499999999999993" customHeight="1" x14ac:dyDescent="0.15">
      <c r="A434" s="69"/>
      <c r="B434" s="22"/>
      <c r="C434" s="22"/>
      <c r="D434" s="22"/>
      <c r="E434" s="22"/>
      <c r="F434" s="22"/>
      <c r="G434" s="22"/>
    </row>
    <row r="435" spans="1:7" s="223" customFormat="1" ht="9.9499999999999993" customHeight="1" x14ac:dyDescent="0.15">
      <c r="A435" s="69"/>
      <c r="B435" s="22"/>
      <c r="C435" s="22"/>
      <c r="D435" s="22"/>
      <c r="E435" s="22"/>
      <c r="F435" s="22"/>
      <c r="G435" s="22"/>
    </row>
    <row r="436" spans="1:7" s="223" customFormat="1" ht="9.9499999999999993" customHeight="1" x14ac:dyDescent="0.15">
      <c r="A436" s="69"/>
      <c r="B436" s="22"/>
      <c r="C436" s="22"/>
      <c r="D436" s="22"/>
      <c r="E436" s="22"/>
      <c r="F436" s="22"/>
      <c r="G436" s="22"/>
    </row>
    <row r="437" spans="1:7" s="223" customFormat="1" ht="9.9499999999999993" customHeight="1" x14ac:dyDescent="0.15">
      <c r="A437" s="69"/>
      <c r="B437" s="22"/>
      <c r="C437" s="22"/>
      <c r="D437" s="22"/>
      <c r="E437" s="22"/>
      <c r="F437" s="22"/>
      <c r="G437" s="22"/>
    </row>
    <row r="438" spans="1:7" s="223" customFormat="1" ht="9.9499999999999993" customHeight="1" x14ac:dyDescent="0.15">
      <c r="A438" s="69"/>
      <c r="B438" s="22"/>
      <c r="C438" s="22"/>
      <c r="D438" s="22"/>
      <c r="E438" s="22"/>
      <c r="F438" s="22"/>
      <c r="G438" s="22"/>
    </row>
    <row r="439" spans="1:7" s="223" customFormat="1" ht="9.9499999999999993" customHeight="1" x14ac:dyDescent="0.15">
      <c r="A439" s="69"/>
      <c r="B439" s="22"/>
      <c r="C439" s="22"/>
      <c r="D439" s="22"/>
      <c r="E439" s="22"/>
      <c r="F439" s="22"/>
      <c r="G439" s="22"/>
    </row>
    <row r="440" spans="1:7" s="223" customFormat="1" ht="9.9499999999999993" customHeight="1" x14ac:dyDescent="0.15">
      <c r="A440" s="69"/>
      <c r="B440" s="22"/>
      <c r="C440" s="22"/>
      <c r="D440" s="22"/>
      <c r="E440" s="22"/>
      <c r="F440" s="22"/>
      <c r="G440" s="22"/>
    </row>
    <row r="441" spans="1:7" s="223" customFormat="1" ht="9.9499999999999993" customHeight="1" x14ac:dyDescent="0.15">
      <c r="A441" s="69"/>
      <c r="B441" s="22"/>
      <c r="C441" s="22"/>
      <c r="D441" s="22"/>
      <c r="E441" s="22"/>
      <c r="F441" s="22"/>
      <c r="G441" s="22"/>
    </row>
    <row r="442" spans="1:7" s="223" customFormat="1" ht="9.9499999999999993" customHeight="1" x14ac:dyDescent="0.15">
      <c r="A442" s="69"/>
      <c r="B442" s="22"/>
      <c r="C442" s="22"/>
      <c r="D442" s="22"/>
      <c r="E442" s="22"/>
      <c r="F442" s="22"/>
      <c r="G442" s="22"/>
    </row>
    <row r="443" spans="1:7" s="223" customFormat="1" ht="9.9499999999999993" customHeight="1" x14ac:dyDescent="0.15">
      <c r="A443" s="69"/>
      <c r="B443" s="22"/>
      <c r="C443" s="22"/>
      <c r="D443" s="22"/>
      <c r="E443" s="22"/>
      <c r="F443" s="22"/>
      <c r="G443" s="22"/>
    </row>
    <row r="444" spans="1:7" s="223" customFormat="1" ht="9.9499999999999993" customHeight="1" x14ac:dyDescent="0.15">
      <c r="A444" s="69"/>
      <c r="B444" s="22"/>
      <c r="C444" s="22"/>
      <c r="D444" s="22"/>
      <c r="E444" s="22"/>
      <c r="F444" s="22"/>
      <c r="G444" s="22"/>
    </row>
    <row r="445" spans="1:7" s="223" customFormat="1" ht="9.9499999999999993" customHeight="1" x14ac:dyDescent="0.15">
      <c r="A445" s="69"/>
      <c r="B445" s="22"/>
      <c r="C445" s="22"/>
      <c r="D445" s="22"/>
      <c r="E445" s="22"/>
      <c r="F445" s="22"/>
      <c r="G445" s="22"/>
    </row>
    <row r="446" spans="1:7" s="223" customFormat="1" ht="9.9499999999999993" customHeight="1" x14ac:dyDescent="0.15">
      <c r="A446" s="69"/>
      <c r="B446" s="22"/>
      <c r="C446" s="22"/>
      <c r="D446" s="22"/>
      <c r="E446" s="22"/>
      <c r="F446" s="22"/>
      <c r="G446" s="22"/>
    </row>
    <row r="447" spans="1:7" s="223" customFormat="1" ht="9.9499999999999993" customHeight="1" x14ac:dyDescent="0.15">
      <c r="A447" s="69"/>
      <c r="B447" s="22"/>
      <c r="C447" s="22"/>
      <c r="D447" s="22"/>
      <c r="E447" s="22"/>
      <c r="F447" s="22"/>
      <c r="G447" s="22"/>
    </row>
    <row r="448" spans="1:7" s="223" customFormat="1" ht="9.9499999999999993" customHeight="1" x14ac:dyDescent="0.15">
      <c r="A448" s="69"/>
      <c r="B448" s="22"/>
      <c r="C448" s="22"/>
      <c r="D448" s="22"/>
      <c r="E448" s="22"/>
      <c r="F448" s="22"/>
      <c r="G448" s="22"/>
    </row>
    <row r="449" spans="1:7" s="223" customFormat="1" ht="9.9499999999999993" customHeight="1" x14ac:dyDescent="0.15">
      <c r="A449" s="69"/>
      <c r="B449" s="22"/>
      <c r="C449" s="22"/>
      <c r="D449" s="22"/>
      <c r="E449" s="22"/>
      <c r="F449" s="22"/>
      <c r="G449" s="22"/>
    </row>
    <row r="450" spans="1:7" s="223" customFormat="1" ht="9.9499999999999993" customHeight="1" x14ac:dyDescent="0.15">
      <c r="A450" s="69"/>
      <c r="B450" s="22"/>
      <c r="C450" s="22"/>
      <c r="D450" s="22"/>
      <c r="E450" s="22"/>
      <c r="F450" s="22"/>
      <c r="G450" s="22"/>
    </row>
    <row r="451" spans="1:7" s="223" customFormat="1" ht="9.9499999999999993" customHeight="1" x14ac:dyDescent="0.15">
      <c r="A451" s="69"/>
      <c r="B451" s="22"/>
      <c r="C451" s="22"/>
      <c r="D451" s="22"/>
      <c r="E451" s="22"/>
      <c r="F451" s="22"/>
      <c r="G451" s="22"/>
    </row>
    <row r="452" spans="1:7" s="223" customFormat="1" ht="9.9499999999999993" customHeight="1" x14ac:dyDescent="0.15">
      <c r="A452" s="69"/>
      <c r="B452" s="22"/>
      <c r="C452" s="22"/>
      <c r="D452" s="22"/>
      <c r="E452" s="22"/>
      <c r="F452" s="22"/>
      <c r="G452" s="22"/>
    </row>
    <row r="453" spans="1:7" s="223" customFormat="1" ht="9.9499999999999993" customHeight="1" x14ac:dyDescent="0.15">
      <c r="A453" s="69"/>
      <c r="B453" s="22"/>
      <c r="C453" s="22"/>
      <c r="D453" s="22"/>
      <c r="E453" s="22"/>
      <c r="F453" s="22"/>
      <c r="G453" s="22"/>
    </row>
    <row r="454" spans="1:7" s="223" customFormat="1" ht="9.9499999999999993" customHeight="1" x14ac:dyDescent="0.15">
      <c r="A454" s="69"/>
      <c r="B454" s="22"/>
      <c r="C454" s="22"/>
      <c r="D454" s="22"/>
      <c r="E454" s="22"/>
      <c r="F454" s="22"/>
      <c r="G454" s="22"/>
    </row>
    <row r="455" spans="1:7" s="223" customFormat="1" ht="9.9499999999999993" customHeight="1" x14ac:dyDescent="0.15">
      <c r="A455" s="69"/>
      <c r="B455" s="22"/>
      <c r="C455" s="22"/>
      <c r="D455" s="22"/>
      <c r="E455" s="22"/>
      <c r="F455" s="22"/>
      <c r="G455" s="22"/>
    </row>
    <row r="456" spans="1:7" s="223" customFormat="1" ht="9.9499999999999993" customHeight="1" x14ac:dyDescent="0.15">
      <c r="A456" s="69"/>
      <c r="B456" s="22"/>
      <c r="C456" s="22"/>
      <c r="D456" s="22"/>
      <c r="E456" s="22"/>
      <c r="F456" s="22"/>
      <c r="G456" s="22"/>
    </row>
    <row r="457" spans="1:7" s="223" customFormat="1" ht="9.9499999999999993" customHeight="1" x14ac:dyDescent="0.15">
      <c r="A457" s="69"/>
      <c r="B457" s="22"/>
      <c r="C457" s="22"/>
      <c r="D457" s="22"/>
      <c r="E457" s="22"/>
      <c r="F457" s="22"/>
      <c r="G457" s="22"/>
    </row>
    <row r="458" spans="1:7" s="223" customFormat="1" ht="9.9499999999999993" customHeight="1" x14ac:dyDescent="0.15">
      <c r="A458" s="69"/>
      <c r="B458" s="22"/>
      <c r="C458" s="22"/>
      <c r="D458" s="22"/>
      <c r="E458" s="22"/>
      <c r="F458" s="22"/>
      <c r="G458" s="22"/>
    </row>
    <row r="459" spans="1:7" s="223" customFormat="1" ht="9.9499999999999993" customHeight="1" x14ac:dyDescent="0.15">
      <c r="A459" s="69"/>
      <c r="B459" s="22"/>
      <c r="C459" s="22"/>
      <c r="D459" s="22"/>
      <c r="E459" s="22"/>
      <c r="F459" s="22"/>
      <c r="G459" s="22"/>
    </row>
    <row r="460" spans="1:7" s="223" customFormat="1" ht="9.9499999999999993" customHeight="1" x14ac:dyDescent="0.15">
      <c r="A460" s="69"/>
      <c r="B460" s="22"/>
      <c r="C460" s="22"/>
      <c r="D460" s="22"/>
      <c r="E460" s="22"/>
      <c r="F460" s="22"/>
      <c r="G460" s="22"/>
    </row>
    <row r="461" spans="1:7" s="223" customFormat="1" ht="9.9499999999999993" customHeight="1" x14ac:dyDescent="0.15">
      <c r="A461" s="69"/>
      <c r="B461" s="22"/>
      <c r="C461" s="22"/>
      <c r="D461" s="22"/>
      <c r="E461" s="22"/>
      <c r="F461" s="22"/>
      <c r="G461" s="22"/>
    </row>
    <row r="462" spans="1:7" s="223" customFormat="1" ht="9.9499999999999993" customHeight="1" x14ac:dyDescent="0.15">
      <c r="A462" s="69"/>
      <c r="B462" s="22"/>
      <c r="C462" s="22"/>
      <c r="D462" s="22"/>
      <c r="E462" s="22"/>
      <c r="F462" s="22"/>
      <c r="G462" s="22"/>
    </row>
    <row r="463" spans="1:7" s="223" customFormat="1" ht="9.9499999999999993" customHeight="1" x14ac:dyDescent="0.15">
      <c r="A463" s="69"/>
      <c r="B463" s="22"/>
      <c r="C463" s="22"/>
      <c r="D463" s="22"/>
      <c r="E463" s="22"/>
      <c r="F463" s="22"/>
      <c r="G463" s="22"/>
    </row>
    <row r="464" spans="1:7" s="223" customFormat="1" ht="9.9499999999999993" customHeight="1" x14ac:dyDescent="0.15">
      <c r="A464" s="69"/>
      <c r="B464" s="22"/>
      <c r="C464" s="22"/>
      <c r="D464" s="22"/>
      <c r="E464" s="22"/>
      <c r="F464" s="22"/>
      <c r="G464" s="22"/>
    </row>
    <row r="465" spans="1:7" s="223" customFormat="1" ht="9.9499999999999993" customHeight="1" x14ac:dyDescent="0.15">
      <c r="A465" s="69"/>
      <c r="B465" s="22"/>
      <c r="C465" s="22"/>
      <c r="D465" s="22"/>
      <c r="E465" s="22"/>
      <c r="F465" s="22"/>
      <c r="G465" s="22"/>
    </row>
    <row r="466" spans="1:7" s="223" customFormat="1" ht="9.9499999999999993" customHeight="1" x14ac:dyDescent="0.15">
      <c r="A466" s="69"/>
      <c r="B466" s="22"/>
      <c r="C466" s="22"/>
      <c r="D466" s="22"/>
      <c r="E466" s="22"/>
      <c r="F466" s="22"/>
      <c r="G466" s="22"/>
    </row>
    <row r="467" spans="1:7" s="223" customFormat="1" ht="9.9499999999999993" customHeight="1" x14ac:dyDescent="0.15">
      <c r="A467" s="69"/>
      <c r="B467" s="22"/>
      <c r="C467" s="22"/>
      <c r="D467" s="22"/>
      <c r="E467" s="22"/>
      <c r="F467" s="22"/>
      <c r="G467" s="22"/>
    </row>
    <row r="468" spans="1:7" s="223" customFormat="1" ht="9.9499999999999993" customHeight="1" x14ac:dyDescent="0.15">
      <c r="A468" s="69"/>
      <c r="B468" s="22"/>
      <c r="C468" s="22"/>
      <c r="D468" s="22"/>
      <c r="E468" s="22"/>
      <c r="F468" s="22"/>
      <c r="G468" s="22"/>
    </row>
    <row r="469" spans="1:7" s="223" customFormat="1" ht="9.9499999999999993" customHeight="1" x14ac:dyDescent="0.15">
      <c r="A469" s="69"/>
      <c r="B469" s="22"/>
      <c r="C469" s="22"/>
      <c r="D469" s="22"/>
      <c r="E469" s="22"/>
      <c r="F469" s="22"/>
      <c r="G469" s="22"/>
    </row>
    <row r="470" spans="1:7" s="223" customFormat="1" ht="9.9499999999999993" customHeight="1" x14ac:dyDescent="0.15">
      <c r="A470" s="69"/>
      <c r="B470" s="22"/>
      <c r="C470" s="22"/>
      <c r="D470" s="22"/>
      <c r="E470" s="22"/>
      <c r="F470" s="22"/>
      <c r="G470" s="22"/>
    </row>
    <row r="471" spans="1:7" s="223" customFormat="1" ht="9.9499999999999993" customHeight="1" x14ac:dyDescent="0.15">
      <c r="A471" s="69"/>
      <c r="B471" s="22"/>
      <c r="C471" s="22"/>
      <c r="D471" s="22"/>
      <c r="E471" s="22"/>
      <c r="F471" s="22"/>
      <c r="G471" s="22"/>
    </row>
    <row r="472" spans="1:7" s="223" customFormat="1" ht="9.9499999999999993" customHeight="1" x14ac:dyDescent="0.15">
      <c r="A472" s="69"/>
      <c r="B472" s="22"/>
      <c r="C472" s="22"/>
      <c r="D472" s="22"/>
      <c r="E472" s="22"/>
      <c r="F472" s="22"/>
      <c r="G472" s="22"/>
    </row>
    <row r="473" spans="1:7" s="223" customFormat="1" ht="9.9499999999999993" customHeight="1" x14ac:dyDescent="0.15">
      <c r="A473" s="69"/>
      <c r="B473" s="22"/>
      <c r="C473" s="22"/>
      <c r="D473" s="22"/>
      <c r="E473" s="22"/>
      <c r="F473" s="22"/>
      <c r="G473" s="22"/>
    </row>
    <row r="474" spans="1:7" s="223" customFormat="1" ht="9.9499999999999993" customHeight="1" x14ac:dyDescent="0.15">
      <c r="A474" s="69"/>
      <c r="B474" s="22"/>
      <c r="C474" s="22"/>
      <c r="D474" s="22"/>
      <c r="E474" s="22"/>
      <c r="F474" s="22"/>
      <c r="G474" s="22"/>
    </row>
    <row r="475" spans="1:7" s="223" customFormat="1" ht="9.9499999999999993" customHeight="1" x14ac:dyDescent="0.15">
      <c r="A475" s="69"/>
      <c r="B475" s="22"/>
      <c r="C475" s="22"/>
      <c r="D475" s="22"/>
      <c r="E475" s="22"/>
      <c r="F475" s="22"/>
      <c r="G475" s="22"/>
    </row>
    <row r="476" spans="1:7" s="223" customFormat="1" ht="9.9499999999999993" customHeight="1" x14ac:dyDescent="0.15">
      <c r="A476" s="69"/>
      <c r="B476" s="22"/>
      <c r="C476" s="22"/>
      <c r="D476" s="22"/>
      <c r="E476" s="22"/>
      <c r="F476" s="22"/>
      <c r="G476" s="22"/>
    </row>
    <row r="477" spans="1:7" s="223" customFormat="1" ht="9.9499999999999993" customHeight="1" x14ac:dyDescent="0.15">
      <c r="A477" s="69"/>
      <c r="B477" s="22"/>
      <c r="C477" s="22"/>
      <c r="D477" s="22"/>
      <c r="E477" s="22"/>
      <c r="F477" s="22"/>
      <c r="G477" s="22"/>
    </row>
    <row r="478" spans="1:7" s="223" customFormat="1" ht="9.9499999999999993" customHeight="1" x14ac:dyDescent="0.15">
      <c r="A478" s="69"/>
      <c r="B478" s="22"/>
      <c r="C478" s="22"/>
      <c r="D478" s="22"/>
      <c r="E478" s="22"/>
      <c r="F478" s="22"/>
      <c r="G478" s="22"/>
    </row>
    <row r="479" spans="1:7" s="223" customFormat="1" ht="9.9499999999999993" customHeight="1" x14ac:dyDescent="0.15">
      <c r="A479" s="69"/>
      <c r="B479" s="22"/>
      <c r="C479" s="22"/>
      <c r="D479" s="22"/>
      <c r="E479" s="22"/>
      <c r="F479" s="22"/>
      <c r="G479" s="22"/>
    </row>
    <row r="480" spans="1:7" s="223" customFormat="1" ht="9.9499999999999993" customHeight="1" x14ac:dyDescent="0.15">
      <c r="A480" s="69"/>
      <c r="B480" s="22"/>
      <c r="C480" s="22"/>
      <c r="D480" s="22"/>
      <c r="E480" s="22"/>
      <c r="F480" s="22"/>
      <c r="G480" s="22"/>
    </row>
    <row r="481" spans="1:7" s="223" customFormat="1" ht="9.9499999999999993" customHeight="1" x14ac:dyDescent="0.15">
      <c r="A481" s="69"/>
      <c r="B481" s="22"/>
      <c r="C481" s="22"/>
      <c r="D481" s="22"/>
      <c r="E481" s="22"/>
      <c r="F481" s="22"/>
      <c r="G481" s="22"/>
    </row>
    <row r="482" spans="1:7" s="223" customFormat="1" ht="9.9499999999999993" customHeight="1" x14ac:dyDescent="0.15">
      <c r="A482" s="69"/>
      <c r="B482" s="22"/>
      <c r="C482" s="22"/>
      <c r="D482" s="22"/>
      <c r="E482" s="22"/>
      <c r="F482" s="22"/>
      <c r="G482" s="22"/>
    </row>
    <row r="483" spans="1:7" s="223" customFormat="1" ht="9.9499999999999993" customHeight="1" x14ac:dyDescent="0.15">
      <c r="A483" s="69"/>
      <c r="B483" s="22"/>
      <c r="C483" s="22"/>
      <c r="D483" s="22"/>
      <c r="E483" s="22"/>
      <c r="F483" s="22"/>
      <c r="G483" s="22"/>
    </row>
    <row r="484" spans="1:7" s="223" customFormat="1" ht="9.9499999999999993" customHeight="1" x14ac:dyDescent="0.15">
      <c r="A484" s="69"/>
      <c r="B484" s="22"/>
      <c r="C484" s="22"/>
      <c r="D484" s="22"/>
      <c r="E484" s="22"/>
      <c r="F484" s="22"/>
      <c r="G484" s="22"/>
    </row>
    <row r="485" spans="1:7" s="223" customFormat="1" ht="9.9499999999999993" customHeight="1" x14ac:dyDescent="0.15">
      <c r="A485" s="69"/>
      <c r="B485" s="22"/>
      <c r="C485" s="22"/>
      <c r="D485" s="22"/>
      <c r="E485" s="22"/>
      <c r="F485" s="22"/>
      <c r="G485" s="22"/>
    </row>
    <row r="486" spans="1:7" s="223" customFormat="1" ht="9.9499999999999993" customHeight="1" x14ac:dyDescent="0.15">
      <c r="A486" s="69"/>
      <c r="B486" s="22"/>
      <c r="C486" s="22"/>
      <c r="D486" s="22"/>
      <c r="E486" s="22"/>
      <c r="F486" s="22"/>
      <c r="G486" s="22"/>
    </row>
    <row r="487" spans="1:7" s="223" customFormat="1" ht="9.9499999999999993" customHeight="1" x14ac:dyDescent="0.15">
      <c r="A487" s="69"/>
      <c r="B487" s="22"/>
      <c r="C487" s="22"/>
      <c r="D487" s="22"/>
      <c r="E487" s="22"/>
      <c r="F487" s="22"/>
      <c r="G487" s="22"/>
    </row>
    <row r="488" spans="1:7" s="223" customFormat="1" ht="9.9499999999999993" customHeight="1" x14ac:dyDescent="0.15">
      <c r="A488" s="69"/>
      <c r="B488" s="22"/>
      <c r="C488" s="22"/>
      <c r="D488" s="22"/>
      <c r="E488" s="22"/>
      <c r="F488" s="22"/>
      <c r="G488" s="22"/>
    </row>
    <row r="489" spans="1:7" s="223" customFormat="1" ht="9.9499999999999993" customHeight="1" x14ac:dyDescent="0.15">
      <c r="A489" s="69"/>
      <c r="B489" s="22"/>
      <c r="C489" s="22"/>
      <c r="D489" s="22"/>
      <c r="E489" s="22"/>
      <c r="F489" s="22"/>
      <c r="G489" s="22"/>
    </row>
    <row r="490" spans="1:7" s="223" customFormat="1" ht="9.9499999999999993" customHeight="1" x14ac:dyDescent="0.15">
      <c r="A490" s="69"/>
      <c r="B490" s="22"/>
      <c r="C490" s="22"/>
      <c r="D490" s="22"/>
      <c r="E490" s="22"/>
      <c r="F490" s="22"/>
      <c r="G490" s="22"/>
    </row>
    <row r="491" spans="1:7" s="223" customFormat="1" ht="9.9499999999999993" customHeight="1" x14ac:dyDescent="0.15">
      <c r="A491" s="69"/>
      <c r="B491" s="22"/>
      <c r="C491" s="22"/>
      <c r="D491" s="22"/>
      <c r="E491" s="22"/>
      <c r="F491" s="22"/>
      <c r="G491" s="22"/>
    </row>
    <row r="492" spans="1:7" s="223" customFormat="1" ht="9.9499999999999993" customHeight="1" x14ac:dyDescent="0.15">
      <c r="A492" s="69"/>
      <c r="B492" s="22"/>
      <c r="C492" s="22"/>
      <c r="D492" s="22"/>
      <c r="E492" s="22"/>
      <c r="F492" s="22"/>
      <c r="G492" s="22"/>
    </row>
    <row r="493" spans="1:7" s="223" customFormat="1" ht="9.9499999999999993" customHeight="1" x14ac:dyDescent="0.15">
      <c r="A493" s="69"/>
      <c r="B493" s="22"/>
      <c r="C493" s="22"/>
      <c r="D493" s="22"/>
      <c r="E493" s="22"/>
      <c r="F493" s="22"/>
      <c r="G493" s="22"/>
    </row>
    <row r="494" spans="1:7" s="223" customFormat="1" ht="9.9499999999999993" customHeight="1" x14ac:dyDescent="0.15">
      <c r="A494" s="69"/>
      <c r="B494" s="22"/>
      <c r="C494" s="22"/>
      <c r="D494" s="22"/>
      <c r="E494" s="22"/>
      <c r="F494" s="22"/>
      <c r="G494" s="22"/>
    </row>
    <row r="495" spans="1:7" s="223" customFormat="1" ht="9.9499999999999993" customHeight="1" x14ac:dyDescent="0.15">
      <c r="A495" s="69"/>
      <c r="B495" s="22"/>
      <c r="C495" s="22"/>
      <c r="D495" s="22"/>
      <c r="E495" s="22"/>
      <c r="F495" s="22"/>
      <c r="G495" s="22"/>
    </row>
    <row r="496" spans="1:7" s="223" customFormat="1" ht="9.9499999999999993" customHeight="1" x14ac:dyDescent="0.15">
      <c r="A496" s="69"/>
      <c r="B496" s="22"/>
      <c r="C496" s="22"/>
      <c r="D496" s="22"/>
      <c r="E496" s="22"/>
      <c r="F496" s="22"/>
      <c r="G496" s="22"/>
    </row>
    <row r="497" spans="1:7" s="223" customFormat="1" ht="9.9499999999999993" customHeight="1" x14ac:dyDescent="0.15">
      <c r="A497" s="69"/>
      <c r="B497" s="22"/>
      <c r="C497" s="22"/>
      <c r="D497" s="22"/>
      <c r="E497" s="22"/>
      <c r="F497" s="22"/>
      <c r="G497" s="22"/>
    </row>
    <row r="498" spans="1:7" s="223" customFormat="1" ht="9.9499999999999993" customHeight="1" x14ac:dyDescent="0.15">
      <c r="A498" s="69"/>
      <c r="B498" s="22"/>
      <c r="C498" s="22"/>
      <c r="D498" s="22"/>
      <c r="E498" s="22"/>
      <c r="F498" s="22"/>
      <c r="G498" s="22"/>
    </row>
    <row r="499" spans="1:7" s="223" customFormat="1" ht="9.9499999999999993" customHeight="1" x14ac:dyDescent="0.15">
      <c r="A499" s="69"/>
      <c r="B499" s="22"/>
      <c r="C499" s="22"/>
      <c r="D499" s="22"/>
      <c r="E499" s="22"/>
      <c r="F499" s="22"/>
      <c r="G499" s="22"/>
    </row>
    <row r="500" spans="1:7" s="223" customFormat="1" ht="9.9499999999999993" customHeight="1" x14ac:dyDescent="0.15">
      <c r="A500" s="69"/>
      <c r="B500" s="22"/>
      <c r="C500" s="22"/>
      <c r="D500" s="22"/>
      <c r="E500" s="22"/>
      <c r="F500" s="22"/>
      <c r="G500" s="22"/>
    </row>
    <row r="501" spans="1:7" s="223" customFormat="1" ht="9.9499999999999993" customHeight="1" x14ac:dyDescent="0.15">
      <c r="A501" s="69"/>
      <c r="B501" s="22"/>
      <c r="C501" s="22"/>
      <c r="D501" s="22"/>
      <c r="E501" s="22"/>
      <c r="F501" s="22"/>
      <c r="G501" s="22"/>
    </row>
    <row r="502" spans="1:7" s="223" customFormat="1" ht="9.9499999999999993" customHeight="1" x14ac:dyDescent="0.15">
      <c r="A502" s="69"/>
      <c r="B502" s="22"/>
      <c r="C502" s="22"/>
      <c r="D502" s="22"/>
      <c r="E502" s="22"/>
      <c r="F502" s="22"/>
      <c r="G502" s="22"/>
    </row>
    <row r="503" spans="1:7" s="223" customFormat="1" ht="9.9499999999999993" customHeight="1" x14ac:dyDescent="0.15">
      <c r="A503" s="69"/>
      <c r="B503" s="22"/>
      <c r="C503" s="22"/>
      <c r="D503" s="22"/>
      <c r="E503" s="22"/>
      <c r="F503" s="22"/>
      <c r="G503" s="22"/>
    </row>
    <row r="504" spans="1:7" s="223" customFormat="1" ht="9.9499999999999993" customHeight="1" x14ac:dyDescent="0.15">
      <c r="A504" s="69"/>
      <c r="B504" s="22"/>
      <c r="C504" s="22"/>
      <c r="D504" s="22"/>
      <c r="E504" s="22"/>
      <c r="F504" s="22"/>
      <c r="G504" s="22"/>
    </row>
    <row r="505" spans="1:7" s="223" customFormat="1" ht="9.9499999999999993" customHeight="1" x14ac:dyDescent="0.15">
      <c r="A505" s="69"/>
      <c r="B505" s="22"/>
      <c r="C505" s="22"/>
      <c r="D505" s="22"/>
      <c r="E505" s="22"/>
      <c r="F505" s="22"/>
      <c r="G505" s="22"/>
    </row>
    <row r="506" spans="1:7" s="223" customFormat="1" ht="9.9499999999999993" customHeight="1" x14ac:dyDescent="0.15">
      <c r="A506" s="69"/>
      <c r="B506" s="22"/>
      <c r="C506" s="22"/>
      <c r="D506" s="22"/>
      <c r="E506" s="22"/>
      <c r="F506" s="22"/>
      <c r="G506" s="22"/>
    </row>
    <row r="507" spans="1:7" s="223" customFormat="1" ht="9.9499999999999993" customHeight="1" x14ac:dyDescent="0.15">
      <c r="A507" s="69"/>
      <c r="B507" s="22"/>
      <c r="C507" s="22"/>
      <c r="D507" s="22"/>
      <c r="E507" s="22"/>
      <c r="F507" s="22"/>
      <c r="G507" s="22"/>
    </row>
    <row r="508" spans="1:7" s="223" customFormat="1" ht="9.9499999999999993" customHeight="1" x14ac:dyDescent="0.15">
      <c r="A508" s="69"/>
      <c r="B508" s="22"/>
      <c r="C508" s="22"/>
      <c r="D508" s="22"/>
      <c r="E508" s="22"/>
      <c r="F508" s="22"/>
      <c r="G508" s="22"/>
    </row>
    <row r="509" spans="1:7" s="223" customFormat="1" ht="9.9499999999999993" customHeight="1" x14ac:dyDescent="0.15">
      <c r="A509" s="69"/>
      <c r="B509" s="22"/>
      <c r="C509" s="22"/>
      <c r="D509" s="22"/>
      <c r="E509" s="22"/>
      <c r="F509" s="22"/>
      <c r="G509" s="22"/>
    </row>
    <row r="510" spans="1:7" s="223" customFormat="1" ht="9.9499999999999993" customHeight="1" x14ac:dyDescent="0.15">
      <c r="A510" s="69"/>
      <c r="B510" s="22"/>
      <c r="C510" s="22"/>
      <c r="D510" s="22"/>
      <c r="E510" s="22"/>
      <c r="F510" s="22"/>
      <c r="G510" s="22"/>
    </row>
    <row r="511" spans="1:7" s="223" customFormat="1" ht="9.9499999999999993" customHeight="1" x14ac:dyDescent="0.15">
      <c r="A511" s="69"/>
      <c r="B511" s="22"/>
      <c r="C511" s="22"/>
      <c r="D511" s="22"/>
      <c r="E511" s="22"/>
      <c r="F511" s="22"/>
      <c r="G511" s="22"/>
    </row>
    <row r="512" spans="1:7" s="223" customFormat="1" ht="9.9499999999999993" customHeight="1" x14ac:dyDescent="0.15">
      <c r="A512" s="69"/>
      <c r="B512" s="22"/>
      <c r="C512" s="22"/>
      <c r="D512" s="22"/>
      <c r="E512" s="22"/>
      <c r="F512" s="22"/>
      <c r="G512" s="22"/>
    </row>
    <row r="513" spans="1:7" s="223" customFormat="1" ht="9.9499999999999993" customHeight="1" x14ac:dyDescent="0.15">
      <c r="A513" s="69"/>
      <c r="B513" s="22"/>
      <c r="C513" s="22"/>
      <c r="D513" s="22"/>
      <c r="E513" s="22"/>
      <c r="F513" s="22"/>
      <c r="G513" s="22"/>
    </row>
    <row r="514" spans="1:7" s="223" customFormat="1" ht="9.9499999999999993" customHeight="1" x14ac:dyDescent="0.15">
      <c r="A514" s="69"/>
      <c r="B514" s="22"/>
      <c r="C514" s="22"/>
      <c r="D514" s="22"/>
      <c r="E514" s="22"/>
      <c r="F514" s="22"/>
      <c r="G514" s="22"/>
    </row>
    <row r="515" spans="1:7" s="223" customFormat="1" ht="9.9499999999999993" customHeight="1" x14ac:dyDescent="0.15">
      <c r="A515" s="69"/>
      <c r="B515" s="22"/>
      <c r="C515" s="22"/>
      <c r="D515" s="22"/>
      <c r="E515" s="22"/>
      <c r="F515" s="22"/>
      <c r="G515" s="22"/>
    </row>
    <row r="516" spans="1:7" s="223" customFormat="1" ht="9.9499999999999993" customHeight="1" x14ac:dyDescent="0.15">
      <c r="A516" s="69"/>
      <c r="B516" s="22"/>
      <c r="C516" s="22"/>
      <c r="D516" s="22"/>
      <c r="E516" s="22"/>
      <c r="F516" s="22"/>
      <c r="G516" s="22"/>
    </row>
    <row r="517" spans="1:7" s="223" customFormat="1" ht="9.9499999999999993" customHeight="1" x14ac:dyDescent="0.15">
      <c r="A517" s="69"/>
      <c r="B517" s="22"/>
      <c r="C517" s="22"/>
      <c r="D517" s="22"/>
      <c r="E517" s="22"/>
      <c r="F517" s="22"/>
      <c r="G517" s="22"/>
    </row>
    <row r="518" spans="1:7" s="223" customFormat="1" ht="9.9499999999999993" customHeight="1" x14ac:dyDescent="0.15">
      <c r="A518" s="69"/>
      <c r="B518" s="22"/>
      <c r="C518" s="22"/>
      <c r="D518" s="22"/>
      <c r="E518" s="22"/>
      <c r="F518" s="22"/>
      <c r="G518" s="22"/>
    </row>
    <row r="519" spans="1:7" s="223" customFormat="1" ht="9.9499999999999993" customHeight="1" x14ac:dyDescent="0.15">
      <c r="A519" s="69"/>
      <c r="B519" s="22"/>
      <c r="C519" s="22"/>
      <c r="D519" s="22"/>
      <c r="E519" s="22"/>
      <c r="F519" s="22"/>
      <c r="G519" s="22"/>
    </row>
    <row r="520" spans="1:7" s="223" customFormat="1" ht="9.9499999999999993" customHeight="1" x14ac:dyDescent="0.15">
      <c r="A520" s="69"/>
      <c r="B520" s="22"/>
      <c r="C520" s="22"/>
      <c r="D520" s="22"/>
      <c r="E520" s="22"/>
      <c r="F520" s="22"/>
      <c r="G520" s="22"/>
    </row>
    <row r="521" spans="1:7" s="223" customFormat="1" ht="9.9499999999999993" customHeight="1" x14ac:dyDescent="0.15">
      <c r="A521" s="69"/>
      <c r="B521" s="22"/>
      <c r="C521" s="22"/>
      <c r="D521" s="22"/>
      <c r="E521" s="22"/>
      <c r="F521" s="22"/>
      <c r="G521" s="22"/>
    </row>
    <row r="522" spans="1:7" s="223" customFormat="1" ht="9.9499999999999993" customHeight="1" x14ac:dyDescent="0.15">
      <c r="A522" s="69"/>
      <c r="B522" s="22"/>
      <c r="C522" s="22"/>
      <c r="D522" s="22"/>
      <c r="E522" s="22"/>
      <c r="F522" s="22"/>
      <c r="G522" s="22"/>
    </row>
    <row r="523" spans="1:7" s="223" customFormat="1" ht="9.9499999999999993" customHeight="1" x14ac:dyDescent="0.15">
      <c r="A523" s="69"/>
      <c r="B523" s="22"/>
      <c r="C523" s="22"/>
      <c r="D523" s="22"/>
      <c r="E523" s="22"/>
      <c r="F523" s="22"/>
      <c r="G523" s="22"/>
    </row>
    <row r="524" spans="1:7" s="223" customFormat="1" ht="9.9499999999999993" customHeight="1" x14ac:dyDescent="0.15">
      <c r="A524" s="69"/>
      <c r="B524" s="22"/>
      <c r="C524" s="22"/>
      <c r="D524" s="22"/>
      <c r="E524" s="22"/>
      <c r="F524" s="22"/>
      <c r="G524" s="22"/>
    </row>
    <row r="525" spans="1:7" s="223" customFormat="1" ht="9.9499999999999993" customHeight="1" x14ac:dyDescent="0.15">
      <c r="A525" s="69"/>
      <c r="B525" s="22"/>
      <c r="C525" s="22"/>
      <c r="D525" s="22"/>
      <c r="E525" s="22"/>
      <c r="F525" s="22"/>
      <c r="G525" s="22"/>
    </row>
    <row r="526" spans="1:7" s="223" customFormat="1" ht="9.9499999999999993" customHeight="1" x14ac:dyDescent="0.15">
      <c r="A526" s="69"/>
      <c r="B526" s="22"/>
      <c r="C526" s="22"/>
      <c r="D526" s="22"/>
      <c r="E526" s="22"/>
      <c r="F526" s="22"/>
      <c r="G526" s="22"/>
    </row>
    <row r="527" spans="1:7" s="223" customFormat="1" ht="9.9499999999999993" customHeight="1" x14ac:dyDescent="0.15">
      <c r="A527" s="69"/>
      <c r="B527" s="22"/>
      <c r="C527" s="22"/>
      <c r="D527" s="22"/>
      <c r="E527" s="22"/>
      <c r="F527" s="22"/>
      <c r="G527" s="22"/>
    </row>
    <row r="528" spans="1:7" s="223" customFormat="1" ht="9.9499999999999993" customHeight="1" x14ac:dyDescent="0.15">
      <c r="A528" s="69"/>
      <c r="B528" s="22"/>
      <c r="C528" s="22"/>
      <c r="D528" s="22"/>
      <c r="E528" s="22"/>
      <c r="F528" s="22"/>
      <c r="G528" s="22"/>
    </row>
    <row r="529" spans="1:7" s="223" customFormat="1" ht="9.9499999999999993" customHeight="1" x14ac:dyDescent="0.15">
      <c r="A529" s="69"/>
      <c r="B529" s="22"/>
      <c r="C529" s="22"/>
      <c r="D529" s="22"/>
      <c r="E529" s="22"/>
      <c r="F529" s="22"/>
      <c r="G529" s="22"/>
    </row>
    <row r="530" spans="1:7" s="223" customFormat="1" ht="9.9499999999999993" customHeight="1" x14ac:dyDescent="0.15">
      <c r="A530" s="69"/>
      <c r="B530" s="22"/>
      <c r="C530" s="22"/>
      <c r="D530" s="22"/>
      <c r="E530" s="22"/>
      <c r="F530" s="22"/>
      <c r="G530" s="22"/>
    </row>
    <row r="531" spans="1:7" s="223" customFormat="1" ht="9.9499999999999993" customHeight="1" x14ac:dyDescent="0.15">
      <c r="A531" s="69"/>
      <c r="B531" s="22"/>
      <c r="C531" s="22"/>
      <c r="D531" s="22"/>
      <c r="E531" s="22"/>
      <c r="F531" s="22"/>
      <c r="G531" s="22"/>
    </row>
    <row r="532" spans="1:7" s="223" customFormat="1" ht="9.9499999999999993" customHeight="1" x14ac:dyDescent="0.15">
      <c r="A532" s="69"/>
      <c r="B532" s="22"/>
      <c r="C532" s="22"/>
      <c r="D532" s="22"/>
      <c r="E532" s="22"/>
      <c r="F532" s="22"/>
      <c r="G532" s="22"/>
    </row>
    <row r="533" spans="1:7" s="223" customFormat="1" ht="9.9499999999999993" customHeight="1" x14ac:dyDescent="0.15">
      <c r="A533" s="69"/>
      <c r="B533" s="22"/>
      <c r="C533" s="22"/>
      <c r="D533" s="22"/>
      <c r="E533" s="22"/>
      <c r="F533" s="22"/>
      <c r="G533" s="22"/>
    </row>
    <row r="534" spans="1:7" s="223" customFormat="1" ht="9.9499999999999993" customHeight="1" x14ac:dyDescent="0.15">
      <c r="A534" s="69"/>
      <c r="B534" s="22"/>
      <c r="C534" s="22"/>
      <c r="D534" s="22"/>
      <c r="E534" s="22"/>
      <c r="F534" s="22"/>
      <c r="G534" s="22"/>
    </row>
    <row r="535" spans="1:7" s="223" customFormat="1" ht="9.9499999999999993" customHeight="1" x14ac:dyDescent="0.15">
      <c r="A535" s="69"/>
      <c r="B535" s="22"/>
      <c r="C535" s="22"/>
      <c r="D535" s="22"/>
      <c r="E535" s="22"/>
      <c r="F535" s="22"/>
      <c r="G535" s="22"/>
    </row>
    <row r="536" spans="1:7" s="223" customFormat="1" ht="9.9499999999999993" customHeight="1" x14ac:dyDescent="0.15">
      <c r="A536" s="69"/>
      <c r="B536" s="22"/>
      <c r="C536" s="22"/>
      <c r="D536" s="22"/>
      <c r="E536" s="22"/>
      <c r="F536" s="22"/>
      <c r="G536" s="22"/>
    </row>
    <row r="537" spans="1:7" s="223" customFormat="1" ht="9.9499999999999993" customHeight="1" x14ac:dyDescent="0.15">
      <c r="A537" s="69"/>
      <c r="B537" s="22"/>
      <c r="C537" s="22"/>
      <c r="D537" s="22"/>
      <c r="E537" s="22"/>
      <c r="F537" s="22"/>
      <c r="G537" s="22"/>
    </row>
    <row r="538" spans="1:7" s="223" customFormat="1" ht="9.9499999999999993" customHeight="1" x14ac:dyDescent="0.15">
      <c r="A538" s="69"/>
      <c r="B538" s="22"/>
      <c r="C538" s="22"/>
      <c r="D538" s="22"/>
      <c r="E538" s="22"/>
      <c r="F538" s="22"/>
      <c r="G538" s="22"/>
    </row>
    <row r="539" spans="1:7" s="223" customFormat="1" ht="9.9499999999999993" customHeight="1" x14ac:dyDescent="0.15">
      <c r="A539" s="69"/>
      <c r="B539" s="22"/>
      <c r="C539" s="22"/>
      <c r="D539" s="22"/>
      <c r="E539" s="22"/>
      <c r="F539" s="22"/>
      <c r="G539" s="22"/>
    </row>
    <row r="540" spans="1:7" s="223" customFormat="1" ht="9.9499999999999993" customHeight="1" x14ac:dyDescent="0.15">
      <c r="A540" s="69"/>
      <c r="B540" s="22"/>
      <c r="C540" s="22"/>
      <c r="D540" s="22"/>
      <c r="E540" s="22"/>
      <c r="F540" s="22"/>
      <c r="G540" s="22"/>
    </row>
    <row r="541" spans="1:7" s="223" customFormat="1" ht="9.9499999999999993" customHeight="1" x14ac:dyDescent="0.15">
      <c r="A541" s="69"/>
      <c r="B541" s="22"/>
      <c r="C541" s="22"/>
      <c r="D541" s="22"/>
      <c r="E541" s="22"/>
      <c r="F541" s="22"/>
      <c r="G541" s="22"/>
    </row>
    <row r="542" spans="1:7" s="223" customFormat="1" ht="9.9499999999999993" customHeight="1" x14ac:dyDescent="0.15">
      <c r="A542" s="69"/>
      <c r="B542" s="22"/>
      <c r="C542" s="22"/>
      <c r="D542" s="22"/>
      <c r="E542" s="22"/>
      <c r="F542" s="22"/>
      <c r="G542" s="22"/>
    </row>
    <row r="543" spans="1:7" s="223" customFormat="1" ht="9.9499999999999993" customHeight="1" x14ac:dyDescent="0.15">
      <c r="A543" s="69"/>
      <c r="B543" s="22"/>
      <c r="C543" s="22"/>
      <c r="D543" s="22"/>
      <c r="E543" s="22"/>
      <c r="F543" s="22"/>
      <c r="G543" s="22"/>
    </row>
    <row r="544" spans="1:7" s="223" customFormat="1" ht="9.9499999999999993" customHeight="1" x14ac:dyDescent="0.15">
      <c r="A544" s="69"/>
      <c r="B544" s="22"/>
      <c r="C544" s="22"/>
      <c r="D544" s="22"/>
      <c r="E544" s="22"/>
      <c r="F544" s="22"/>
      <c r="G544" s="22"/>
    </row>
    <row r="545" spans="1:7" s="223" customFormat="1" ht="9.9499999999999993" customHeight="1" x14ac:dyDescent="0.15">
      <c r="A545" s="69"/>
      <c r="B545" s="22"/>
      <c r="C545" s="22"/>
      <c r="D545" s="22"/>
      <c r="E545" s="22"/>
      <c r="F545" s="22"/>
      <c r="G545" s="22"/>
    </row>
    <row r="546" spans="1:7" s="223" customFormat="1" ht="9.9499999999999993" customHeight="1" x14ac:dyDescent="0.15">
      <c r="A546" s="69"/>
      <c r="B546" s="22"/>
      <c r="C546" s="22"/>
      <c r="D546" s="22"/>
      <c r="E546" s="22"/>
      <c r="F546" s="22"/>
      <c r="G546" s="22"/>
    </row>
    <row r="547" spans="1:7" s="223" customFormat="1" ht="9.9499999999999993" customHeight="1" x14ac:dyDescent="0.15">
      <c r="A547" s="69"/>
      <c r="B547" s="22"/>
      <c r="C547" s="22"/>
      <c r="D547" s="22"/>
      <c r="E547" s="22"/>
      <c r="F547" s="22"/>
      <c r="G547" s="22"/>
    </row>
    <row r="548" spans="1:7" s="223" customFormat="1" ht="9.9499999999999993" customHeight="1" x14ac:dyDescent="0.15">
      <c r="A548" s="69"/>
      <c r="B548" s="22"/>
      <c r="C548" s="22"/>
      <c r="D548" s="22"/>
      <c r="E548" s="22"/>
      <c r="F548" s="22"/>
      <c r="G548" s="22"/>
    </row>
    <row r="549" spans="1:7" s="223" customFormat="1" ht="9.9499999999999993" customHeight="1" x14ac:dyDescent="0.15">
      <c r="A549" s="69"/>
      <c r="B549" s="22"/>
      <c r="C549" s="22"/>
      <c r="D549" s="22"/>
      <c r="E549" s="22"/>
      <c r="F549" s="22"/>
      <c r="G549" s="22"/>
    </row>
    <row r="550" spans="1:7" s="223" customFormat="1" ht="9.9499999999999993" customHeight="1" x14ac:dyDescent="0.15">
      <c r="A550" s="69"/>
      <c r="B550" s="22"/>
      <c r="C550" s="22"/>
      <c r="D550" s="22"/>
      <c r="E550" s="22"/>
      <c r="F550" s="22"/>
      <c r="G550" s="22"/>
    </row>
    <row r="551" spans="1:7" s="223" customFormat="1" ht="9.9499999999999993" customHeight="1" x14ac:dyDescent="0.15">
      <c r="A551" s="69"/>
      <c r="B551" s="22"/>
      <c r="C551" s="22"/>
      <c r="D551" s="22"/>
      <c r="E551" s="22"/>
      <c r="F551" s="22"/>
      <c r="G551" s="22"/>
    </row>
    <row r="552" spans="1:7" s="223" customFormat="1" ht="9.9499999999999993" customHeight="1" x14ac:dyDescent="0.15">
      <c r="A552" s="69"/>
      <c r="B552" s="22"/>
      <c r="C552" s="22"/>
      <c r="D552" s="22"/>
      <c r="E552" s="22"/>
      <c r="F552" s="22"/>
      <c r="G552" s="22"/>
    </row>
    <row r="553" spans="1:7" s="223" customFormat="1" ht="9.9499999999999993" customHeight="1" x14ac:dyDescent="0.15">
      <c r="A553" s="69"/>
      <c r="B553" s="22"/>
      <c r="C553" s="22"/>
      <c r="D553" s="22"/>
      <c r="E553" s="22"/>
      <c r="F553" s="22"/>
      <c r="G553" s="22"/>
    </row>
    <row r="554" spans="1:7" s="223" customFormat="1" ht="9.9499999999999993" customHeight="1" x14ac:dyDescent="0.15">
      <c r="A554" s="69"/>
      <c r="B554" s="22"/>
      <c r="C554" s="22"/>
      <c r="D554" s="22"/>
      <c r="E554" s="22"/>
      <c r="F554" s="22"/>
      <c r="G554" s="22"/>
    </row>
    <row r="555" spans="1:7" s="223" customFormat="1" ht="9.9499999999999993" customHeight="1" x14ac:dyDescent="0.15">
      <c r="A555" s="69"/>
      <c r="B555" s="22"/>
      <c r="C555" s="22"/>
      <c r="D555" s="22"/>
      <c r="E555" s="22"/>
      <c r="F555" s="22"/>
      <c r="G555" s="22"/>
    </row>
    <row r="556" spans="1:7" s="223" customFormat="1" ht="9.9499999999999993" customHeight="1" x14ac:dyDescent="0.15">
      <c r="A556" s="69"/>
      <c r="B556" s="22"/>
      <c r="C556" s="22"/>
      <c r="D556" s="22"/>
      <c r="E556" s="22"/>
      <c r="F556" s="22"/>
      <c r="G556" s="22"/>
    </row>
    <row r="557" spans="1:7" s="223" customFormat="1" ht="9.9499999999999993" customHeight="1" x14ac:dyDescent="0.15">
      <c r="A557" s="69"/>
      <c r="B557" s="22"/>
      <c r="C557" s="22"/>
      <c r="D557" s="22"/>
      <c r="E557" s="22"/>
      <c r="F557" s="22"/>
      <c r="G557" s="22"/>
    </row>
    <row r="558" spans="1:7" s="223" customFormat="1" ht="9.9499999999999993" customHeight="1" x14ac:dyDescent="0.15">
      <c r="A558" s="69"/>
      <c r="B558" s="22"/>
      <c r="C558" s="22"/>
      <c r="D558" s="22"/>
      <c r="E558" s="22"/>
      <c r="F558" s="22"/>
      <c r="G558" s="22"/>
    </row>
    <row r="559" spans="1:7" s="223" customFormat="1" ht="9.9499999999999993" customHeight="1" x14ac:dyDescent="0.15">
      <c r="A559" s="69"/>
      <c r="B559" s="22"/>
      <c r="C559" s="22"/>
      <c r="D559" s="22"/>
      <c r="E559" s="22"/>
      <c r="F559" s="22"/>
      <c r="G559" s="22"/>
    </row>
    <row r="560" spans="1:7" s="223" customFormat="1" ht="9.9499999999999993" customHeight="1" x14ac:dyDescent="0.15">
      <c r="A560" s="69"/>
      <c r="B560" s="22"/>
      <c r="C560" s="22"/>
      <c r="D560" s="22"/>
      <c r="E560" s="22"/>
      <c r="F560" s="22"/>
      <c r="G560" s="22"/>
    </row>
    <row r="561" spans="1:7" s="223" customFormat="1" ht="9.9499999999999993" customHeight="1" x14ac:dyDescent="0.15">
      <c r="A561" s="69"/>
      <c r="B561" s="22"/>
      <c r="C561" s="22"/>
      <c r="D561" s="22"/>
      <c r="E561" s="22"/>
      <c r="F561" s="22"/>
      <c r="G561" s="22"/>
    </row>
    <row r="562" spans="1:7" s="223" customFormat="1" ht="9.9499999999999993" customHeight="1" x14ac:dyDescent="0.15">
      <c r="A562" s="69"/>
      <c r="B562" s="22"/>
      <c r="C562" s="22"/>
      <c r="D562" s="22"/>
      <c r="E562" s="22"/>
      <c r="F562" s="22"/>
      <c r="G562" s="22"/>
    </row>
    <row r="563" spans="1:7" s="223" customFormat="1" ht="9.9499999999999993" customHeight="1" x14ac:dyDescent="0.15">
      <c r="A563" s="69"/>
      <c r="B563" s="22"/>
      <c r="C563" s="22"/>
      <c r="D563" s="22"/>
      <c r="E563" s="22"/>
      <c r="F563" s="22"/>
      <c r="G563" s="22"/>
    </row>
    <row r="564" spans="1:7" s="223" customFormat="1" ht="9.9499999999999993" customHeight="1" x14ac:dyDescent="0.15">
      <c r="A564" s="69"/>
      <c r="B564" s="22"/>
      <c r="C564" s="22"/>
      <c r="D564" s="22"/>
      <c r="E564" s="22"/>
      <c r="F564" s="22"/>
      <c r="G564" s="22"/>
    </row>
    <row r="565" spans="1:7" s="223" customFormat="1" ht="9.9499999999999993" customHeight="1" x14ac:dyDescent="0.15">
      <c r="A565" s="69"/>
      <c r="B565" s="22"/>
      <c r="C565" s="22"/>
      <c r="D565" s="22"/>
      <c r="E565" s="22"/>
      <c r="F565" s="22"/>
      <c r="G565" s="22"/>
    </row>
    <row r="566" spans="1:7" s="223" customFormat="1" ht="9.9499999999999993" customHeight="1" x14ac:dyDescent="0.15">
      <c r="A566" s="69"/>
      <c r="B566" s="22"/>
      <c r="C566" s="22"/>
      <c r="D566" s="22"/>
      <c r="E566" s="22"/>
      <c r="F566" s="22"/>
      <c r="G566" s="22"/>
    </row>
    <row r="567" spans="1:7" s="223" customFormat="1" ht="9.9499999999999993" customHeight="1" x14ac:dyDescent="0.15">
      <c r="A567" s="69"/>
      <c r="B567" s="22"/>
      <c r="C567" s="22"/>
      <c r="D567" s="22"/>
      <c r="E567" s="22"/>
      <c r="F567" s="22"/>
      <c r="G567" s="22"/>
    </row>
    <row r="568" spans="1:7" s="223" customFormat="1" ht="9.9499999999999993" customHeight="1" x14ac:dyDescent="0.15">
      <c r="A568" s="69"/>
      <c r="B568" s="22"/>
      <c r="C568" s="22"/>
      <c r="D568" s="22"/>
      <c r="E568" s="22"/>
      <c r="F568" s="22"/>
      <c r="G568" s="22"/>
    </row>
    <row r="569" spans="1:7" s="223" customFormat="1" ht="9.9499999999999993" customHeight="1" x14ac:dyDescent="0.15">
      <c r="A569" s="69"/>
      <c r="B569" s="22"/>
      <c r="C569" s="22"/>
      <c r="D569" s="22"/>
      <c r="E569" s="22"/>
      <c r="F569" s="22"/>
      <c r="G569" s="22"/>
    </row>
    <row r="570" spans="1:7" s="223" customFormat="1" ht="9.9499999999999993" customHeight="1" x14ac:dyDescent="0.15">
      <c r="A570" s="69"/>
      <c r="B570" s="22"/>
      <c r="C570" s="22"/>
      <c r="D570" s="22"/>
      <c r="E570" s="22"/>
      <c r="F570" s="22"/>
      <c r="G570" s="22"/>
    </row>
    <row r="571" spans="1:7" s="223" customFormat="1" ht="9.9499999999999993" customHeight="1" x14ac:dyDescent="0.15">
      <c r="A571" s="69"/>
      <c r="B571" s="22"/>
      <c r="C571" s="22"/>
      <c r="D571" s="22"/>
      <c r="E571" s="22"/>
      <c r="F571" s="22"/>
      <c r="G571" s="22"/>
    </row>
    <row r="572" spans="1:7" s="223" customFormat="1" ht="9.9499999999999993" customHeight="1" x14ac:dyDescent="0.15">
      <c r="A572" s="69"/>
      <c r="B572" s="22"/>
      <c r="C572" s="22"/>
      <c r="D572" s="22"/>
      <c r="E572" s="22"/>
      <c r="F572" s="22"/>
      <c r="G572" s="22"/>
    </row>
    <row r="573" spans="1:7" s="223" customFormat="1" ht="9.9499999999999993" customHeight="1" x14ac:dyDescent="0.15">
      <c r="A573" s="69"/>
      <c r="B573" s="22"/>
      <c r="C573" s="22"/>
      <c r="D573" s="22"/>
      <c r="E573" s="22"/>
      <c r="F573" s="22"/>
      <c r="G573" s="22"/>
    </row>
    <row r="574" spans="1:7" s="223" customFormat="1" ht="9.9499999999999993" customHeight="1" x14ac:dyDescent="0.15">
      <c r="A574" s="69"/>
      <c r="B574" s="22"/>
      <c r="C574" s="22"/>
      <c r="D574" s="22"/>
      <c r="E574" s="22"/>
      <c r="F574" s="22"/>
      <c r="G574" s="22"/>
    </row>
    <row r="575" spans="1:7" s="223" customFormat="1" ht="9.9499999999999993" customHeight="1" x14ac:dyDescent="0.15">
      <c r="A575" s="69"/>
      <c r="B575" s="22"/>
      <c r="C575" s="22"/>
      <c r="D575" s="22"/>
      <c r="E575" s="22"/>
      <c r="F575" s="22"/>
      <c r="G575" s="22"/>
    </row>
    <row r="576" spans="1:7" s="223" customFormat="1" ht="9.9499999999999993" customHeight="1" x14ac:dyDescent="0.15">
      <c r="A576" s="69"/>
      <c r="B576" s="22"/>
      <c r="C576" s="22"/>
      <c r="D576" s="22"/>
      <c r="E576" s="22"/>
      <c r="F576" s="22"/>
      <c r="G576" s="22"/>
    </row>
    <row r="577" spans="1:7" s="223" customFormat="1" ht="9.9499999999999993" customHeight="1" x14ac:dyDescent="0.15">
      <c r="A577" s="69"/>
      <c r="B577" s="22"/>
      <c r="C577" s="22"/>
      <c r="D577" s="22"/>
      <c r="E577" s="22"/>
      <c r="F577" s="22"/>
      <c r="G577" s="22"/>
    </row>
    <row r="578" spans="1:7" s="223" customFormat="1" ht="9.9499999999999993" customHeight="1" x14ac:dyDescent="0.15">
      <c r="A578" s="69"/>
      <c r="B578" s="22"/>
      <c r="C578" s="22"/>
      <c r="D578" s="22"/>
      <c r="E578" s="22"/>
      <c r="F578" s="22"/>
      <c r="G578" s="22"/>
    </row>
    <row r="579" spans="1:7" s="223" customFormat="1" ht="9.9499999999999993" customHeight="1" x14ac:dyDescent="0.15">
      <c r="A579" s="69"/>
      <c r="B579" s="22"/>
      <c r="C579" s="22"/>
      <c r="D579" s="22"/>
      <c r="E579" s="22"/>
      <c r="F579" s="22"/>
      <c r="G579" s="22"/>
    </row>
    <row r="580" spans="1:7" s="223" customFormat="1" ht="9.9499999999999993" customHeight="1" x14ac:dyDescent="0.15">
      <c r="A580" s="69"/>
      <c r="B580" s="22"/>
      <c r="C580" s="22"/>
      <c r="D580" s="22"/>
      <c r="E580" s="22"/>
      <c r="F580" s="22"/>
      <c r="G580" s="22"/>
    </row>
    <row r="581" spans="1:7" s="223" customFormat="1" ht="9.9499999999999993" customHeight="1" x14ac:dyDescent="0.15">
      <c r="A581" s="69"/>
      <c r="B581" s="22"/>
      <c r="C581" s="22"/>
      <c r="D581" s="22"/>
      <c r="E581" s="22"/>
      <c r="F581" s="22"/>
      <c r="G581" s="22"/>
    </row>
    <row r="582" spans="1:7" s="223" customFormat="1" ht="9.9499999999999993" customHeight="1" x14ac:dyDescent="0.15">
      <c r="A582" s="69"/>
      <c r="B582" s="22"/>
      <c r="C582" s="22"/>
      <c r="D582" s="22"/>
      <c r="E582" s="22"/>
      <c r="F582" s="22"/>
      <c r="G582" s="22"/>
    </row>
    <row r="583" spans="1:7" s="223" customFormat="1" ht="9.9499999999999993" customHeight="1" x14ac:dyDescent="0.15">
      <c r="A583" s="69"/>
      <c r="B583" s="22"/>
      <c r="C583" s="22"/>
      <c r="D583" s="22"/>
      <c r="E583" s="22"/>
      <c r="F583" s="22"/>
      <c r="G583" s="22"/>
    </row>
    <row r="584" spans="1:7" s="223" customFormat="1" ht="9.9499999999999993" customHeight="1" x14ac:dyDescent="0.15">
      <c r="A584" s="69"/>
      <c r="B584" s="22"/>
      <c r="C584" s="22"/>
      <c r="D584" s="22"/>
      <c r="E584" s="22"/>
      <c r="F584" s="22"/>
      <c r="G584" s="22"/>
    </row>
    <row r="585" spans="1:7" s="223" customFormat="1" ht="9.9499999999999993" customHeight="1" x14ac:dyDescent="0.15">
      <c r="A585" s="69"/>
      <c r="B585" s="22"/>
      <c r="C585" s="22"/>
      <c r="D585" s="22"/>
      <c r="E585" s="22"/>
      <c r="F585" s="22"/>
      <c r="G585" s="22"/>
    </row>
    <row r="586" spans="1:7" s="223" customFormat="1" ht="9.9499999999999993" customHeight="1" x14ac:dyDescent="0.15">
      <c r="A586" s="69"/>
      <c r="B586" s="22"/>
      <c r="C586" s="22"/>
      <c r="D586" s="22"/>
      <c r="E586" s="22"/>
      <c r="F586" s="22"/>
      <c r="G586" s="22"/>
    </row>
    <row r="587" spans="1:7" s="223" customFormat="1" ht="9.9499999999999993" customHeight="1" x14ac:dyDescent="0.15">
      <c r="A587" s="69"/>
      <c r="B587" s="22"/>
      <c r="C587" s="22"/>
      <c r="D587" s="22"/>
      <c r="E587" s="22"/>
      <c r="F587" s="22"/>
      <c r="G587" s="22"/>
    </row>
    <row r="588" spans="1:7" s="223" customFormat="1" ht="9.9499999999999993" customHeight="1" x14ac:dyDescent="0.15">
      <c r="A588" s="69"/>
      <c r="B588" s="22"/>
      <c r="C588" s="22"/>
      <c r="D588" s="22"/>
      <c r="E588" s="22"/>
      <c r="F588" s="22"/>
      <c r="G588" s="22"/>
    </row>
    <row r="589" spans="1:7" s="223" customFormat="1" ht="9.9499999999999993" customHeight="1" x14ac:dyDescent="0.15">
      <c r="A589" s="69"/>
      <c r="B589" s="22"/>
      <c r="C589" s="22"/>
      <c r="D589" s="22"/>
      <c r="E589" s="22"/>
      <c r="F589" s="22"/>
      <c r="G589" s="22"/>
    </row>
    <row r="590" spans="1:7" s="223" customFormat="1" ht="9.9499999999999993" customHeight="1" x14ac:dyDescent="0.15">
      <c r="A590" s="69"/>
      <c r="B590" s="22"/>
      <c r="C590" s="22"/>
      <c r="D590" s="22"/>
      <c r="E590" s="22"/>
      <c r="F590" s="22"/>
      <c r="G590" s="22"/>
    </row>
    <row r="591" spans="1:7" s="223" customFormat="1" ht="9.9499999999999993" customHeight="1" x14ac:dyDescent="0.15">
      <c r="A591" s="69"/>
      <c r="B591" s="22"/>
      <c r="C591" s="22"/>
      <c r="D591" s="22"/>
      <c r="E591" s="22"/>
      <c r="F591" s="22"/>
      <c r="G591" s="22"/>
    </row>
    <row r="592" spans="1:7" s="223" customFormat="1" ht="9.9499999999999993" customHeight="1" x14ac:dyDescent="0.15">
      <c r="A592" s="69"/>
      <c r="B592" s="22"/>
      <c r="C592" s="22"/>
      <c r="D592" s="22"/>
      <c r="E592" s="22"/>
      <c r="F592" s="22"/>
      <c r="G592" s="22"/>
    </row>
    <row r="593" spans="1:7" s="223" customFormat="1" ht="9.9499999999999993" customHeight="1" x14ac:dyDescent="0.15">
      <c r="A593" s="69"/>
      <c r="B593" s="22"/>
      <c r="C593" s="22"/>
      <c r="D593" s="22"/>
      <c r="E593" s="22"/>
      <c r="F593" s="22"/>
      <c r="G593" s="22"/>
    </row>
    <row r="594" spans="1:7" s="223" customFormat="1" ht="9.9499999999999993" customHeight="1" x14ac:dyDescent="0.15">
      <c r="A594" s="69"/>
      <c r="B594" s="22"/>
      <c r="C594" s="22"/>
      <c r="D594" s="22"/>
      <c r="E594" s="22"/>
      <c r="F594" s="22"/>
      <c r="G594" s="22"/>
    </row>
    <row r="595" spans="1:7" s="223" customFormat="1" ht="9.9499999999999993" customHeight="1" x14ac:dyDescent="0.15">
      <c r="A595" s="69"/>
      <c r="B595" s="22"/>
      <c r="C595" s="22"/>
      <c r="D595" s="22"/>
      <c r="E595" s="22"/>
      <c r="F595" s="22"/>
      <c r="G595" s="22"/>
    </row>
    <row r="596" spans="1:7" s="223" customFormat="1" ht="9.9499999999999993" customHeight="1" x14ac:dyDescent="0.15">
      <c r="A596" s="69"/>
      <c r="B596" s="22"/>
      <c r="C596" s="22"/>
      <c r="D596" s="22"/>
      <c r="E596" s="22"/>
      <c r="F596" s="22"/>
      <c r="G596" s="22"/>
    </row>
    <row r="597" spans="1:7" s="223" customFormat="1" ht="9.9499999999999993" customHeight="1" x14ac:dyDescent="0.15">
      <c r="A597" s="69"/>
      <c r="B597" s="22"/>
      <c r="C597" s="22"/>
      <c r="D597" s="22"/>
      <c r="E597" s="22"/>
      <c r="F597" s="22"/>
      <c r="G597" s="22"/>
    </row>
    <row r="598" spans="1:7" s="223" customFormat="1" ht="9.9499999999999993" customHeight="1" x14ac:dyDescent="0.15">
      <c r="A598" s="69"/>
      <c r="B598" s="22"/>
      <c r="C598" s="22"/>
      <c r="D598" s="22"/>
      <c r="E598" s="22"/>
      <c r="F598" s="22"/>
      <c r="G598" s="22"/>
    </row>
    <row r="599" spans="1:7" s="223" customFormat="1" ht="9.9499999999999993" customHeight="1" x14ac:dyDescent="0.15">
      <c r="A599" s="69"/>
      <c r="B599" s="22"/>
      <c r="C599" s="22"/>
      <c r="D599" s="22"/>
      <c r="E599" s="22"/>
      <c r="F599" s="22"/>
      <c r="G599" s="22"/>
    </row>
    <row r="600" spans="1:7" s="223" customFormat="1" ht="9.9499999999999993" customHeight="1" x14ac:dyDescent="0.15">
      <c r="A600" s="69"/>
      <c r="B600" s="22"/>
      <c r="C600" s="22"/>
      <c r="D600" s="22"/>
      <c r="E600" s="22"/>
      <c r="F600" s="22"/>
      <c r="G600" s="22"/>
    </row>
    <row r="601" spans="1:7" s="223" customFormat="1" ht="9.9499999999999993" customHeight="1" x14ac:dyDescent="0.15">
      <c r="A601" s="69"/>
      <c r="B601" s="22"/>
      <c r="C601" s="22"/>
      <c r="D601" s="22"/>
      <c r="E601" s="22"/>
      <c r="F601" s="22"/>
      <c r="G601" s="22"/>
    </row>
    <row r="602" spans="1:7" s="223" customFormat="1" ht="9.9499999999999993" customHeight="1" x14ac:dyDescent="0.15">
      <c r="A602" s="69"/>
      <c r="B602" s="22"/>
      <c r="C602" s="22"/>
      <c r="D602" s="22"/>
      <c r="E602" s="22"/>
      <c r="F602" s="22"/>
      <c r="G602" s="22"/>
    </row>
    <row r="603" spans="1:7" s="223" customFormat="1" ht="9.9499999999999993" customHeight="1" x14ac:dyDescent="0.15">
      <c r="A603" s="69"/>
      <c r="B603" s="22"/>
      <c r="C603" s="22"/>
      <c r="D603" s="22"/>
      <c r="E603" s="22"/>
      <c r="F603" s="22"/>
      <c r="G603" s="22"/>
    </row>
    <row r="604" spans="1:7" s="223" customFormat="1" ht="9.9499999999999993" customHeight="1" x14ac:dyDescent="0.15">
      <c r="A604" s="69"/>
      <c r="B604" s="22"/>
      <c r="C604" s="22"/>
      <c r="D604" s="22"/>
      <c r="E604" s="22"/>
      <c r="F604" s="22"/>
      <c r="G604" s="22"/>
    </row>
    <row r="605" spans="1:7" s="223" customFormat="1" ht="9.9499999999999993" customHeight="1" x14ac:dyDescent="0.15">
      <c r="A605" s="69"/>
      <c r="B605" s="22"/>
      <c r="C605" s="22"/>
      <c r="D605" s="22"/>
      <c r="E605" s="22"/>
      <c r="F605" s="22"/>
      <c r="G605" s="22"/>
    </row>
    <row r="606" spans="1:7" s="223" customFormat="1" ht="9.9499999999999993" customHeight="1" x14ac:dyDescent="0.15">
      <c r="A606" s="69"/>
      <c r="B606" s="22"/>
      <c r="C606" s="22"/>
      <c r="D606" s="22"/>
      <c r="E606" s="22"/>
      <c r="F606" s="22"/>
      <c r="G606" s="22"/>
    </row>
    <row r="607" spans="1:7" s="223" customFormat="1" ht="9.9499999999999993" customHeight="1" x14ac:dyDescent="0.15">
      <c r="A607" s="69"/>
      <c r="B607" s="22"/>
      <c r="C607" s="22"/>
      <c r="D607" s="22"/>
      <c r="E607" s="22"/>
      <c r="F607" s="22"/>
      <c r="G607" s="22"/>
    </row>
    <row r="608" spans="1:7" s="223" customFormat="1" ht="9.9499999999999993" customHeight="1" x14ac:dyDescent="0.15">
      <c r="A608" s="69"/>
      <c r="B608" s="22"/>
      <c r="C608" s="22"/>
      <c r="D608" s="22"/>
      <c r="E608" s="22"/>
      <c r="F608" s="22"/>
      <c r="G608" s="22"/>
    </row>
    <row r="609" spans="1:7" s="223" customFormat="1" ht="9.9499999999999993" customHeight="1" x14ac:dyDescent="0.15">
      <c r="A609" s="69"/>
      <c r="B609" s="22"/>
      <c r="C609" s="22"/>
      <c r="D609" s="22"/>
      <c r="E609" s="22"/>
      <c r="F609" s="22"/>
      <c r="G609" s="22"/>
    </row>
    <row r="610" spans="1:7" s="223" customFormat="1" ht="9.9499999999999993" customHeight="1" x14ac:dyDescent="0.15">
      <c r="A610" s="69"/>
      <c r="B610" s="22"/>
      <c r="C610" s="22"/>
      <c r="D610" s="22"/>
      <c r="E610" s="22"/>
      <c r="F610" s="22"/>
      <c r="G610" s="22"/>
    </row>
    <row r="611" spans="1:7" s="223" customFormat="1" ht="9.9499999999999993" customHeight="1" x14ac:dyDescent="0.15">
      <c r="A611" s="69"/>
      <c r="B611" s="22"/>
      <c r="C611" s="22"/>
      <c r="D611" s="22"/>
      <c r="E611" s="22"/>
      <c r="F611" s="22"/>
      <c r="G611" s="22"/>
    </row>
    <row r="612" spans="1:7" s="223" customFormat="1" ht="9.9499999999999993" customHeight="1" x14ac:dyDescent="0.15">
      <c r="A612" s="69"/>
      <c r="B612" s="22"/>
      <c r="C612" s="22"/>
      <c r="D612" s="22"/>
      <c r="E612" s="22"/>
      <c r="F612" s="22"/>
      <c r="G612" s="22"/>
    </row>
    <row r="613" spans="1:7" s="223" customFormat="1" ht="9.9499999999999993" customHeight="1" x14ac:dyDescent="0.15">
      <c r="A613" s="69"/>
      <c r="B613" s="22"/>
      <c r="C613" s="22"/>
      <c r="D613" s="22"/>
      <c r="E613" s="22"/>
      <c r="F613" s="22"/>
      <c r="G613" s="22"/>
    </row>
    <row r="614" spans="1:7" s="223" customFormat="1" ht="9.9499999999999993" customHeight="1" x14ac:dyDescent="0.15">
      <c r="A614" s="69"/>
      <c r="B614" s="22"/>
      <c r="C614" s="22"/>
      <c r="D614" s="22"/>
      <c r="E614" s="22"/>
      <c r="F614" s="22"/>
      <c r="G614" s="22"/>
    </row>
    <row r="615" spans="1:7" s="223" customFormat="1" ht="9.9499999999999993" customHeight="1" x14ac:dyDescent="0.15">
      <c r="A615" s="69"/>
      <c r="B615" s="22"/>
      <c r="C615" s="22"/>
      <c r="D615" s="22"/>
      <c r="E615" s="22"/>
      <c r="F615" s="22"/>
      <c r="G615" s="22"/>
    </row>
    <row r="616" spans="1:7" s="223" customFormat="1" ht="9.9499999999999993" customHeight="1" x14ac:dyDescent="0.15">
      <c r="A616" s="69"/>
      <c r="B616" s="22"/>
      <c r="C616" s="22"/>
      <c r="D616" s="22"/>
      <c r="E616" s="22"/>
      <c r="F616" s="22"/>
      <c r="G616" s="22"/>
    </row>
    <row r="617" spans="1:7" s="223" customFormat="1" ht="9.9499999999999993" customHeight="1" x14ac:dyDescent="0.15">
      <c r="A617" s="69"/>
      <c r="B617" s="22"/>
      <c r="C617" s="22"/>
      <c r="D617" s="22"/>
      <c r="E617" s="22"/>
      <c r="F617" s="22"/>
      <c r="G617" s="22"/>
    </row>
    <row r="618" spans="1:7" s="223" customFormat="1" ht="9.9499999999999993" customHeight="1" x14ac:dyDescent="0.15">
      <c r="A618" s="69"/>
      <c r="B618" s="22"/>
      <c r="C618" s="22"/>
      <c r="D618" s="22"/>
      <c r="E618" s="22"/>
      <c r="F618" s="22"/>
      <c r="G618" s="22"/>
    </row>
    <row r="619" spans="1:7" s="223" customFormat="1" ht="9.9499999999999993" customHeight="1" x14ac:dyDescent="0.15">
      <c r="A619" s="69"/>
      <c r="B619" s="22"/>
      <c r="C619" s="22"/>
      <c r="D619" s="22"/>
      <c r="E619" s="22"/>
      <c r="F619" s="22"/>
      <c r="G619" s="22"/>
    </row>
    <row r="620" spans="1:7" s="223" customFormat="1" ht="9.9499999999999993" customHeight="1" x14ac:dyDescent="0.15">
      <c r="A620" s="69"/>
      <c r="B620" s="22"/>
      <c r="C620" s="22"/>
      <c r="D620" s="22"/>
      <c r="E620" s="22"/>
      <c r="F620" s="22"/>
      <c r="G620" s="22"/>
    </row>
    <row r="621" spans="1:7" s="223" customFormat="1" ht="9.9499999999999993" customHeight="1" x14ac:dyDescent="0.15">
      <c r="A621" s="69"/>
      <c r="B621" s="22"/>
      <c r="C621" s="22"/>
      <c r="D621" s="22"/>
      <c r="E621" s="22"/>
      <c r="F621" s="22"/>
      <c r="G621" s="22"/>
    </row>
    <row r="622" spans="1:7" s="223" customFormat="1" ht="9.9499999999999993" customHeight="1" x14ac:dyDescent="0.15">
      <c r="A622" s="69"/>
      <c r="B622" s="22"/>
      <c r="C622" s="22"/>
      <c r="D622" s="22"/>
      <c r="E622" s="22"/>
      <c r="F622" s="22"/>
      <c r="G622" s="22"/>
    </row>
    <row r="623" spans="1:7" s="223" customFormat="1" ht="9.9499999999999993" customHeight="1" x14ac:dyDescent="0.15">
      <c r="A623" s="69"/>
      <c r="B623" s="22"/>
      <c r="C623" s="22"/>
      <c r="D623" s="22"/>
      <c r="E623" s="22"/>
      <c r="F623" s="22"/>
      <c r="G623" s="22"/>
    </row>
    <row r="624" spans="1:7" s="223" customFormat="1" ht="9.9499999999999993" customHeight="1" x14ac:dyDescent="0.15">
      <c r="A624" s="69"/>
      <c r="B624" s="22"/>
      <c r="C624" s="22"/>
      <c r="D624" s="22"/>
      <c r="E624" s="22"/>
      <c r="F624" s="22"/>
      <c r="G624" s="22"/>
    </row>
    <row r="625" spans="1:7" s="223" customFormat="1" ht="9.9499999999999993" customHeight="1" x14ac:dyDescent="0.15">
      <c r="A625" s="69"/>
      <c r="B625" s="22"/>
      <c r="C625" s="22"/>
      <c r="D625" s="22"/>
      <c r="E625" s="22"/>
      <c r="F625" s="22"/>
      <c r="G625" s="22"/>
    </row>
    <row r="626" spans="1:7" s="223" customFormat="1" ht="9.9499999999999993" customHeight="1" x14ac:dyDescent="0.15">
      <c r="A626" s="69"/>
      <c r="B626" s="22"/>
      <c r="C626" s="22"/>
      <c r="D626" s="22"/>
      <c r="E626" s="22"/>
      <c r="F626" s="22"/>
      <c r="G626" s="22"/>
    </row>
    <row r="627" spans="1:7" s="223" customFormat="1" ht="9.9499999999999993" customHeight="1" x14ac:dyDescent="0.15">
      <c r="A627" s="69"/>
      <c r="B627" s="22"/>
      <c r="C627" s="22"/>
      <c r="D627" s="22"/>
      <c r="E627" s="22"/>
      <c r="F627" s="22"/>
      <c r="G627" s="22"/>
    </row>
    <row r="628" spans="1:7" s="223" customFormat="1" ht="9.9499999999999993" customHeight="1" x14ac:dyDescent="0.15">
      <c r="A628" s="69"/>
      <c r="B628" s="22"/>
      <c r="C628" s="22"/>
      <c r="D628" s="22"/>
      <c r="E628" s="22"/>
      <c r="F628" s="22"/>
      <c r="G628" s="22"/>
    </row>
    <row r="629" spans="1:7" s="223" customFormat="1" ht="9.9499999999999993" customHeight="1" x14ac:dyDescent="0.15">
      <c r="A629" s="69"/>
      <c r="B629" s="22"/>
      <c r="C629" s="22"/>
      <c r="D629" s="22"/>
      <c r="E629" s="22"/>
      <c r="F629" s="22"/>
      <c r="G629" s="22"/>
    </row>
    <row r="630" spans="1:7" s="223" customFormat="1" ht="9.9499999999999993" customHeight="1" x14ac:dyDescent="0.15">
      <c r="A630" s="69"/>
      <c r="B630" s="22"/>
      <c r="C630" s="22"/>
      <c r="D630" s="22"/>
      <c r="E630" s="22"/>
      <c r="F630" s="22"/>
      <c r="G630" s="22"/>
    </row>
    <row r="631" spans="1:7" s="223" customFormat="1" ht="9.9499999999999993" customHeight="1" x14ac:dyDescent="0.15">
      <c r="A631" s="69"/>
      <c r="B631" s="22"/>
      <c r="C631" s="22"/>
      <c r="D631" s="22"/>
      <c r="E631" s="22"/>
      <c r="F631" s="22"/>
      <c r="G631" s="22"/>
    </row>
    <row r="632" spans="1:7" s="223" customFormat="1" ht="9.9499999999999993" customHeight="1" x14ac:dyDescent="0.15">
      <c r="A632" s="69"/>
      <c r="B632" s="22"/>
      <c r="C632" s="22"/>
      <c r="D632" s="22"/>
      <c r="E632" s="22"/>
      <c r="F632" s="22"/>
      <c r="G632" s="22"/>
    </row>
    <row r="633" spans="1:7" s="223" customFormat="1" ht="9.9499999999999993" customHeight="1" x14ac:dyDescent="0.15">
      <c r="A633" s="69"/>
      <c r="B633" s="22"/>
      <c r="C633" s="22"/>
      <c r="D633" s="22"/>
      <c r="E633" s="22"/>
      <c r="F633" s="22"/>
      <c r="G633" s="22"/>
    </row>
    <row r="634" spans="1:7" s="223" customFormat="1" ht="9.9499999999999993" customHeight="1" x14ac:dyDescent="0.15">
      <c r="A634" s="69"/>
      <c r="B634" s="22"/>
      <c r="C634" s="22"/>
      <c r="D634" s="22"/>
      <c r="E634" s="22"/>
      <c r="F634" s="22"/>
      <c r="G634" s="22"/>
    </row>
    <row r="635" spans="1:7" s="223" customFormat="1" ht="9.9499999999999993" customHeight="1" x14ac:dyDescent="0.15">
      <c r="A635" s="69"/>
      <c r="B635" s="22"/>
      <c r="C635" s="22"/>
      <c r="D635" s="22"/>
      <c r="E635" s="22"/>
      <c r="F635" s="22"/>
      <c r="G635" s="22"/>
    </row>
    <row r="636" spans="1:7" s="223" customFormat="1" ht="9.9499999999999993" customHeight="1" x14ac:dyDescent="0.15">
      <c r="A636" s="69"/>
      <c r="B636" s="22"/>
      <c r="C636" s="22"/>
      <c r="D636" s="22"/>
      <c r="E636" s="22"/>
      <c r="F636" s="22"/>
      <c r="G636" s="22"/>
    </row>
    <row r="637" spans="1:7" s="223" customFormat="1" ht="9.9499999999999993" customHeight="1" x14ac:dyDescent="0.15">
      <c r="A637" s="69"/>
      <c r="B637" s="22"/>
      <c r="C637" s="22"/>
      <c r="D637" s="22"/>
      <c r="E637" s="22"/>
      <c r="F637" s="22"/>
      <c r="G637" s="22"/>
    </row>
    <row r="638" spans="1:7" s="223" customFormat="1" ht="9.9499999999999993" customHeight="1" x14ac:dyDescent="0.15">
      <c r="A638" s="69"/>
      <c r="B638" s="22"/>
      <c r="C638" s="22"/>
      <c r="D638" s="22"/>
      <c r="E638" s="22"/>
      <c r="F638" s="22"/>
      <c r="G638" s="22"/>
    </row>
    <row r="639" spans="1:7" s="223" customFormat="1" ht="9.9499999999999993" customHeight="1" x14ac:dyDescent="0.15">
      <c r="A639" s="69"/>
      <c r="B639" s="22"/>
      <c r="C639" s="22"/>
      <c r="D639" s="22"/>
      <c r="E639" s="22"/>
      <c r="F639" s="22"/>
      <c r="G639" s="22"/>
    </row>
    <row r="640" spans="1:7" s="223" customFormat="1" ht="9.9499999999999993" customHeight="1" x14ac:dyDescent="0.15">
      <c r="A640" s="69"/>
      <c r="B640" s="22"/>
      <c r="C640" s="22"/>
      <c r="D640" s="22"/>
      <c r="E640" s="22"/>
      <c r="F640" s="22"/>
      <c r="G640" s="22"/>
    </row>
    <row r="641" spans="1:7" s="223" customFormat="1" ht="9.9499999999999993" customHeight="1" x14ac:dyDescent="0.15">
      <c r="A641" s="69"/>
      <c r="B641" s="22"/>
      <c r="C641" s="22"/>
      <c r="D641" s="22"/>
      <c r="E641" s="22"/>
      <c r="F641" s="22"/>
      <c r="G641" s="22"/>
    </row>
    <row r="642" spans="1:7" s="223" customFormat="1" ht="9.9499999999999993" customHeight="1" x14ac:dyDescent="0.15">
      <c r="A642" s="69"/>
      <c r="B642" s="22"/>
      <c r="C642" s="22"/>
      <c r="D642" s="22"/>
      <c r="E642" s="22"/>
      <c r="F642" s="22"/>
      <c r="G642" s="22"/>
    </row>
    <row r="643" spans="1:7" s="223" customFormat="1" ht="9.9499999999999993" customHeight="1" x14ac:dyDescent="0.15">
      <c r="A643" s="69"/>
      <c r="B643" s="22"/>
      <c r="C643" s="22"/>
      <c r="D643" s="22"/>
      <c r="E643" s="22"/>
      <c r="F643" s="22"/>
      <c r="G643" s="22"/>
    </row>
    <row r="644" spans="1:7" s="223" customFormat="1" ht="9.9499999999999993" customHeight="1" x14ac:dyDescent="0.15">
      <c r="A644" s="69"/>
      <c r="B644" s="22"/>
      <c r="C644" s="22"/>
      <c r="D644" s="22"/>
      <c r="E644" s="22"/>
      <c r="F644" s="22"/>
      <c r="G644" s="22"/>
    </row>
    <row r="645" spans="1:7" s="223" customFormat="1" ht="9.9499999999999993" customHeight="1" x14ac:dyDescent="0.15">
      <c r="A645" s="69"/>
      <c r="B645" s="22"/>
      <c r="C645" s="22"/>
      <c r="D645" s="22"/>
      <c r="E645" s="22"/>
      <c r="F645" s="22"/>
      <c r="G645" s="22"/>
    </row>
    <row r="646" spans="1:7" s="223" customFormat="1" ht="9.9499999999999993" customHeight="1" x14ac:dyDescent="0.15">
      <c r="A646" s="69"/>
      <c r="B646" s="22"/>
      <c r="C646" s="22"/>
      <c r="D646" s="22"/>
      <c r="E646" s="22"/>
      <c r="F646" s="22"/>
      <c r="G646" s="22"/>
    </row>
    <row r="647" spans="1:7" s="223" customFormat="1" ht="9.9499999999999993" customHeight="1" x14ac:dyDescent="0.15">
      <c r="A647" s="69"/>
      <c r="B647" s="22"/>
      <c r="C647" s="22"/>
      <c r="D647" s="22"/>
      <c r="E647" s="22"/>
      <c r="F647" s="22"/>
      <c r="G647" s="22"/>
    </row>
    <row r="648" spans="1:7" s="223" customFormat="1" ht="9.9499999999999993" customHeight="1" x14ac:dyDescent="0.15">
      <c r="A648" s="69"/>
      <c r="B648" s="22"/>
      <c r="C648" s="22"/>
      <c r="D648" s="22"/>
      <c r="E648" s="22"/>
      <c r="F648" s="22"/>
      <c r="G648" s="22"/>
    </row>
    <row r="649" spans="1:7" s="223" customFormat="1" ht="9.9499999999999993" customHeight="1" x14ac:dyDescent="0.15">
      <c r="A649" s="69"/>
      <c r="B649" s="22"/>
      <c r="C649" s="22"/>
      <c r="D649" s="22"/>
      <c r="E649" s="22"/>
      <c r="F649" s="22"/>
      <c r="G649" s="22"/>
    </row>
    <row r="650" spans="1:7" s="223" customFormat="1" ht="9.9499999999999993" customHeight="1" x14ac:dyDescent="0.15">
      <c r="A650" s="69"/>
      <c r="B650" s="22"/>
      <c r="C650" s="22"/>
      <c r="D650" s="22"/>
      <c r="E650" s="22"/>
      <c r="F650" s="22"/>
      <c r="G650" s="22"/>
    </row>
    <row r="651" spans="1:7" s="223" customFormat="1" ht="9.9499999999999993" customHeight="1" x14ac:dyDescent="0.15">
      <c r="A651" s="69"/>
      <c r="B651" s="22"/>
      <c r="C651" s="22"/>
      <c r="D651" s="22"/>
      <c r="E651" s="22"/>
      <c r="F651" s="22"/>
      <c r="G651" s="22"/>
    </row>
    <row r="652" spans="1:7" s="223" customFormat="1" ht="9.9499999999999993" customHeight="1" x14ac:dyDescent="0.15">
      <c r="A652" s="69"/>
      <c r="B652" s="22"/>
      <c r="C652" s="22"/>
      <c r="D652" s="22"/>
      <c r="E652" s="22"/>
      <c r="F652" s="22"/>
      <c r="G652" s="22"/>
    </row>
    <row r="653" spans="1:7" s="223" customFormat="1" ht="9.9499999999999993" customHeight="1" x14ac:dyDescent="0.15">
      <c r="A653" s="69"/>
      <c r="B653" s="22"/>
      <c r="C653" s="22"/>
      <c r="D653" s="22"/>
      <c r="E653" s="22"/>
      <c r="F653" s="22"/>
      <c r="G653" s="22"/>
    </row>
    <row r="654" spans="1:7" s="223" customFormat="1" ht="9.9499999999999993" customHeight="1" x14ac:dyDescent="0.15">
      <c r="A654" s="69"/>
      <c r="B654" s="22"/>
      <c r="C654" s="22"/>
      <c r="D654" s="22"/>
      <c r="E654" s="22"/>
      <c r="F654" s="22"/>
      <c r="G654" s="22"/>
    </row>
    <row r="655" spans="1:7" s="223" customFormat="1" ht="9.9499999999999993" customHeight="1" x14ac:dyDescent="0.15">
      <c r="A655" s="69"/>
      <c r="B655" s="22"/>
      <c r="C655" s="22"/>
      <c r="D655" s="22"/>
      <c r="E655" s="22"/>
      <c r="F655" s="22"/>
      <c r="G655" s="22"/>
    </row>
    <row r="656" spans="1:7" s="223" customFormat="1" ht="9.9499999999999993" customHeight="1" x14ac:dyDescent="0.15">
      <c r="A656" s="69"/>
      <c r="B656" s="22"/>
      <c r="C656" s="22"/>
      <c r="D656" s="22"/>
      <c r="E656" s="22"/>
      <c r="F656" s="22"/>
      <c r="G656" s="22"/>
    </row>
    <row r="657" spans="1:7" s="223" customFormat="1" ht="9.9499999999999993" customHeight="1" x14ac:dyDescent="0.15">
      <c r="A657" s="69"/>
      <c r="B657" s="22"/>
      <c r="C657" s="22"/>
      <c r="D657" s="22"/>
      <c r="E657" s="22"/>
      <c r="F657" s="22"/>
      <c r="G657" s="22"/>
    </row>
    <row r="658" spans="1:7" s="223" customFormat="1" ht="9.9499999999999993" customHeight="1" x14ac:dyDescent="0.15">
      <c r="A658" s="69"/>
      <c r="B658" s="22"/>
      <c r="C658" s="22"/>
      <c r="D658" s="22"/>
      <c r="E658" s="22"/>
      <c r="F658" s="22"/>
      <c r="G658" s="22"/>
    </row>
    <row r="659" spans="1:7" s="223" customFormat="1" ht="9.9499999999999993" customHeight="1" x14ac:dyDescent="0.15">
      <c r="A659" s="69"/>
      <c r="B659" s="22"/>
      <c r="C659" s="22"/>
      <c r="D659" s="22"/>
      <c r="E659" s="22"/>
      <c r="F659" s="22"/>
      <c r="G659" s="22"/>
    </row>
    <row r="660" spans="1:7" s="223" customFormat="1" ht="9.9499999999999993" customHeight="1" x14ac:dyDescent="0.15">
      <c r="A660" s="69"/>
      <c r="B660" s="22"/>
      <c r="C660" s="22"/>
      <c r="D660" s="22"/>
      <c r="E660" s="22"/>
      <c r="F660" s="22"/>
      <c r="G660" s="22"/>
    </row>
    <row r="661" spans="1:7" s="223" customFormat="1" ht="9.9499999999999993" customHeight="1" x14ac:dyDescent="0.15">
      <c r="A661" s="69"/>
      <c r="B661" s="22"/>
      <c r="C661" s="22"/>
      <c r="D661" s="22"/>
      <c r="E661" s="22"/>
      <c r="F661" s="22"/>
      <c r="G661" s="22"/>
    </row>
    <row r="662" spans="1:7" s="223" customFormat="1" ht="9.9499999999999993" customHeight="1" x14ac:dyDescent="0.15">
      <c r="A662" s="69"/>
      <c r="B662" s="22"/>
      <c r="C662" s="22"/>
      <c r="D662" s="22"/>
      <c r="E662" s="22"/>
      <c r="F662" s="22"/>
      <c r="G662" s="22"/>
    </row>
    <row r="663" spans="1:7" s="223" customFormat="1" ht="9.9499999999999993" customHeight="1" x14ac:dyDescent="0.15">
      <c r="A663" s="69"/>
      <c r="B663" s="22"/>
      <c r="C663" s="22"/>
      <c r="D663" s="22"/>
      <c r="E663" s="22"/>
      <c r="F663" s="22"/>
      <c r="G663" s="22"/>
    </row>
    <row r="664" spans="1:7" s="223" customFormat="1" ht="9.9499999999999993" customHeight="1" x14ac:dyDescent="0.15">
      <c r="A664" s="69"/>
      <c r="B664" s="22"/>
      <c r="C664" s="22"/>
      <c r="D664" s="22"/>
      <c r="E664" s="22"/>
      <c r="F664" s="22"/>
      <c r="G664" s="22"/>
    </row>
    <row r="665" spans="1:7" s="223" customFormat="1" ht="9.9499999999999993" customHeight="1" x14ac:dyDescent="0.15">
      <c r="A665" s="69"/>
      <c r="B665" s="22"/>
      <c r="C665" s="22"/>
      <c r="D665" s="22"/>
      <c r="E665" s="22"/>
      <c r="F665" s="22"/>
      <c r="G665" s="22"/>
    </row>
    <row r="666" spans="1:7" s="223" customFormat="1" ht="9.9499999999999993" customHeight="1" x14ac:dyDescent="0.15">
      <c r="A666" s="69"/>
      <c r="B666" s="22"/>
      <c r="C666" s="22"/>
      <c r="D666" s="22"/>
      <c r="E666" s="22"/>
      <c r="F666" s="22"/>
      <c r="G666" s="22"/>
    </row>
    <row r="667" spans="1:7" s="223" customFormat="1" ht="9.9499999999999993" customHeight="1" x14ac:dyDescent="0.15">
      <c r="A667" s="69"/>
      <c r="B667" s="22"/>
      <c r="C667" s="22"/>
      <c r="D667" s="22"/>
      <c r="E667" s="22"/>
      <c r="F667" s="22"/>
      <c r="G667" s="22"/>
    </row>
    <row r="668" spans="1:7" s="223" customFormat="1" ht="9.9499999999999993" customHeight="1" x14ac:dyDescent="0.15">
      <c r="A668" s="69"/>
      <c r="B668" s="22"/>
      <c r="C668" s="22"/>
      <c r="D668" s="22"/>
      <c r="E668" s="22"/>
      <c r="F668" s="22"/>
      <c r="G668" s="22"/>
    </row>
    <row r="669" spans="1:7" s="223" customFormat="1" ht="9.9499999999999993" customHeight="1" x14ac:dyDescent="0.15">
      <c r="A669" s="69"/>
      <c r="B669" s="22"/>
      <c r="C669" s="22"/>
      <c r="D669" s="22"/>
      <c r="E669" s="22"/>
      <c r="F669" s="22"/>
      <c r="G669" s="22"/>
    </row>
    <row r="670" spans="1:7" s="223" customFormat="1" ht="9.9499999999999993" customHeight="1" x14ac:dyDescent="0.15">
      <c r="A670" s="69"/>
      <c r="B670" s="22"/>
      <c r="C670" s="22"/>
      <c r="D670" s="22"/>
      <c r="E670" s="22"/>
      <c r="F670" s="22"/>
      <c r="G670" s="22"/>
    </row>
    <row r="671" spans="1:7" s="223" customFormat="1" ht="9.9499999999999993" customHeight="1" x14ac:dyDescent="0.15">
      <c r="A671" s="69"/>
      <c r="B671" s="22"/>
      <c r="C671" s="22"/>
      <c r="D671" s="22"/>
      <c r="E671" s="22"/>
      <c r="F671" s="22"/>
      <c r="G671" s="22"/>
    </row>
    <row r="672" spans="1:7" s="223" customFormat="1" ht="9.9499999999999993" customHeight="1" x14ac:dyDescent="0.15">
      <c r="A672" s="69"/>
      <c r="B672" s="22"/>
      <c r="C672" s="22"/>
      <c r="D672" s="22"/>
      <c r="E672" s="22"/>
      <c r="F672" s="22"/>
      <c r="G672" s="22"/>
    </row>
    <row r="673" spans="1:7" s="223" customFormat="1" ht="9.9499999999999993" customHeight="1" x14ac:dyDescent="0.15">
      <c r="A673" s="69"/>
      <c r="B673" s="22"/>
      <c r="C673" s="22"/>
      <c r="D673" s="22"/>
      <c r="E673" s="22"/>
      <c r="F673" s="22"/>
      <c r="G673" s="22"/>
    </row>
    <row r="674" spans="1:7" s="223" customFormat="1" ht="9.9499999999999993" customHeight="1" x14ac:dyDescent="0.15">
      <c r="A674" s="69"/>
      <c r="B674" s="22"/>
      <c r="C674" s="22"/>
      <c r="D674" s="22"/>
      <c r="E674" s="22"/>
      <c r="F674" s="22"/>
      <c r="G674" s="22"/>
    </row>
    <row r="675" spans="1:7" s="223" customFormat="1" ht="9.9499999999999993" customHeight="1" x14ac:dyDescent="0.15">
      <c r="A675" s="69"/>
      <c r="B675" s="22"/>
      <c r="C675" s="22"/>
      <c r="D675" s="22"/>
      <c r="E675" s="22"/>
      <c r="F675" s="22"/>
      <c r="G675" s="22"/>
    </row>
    <row r="676" spans="1:7" s="223" customFormat="1" ht="9.9499999999999993" customHeight="1" x14ac:dyDescent="0.15">
      <c r="A676" s="69"/>
      <c r="B676" s="22"/>
      <c r="C676" s="22"/>
      <c r="D676" s="22"/>
      <c r="E676" s="22"/>
      <c r="F676" s="22"/>
      <c r="G676" s="22"/>
    </row>
    <row r="677" spans="1:7" s="223" customFormat="1" ht="9.9499999999999993" customHeight="1" x14ac:dyDescent="0.15">
      <c r="A677" s="69"/>
      <c r="B677" s="22"/>
      <c r="C677" s="22"/>
      <c r="D677" s="22"/>
      <c r="E677" s="22"/>
      <c r="F677" s="22"/>
      <c r="G677" s="22"/>
    </row>
    <row r="678" spans="1:7" s="223" customFormat="1" ht="9.9499999999999993" customHeight="1" x14ac:dyDescent="0.15">
      <c r="A678" s="69"/>
      <c r="B678" s="22"/>
      <c r="C678" s="22"/>
      <c r="D678" s="22"/>
      <c r="E678" s="22"/>
      <c r="F678" s="22"/>
      <c r="G678" s="22"/>
    </row>
    <row r="679" spans="1:7" s="223" customFormat="1" ht="9.9499999999999993" customHeight="1" x14ac:dyDescent="0.15">
      <c r="A679" s="69"/>
      <c r="B679" s="22"/>
      <c r="C679" s="22"/>
      <c r="D679" s="22"/>
      <c r="E679" s="22"/>
      <c r="F679" s="22"/>
      <c r="G679" s="22"/>
    </row>
    <row r="680" spans="1:7" s="223" customFormat="1" ht="9.9499999999999993" customHeight="1" x14ac:dyDescent="0.15">
      <c r="A680" s="69"/>
      <c r="B680" s="22"/>
      <c r="C680" s="22"/>
      <c r="D680" s="22"/>
      <c r="E680" s="22"/>
      <c r="F680" s="22"/>
      <c r="G680" s="22"/>
    </row>
    <row r="681" spans="1:7" s="223" customFormat="1" ht="9.9499999999999993" customHeight="1" x14ac:dyDescent="0.15">
      <c r="A681" s="69"/>
      <c r="B681" s="22"/>
      <c r="C681" s="22"/>
      <c r="D681" s="22"/>
      <c r="E681" s="22"/>
      <c r="F681" s="22"/>
      <c r="G681" s="22"/>
    </row>
    <row r="682" spans="1:7" s="223" customFormat="1" ht="9.9499999999999993" customHeight="1" x14ac:dyDescent="0.15">
      <c r="A682" s="69"/>
      <c r="B682" s="22"/>
      <c r="C682" s="22"/>
      <c r="D682" s="22"/>
      <c r="E682" s="22"/>
      <c r="F682" s="22"/>
      <c r="G682" s="22"/>
    </row>
    <row r="683" spans="1:7" s="223" customFormat="1" ht="9.9499999999999993" customHeight="1" x14ac:dyDescent="0.15">
      <c r="A683" s="69"/>
      <c r="B683" s="22"/>
      <c r="C683" s="22"/>
      <c r="D683" s="22"/>
      <c r="E683" s="22"/>
      <c r="F683" s="22"/>
      <c r="G683" s="22"/>
    </row>
    <row r="684" spans="1:7" s="223" customFormat="1" ht="9.9499999999999993" customHeight="1" x14ac:dyDescent="0.15">
      <c r="A684" s="69"/>
      <c r="B684" s="22"/>
      <c r="C684" s="22"/>
      <c r="D684" s="22"/>
      <c r="E684" s="22"/>
      <c r="F684" s="22"/>
      <c r="G684" s="22"/>
    </row>
    <row r="685" spans="1:7" s="223" customFormat="1" ht="9.9499999999999993" customHeight="1" x14ac:dyDescent="0.15">
      <c r="A685" s="69"/>
      <c r="B685" s="22"/>
      <c r="C685" s="22"/>
      <c r="D685" s="22"/>
      <c r="E685" s="22"/>
      <c r="F685" s="22"/>
      <c r="G685" s="22"/>
    </row>
    <row r="686" spans="1:7" s="223" customFormat="1" ht="9.9499999999999993" customHeight="1" x14ac:dyDescent="0.15">
      <c r="A686" s="69"/>
      <c r="B686" s="22"/>
      <c r="C686" s="22"/>
      <c r="D686" s="22"/>
      <c r="E686" s="22"/>
      <c r="F686" s="22"/>
      <c r="G686" s="22"/>
    </row>
    <row r="687" spans="1:7" s="223" customFormat="1" ht="9.9499999999999993" customHeight="1" x14ac:dyDescent="0.15">
      <c r="A687" s="69"/>
      <c r="B687" s="22"/>
      <c r="C687" s="22"/>
      <c r="D687" s="22"/>
      <c r="E687" s="22"/>
      <c r="F687" s="22"/>
      <c r="G687" s="22"/>
    </row>
    <row r="688" spans="1:7" s="223" customFormat="1" ht="9.9499999999999993" customHeight="1" x14ac:dyDescent="0.15">
      <c r="A688" s="69"/>
      <c r="B688" s="22"/>
      <c r="C688" s="22"/>
      <c r="D688" s="22"/>
      <c r="E688" s="22"/>
      <c r="F688" s="22"/>
      <c r="G688" s="22"/>
    </row>
    <row r="689" spans="1:7" s="223" customFormat="1" ht="9.9499999999999993" customHeight="1" x14ac:dyDescent="0.15">
      <c r="A689" s="69"/>
      <c r="B689" s="22"/>
      <c r="C689" s="22"/>
      <c r="D689" s="22"/>
      <c r="E689" s="22"/>
      <c r="F689" s="22"/>
      <c r="G689" s="22"/>
    </row>
    <row r="690" spans="1:7" s="223" customFormat="1" ht="9.9499999999999993" customHeight="1" x14ac:dyDescent="0.15">
      <c r="A690" s="69"/>
      <c r="B690" s="22"/>
      <c r="C690" s="22"/>
      <c r="D690" s="22"/>
      <c r="E690" s="22"/>
      <c r="F690" s="22"/>
      <c r="G690" s="22"/>
    </row>
    <row r="691" spans="1:7" s="223" customFormat="1" ht="9.9499999999999993" customHeight="1" x14ac:dyDescent="0.15">
      <c r="A691" s="69"/>
      <c r="B691" s="22"/>
      <c r="C691" s="22"/>
      <c r="D691" s="22"/>
      <c r="E691" s="22"/>
      <c r="F691" s="22"/>
      <c r="G691" s="22"/>
    </row>
    <row r="692" spans="1:7" s="223" customFormat="1" ht="9.9499999999999993" customHeight="1" x14ac:dyDescent="0.15">
      <c r="A692" s="69"/>
      <c r="B692" s="22"/>
      <c r="C692" s="22"/>
      <c r="D692" s="22"/>
      <c r="E692" s="22"/>
      <c r="F692" s="22"/>
      <c r="G692" s="22"/>
    </row>
    <row r="693" spans="1:7" s="223" customFormat="1" ht="9.9499999999999993" customHeight="1" x14ac:dyDescent="0.15">
      <c r="A693" s="69"/>
      <c r="B693" s="22"/>
      <c r="C693" s="22"/>
      <c r="D693" s="22"/>
      <c r="E693" s="22"/>
      <c r="F693" s="22"/>
      <c r="G693" s="22"/>
    </row>
    <row r="694" spans="1:7" s="223" customFormat="1" ht="9.9499999999999993" customHeight="1" x14ac:dyDescent="0.15">
      <c r="A694" s="69"/>
      <c r="B694" s="22"/>
      <c r="C694" s="22"/>
      <c r="D694" s="22"/>
      <c r="E694" s="22"/>
      <c r="F694" s="22"/>
      <c r="G694" s="22"/>
    </row>
    <row r="695" spans="1:7" s="223" customFormat="1" ht="9.9499999999999993" customHeight="1" x14ac:dyDescent="0.15">
      <c r="A695" s="69"/>
      <c r="B695" s="22"/>
      <c r="C695" s="22"/>
      <c r="D695" s="22"/>
      <c r="E695" s="22"/>
      <c r="F695" s="22"/>
      <c r="G695" s="22"/>
    </row>
    <row r="696" spans="1:7" s="223" customFormat="1" ht="9.9499999999999993" customHeight="1" x14ac:dyDescent="0.15">
      <c r="A696" s="69"/>
      <c r="B696" s="22"/>
      <c r="C696" s="22"/>
      <c r="D696" s="22"/>
      <c r="E696" s="22"/>
      <c r="F696" s="22"/>
      <c r="G696" s="22"/>
    </row>
    <row r="697" spans="1:7" s="223" customFormat="1" ht="9.9499999999999993" customHeight="1" x14ac:dyDescent="0.15">
      <c r="A697" s="69"/>
      <c r="B697" s="22"/>
      <c r="C697" s="22"/>
      <c r="D697" s="22"/>
      <c r="E697" s="22"/>
      <c r="F697" s="22"/>
      <c r="G697" s="22"/>
    </row>
    <row r="698" spans="1:7" s="223" customFormat="1" ht="9.9499999999999993" customHeight="1" x14ac:dyDescent="0.15">
      <c r="A698" s="69"/>
      <c r="B698" s="22"/>
      <c r="C698" s="22"/>
      <c r="D698" s="22"/>
      <c r="E698" s="22"/>
      <c r="F698" s="22"/>
      <c r="G698" s="22"/>
    </row>
    <row r="699" spans="1:7" s="223" customFormat="1" ht="9.9499999999999993" customHeight="1" x14ac:dyDescent="0.15">
      <c r="A699" s="69"/>
      <c r="B699" s="22"/>
      <c r="C699" s="22"/>
      <c r="D699" s="22"/>
      <c r="E699" s="22"/>
      <c r="F699" s="22"/>
      <c r="G699" s="22"/>
    </row>
    <row r="700" spans="1:7" s="223" customFormat="1" ht="9.9499999999999993" customHeight="1" x14ac:dyDescent="0.15">
      <c r="A700" s="69"/>
      <c r="B700" s="22"/>
      <c r="C700" s="22"/>
      <c r="D700" s="22"/>
      <c r="E700" s="22"/>
      <c r="F700" s="22"/>
      <c r="G700" s="22"/>
    </row>
    <row r="701" spans="1:7" s="223" customFormat="1" ht="9.9499999999999993" customHeight="1" x14ac:dyDescent="0.15">
      <c r="A701" s="69"/>
      <c r="B701" s="22"/>
      <c r="C701" s="22"/>
      <c r="D701" s="22"/>
      <c r="E701" s="22"/>
      <c r="F701" s="22"/>
      <c r="G701" s="22"/>
    </row>
    <row r="702" spans="1:7" s="223" customFormat="1" ht="9.9499999999999993" customHeight="1" x14ac:dyDescent="0.15">
      <c r="A702" s="69"/>
      <c r="B702" s="22"/>
      <c r="C702" s="22"/>
      <c r="D702" s="22"/>
      <c r="E702" s="22"/>
      <c r="F702" s="22"/>
      <c r="G702" s="22"/>
    </row>
    <row r="703" spans="1:7" s="223" customFormat="1" ht="9.9499999999999993" customHeight="1" x14ac:dyDescent="0.15">
      <c r="A703" s="69"/>
      <c r="B703" s="22"/>
      <c r="C703" s="22"/>
      <c r="D703" s="22"/>
      <c r="E703" s="22"/>
      <c r="F703" s="22"/>
      <c r="G703" s="22"/>
    </row>
    <row r="704" spans="1:7" s="223" customFormat="1" ht="9.9499999999999993" customHeight="1" x14ac:dyDescent="0.15">
      <c r="A704" s="69"/>
      <c r="B704" s="22"/>
      <c r="C704" s="22"/>
      <c r="D704" s="22"/>
      <c r="E704" s="22"/>
      <c r="F704" s="22"/>
      <c r="G704" s="22"/>
    </row>
    <row r="705" spans="1:7" s="223" customFormat="1" ht="9.9499999999999993" customHeight="1" x14ac:dyDescent="0.15">
      <c r="A705" s="69"/>
      <c r="B705" s="22"/>
      <c r="C705" s="22"/>
      <c r="D705" s="22"/>
      <c r="E705" s="22"/>
      <c r="F705" s="22"/>
      <c r="G705" s="22"/>
    </row>
    <row r="706" spans="1:7" s="223" customFormat="1" ht="9.9499999999999993" customHeight="1" x14ac:dyDescent="0.15">
      <c r="A706" s="69"/>
      <c r="B706" s="22"/>
      <c r="C706" s="22"/>
      <c r="D706" s="22"/>
      <c r="E706" s="22"/>
      <c r="F706" s="22"/>
      <c r="G706" s="22"/>
    </row>
    <row r="707" spans="1:7" s="223" customFormat="1" ht="9.9499999999999993" customHeight="1" x14ac:dyDescent="0.15">
      <c r="A707" s="69"/>
      <c r="B707" s="22"/>
      <c r="C707" s="22"/>
      <c r="D707" s="22"/>
      <c r="E707" s="22"/>
      <c r="F707" s="22"/>
      <c r="G707" s="22"/>
    </row>
    <row r="708" spans="1:7" s="223" customFormat="1" ht="9.9499999999999993" customHeight="1" x14ac:dyDescent="0.15">
      <c r="A708" s="69"/>
      <c r="B708" s="22"/>
      <c r="C708" s="22"/>
      <c r="D708" s="22"/>
      <c r="E708" s="22"/>
      <c r="F708" s="22"/>
      <c r="G708" s="22"/>
    </row>
    <row r="709" spans="1:7" s="223" customFormat="1" ht="9.9499999999999993" customHeight="1" x14ac:dyDescent="0.15">
      <c r="A709" s="69"/>
      <c r="B709" s="22"/>
      <c r="C709" s="22"/>
      <c r="D709" s="22"/>
      <c r="E709" s="22"/>
      <c r="F709" s="22"/>
      <c r="G709" s="22"/>
    </row>
    <row r="710" spans="1:7" s="223" customFormat="1" ht="9.9499999999999993" customHeight="1" x14ac:dyDescent="0.15">
      <c r="A710" s="69"/>
      <c r="B710" s="22"/>
      <c r="C710" s="22"/>
      <c r="D710" s="22"/>
      <c r="E710" s="22"/>
      <c r="F710" s="22"/>
      <c r="G710" s="22"/>
    </row>
    <row r="711" spans="1:7" s="223" customFormat="1" ht="9.9499999999999993" customHeight="1" x14ac:dyDescent="0.15">
      <c r="A711" s="69"/>
      <c r="B711" s="22"/>
      <c r="C711" s="22"/>
      <c r="D711" s="22"/>
      <c r="E711" s="22"/>
      <c r="F711" s="22"/>
      <c r="G711" s="22"/>
    </row>
    <row r="712" spans="1:7" s="223" customFormat="1" ht="9.9499999999999993" customHeight="1" x14ac:dyDescent="0.15">
      <c r="A712" s="69"/>
      <c r="B712" s="22"/>
      <c r="C712" s="22"/>
      <c r="D712" s="22"/>
      <c r="E712" s="22"/>
      <c r="F712" s="22"/>
      <c r="G712" s="22"/>
    </row>
    <row r="713" spans="1:7" s="223" customFormat="1" ht="9.9499999999999993" customHeight="1" x14ac:dyDescent="0.15">
      <c r="A713" s="69"/>
      <c r="B713" s="22"/>
      <c r="C713" s="22"/>
      <c r="D713" s="22"/>
      <c r="E713" s="22"/>
      <c r="F713" s="22"/>
      <c r="G713" s="22"/>
    </row>
    <row r="714" spans="1:7" s="223" customFormat="1" ht="9.9499999999999993" customHeight="1" x14ac:dyDescent="0.15">
      <c r="A714" s="69"/>
      <c r="B714" s="22"/>
      <c r="C714" s="22"/>
      <c r="D714" s="22"/>
      <c r="E714" s="22"/>
      <c r="F714" s="22"/>
      <c r="G714" s="22"/>
    </row>
    <row r="715" spans="1:7" s="223" customFormat="1" ht="9.9499999999999993" customHeight="1" x14ac:dyDescent="0.15">
      <c r="A715" s="69"/>
      <c r="B715" s="22"/>
      <c r="C715" s="22"/>
      <c r="D715" s="22"/>
      <c r="E715" s="22"/>
      <c r="F715" s="22"/>
      <c r="G715" s="22"/>
    </row>
    <row r="716" spans="1:7" s="223" customFormat="1" ht="9.9499999999999993" customHeight="1" x14ac:dyDescent="0.15">
      <c r="A716" s="69"/>
      <c r="B716" s="22"/>
      <c r="C716" s="22"/>
      <c r="D716" s="22"/>
      <c r="E716" s="22"/>
      <c r="F716" s="22"/>
      <c r="G716" s="22"/>
    </row>
    <row r="717" spans="1:7" s="223" customFormat="1" ht="9.9499999999999993" customHeight="1" x14ac:dyDescent="0.15">
      <c r="A717" s="69"/>
      <c r="B717" s="22"/>
      <c r="C717" s="22"/>
      <c r="D717" s="22"/>
      <c r="E717" s="22"/>
      <c r="F717" s="22"/>
      <c r="G717" s="22"/>
    </row>
    <row r="718" spans="1:7" s="223" customFormat="1" ht="9.9499999999999993" customHeight="1" x14ac:dyDescent="0.15">
      <c r="A718" s="69"/>
      <c r="B718" s="22"/>
      <c r="C718" s="22"/>
      <c r="D718" s="22"/>
      <c r="E718" s="22"/>
      <c r="F718" s="22"/>
      <c r="G718" s="22"/>
    </row>
    <row r="719" spans="1:7" s="223" customFormat="1" ht="9.9499999999999993" customHeight="1" x14ac:dyDescent="0.15">
      <c r="A719" s="69"/>
      <c r="B719" s="22"/>
      <c r="C719" s="22"/>
      <c r="D719" s="22"/>
      <c r="E719" s="22"/>
      <c r="F719" s="22"/>
      <c r="G719" s="22"/>
    </row>
    <row r="720" spans="1:7" s="223" customFormat="1" ht="9.9499999999999993" customHeight="1" x14ac:dyDescent="0.15">
      <c r="A720" s="69"/>
      <c r="B720" s="22"/>
      <c r="C720" s="22"/>
      <c r="D720" s="22"/>
      <c r="E720" s="22"/>
      <c r="F720" s="22"/>
      <c r="G720" s="22"/>
    </row>
    <row r="721" spans="1:7" s="223" customFormat="1" ht="9.9499999999999993" customHeight="1" x14ac:dyDescent="0.15">
      <c r="A721" s="69"/>
      <c r="B721" s="22"/>
      <c r="C721" s="22"/>
      <c r="D721" s="22"/>
      <c r="E721" s="22"/>
      <c r="F721" s="22"/>
      <c r="G721" s="22"/>
    </row>
  </sheetData>
  <mergeCells count="6">
    <mergeCell ref="V2:W2"/>
    <mergeCell ref="A1:W1"/>
    <mergeCell ref="B3:E3"/>
    <mergeCell ref="G3:J3"/>
    <mergeCell ref="L3:O3"/>
    <mergeCell ref="Q3:T3"/>
  </mergeCells>
  <hyperlinks>
    <hyperlink ref="V2:W2" location="'Indice delle tavole'!A1" display="TORNA ALL'INDICE"/>
  </hyperlinks>
  <pageMargins left="0.7" right="0.7" top="0.75" bottom="0.75" header="0.3" footer="0.3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zoomScaleNormal="100" workbookViewId="0">
      <selection sqref="A1:S1"/>
    </sheetView>
  </sheetViews>
  <sheetFormatPr defaultColWidth="11.19921875" defaultRowHeight="9" customHeight="1" x14ac:dyDescent="0.15"/>
  <cols>
    <col min="1" max="1" width="14" style="126" bestFit="1" customWidth="1"/>
    <col min="2" max="2" width="24" style="126" bestFit="1" customWidth="1"/>
    <col min="3" max="6" width="9.3984375" style="126" customWidth="1"/>
    <col min="7" max="7" width="1.796875" style="126" customWidth="1"/>
    <col min="8" max="11" width="9.3984375" style="126" customWidth="1"/>
    <col min="12" max="12" width="1.796875" style="126" customWidth="1"/>
    <col min="13" max="16" width="9.3984375" style="126" customWidth="1"/>
    <col min="17" max="16384" width="11.19921875" style="126"/>
  </cols>
  <sheetData>
    <row r="1" spans="1:22" ht="26.25" customHeight="1" x14ac:dyDescent="0.2">
      <c r="A1" s="259" t="s">
        <v>178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</row>
    <row r="2" spans="1:22" ht="12" x14ac:dyDescent="0.2">
      <c r="U2" s="243" t="s">
        <v>212</v>
      </c>
      <c r="V2" s="243"/>
    </row>
    <row r="3" spans="1:22" ht="9.9499999999999993" customHeight="1" x14ac:dyDescent="0.15">
      <c r="A3" s="255" t="s">
        <v>165</v>
      </c>
      <c r="B3" s="255"/>
      <c r="C3" s="254" t="s">
        <v>0</v>
      </c>
      <c r="D3" s="254"/>
      <c r="E3" s="254"/>
      <c r="F3" s="254"/>
      <c r="G3" s="118"/>
      <c r="H3" s="254" t="s">
        <v>1</v>
      </c>
      <c r="I3" s="254"/>
      <c r="J3" s="254"/>
      <c r="K3" s="254"/>
      <c r="L3" s="118"/>
      <c r="M3" s="254" t="s">
        <v>2</v>
      </c>
      <c r="N3" s="254"/>
      <c r="O3" s="254"/>
      <c r="P3" s="254"/>
      <c r="Q3" s="90"/>
    </row>
    <row r="4" spans="1:22" s="148" customFormat="1" ht="42" customHeight="1" x14ac:dyDescent="0.15">
      <c r="A4" s="256"/>
      <c r="B4" s="256"/>
      <c r="C4" s="119" t="s">
        <v>3</v>
      </c>
      <c r="D4" s="119" t="s">
        <v>4</v>
      </c>
      <c r="E4" s="119" t="s">
        <v>5</v>
      </c>
      <c r="F4" s="119" t="s">
        <v>6</v>
      </c>
      <c r="G4" s="151"/>
      <c r="H4" s="119" t="s">
        <v>3</v>
      </c>
      <c r="I4" s="119" t="s">
        <v>4</v>
      </c>
      <c r="J4" s="119" t="s">
        <v>5</v>
      </c>
      <c r="K4" s="119" t="s">
        <v>6</v>
      </c>
      <c r="L4" s="151"/>
      <c r="M4" s="119" t="s">
        <v>3</v>
      </c>
      <c r="N4" s="119" t="s">
        <v>4</v>
      </c>
      <c r="O4" s="119" t="s">
        <v>5</v>
      </c>
      <c r="P4" s="119" t="s">
        <v>6</v>
      </c>
    </row>
    <row r="5" spans="1:22" ht="9.9499999999999993" customHeight="1" x14ac:dyDescent="0.15">
      <c r="A5" s="251" t="s">
        <v>43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</row>
    <row r="6" spans="1:22" ht="9.9499999999999993" customHeight="1" x14ac:dyDescent="0.15">
      <c r="A6" s="250" t="s">
        <v>164</v>
      </c>
      <c r="B6" s="82" t="s">
        <v>45</v>
      </c>
      <c r="C6" s="91">
        <v>1083</v>
      </c>
      <c r="D6" s="91">
        <v>57</v>
      </c>
      <c r="E6" s="91">
        <v>452</v>
      </c>
      <c r="F6" s="91">
        <v>87</v>
      </c>
      <c r="G6" s="91"/>
      <c r="H6" s="91">
        <v>1145</v>
      </c>
      <c r="I6" s="91">
        <v>57</v>
      </c>
      <c r="J6" s="91">
        <v>434</v>
      </c>
      <c r="K6" s="91">
        <v>41</v>
      </c>
      <c r="L6" s="91"/>
      <c r="M6" s="91">
        <v>1517</v>
      </c>
      <c r="N6" s="91">
        <v>10</v>
      </c>
      <c r="O6" s="91">
        <v>63</v>
      </c>
      <c r="P6" s="91">
        <v>81</v>
      </c>
    </row>
    <row r="7" spans="1:22" ht="9.9499999999999993" customHeight="1" x14ac:dyDescent="0.15">
      <c r="A7" s="247"/>
      <c r="B7" s="82" t="s">
        <v>46</v>
      </c>
      <c r="C7" s="92">
        <v>1655</v>
      </c>
      <c r="D7" s="92">
        <v>262</v>
      </c>
      <c r="E7" s="92">
        <v>1150</v>
      </c>
      <c r="F7" s="92">
        <v>328</v>
      </c>
      <c r="G7" s="92"/>
      <c r="H7" s="92">
        <v>1746</v>
      </c>
      <c r="I7" s="92">
        <v>243</v>
      </c>
      <c r="J7" s="92">
        <v>1167</v>
      </c>
      <c r="K7" s="92">
        <v>237</v>
      </c>
      <c r="L7" s="92"/>
      <c r="M7" s="92">
        <v>2815</v>
      </c>
      <c r="N7" s="92">
        <v>50</v>
      </c>
      <c r="O7" s="92">
        <v>395</v>
      </c>
      <c r="P7" s="92">
        <v>125</v>
      </c>
    </row>
    <row r="8" spans="1:22" ht="9.9499999999999993" customHeight="1" x14ac:dyDescent="0.15">
      <c r="A8" s="247"/>
      <c r="B8" s="82" t="s">
        <v>47</v>
      </c>
      <c r="C8" s="92">
        <v>487</v>
      </c>
      <c r="D8" s="92">
        <v>183</v>
      </c>
      <c r="E8" s="92">
        <v>404</v>
      </c>
      <c r="F8" s="92">
        <v>479</v>
      </c>
      <c r="G8" s="92"/>
      <c r="H8" s="92">
        <v>623</v>
      </c>
      <c r="I8" s="92">
        <v>168</v>
      </c>
      <c r="J8" s="92">
        <v>420</v>
      </c>
      <c r="K8" s="92">
        <v>337</v>
      </c>
      <c r="L8" s="92"/>
      <c r="M8" s="92">
        <v>1165</v>
      </c>
      <c r="N8" s="92">
        <v>53</v>
      </c>
      <c r="O8" s="92">
        <v>182</v>
      </c>
      <c r="P8" s="92">
        <v>131</v>
      </c>
    </row>
    <row r="9" spans="1:22" ht="9.9499999999999993" customHeight="1" x14ac:dyDescent="0.15">
      <c r="A9" s="247"/>
      <c r="B9" s="153" t="s">
        <v>42</v>
      </c>
      <c r="C9" s="94">
        <v>3225</v>
      </c>
      <c r="D9" s="94">
        <v>502</v>
      </c>
      <c r="E9" s="94">
        <v>2006</v>
      </c>
      <c r="F9" s="94">
        <v>894</v>
      </c>
      <c r="G9" s="94"/>
      <c r="H9" s="94">
        <v>3514</v>
      </c>
      <c r="I9" s="94">
        <v>469</v>
      </c>
      <c r="J9" s="94">
        <v>2022</v>
      </c>
      <c r="K9" s="94">
        <v>615</v>
      </c>
      <c r="L9" s="94"/>
      <c r="M9" s="94">
        <v>5497</v>
      </c>
      <c r="N9" s="94">
        <v>114</v>
      </c>
      <c r="O9" s="94">
        <v>639</v>
      </c>
      <c r="P9" s="94">
        <v>338</v>
      </c>
    </row>
    <row r="10" spans="1:22" ht="9.9499999999999993" customHeight="1" x14ac:dyDescent="0.15">
      <c r="A10" s="247" t="s">
        <v>60</v>
      </c>
      <c r="B10" s="82" t="s">
        <v>45</v>
      </c>
      <c r="C10" s="91">
        <v>572</v>
      </c>
      <c r="D10" s="91">
        <v>35</v>
      </c>
      <c r="E10" s="91">
        <v>187</v>
      </c>
      <c r="F10" s="91">
        <v>42</v>
      </c>
      <c r="G10" s="91"/>
      <c r="H10" s="91">
        <v>598</v>
      </c>
      <c r="I10" s="91">
        <v>24</v>
      </c>
      <c r="J10" s="91">
        <v>186</v>
      </c>
      <c r="K10" s="91">
        <v>30</v>
      </c>
      <c r="L10" s="91"/>
      <c r="M10" s="91">
        <v>786</v>
      </c>
      <c r="N10" s="91">
        <v>3</v>
      </c>
      <c r="O10" s="91">
        <v>18</v>
      </c>
      <c r="P10" s="91">
        <v>30</v>
      </c>
    </row>
    <row r="11" spans="1:22" ht="9.9499999999999993" customHeight="1" x14ac:dyDescent="0.15">
      <c r="A11" s="247"/>
      <c r="B11" s="82" t="s">
        <v>46</v>
      </c>
      <c r="C11" s="92">
        <v>1107</v>
      </c>
      <c r="D11" s="92">
        <v>132</v>
      </c>
      <c r="E11" s="92">
        <v>654</v>
      </c>
      <c r="F11" s="92">
        <v>162</v>
      </c>
      <c r="G11" s="92"/>
      <c r="H11" s="92">
        <v>1126</v>
      </c>
      <c r="I11" s="92">
        <v>114</v>
      </c>
      <c r="J11" s="92">
        <v>696</v>
      </c>
      <c r="K11" s="92">
        <v>118</v>
      </c>
      <c r="L11" s="92"/>
      <c r="M11" s="92">
        <v>1772</v>
      </c>
      <c r="N11" s="92">
        <v>26</v>
      </c>
      <c r="O11" s="92">
        <v>184</v>
      </c>
      <c r="P11" s="92">
        <v>62</v>
      </c>
    </row>
    <row r="12" spans="1:22" ht="9.9499999999999993" customHeight="1" x14ac:dyDescent="0.15">
      <c r="A12" s="247"/>
      <c r="B12" s="82" t="s">
        <v>47</v>
      </c>
      <c r="C12" s="92">
        <v>615</v>
      </c>
      <c r="D12" s="92">
        <v>218</v>
      </c>
      <c r="E12" s="92">
        <v>490</v>
      </c>
      <c r="F12" s="92">
        <v>215</v>
      </c>
      <c r="G12" s="92"/>
      <c r="H12" s="92">
        <v>681</v>
      </c>
      <c r="I12" s="92">
        <v>193</v>
      </c>
      <c r="J12" s="92">
        <v>493</v>
      </c>
      <c r="K12" s="92">
        <v>175</v>
      </c>
      <c r="L12" s="92"/>
      <c r="M12" s="92">
        <v>1156</v>
      </c>
      <c r="N12" s="92">
        <v>72</v>
      </c>
      <c r="O12" s="92">
        <v>239</v>
      </c>
      <c r="P12" s="92">
        <v>75</v>
      </c>
    </row>
    <row r="13" spans="1:22" ht="9.9499999999999993" customHeight="1" x14ac:dyDescent="0.15">
      <c r="A13" s="247"/>
      <c r="B13" s="153" t="s">
        <v>42</v>
      </c>
      <c r="C13" s="94">
        <v>2294</v>
      </c>
      <c r="D13" s="94">
        <v>386</v>
      </c>
      <c r="E13" s="94">
        <v>1331</v>
      </c>
      <c r="F13" s="94">
        <v>419</v>
      </c>
      <c r="G13" s="94"/>
      <c r="H13" s="94">
        <v>2405</v>
      </c>
      <c r="I13" s="94">
        <v>330</v>
      </c>
      <c r="J13" s="94">
        <v>1374</v>
      </c>
      <c r="K13" s="94">
        <v>323</v>
      </c>
      <c r="L13" s="94"/>
      <c r="M13" s="94">
        <v>3714</v>
      </c>
      <c r="N13" s="94">
        <v>101</v>
      </c>
      <c r="O13" s="94">
        <v>441</v>
      </c>
      <c r="P13" s="94">
        <v>167</v>
      </c>
    </row>
    <row r="14" spans="1:22" ht="9.9499999999999993" customHeight="1" x14ac:dyDescent="0.15">
      <c r="A14" s="247" t="s">
        <v>61</v>
      </c>
      <c r="B14" s="82" t="s">
        <v>45</v>
      </c>
      <c r="C14" s="91">
        <v>512</v>
      </c>
      <c r="D14" s="91">
        <v>21</v>
      </c>
      <c r="E14" s="91">
        <v>134</v>
      </c>
      <c r="F14" s="91">
        <v>45</v>
      </c>
      <c r="G14" s="91"/>
      <c r="H14" s="91">
        <v>523</v>
      </c>
      <c r="I14" s="91">
        <v>21</v>
      </c>
      <c r="J14" s="91">
        <v>150</v>
      </c>
      <c r="K14" s="91">
        <v>16</v>
      </c>
      <c r="L14" s="91"/>
      <c r="M14" s="91">
        <v>636</v>
      </c>
      <c r="N14" s="91">
        <v>1</v>
      </c>
      <c r="O14" s="91">
        <v>35</v>
      </c>
      <c r="P14" s="91">
        <v>35</v>
      </c>
    </row>
    <row r="15" spans="1:22" ht="9.9499999999999993" customHeight="1" x14ac:dyDescent="0.15">
      <c r="A15" s="247"/>
      <c r="B15" s="82" t="s">
        <v>46</v>
      </c>
      <c r="C15" s="92">
        <v>998</v>
      </c>
      <c r="D15" s="92">
        <v>146</v>
      </c>
      <c r="E15" s="92">
        <v>634</v>
      </c>
      <c r="F15" s="92">
        <v>87</v>
      </c>
      <c r="G15" s="92"/>
      <c r="H15" s="92">
        <v>1004</v>
      </c>
      <c r="I15" s="92">
        <v>120</v>
      </c>
      <c r="J15" s="92">
        <v>672</v>
      </c>
      <c r="K15" s="92">
        <v>71</v>
      </c>
      <c r="L15" s="92"/>
      <c r="M15" s="92">
        <v>1573</v>
      </c>
      <c r="N15" s="92">
        <v>25</v>
      </c>
      <c r="O15" s="92">
        <v>203</v>
      </c>
      <c r="P15" s="92">
        <v>52</v>
      </c>
    </row>
    <row r="16" spans="1:22" ht="9.9499999999999993" customHeight="1" x14ac:dyDescent="0.15">
      <c r="A16" s="247"/>
      <c r="B16" s="82" t="s">
        <v>47</v>
      </c>
      <c r="C16" s="92">
        <v>689</v>
      </c>
      <c r="D16" s="92">
        <v>333</v>
      </c>
      <c r="E16" s="92">
        <v>723</v>
      </c>
      <c r="F16" s="92">
        <v>135</v>
      </c>
      <c r="G16" s="92"/>
      <c r="H16" s="92">
        <v>729</v>
      </c>
      <c r="I16" s="92">
        <v>316</v>
      </c>
      <c r="J16" s="92">
        <v>729</v>
      </c>
      <c r="K16" s="92">
        <v>104</v>
      </c>
      <c r="L16" s="92"/>
      <c r="M16" s="92">
        <v>1390</v>
      </c>
      <c r="N16" s="92">
        <v>74</v>
      </c>
      <c r="O16" s="92">
        <v>361</v>
      </c>
      <c r="P16" s="92">
        <v>47</v>
      </c>
    </row>
    <row r="17" spans="1:16" ht="9.9499999999999993" customHeight="1" x14ac:dyDescent="0.15">
      <c r="A17" s="247"/>
      <c r="B17" s="153" t="s">
        <v>42</v>
      </c>
      <c r="C17" s="94">
        <v>2199</v>
      </c>
      <c r="D17" s="94">
        <v>499</v>
      </c>
      <c r="E17" s="94">
        <v>1491</v>
      </c>
      <c r="F17" s="94">
        <v>267</v>
      </c>
      <c r="G17" s="94"/>
      <c r="H17" s="94">
        <v>2257</v>
      </c>
      <c r="I17" s="94">
        <v>456</v>
      </c>
      <c r="J17" s="94">
        <v>1550</v>
      </c>
      <c r="K17" s="94">
        <v>191</v>
      </c>
      <c r="L17" s="94"/>
      <c r="M17" s="94">
        <v>3599</v>
      </c>
      <c r="N17" s="94">
        <v>100</v>
      </c>
      <c r="O17" s="94">
        <v>599</v>
      </c>
      <c r="P17" s="94">
        <v>135</v>
      </c>
    </row>
    <row r="18" spans="1:16" ht="9.9499999999999993" customHeight="1" x14ac:dyDescent="0.15">
      <c r="A18" s="247" t="s">
        <v>62</v>
      </c>
      <c r="B18" s="82" t="s">
        <v>45</v>
      </c>
      <c r="C18" s="91">
        <v>579</v>
      </c>
      <c r="D18" s="91">
        <v>26</v>
      </c>
      <c r="E18" s="91">
        <v>167</v>
      </c>
      <c r="F18" s="91">
        <v>30</v>
      </c>
      <c r="G18" s="91"/>
      <c r="H18" s="91">
        <v>565</v>
      </c>
      <c r="I18" s="91">
        <v>25</v>
      </c>
      <c r="J18" s="91">
        <v>188</v>
      </c>
      <c r="K18" s="91">
        <v>23</v>
      </c>
      <c r="L18" s="91"/>
      <c r="M18" s="91">
        <v>733</v>
      </c>
      <c r="N18" s="91">
        <v>3</v>
      </c>
      <c r="O18" s="91">
        <v>40</v>
      </c>
      <c r="P18" s="91">
        <v>26</v>
      </c>
    </row>
    <row r="19" spans="1:16" ht="9.9499999999999993" customHeight="1" x14ac:dyDescent="0.15">
      <c r="A19" s="247"/>
      <c r="B19" s="82" t="s">
        <v>46</v>
      </c>
      <c r="C19" s="92">
        <v>1028</v>
      </c>
      <c r="D19" s="92">
        <v>174</v>
      </c>
      <c r="E19" s="92">
        <v>569</v>
      </c>
      <c r="F19" s="92">
        <v>67</v>
      </c>
      <c r="G19" s="92"/>
      <c r="H19" s="92">
        <v>984</v>
      </c>
      <c r="I19" s="92">
        <v>154</v>
      </c>
      <c r="J19" s="92">
        <v>653</v>
      </c>
      <c r="K19" s="92">
        <v>49</v>
      </c>
      <c r="L19" s="92"/>
      <c r="M19" s="92">
        <v>1562</v>
      </c>
      <c r="N19" s="92">
        <v>38</v>
      </c>
      <c r="O19" s="92">
        <v>183</v>
      </c>
      <c r="P19" s="92">
        <v>45</v>
      </c>
    </row>
    <row r="20" spans="1:16" ht="9.9499999999999993" customHeight="1" x14ac:dyDescent="0.15">
      <c r="A20" s="247"/>
      <c r="B20" s="82" t="s">
        <v>47</v>
      </c>
      <c r="C20" s="92">
        <v>1254</v>
      </c>
      <c r="D20" s="92">
        <v>981</v>
      </c>
      <c r="E20" s="92">
        <v>1338</v>
      </c>
      <c r="F20" s="92">
        <v>120</v>
      </c>
      <c r="G20" s="92"/>
      <c r="H20" s="92">
        <v>1275</v>
      </c>
      <c r="I20" s="92">
        <v>882</v>
      </c>
      <c r="J20" s="92">
        <v>1418</v>
      </c>
      <c r="K20" s="92">
        <v>114</v>
      </c>
      <c r="L20" s="92"/>
      <c r="M20" s="92">
        <v>2464</v>
      </c>
      <c r="N20" s="92">
        <v>338</v>
      </c>
      <c r="O20" s="92">
        <v>821</v>
      </c>
      <c r="P20" s="92">
        <v>56</v>
      </c>
    </row>
    <row r="21" spans="1:16" ht="9.9499999999999993" customHeight="1" x14ac:dyDescent="0.15">
      <c r="A21" s="247"/>
      <c r="B21" s="153" t="s">
        <v>42</v>
      </c>
      <c r="C21" s="94">
        <v>2861</v>
      </c>
      <c r="D21" s="94">
        <v>1182</v>
      </c>
      <c r="E21" s="94">
        <v>2074</v>
      </c>
      <c r="F21" s="94">
        <v>217</v>
      </c>
      <c r="G21" s="94"/>
      <c r="H21" s="94">
        <v>2824</v>
      </c>
      <c r="I21" s="94">
        <v>1060</v>
      </c>
      <c r="J21" s="94">
        <v>2259</v>
      </c>
      <c r="K21" s="94">
        <v>186</v>
      </c>
      <c r="L21" s="94"/>
      <c r="M21" s="94">
        <v>4759</v>
      </c>
      <c r="N21" s="94">
        <v>379</v>
      </c>
      <c r="O21" s="94">
        <v>1044</v>
      </c>
      <c r="P21" s="94">
        <v>127</v>
      </c>
    </row>
    <row r="22" spans="1:16" ht="9.9499999999999993" customHeight="1" x14ac:dyDescent="0.15">
      <c r="A22" s="257" t="s">
        <v>42</v>
      </c>
      <c r="B22" s="171" t="s">
        <v>45</v>
      </c>
      <c r="C22" s="150">
        <v>2747</v>
      </c>
      <c r="D22" s="150">
        <v>139</v>
      </c>
      <c r="E22" s="150">
        <v>941</v>
      </c>
      <c r="F22" s="150">
        <v>204</v>
      </c>
      <c r="G22" s="150"/>
      <c r="H22" s="150">
        <v>2831</v>
      </c>
      <c r="I22" s="150">
        <v>127</v>
      </c>
      <c r="J22" s="150">
        <v>958</v>
      </c>
      <c r="K22" s="150">
        <v>109</v>
      </c>
      <c r="L22" s="150"/>
      <c r="M22" s="150">
        <v>3673</v>
      </c>
      <c r="N22" s="150">
        <v>17</v>
      </c>
      <c r="O22" s="150">
        <v>155</v>
      </c>
      <c r="P22" s="150">
        <v>172</v>
      </c>
    </row>
    <row r="23" spans="1:16" ht="9.9499999999999993" customHeight="1" x14ac:dyDescent="0.15">
      <c r="A23" s="257"/>
      <c r="B23" s="171" t="s">
        <v>46</v>
      </c>
      <c r="C23" s="94">
        <v>4787</v>
      </c>
      <c r="D23" s="94">
        <v>714</v>
      </c>
      <c r="E23" s="94">
        <v>3007</v>
      </c>
      <c r="F23" s="94">
        <v>645</v>
      </c>
      <c r="G23" s="94"/>
      <c r="H23" s="94">
        <v>4861</v>
      </c>
      <c r="I23" s="94">
        <v>631</v>
      </c>
      <c r="J23" s="94">
        <v>3188</v>
      </c>
      <c r="K23" s="94">
        <v>476</v>
      </c>
      <c r="L23" s="94"/>
      <c r="M23" s="94">
        <v>7721</v>
      </c>
      <c r="N23" s="94">
        <v>139</v>
      </c>
      <c r="O23" s="94">
        <v>965</v>
      </c>
      <c r="P23" s="94">
        <v>286</v>
      </c>
    </row>
    <row r="24" spans="1:16" ht="9.9499999999999993" customHeight="1" x14ac:dyDescent="0.15">
      <c r="A24" s="257"/>
      <c r="B24" s="171" t="s">
        <v>47</v>
      </c>
      <c r="C24" s="94">
        <v>3045</v>
      </c>
      <c r="D24" s="94">
        <v>1715</v>
      </c>
      <c r="E24" s="94">
        <v>2954</v>
      </c>
      <c r="F24" s="94">
        <v>949</v>
      </c>
      <c r="G24" s="94"/>
      <c r="H24" s="94">
        <v>3308</v>
      </c>
      <c r="I24" s="94">
        <v>1559</v>
      </c>
      <c r="J24" s="94">
        <v>3060</v>
      </c>
      <c r="K24" s="94">
        <v>730</v>
      </c>
      <c r="L24" s="94"/>
      <c r="M24" s="94">
        <v>6174</v>
      </c>
      <c r="N24" s="94">
        <v>538</v>
      </c>
      <c r="O24" s="94">
        <v>1602</v>
      </c>
      <c r="P24" s="94">
        <v>309</v>
      </c>
    </row>
    <row r="25" spans="1:16" ht="9.9499999999999993" customHeight="1" x14ac:dyDescent="0.15">
      <c r="A25" s="258"/>
      <c r="B25" s="153" t="s">
        <v>42</v>
      </c>
      <c r="C25" s="94">
        <v>10579</v>
      </c>
      <c r="D25" s="94">
        <v>2569</v>
      </c>
      <c r="E25" s="94">
        <v>6902</v>
      </c>
      <c r="F25" s="94">
        <v>1797</v>
      </c>
      <c r="G25" s="94"/>
      <c r="H25" s="94">
        <v>11000</v>
      </c>
      <c r="I25" s="94">
        <v>2316</v>
      </c>
      <c r="J25" s="94">
        <v>7205</v>
      </c>
      <c r="K25" s="94">
        <v>1315</v>
      </c>
      <c r="L25" s="94"/>
      <c r="M25" s="94">
        <v>17569</v>
      </c>
      <c r="N25" s="94">
        <v>694</v>
      </c>
      <c r="O25" s="94">
        <v>2723</v>
      </c>
      <c r="P25" s="94">
        <v>767</v>
      </c>
    </row>
    <row r="26" spans="1:16" ht="9.9499999999999993" customHeight="1" x14ac:dyDescent="0.15">
      <c r="A26" s="252" t="s">
        <v>53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</row>
    <row r="27" spans="1:16" ht="9.9499999999999993" customHeight="1" x14ac:dyDescent="0.15">
      <c r="A27" s="250" t="s">
        <v>164</v>
      </c>
      <c r="B27" s="82" t="s">
        <v>45</v>
      </c>
      <c r="C27" s="91">
        <v>1604</v>
      </c>
      <c r="D27" s="91">
        <v>42</v>
      </c>
      <c r="E27" s="91">
        <v>565</v>
      </c>
      <c r="F27" s="91">
        <v>159</v>
      </c>
      <c r="G27" s="91"/>
      <c r="H27" s="91">
        <v>1809</v>
      </c>
      <c r="I27" s="91">
        <v>24</v>
      </c>
      <c r="J27" s="91">
        <v>444</v>
      </c>
      <c r="K27" s="91">
        <v>96</v>
      </c>
      <c r="L27" s="91"/>
      <c r="M27" s="91">
        <v>2194</v>
      </c>
      <c r="N27" s="91">
        <v>1</v>
      </c>
      <c r="O27" s="91">
        <v>49</v>
      </c>
      <c r="P27" s="91">
        <v>127</v>
      </c>
    </row>
    <row r="28" spans="1:16" ht="9.9499999999999993" customHeight="1" x14ac:dyDescent="0.15">
      <c r="A28" s="247"/>
      <c r="B28" s="82" t="s">
        <v>46</v>
      </c>
      <c r="C28" s="92">
        <v>1544</v>
      </c>
      <c r="D28" s="92">
        <v>141</v>
      </c>
      <c r="E28" s="92">
        <v>848</v>
      </c>
      <c r="F28" s="92">
        <v>249</v>
      </c>
      <c r="G28" s="92"/>
      <c r="H28" s="92">
        <v>1710</v>
      </c>
      <c r="I28" s="92">
        <v>93</v>
      </c>
      <c r="J28" s="92">
        <v>793</v>
      </c>
      <c r="K28" s="92">
        <v>190</v>
      </c>
      <c r="L28" s="92"/>
      <c r="M28" s="92">
        <v>2439</v>
      </c>
      <c r="N28" s="92">
        <v>14</v>
      </c>
      <c r="O28" s="92">
        <v>209</v>
      </c>
      <c r="P28" s="92">
        <v>120</v>
      </c>
    </row>
    <row r="29" spans="1:16" ht="9.9499999999999993" customHeight="1" x14ac:dyDescent="0.15">
      <c r="A29" s="247"/>
      <c r="B29" s="82" t="s">
        <v>47</v>
      </c>
      <c r="C29" s="92">
        <v>508</v>
      </c>
      <c r="D29" s="92">
        <v>94</v>
      </c>
      <c r="E29" s="92">
        <v>325</v>
      </c>
      <c r="F29" s="92">
        <v>320</v>
      </c>
      <c r="G29" s="92"/>
      <c r="H29" s="92">
        <v>568</v>
      </c>
      <c r="I29" s="92">
        <v>78</v>
      </c>
      <c r="J29" s="92">
        <v>326</v>
      </c>
      <c r="K29" s="92">
        <v>276</v>
      </c>
      <c r="L29" s="92"/>
      <c r="M29" s="92">
        <v>978</v>
      </c>
      <c r="N29" s="92">
        <v>28</v>
      </c>
      <c r="O29" s="92">
        <v>148</v>
      </c>
      <c r="P29" s="92">
        <v>97</v>
      </c>
    </row>
    <row r="30" spans="1:16" ht="9.9499999999999993" customHeight="1" x14ac:dyDescent="0.15">
      <c r="A30" s="247"/>
      <c r="B30" s="153" t="s">
        <v>42</v>
      </c>
      <c r="C30" s="94">
        <v>3655</v>
      </c>
      <c r="D30" s="94">
        <v>277</v>
      </c>
      <c r="E30" s="94">
        <v>1738</v>
      </c>
      <c r="F30" s="94">
        <v>728</v>
      </c>
      <c r="G30" s="94"/>
      <c r="H30" s="94">
        <v>4086</v>
      </c>
      <c r="I30" s="94">
        <v>195</v>
      </c>
      <c r="J30" s="94">
        <v>1563</v>
      </c>
      <c r="K30" s="94">
        <v>562</v>
      </c>
      <c r="L30" s="94"/>
      <c r="M30" s="94">
        <v>5611</v>
      </c>
      <c r="N30" s="94">
        <v>43</v>
      </c>
      <c r="O30" s="94">
        <v>406</v>
      </c>
      <c r="P30" s="94">
        <v>344</v>
      </c>
    </row>
    <row r="31" spans="1:16" ht="9.9499999999999993" customHeight="1" x14ac:dyDescent="0.15">
      <c r="A31" s="247" t="s">
        <v>60</v>
      </c>
      <c r="B31" s="82" t="s">
        <v>45</v>
      </c>
      <c r="C31" s="91">
        <v>875</v>
      </c>
      <c r="D31" s="91">
        <v>24</v>
      </c>
      <c r="E31" s="91">
        <v>238</v>
      </c>
      <c r="F31" s="91">
        <v>68</v>
      </c>
      <c r="G31" s="91"/>
      <c r="H31" s="91">
        <v>975</v>
      </c>
      <c r="I31" s="91">
        <v>13</v>
      </c>
      <c r="J31" s="91">
        <v>175</v>
      </c>
      <c r="K31" s="91">
        <v>41</v>
      </c>
      <c r="L31" s="91"/>
      <c r="M31" s="91">
        <v>1099</v>
      </c>
      <c r="N31" s="91">
        <v>6</v>
      </c>
      <c r="O31" s="91">
        <v>31</v>
      </c>
      <c r="P31" s="91">
        <v>66</v>
      </c>
    </row>
    <row r="32" spans="1:16" ht="9.9499999999999993" customHeight="1" x14ac:dyDescent="0.15">
      <c r="A32" s="247"/>
      <c r="B32" s="82" t="s">
        <v>46</v>
      </c>
      <c r="C32" s="92">
        <v>1231</v>
      </c>
      <c r="D32" s="92">
        <v>92</v>
      </c>
      <c r="E32" s="92">
        <v>577</v>
      </c>
      <c r="F32" s="92">
        <v>161</v>
      </c>
      <c r="G32" s="92"/>
      <c r="H32" s="92">
        <v>1382</v>
      </c>
      <c r="I32" s="92">
        <v>54</v>
      </c>
      <c r="J32" s="92">
        <v>510</v>
      </c>
      <c r="K32" s="92">
        <v>115</v>
      </c>
      <c r="L32" s="92"/>
      <c r="M32" s="92">
        <v>1825</v>
      </c>
      <c r="N32" s="92">
        <v>9</v>
      </c>
      <c r="O32" s="92">
        <v>159</v>
      </c>
      <c r="P32" s="92">
        <v>63</v>
      </c>
    </row>
    <row r="33" spans="1:16" ht="9.9499999999999993" customHeight="1" x14ac:dyDescent="0.15">
      <c r="A33" s="247"/>
      <c r="B33" s="82" t="s">
        <v>47</v>
      </c>
      <c r="C33" s="92">
        <v>500</v>
      </c>
      <c r="D33" s="92">
        <v>160</v>
      </c>
      <c r="E33" s="92">
        <v>442</v>
      </c>
      <c r="F33" s="92">
        <v>157</v>
      </c>
      <c r="G33" s="92"/>
      <c r="H33" s="92">
        <v>626</v>
      </c>
      <c r="I33" s="92">
        <v>114</v>
      </c>
      <c r="J33" s="92">
        <v>426</v>
      </c>
      <c r="K33" s="92">
        <v>93</v>
      </c>
      <c r="L33" s="92"/>
      <c r="M33" s="92">
        <v>997</v>
      </c>
      <c r="N33" s="92">
        <v>24</v>
      </c>
      <c r="O33" s="92">
        <v>182</v>
      </c>
      <c r="P33" s="92">
        <v>52</v>
      </c>
    </row>
    <row r="34" spans="1:16" ht="9.9499999999999993" customHeight="1" x14ac:dyDescent="0.15">
      <c r="A34" s="247"/>
      <c r="B34" s="153" t="s">
        <v>42</v>
      </c>
      <c r="C34" s="94">
        <v>2605</v>
      </c>
      <c r="D34" s="94">
        <v>277</v>
      </c>
      <c r="E34" s="94">
        <v>1258</v>
      </c>
      <c r="F34" s="94">
        <v>387</v>
      </c>
      <c r="G34" s="94"/>
      <c r="H34" s="94">
        <v>2983</v>
      </c>
      <c r="I34" s="94">
        <v>181</v>
      </c>
      <c r="J34" s="94">
        <v>1111</v>
      </c>
      <c r="K34" s="94">
        <v>249</v>
      </c>
      <c r="L34" s="94"/>
      <c r="M34" s="94">
        <v>3922</v>
      </c>
      <c r="N34" s="94">
        <v>39</v>
      </c>
      <c r="O34" s="94">
        <v>372</v>
      </c>
      <c r="P34" s="94">
        <v>182</v>
      </c>
    </row>
    <row r="35" spans="1:16" ht="9.9499999999999993" customHeight="1" x14ac:dyDescent="0.15">
      <c r="A35" s="247" t="s">
        <v>61</v>
      </c>
      <c r="B35" s="82" t="s">
        <v>45</v>
      </c>
      <c r="C35" s="91">
        <v>590</v>
      </c>
      <c r="D35" s="91">
        <v>13</v>
      </c>
      <c r="E35" s="91">
        <v>127</v>
      </c>
      <c r="F35" s="91">
        <v>39</v>
      </c>
      <c r="G35" s="91"/>
      <c r="H35" s="91">
        <v>595</v>
      </c>
      <c r="I35" s="91">
        <v>6</v>
      </c>
      <c r="J35" s="91">
        <v>125</v>
      </c>
      <c r="K35" s="91">
        <v>44</v>
      </c>
      <c r="L35" s="91"/>
      <c r="M35" s="91">
        <v>716</v>
      </c>
      <c r="N35" s="91">
        <v>2</v>
      </c>
      <c r="O35" s="91">
        <v>18</v>
      </c>
      <c r="P35" s="91">
        <v>32</v>
      </c>
    </row>
    <row r="36" spans="1:16" ht="9.9499999999999993" customHeight="1" x14ac:dyDescent="0.15">
      <c r="A36" s="247"/>
      <c r="B36" s="82" t="s">
        <v>46</v>
      </c>
      <c r="C36" s="92">
        <v>1201</v>
      </c>
      <c r="D36" s="92">
        <v>105</v>
      </c>
      <c r="E36" s="92">
        <v>580</v>
      </c>
      <c r="F36" s="92">
        <v>118</v>
      </c>
      <c r="G36" s="92"/>
      <c r="H36" s="92">
        <v>1335</v>
      </c>
      <c r="I36" s="92">
        <v>75</v>
      </c>
      <c r="J36" s="92">
        <v>520</v>
      </c>
      <c r="K36" s="92">
        <v>73</v>
      </c>
      <c r="L36" s="92"/>
      <c r="M36" s="92">
        <v>1761</v>
      </c>
      <c r="N36" s="92">
        <v>15</v>
      </c>
      <c r="O36" s="92">
        <v>149</v>
      </c>
      <c r="P36" s="92">
        <v>71</v>
      </c>
    </row>
    <row r="37" spans="1:16" ht="9.9499999999999993" customHeight="1" x14ac:dyDescent="0.15">
      <c r="A37" s="247"/>
      <c r="B37" s="82" t="s">
        <v>47</v>
      </c>
      <c r="C37" s="92">
        <v>715</v>
      </c>
      <c r="D37" s="92">
        <v>337</v>
      </c>
      <c r="E37" s="92">
        <v>724</v>
      </c>
      <c r="F37" s="92">
        <v>116</v>
      </c>
      <c r="G37" s="92"/>
      <c r="H37" s="92">
        <v>865</v>
      </c>
      <c r="I37" s="92">
        <v>244</v>
      </c>
      <c r="J37" s="92">
        <v>690</v>
      </c>
      <c r="K37" s="92">
        <v>93</v>
      </c>
      <c r="L37" s="92"/>
      <c r="M37" s="92">
        <v>1440</v>
      </c>
      <c r="N37" s="92">
        <v>70</v>
      </c>
      <c r="O37" s="92">
        <v>326</v>
      </c>
      <c r="P37" s="92">
        <v>57</v>
      </c>
    </row>
    <row r="38" spans="1:16" ht="9.9499999999999993" customHeight="1" x14ac:dyDescent="0.15">
      <c r="A38" s="247"/>
      <c r="B38" s="153" t="s">
        <v>42</v>
      </c>
      <c r="C38" s="94">
        <v>2506</v>
      </c>
      <c r="D38" s="94">
        <v>455</v>
      </c>
      <c r="E38" s="94">
        <v>1431</v>
      </c>
      <c r="F38" s="94">
        <v>272</v>
      </c>
      <c r="G38" s="94"/>
      <c r="H38" s="94">
        <v>2794</v>
      </c>
      <c r="I38" s="94">
        <v>325</v>
      </c>
      <c r="J38" s="94">
        <v>1335</v>
      </c>
      <c r="K38" s="94">
        <v>210</v>
      </c>
      <c r="L38" s="94"/>
      <c r="M38" s="94">
        <v>3917</v>
      </c>
      <c r="N38" s="94">
        <v>87</v>
      </c>
      <c r="O38" s="94">
        <v>492</v>
      </c>
      <c r="P38" s="94">
        <v>160</v>
      </c>
    </row>
    <row r="39" spans="1:16" ht="9.9499999999999993" customHeight="1" x14ac:dyDescent="0.15">
      <c r="A39" s="247" t="s">
        <v>62</v>
      </c>
      <c r="B39" s="82" t="s">
        <v>45</v>
      </c>
      <c r="C39" s="91">
        <v>523</v>
      </c>
      <c r="D39" s="91">
        <v>28</v>
      </c>
      <c r="E39" s="91">
        <v>122</v>
      </c>
      <c r="F39" s="91">
        <v>24</v>
      </c>
      <c r="G39" s="91"/>
      <c r="H39" s="91">
        <v>556</v>
      </c>
      <c r="I39" s="91">
        <v>10</v>
      </c>
      <c r="J39" s="91">
        <v>113</v>
      </c>
      <c r="K39" s="91">
        <v>11</v>
      </c>
      <c r="L39" s="91"/>
      <c r="M39" s="91">
        <v>650</v>
      </c>
      <c r="N39" s="91">
        <v>5</v>
      </c>
      <c r="O39" s="91">
        <v>27</v>
      </c>
      <c r="P39" s="91">
        <v>14</v>
      </c>
    </row>
    <row r="40" spans="1:16" ht="9.9499999999999993" customHeight="1" x14ac:dyDescent="0.15">
      <c r="A40" s="247"/>
      <c r="B40" s="82" t="s">
        <v>46</v>
      </c>
      <c r="C40" s="92">
        <v>1193</v>
      </c>
      <c r="D40" s="92">
        <v>99</v>
      </c>
      <c r="E40" s="92">
        <v>394</v>
      </c>
      <c r="F40" s="92">
        <v>79</v>
      </c>
      <c r="G40" s="92"/>
      <c r="H40" s="92">
        <v>1287</v>
      </c>
      <c r="I40" s="92">
        <v>65</v>
      </c>
      <c r="J40" s="92">
        <v>353</v>
      </c>
      <c r="K40" s="92">
        <v>66</v>
      </c>
      <c r="L40" s="92"/>
      <c r="M40" s="92">
        <v>1596</v>
      </c>
      <c r="N40" s="92">
        <v>13</v>
      </c>
      <c r="O40" s="92">
        <v>110</v>
      </c>
      <c r="P40" s="92">
        <v>47</v>
      </c>
    </row>
    <row r="41" spans="1:16" ht="9.9499999999999993" customHeight="1" x14ac:dyDescent="0.15">
      <c r="A41" s="247"/>
      <c r="B41" s="82" t="s">
        <v>47</v>
      </c>
      <c r="C41" s="92">
        <v>1975</v>
      </c>
      <c r="D41" s="92">
        <v>1416</v>
      </c>
      <c r="E41" s="92">
        <v>1894</v>
      </c>
      <c r="F41" s="92">
        <v>181</v>
      </c>
      <c r="G41" s="92"/>
      <c r="H41" s="92">
        <v>2323</v>
      </c>
      <c r="I41" s="92">
        <v>1130</v>
      </c>
      <c r="J41" s="92">
        <v>1838</v>
      </c>
      <c r="K41" s="92">
        <v>152</v>
      </c>
      <c r="L41" s="92"/>
      <c r="M41" s="92">
        <v>3716</v>
      </c>
      <c r="N41" s="92">
        <v>542</v>
      </c>
      <c r="O41" s="92">
        <v>1105</v>
      </c>
      <c r="P41" s="92">
        <v>68</v>
      </c>
    </row>
    <row r="42" spans="1:16" ht="9.9499999999999993" customHeight="1" x14ac:dyDescent="0.15">
      <c r="A42" s="247"/>
      <c r="B42" s="153" t="s">
        <v>42</v>
      </c>
      <c r="C42" s="94">
        <v>3691</v>
      </c>
      <c r="D42" s="94">
        <v>1543</v>
      </c>
      <c r="E42" s="94">
        <v>2409</v>
      </c>
      <c r="F42" s="94">
        <v>283</v>
      </c>
      <c r="G42" s="94"/>
      <c r="H42" s="94">
        <v>4167</v>
      </c>
      <c r="I42" s="94">
        <v>1206</v>
      </c>
      <c r="J42" s="94">
        <v>2304</v>
      </c>
      <c r="K42" s="94">
        <v>229</v>
      </c>
      <c r="L42" s="94"/>
      <c r="M42" s="94">
        <v>5962</v>
      </c>
      <c r="N42" s="94">
        <v>560</v>
      </c>
      <c r="O42" s="94">
        <v>1241</v>
      </c>
      <c r="P42" s="94">
        <v>129</v>
      </c>
    </row>
    <row r="43" spans="1:16" ht="9.9499999999999993" customHeight="1" x14ac:dyDescent="0.15">
      <c r="A43" s="257" t="s">
        <v>42</v>
      </c>
      <c r="B43" s="171" t="s">
        <v>45</v>
      </c>
      <c r="C43" s="150">
        <v>3591</v>
      </c>
      <c r="D43" s="150">
        <v>107</v>
      </c>
      <c r="E43" s="150">
        <v>1052</v>
      </c>
      <c r="F43" s="150">
        <v>290</v>
      </c>
      <c r="G43" s="150"/>
      <c r="H43" s="150">
        <v>3934</v>
      </c>
      <c r="I43" s="150">
        <v>53</v>
      </c>
      <c r="J43" s="150">
        <v>856</v>
      </c>
      <c r="K43" s="150">
        <v>193</v>
      </c>
      <c r="L43" s="150"/>
      <c r="M43" s="150">
        <v>4659</v>
      </c>
      <c r="N43" s="150">
        <v>14</v>
      </c>
      <c r="O43" s="150">
        <v>125</v>
      </c>
      <c r="P43" s="150">
        <v>239</v>
      </c>
    </row>
    <row r="44" spans="1:16" ht="9.9499999999999993" customHeight="1" x14ac:dyDescent="0.15">
      <c r="A44" s="257"/>
      <c r="B44" s="171" t="s">
        <v>46</v>
      </c>
      <c r="C44" s="94">
        <v>5169</v>
      </c>
      <c r="D44" s="94">
        <v>437</v>
      </c>
      <c r="E44" s="94">
        <v>2399</v>
      </c>
      <c r="F44" s="94">
        <v>607</v>
      </c>
      <c r="G44" s="94"/>
      <c r="H44" s="94">
        <v>5714</v>
      </c>
      <c r="I44" s="94">
        <v>287</v>
      </c>
      <c r="J44" s="94">
        <v>2176</v>
      </c>
      <c r="K44" s="94">
        <v>443</v>
      </c>
      <c r="L44" s="94"/>
      <c r="M44" s="94">
        <v>7620</v>
      </c>
      <c r="N44" s="94">
        <v>52</v>
      </c>
      <c r="O44" s="94">
        <v>627</v>
      </c>
      <c r="P44" s="94">
        <v>301</v>
      </c>
    </row>
    <row r="45" spans="1:16" ht="9.9499999999999993" customHeight="1" x14ac:dyDescent="0.15">
      <c r="A45" s="257"/>
      <c r="B45" s="171" t="s">
        <v>47</v>
      </c>
      <c r="C45" s="94">
        <v>3698</v>
      </c>
      <c r="D45" s="94">
        <v>2007</v>
      </c>
      <c r="E45" s="94">
        <v>3386</v>
      </c>
      <c r="F45" s="94">
        <v>774</v>
      </c>
      <c r="G45" s="94"/>
      <c r="H45" s="94">
        <v>4382</v>
      </c>
      <c r="I45" s="94">
        <v>1566</v>
      </c>
      <c r="J45" s="94">
        <v>3280</v>
      </c>
      <c r="K45" s="94">
        <v>614</v>
      </c>
      <c r="L45" s="94"/>
      <c r="M45" s="94">
        <v>7132</v>
      </c>
      <c r="N45" s="94">
        <v>664</v>
      </c>
      <c r="O45" s="94">
        <v>1761</v>
      </c>
      <c r="P45" s="94">
        <v>274</v>
      </c>
    </row>
    <row r="46" spans="1:16" ht="9.9499999999999993" customHeight="1" x14ac:dyDescent="0.15">
      <c r="A46" s="258"/>
      <c r="B46" s="153" t="s">
        <v>42</v>
      </c>
      <c r="C46" s="94">
        <v>12457</v>
      </c>
      <c r="D46" s="94">
        <v>2551</v>
      </c>
      <c r="E46" s="94">
        <v>6837</v>
      </c>
      <c r="F46" s="94">
        <v>1671</v>
      </c>
      <c r="G46" s="94"/>
      <c r="H46" s="94">
        <v>14030</v>
      </c>
      <c r="I46" s="94">
        <v>1907</v>
      </c>
      <c r="J46" s="94">
        <v>6313</v>
      </c>
      <c r="K46" s="94">
        <v>1249</v>
      </c>
      <c r="L46" s="94"/>
      <c r="M46" s="94">
        <v>19412</v>
      </c>
      <c r="N46" s="94">
        <v>730</v>
      </c>
      <c r="O46" s="94">
        <v>2512</v>
      </c>
      <c r="P46" s="94">
        <v>814</v>
      </c>
    </row>
    <row r="47" spans="1:16" ht="9.9499999999999993" customHeight="1" x14ac:dyDescent="0.15">
      <c r="A47" s="251" t="s">
        <v>107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</row>
    <row r="48" spans="1:16" ht="9.9499999999999993" customHeight="1" x14ac:dyDescent="0.15">
      <c r="A48" s="250" t="s">
        <v>164</v>
      </c>
      <c r="B48" s="82" t="s">
        <v>45</v>
      </c>
      <c r="C48" s="91">
        <v>2687</v>
      </c>
      <c r="D48" s="91">
        <v>99</v>
      </c>
      <c r="E48" s="91">
        <v>1017</v>
      </c>
      <c r="F48" s="91">
        <v>246</v>
      </c>
      <c r="G48" s="91"/>
      <c r="H48" s="91">
        <v>2953</v>
      </c>
      <c r="I48" s="91">
        <v>81</v>
      </c>
      <c r="J48" s="91">
        <v>878</v>
      </c>
      <c r="K48" s="91">
        <v>137</v>
      </c>
      <c r="L48" s="91"/>
      <c r="M48" s="91">
        <v>3711</v>
      </c>
      <c r="N48" s="91">
        <v>11</v>
      </c>
      <c r="O48" s="91">
        <v>111</v>
      </c>
      <c r="P48" s="91">
        <v>208</v>
      </c>
    </row>
    <row r="49" spans="1:16" ht="9.9499999999999993" customHeight="1" x14ac:dyDescent="0.15">
      <c r="A49" s="247"/>
      <c r="B49" s="82" t="s">
        <v>46</v>
      </c>
      <c r="C49" s="92">
        <v>3199</v>
      </c>
      <c r="D49" s="92">
        <v>403</v>
      </c>
      <c r="E49" s="92">
        <v>1998</v>
      </c>
      <c r="F49" s="92">
        <v>578</v>
      </c>
      <c r="G49" s="92"/>
      <c r="H49" s="92">
        <v>3456</v>
      </c>
      <c r="I49" s="92">
        <v>337</v>
      </c>
      <c r="J49" s="92">
        <v>1960</v>
      </c>
      <c r="K49" s="92">
        <v>427</v>
      </c>
      <c r="L49" s="92"/>
      <c r="M49" s="92">
        <v>5254</v>
      </c>
      <c r="N49" s="92">
        <v>65</v>
      </c>
      <c r="O49" s="92">
        <v>604</v>
      </c>
      <c r="P49" s="92">
        <v>245</v>
      </c>
    </row>
    <row r="50" spans="1:16" ht="9.9499999999999993" customHeight="1" x14ac:dyDescent="0.15">
      <c r="A50" s="247"/>
      <c r="B50" s="82" t="s">
        <v>47</v>
      </c>
      <c r="C50" s="92">
        <v>995</v>
      </c>
      <c r="D50" s="92">
        <v>277</v>
      </c>
      <c r="E50" s="92">
        <v>729</v>
      </c>
      <c r="F50" s="92">
        <v>798</v>
      </c>
      <c r="G50" s="92"/>
      <c r="H50" s="92">
        <v>1191</v>
      </c>
      <c r="I50" s="92">
        <v>246</v>
      </c>
      <c r="J50" s="92">
        <v>746</v>
      </c>
      <c r="K50" s="92">
        <v>613</v>
      </c>
      <c r="L50" s="92"/>
      <c r="M50" s="92">
        <v>2142</v>
      </c>
      <c r="N50" s="92">
        <v>81</v>
      </c>
      <c r="O50" s="92">
        <v>330</v>
      </c>
      <c r="P50" s="92">
        <v>228</v>
      </c>
    </row>
    <row r="51" spans="1:16" ht="9.9499999999999993" customHeight="1" x14ac:dyDescent="0.15">
      <c r="A51" s="247"/>
      <c r="B51" s="82" t="s">
        <v>42</v>
      </c>
      <c r="C51" s="94">
        <v>6880</v>
      </c>
      <c r="D51" s="94">
        <v>779</v>
      </c>
      <c r="E51" s="94">
        <v>3744</v>
      </c>
      <c r="F51" s="94">
        <v>1623</v>
      </c>
      <c r="G51" s="94"/>
      <c r="H51" s="94">
        <v>7601</v>
      </c>
      <c r="I51" s="94">
        <v>664</v>
      </c>
      <c r="J51" s="94">
        <v>3585</v>
      </c>
      <c r="K51" s="94">
        <v>1177</v>
      </c>
      <c r="L51" s="94"/>
      <c r="M51" s="94">
        <v>11108</v>
      </c>
      <c r="N51" s="94">
        <v>156</v>
      </c>
      <c r="O51" s="94">
        <v>1045</v>
      </c>
      <c r="P51" s="94">
        <v>682</v>
      </c>
    </row>
    <row r="52" spans="1:16" ht="9.9499999999999993" customHeight="1" x14ac:dyDescent="0.15">
      <c r="A52" s="247" t="s">
        <v>60</v>
      </c>
      <c r="B52" s="82" t="s">
        <v>45</v>
      </c>
      <c r="C52" s="91">
        <v>1446</v>
      </c>
      <c r="D52" s="91">
        <v>60</v>
      </c>
      <c r="E52" s="91">
        <v>425</v>
      </c>
      <c r="F52" s="91">
        <v>111</v>
      </c>
      <c r="G52" s="91"/>
      <c r="H52" s="91">
        <v>1572</v>
      </c>
      <c r="I52" s="91">
        <v>37</v>
      </c>
      <c r="J52" s="91">
        <v>361</v>
      </c>
      <c r="K52" s="91">
        <v>70</v>
      </c>
      <c r="L52" s="91"/>
      <c r="M52" s="91">
        <v>1885</v>
      </c>
      <c r="N52" s="91">
        <v>9</v>
      </c>
      <c r="O52" s="91">
        <v>49</v>
      </c>
      <c r="P52" s="91">
        <v>97</v>
      </c>
    </row>
    <row r="53" spans="1:16" ht="9.9499999999999993" customHeight="1" x14ac:dyDescent="0.15">
      <c r="A53" s="247"/>
      <c r="B53" s="82" t="s">
        <v>46</v>
      </c>
      <c r="C53" s="92">
        <v>2338</v>
      </c>
      <c r="D53" s="92">
        <v>224</v>
      </c>
      <c r="E53" s="92">
        <v>1231</v>
      </c>
      <c r="F53" s="92">
        <v>324</v>
      </c>
      <c r="G53" s="92"/>
      <c r="H53" s="92">
        <v>2508</v>
      </c>
      <c r="I53" s="92">
        <v>167</v>
      </c>
      <c r="J53" s="92">
        <v>1206</v>
      </c>
      <c r="K53" s="92">
        <v>233</v>
      </c>
      <c r="L53" s="92"/>
      <c r="M53" s="92">
        <v>3597</v>
      </c>
      <c r="N53" s="92">
        <v>35</v>
      </c>
      <c r="O53" s="92">
        <v>343</v>
      </c>
      <c r="P53" s="92">
        <v>125</v>
      </c>
    </row>
    <row r="54" spans="1:16" ht="9.9499999999999993" customHeight="1" x14ac:dyDescent="0.15">
      <c r="A54" s="247"/>
      <c r="B54" s="82" t="s">
        <v>47</v>
      </c>
      <c r="C54" s="92">
        <v>1115</v>
      </c>
      <c r="D54" s="92">
        <v>379</v>
      </c>
      <c r="E54" s="92">
        <v>932</v>
      </c>
      <c r="F54" s="92">
        <v>372</v>
      </c>
      <c r="G54" s="92"/>
      <c r="H54" s="92">
        <v>1307</v>
      </c>
      <c r="I54" s="92">
        <v>307</v>
      </c>
      <c r="J54" s="92">
        <v>918</v>
      </c>
      <c r="K54" s="92">
        <v>268</v>
      </c>
      <c r="L54" s="92"/>
      <c r="M54" s="92">
        <v>2154</v>
      </c>
      <c r="N54" s="92">
        <v>96</v>
      </c>
      <c r="O54" s="92">
        <v>421</v>
      </c>
      <c r="P54" s="92">
        <v>127</v>
      </c>
    </row>
    <row r="55" spans="1:16" ht="9.9499999999999993" customHeight="1" x14ac:dyDescent="0.15">
      <c r="A55" s="247"/>
      <c r="B55" s="153" t="s">
        <v>42</v>
      </c>
      <c r="C55" s="94">
        <v>4899</v>
      </c>
      <c r="D55" s="94">
        <v>662</v>
      </c>
      <c r="E55" s="94">
        <v>2588</v>
      </c>
      <c r="F55" s="94">
        <v>806</v>
      </c>
      <c r="G55" s="94"/>
      <c r="H55" s="94">
        <v>5387</v>
      </c>
      <c r="I55" s="94">
        <v>511</v>
      </c>
      <c r="J55" s="94">
        <v>2485</v>
      </c>
      <c r="K55" s="94">
        <v>572</v>
      </c>
      <c r="L55" s="94"/>
      <c r="M55" s="94">
        <v>7636</v>
      </c>
      <c r="N55" s="94">
        <v>140</v>
      </c>
      <c r="O55" s="94">
        <v>813</v>
      </c>
      <c r="P55" s="94">
        <v>349</v>
      </c>
    </row>
    <row r="56" spans="1:16" ht="9.9499999999999993" customHeight="1" x14ac:dyDescent="0.15">
      <c r="A56" s="247" t="s">
        <v>61</v>
      </c>
      <c r="B56" s="82" t="s">
        <v>45</v>
      </c>
      <c r="C56" s="91">
        <v>1102</v>
      </c>
      <c r="D56" s="91">
        <v>34</v>
      </c>
      <c r="E56" s="91">
        <v>261</v>
      </c>
      <c r="F56" s="91">
        <v>84</v>
      </c>
      <c r="G56" s="91"/>
      <c r="H56" s="91">
        <v>1118</v>
      </c>
      <c r="I56" s="91">
        <v>27</v>
      </c>
      <c r="J56" s="91">
        <v>274</v>
      </c>
      <c r="K56" s="91">
        <v>61</v>
      </c>
      <c r="L56" s="91"/>
      <c r="M56" s="91">
        <v>1352</v>
      </c>
      <c r="N56" s="91">
        <v>3</v>
      </c>
      <c r="O56" s="91">
        <v>53</v>
      </c>
      <c r="P56" s="91">
        <v>68</v>
      </c>
    </row>
    <row r="57" spans="1:16" ht="9.9499999999999993" customHeight="1" x14ac:dyDescent="0.15">
      <c r="A57" s="247"/>
      <c r="B57" s="82" t="s">
        <v>46</v>
      </c>
      <c r="C57" s="92">
        <v>2199</v>
      </c>
      <c r="D57" s="92">
        <v>251</v>
      </c>
      <c r="E57" s="92">
        <v>1215</v>
      </c>
      <c r="F57" s="92">
        <v>205</v>
      </c>
      <c r="G57" s="92"/>
      <c r="H57" s="92">
        <v>2339</v>
      </c>
      <c r="I57" s="92">
        <v>195</v>
      </c>
      <c r="J57" s="92">
        <v>1192</v>
      </c>
      <c r="K57" s="92">
        <v>144</v>
      </c>
      <c r="L57" s="92"/>
      <c r="M57" s="92">
        <v>3334</v>
      </c>
      <c r="N57" s="92">
        <v>40</v>
      </c>
      <c r="O57" s="92">
        <v>352</v>
      </c>
      <c r="P57" s="92">
        <v>124</v>
      </c>
    </row>
    <row r="58" spans="1:16" ht="9.9499999999999993" customHeight="1" x14ac:dyDescent="0.15">
      <c r="A58" s="247"/>
      <c r="B58" s="82" t="s">
        <v>47</v>
      </c>
      <c r="C58" s="92">
        <v>1404</v>
      </c>
      <c r="D58" s="92">
        <v>670</v>
      </c>
      <c r="E58" s="92">
        <v>1447</v>
      </c>
      <c r="F58" s="92">
        <v>251</v>
      </c>
      <c r="G58" s="92"/>
      <c r="H58" s="92">
        <v>1594</v>
      </c>
      <c r="I58" s="92">
        <v>560</v>
      </c>
      <c r="J58" s="92">
        <v>1419</v>
      </c>
      <c r="K58" s="92">
        <v>196</v>
      </c>
      <c r="L58" s="92"/>
      <c r="M58" s="92">
        <v>2830</v>
      </c>
      <c r="N58" s="92">
        <v>144</v>
      </c>
      <c r="O58" s="92">
        <v>687</v>
      </c>
      <c r="P58" s="92">
        <v>104</v>
      </c>
    </row>
    <row r="59" spans="1:16" ht="9.9499999999999993" customHeight="1" x14ac:dyDescent="0.15">
      <c r="A59" s="247"/>
      <c r="B59" s="153" t="s">
        <v>42</v>
      </c>
      <c r="C59" s="94">
        <v>4705</v>
      </c>
      <c r="D59" s="94">
        <v>954</v>
      </c>
      <c r="E59" s="94">
        <v>2923</v>
      </c>
      <c r="F59" s="94">
        <v>539</v>
      </c>
      <c r="G59" s="94"/>
      <c r="H59" s="94">
        <v>5051</v>
      </c>
      <c r="I59" s="94">
        <v>781</v>
      </c>
      <c r="J59" s="94">
        <v>2885</v>
      </c>
      <c r="K59" s="94">
        <v>401</v>
      </c>
      <c r="L59" s="94"/>
      <c r="M59" s="94">
        <v>7516</v>
      </c>
      <c r="N59" s="94">
        <v>187</v>
      </c>
      <c r="O59" s="94">
        <v>1092</v>
      </c>
      <c r="P59" s="94">
        <v>295</v>
      </c>
    </row>
    <row r="60" spans="1:16" ht="9.9499999999999993" customHeight="1" x14ac:dyDescent="0.15">
      <c r="A60" s="247" t="s">
        <v>62</v>
      </c>
      <c r="B60" s="82" t="s">
        <v>45</v>
      </c>
      <c r="C60" s="91">
        <v>1102</v>
      </c>
      <c r="D60" s="91">
        <v>54</v>
      </c>
      <c r="E60" s="91">
        <v>288</v>
      </c>
      <c r="F60" s="91">
        <v>53</v>
      </c>
      <c r="G60" s="91"/>
      <c r="H60" s="91">
        <v>1121</v>
      </c>
      <c r="I60" s="91">
        <v>35</v>
      </c>
      <c r="J60" s="91">
        <v>301</v>
      </c>
      <c r="K60" s="91">
        <v>34</v>
      </c>
      <c r="L60" s="91"/>
      <c r="M60" s="91">
        <v>1384</v>
      </c>
      <c r="N60" s="91">
        <v>8</v>
      </c>
      <c r="O60" s="91">
        <v>67</v>
      </c>
      <c r="P60" s="91">
        <v>39</v>
      </c>
    </row>
    <row r="61" spans="1:16" ht="9.9499999999999993" customHeight="1" x14ac:dyDescent="0.15">
      <c r="A61" s="247"/>
      <c r="B61" s="82" t="s">
        <v>46</v>
      </c>
      <c r="C61" s="92">
        <v>2221</v>
      </c>
      <c r="D61" s="92">
        <v>273</v>
      </c>
      <c r="E61" s="92">
        <v>963</v>
      </c>
      <c r="F61" s="92">
        <v>146</v>
      </c>
      <c r="G61" s="92"/>
      <c r="H61" s="92">
        <v>2272</v>
      </c>
      <c r="I61" s="92">
        <v>219</v>
      </c>
      <c r="J61" s="92">
        <v>1006</v>
      </c>
      <c r="K61" s="92">
        <v>115</v>
      </c>
      <c r="L61" s="92"/>
      <c r="M61" s="92">
        <v>3157</v>
      </c>
      <c r="N61" s="92">
        <v>52</v>
      </c>
      <c r="O61" s="92">
        <v>293</v>
      </c>
      <c r="P61" s="92">
        <v>93</v>
      </c>
    </row>
    <row r="62" spans="1:16" ht="9.9499999999999993" customHeight="1" x14ac:dyDescent="0.15">
      <c r="A62" s="247"/>
      <c r="B62" s="82" t="s">
        <v>47</v>
      </c>
      <c r="C62" s="92">
        <v>3229</v>
      </c>
      <c r="D62" s="92">
        <v>2397</v>
      </c>
      <c r="E62" s="92">
        <v>3232</v>
      </c>
      <c r="F62" s="92">
        <v>301</v>
      </c>
      <c r="G62" s="92"/>
      <c r="H62" s="92">
        <v>3598</v>
      </c>
      <c r="I62" s="92">
        <v>2012</v>
      </c>
      <c r="J62" s="92">
        <v>3257</v>
      </c>
      <c r="K62" s="92">
        <v>266</v>
      </c>
      <c r="L62" s="92"/>
      <c r="M62" s="92">
        <v>6180</v>
      </c>
      <c r="N62" s="92">
        <v>880</v>
      </c>
      <c r="O62" s="92">
        <v>1926</v>
      </c>
      <c r="P62" s="92">
        <v>124</v>
      </c>
    </row>
    <row r="63" spans="1:16" ht="9.9499999999999993" customHeight="1" x14ac:dyDescent="0.15">
      <c r="A63" s="247"/>
      <c r="B63" s="153" t="s">
        <v>42</v>
      </c>
      <c r="C63" s="94">
        <v>6552</v>
      </c>
      <c r="D63" s="94">
        <v>2724</v>
      </c>
      <c r="E63" s="94">
        <v>4483</v>
      </c>
      <c r="F63" s="94">
        <v>500</v>
      </c>
      <c r="G63" s="94"/>
      <c r="H63" s="94">
        <v>6991</v>
      </c>
      <c r="I63" s="94">
        <v>2266</v>
      </c>
      <c r="J63" s="94">
        <v>4564</v>
      </c>
      <c r="K63" s="94">
        <v>415</v>
      </c>
      <c r="L63" s="94"/>
      <c r="M63" s="94">
        <v>10721</v>
      </c>
      <c r="N63" s="94">
        <v>940</v>
      </c>
      <c r="O63" s="94">
        <v>2285</v>
      </c>
      <c r="P63" s="94">
        <v>256</v>
      </c>
    </row>
    <row r="64" spans="1:16" ht="9.9499999999999993" customHeight="1" x14ac:dyDescent="0.15">
      <c r="A64" s="257" t="s">
        <v>42</v>
      </c>
      <c r="B64" s="85" t="s">
        <v>45</v>
      </c>
      <c r="C64" s="150">
        <v>6338</v>
      </c>
      <c r="D64" s="150">
        <v>246</v>
      </c>
      <c r="E64" s="150">
        <v>1992</v>
      </c>
      <c r="F64" s="150">
        <v>494</v>
      </c>
      <c r="G64" s="150"/>
      <c r="H64" s="150">
        <v>6765</v>
      </c>
      <c r="I64" s="150">
        <v>180</v>
      </c>
      <c r="J64" s="150">
        <v>1814</v>
      </c>
      <c r="K64" s="150">
        <v>302</v>
      </c>
      <c r="L64" s="150"/>
      <c r="M64" s="150">
        <v>8332</v>
      </c>
      <c r="N64" s="150">
        <v>31</v>
      </c>
      <c r="O64" s="150">
        <v>280</v>
      </c>
      <c r="P64" s="150">
        <v>412</v>
      </c>
    </row>
    <row r="65" spans="1:16" ht="9.9499999999999993" customHeight="1" x14ac:dyDescent="0.15">
      <c r="A65" s="257"/>
      <c r="B65" s="85" t="s">
        <v>46</v>
      </c>
      <c r="C65" s="94">
        <v>9956</v>
      </c>
      <c r="D65" s="94">
        <v>1151</v>
      </c>
      <c r="E65" s="94">
        <v>5406</v>
      </c>
      <c r="F65" s="94">
        <v>1252</v>
      </c>
      <c r="G65" s="94"/>
      <c r="H65" s="94">
        <v>10575</v>
      </c>
      <c r="I65" s="94">
        <v>918</v>
      </c>
      <c r="J65" s="94">
        <v>5364</v>
      </c>
      <c r="K65" s="94">
        <v>919</v>
      </c>
      <c r="L65" s="94"/>
      <c r="M65" s="94">
        <v>15342</v>
      </c>
      <c r="N65" s="94">
        <v>191</v>
      </c>
      <c r="O65" s="94">
        <v>1592</v>
      </c>
      <c r="P65" s="94">
        <v>587</v>
      </c>
    </row>
    <row r="66" spans="1:16" ht="9.9499999999999993" customHeight="1" x14ac:dyDescent="0.15">
      <c r="A66" s="257"/>
      <c r="B66" s="85" t="s">
        <v>47</v>
      </c>
      <c r="C66" s="94">
        <v>6743</v>
      </c>
      <c r="D66" s="94">
        <v>3722</v>
      </c>
      <c r="E66" s="94">
        <v>6340</v>
      </c>
      <c r="F66" s="94">
        <v>1723</v>
      </c>
      <c r="G66" s="94"/>
      <c r="H66" s="94">
        <v>7690</v>
      </c>
      <c r="I66" s="94">
        <v>3125</v>
      </c>
      <c r="J66" s="94">
        <v>6340</v>
      </c>
      <c r="K66" s="94">
        <v>1343</v>
      </c>
      <c r="L66" s="94"/>
      <c r="M66" s="94">
        <v>13306</v>
      </c>
      <c r="N66" s="94">
        <v>1201</v>
      </c>
      <c r="O66" s="94">
        <v>3363</v>
      </c>
      <c r="P66" s="94">
        <v>583</v>
      </c>
    </row>
    <row r="67" spans="1:16" ht="9.9499999999999993" customHeight="1" x14ac:dyDescent="0.15">
      <c r="A67" s="258"/>
      <c r="B67" s="88" t="s">
        <v>42</v>
      </c>
      <c r="C67" s="97">
        <v>23037</v>
      </c>
      <c r="D67" s="97">
        <v>5120</v>
      </c>
      <c r="E67" s="97">
        <v>13738</v>
      </c>
      <c r="F67" s="97">
        <v>3468</v>
      </c>
      <c r="G67" s="97"/>
      <c r="H67" s="97">
        <v>25030</v>
      </c>
      <c r="I67" s="97">
        <v>4222</v>
      </c>
      <c r="J67" s="97">
        <v>13518</v>
      </c>
      <c r="K67" s="97">
        <v>2565</v>
      </c>
      <c r="L67" s="97"/>
      <c r="M67" s="97">
        <v>36980</v>
      </c>
      <c r="N67" s="97">
        <v>1424</v>
      </c>
      <c r="O67" s="97">
        <v>5235</v>
      </c>
      <c r="P67" s="97">
        <v>1581</v>
      </c>
    </row>
    <row r="68" spans="1:16" s="154" customFormat="1" ht="9" customHeight="1" x14ac:dyDescent="0.15">
      <c r="A68" s="154" t="s">
        <v>106</v>
      </c>
    </row>
  </sheetData>
  <mergeCells count="24">
    <mergeCell ref="A26:P26"/>
    <mergeCell ref="A27:A30"/>
    <mergeCell ref="A31:A34"/>
    <mergeCell ref="A1:S1"/>
    <mergeCell ref="U2:V2"/>
    <mergeCell ref="H3:K3"/>
    <mergeCell ref="M3:P3"/>
    <mergeCell ref="A3:B4"/>
    <mergeCell ref="C3:F3"/>
    <mergeCell ref="A5:P5"/>
    <mergeCell ref="A10:A13"/>
    <mergeCell ref="A14:A17"/>
    <mergeCell ref="A18:A21"/>
    <mergeCell ref="A22:A25"/>
    <mergeCell ref="A6:A9"/>
    <mergeCell ref="A60:A63"/>
    <mergeCell ref="A64:A67"/>
    <mergeCell ref="A35:A38"/>
    <mergeCell ref="A39:A42"/>
    <mergeCell ref="A43:A46"/>
    <mergeCell ref="A48:A51"/>
    <mergeCell ref="A52:A55"/>
    <mergeCell ref="A56:A59"/>
    <mergeCell ref="A47:P47"/>
  </mergeCells>
  <hyperlinks>
    <hyperlink ref="U2:V2" location="'Indice delle tavole'!A1" display="TORNA ALL'INDICE"/>
  </hyperlinks>
  <pageMargins left="0.5" right="0.5" top="0.5" bottom="0.5" header="0" footer="0"/>
  <pageSetup paperSize="9" scale="6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zoomScaleNormal="100" workbookViewId="0">
      <selection sqref="A1:T1"/>
    </sheetView>
  </sheetViews>
  <sheetFormatPr defaultColWidth="11.19921875" defaultRowHeight="9" customHeight="1" x14ac:dyDescent="0.15"/>
  <cols>
    <col min="1" max="1" width="35.796875" style="1" customWidth="1"/>
    <col min="2" max="5" width="8" style="1" customWidth="1"/>
    <col min="6" max="6" width="1.59765625" style="31" customWidth="1"/>
    <col min="7" max="10" width="8" style="1" customWidth="1"/>
    <col min="11" max="11" width="1.59765625" style="31" customWidth="1"/>
    <col min="12" max="15" width="8" style="1" customWidth="1"/>
    <col min="16" max="16384" width="11.19921875" style="1"/>
  </cols>
  <sheetData>
    <row r="1" spans="1:24" ht="26.25" customHeight="1" x14ac:dyDescent="0.2">
      <c r="A1" s="260" t="s">
        <v>179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185"/>
      <c r="V1" s="185"/>
      <c r="X1" s="71"/>
    </row>
    <row r="2" spans="1:24" ht="12" x14ac:dyDescent="0.2">
      <c r="A2" s="2"/>
      <c r="U2" s="243" t="s">
        <v>212</v>
      </c>
      <c r="V2" s="243"/>
    </row>
    <row r="3" spans="1:24" ht="9.9499999999999993" customHeight="1" x14ac:dyDescent="0.15">
      <c r="A3" s="263" t="s">
        <v>110</v>
      </c>
      <c r="B3" s="265" t="s">
        <v>0</v>
      </c>
      <c r="C3" s="265"/>
      <c r="D3" s="265"/>
      <c r="E3" s="265"/>
      <c r="F3" s="29"/>
      <c r="G3" s="265" t="s">
        <v>1</v>
      </c>
      <c r="H3" s="265"/>
      <c r="I3" s="265"/>
      <c r="J3" s="265"/>
      <c r="K3" s="29"/>
      <c r="L3" s="265" t="s">
        <v>2</v>
      </c>
      <c r="M3" s="265"/>
      <c r="N3" s="265"/>
      <c r="O3" s="265"/>
    </row>
    <row r="4" spans="1:24" s="9" customFormat="1" ht="42" customHeight="1" x14ac:dyDescent="0.15">
      <c r="A4" s="264"/>
      <c r="B4" s="11" t="s">
        <v>3</v>
      </c>
      <c r="C4" s="11" t="s">
        <v>4</v>
      </c>
      <c r="D4" s="11" t="s">
        <v>5</v>
      </c>
      <c r="E4" s="11" t="s">
        <v>6</v>
      </c>
      <c r="F4" s="10"/>
      <c r="G4" s="11" t="s">
        <v>3</v>
      </c>
      <c r="H4" s="11" t="s">
        <v>4</v>
      </c>
      <c r="I4" s="11" t="s">
        <v>5</v>
      </c>
      <c r="J4" s="11" t="s">
        <v>6</v>
      </c>
      <c r="K4" s="10"/>
      <c r="L4" s="11" t="s">
        <v>3</v>
      </c>
      <c r="M4" s="11" t="s">
        <v>4</v>
      </c>
      <c r="N4" s="11" t="s">
        <v>5</v>
      </c>
      <c r="O4" s="11" t="s">
        <v>6</v>
      </c>
    </row>
    <row r="5" spans="1:24" s="9" customFormat="1" x14ac:dyDescent="0.15">
      <c r="A5" s="261" t="s">
        <v>157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</row>
    <row r="6" spans="1:24" ht="9.9499999999999993" customHeight="1" x14ac:dyDescent="0.15">
      <c r="A6" s="5" t="s">
        <v>9</v>
      </c>
      <c r="B6" s="18">
        <v>68.8</v>
      </c>
      <c r="C6" s="18">
        <v>5.3</v>
      </c>
      <c r="D6" s="18">
        <v>18.600000000000001</v>
      </c>
      <c r="E6" s="18">
        <v>6.5</v>
      </c>
      <c r="F6" s="18"/>
      <c r="G6" s="18">
        <v>76.400000000000006</v>
      </c>
      <c r="H6" s="18">
        <v>3.4</v>
      </c>
      <c r="I6" s="18">
        <v>14.7</v>
      </c>
      <c r="J6" s="18">
        <v>5</v>
      </c>
      <c r="K6" s="18"/>
      <c r="L6" s="18">
        <v>90.5</v>
      </c>
      <c r="M6" s="18">
        <v>0.9</v>
      </c>
      <c r="N6" s="18">
        <v>4.0999999999999996</v>
      </c>
      <c r="O6" s="18">
        <v>3.8</v>
      </c>
    </row>
    <row r="7" spans="1:24" ht="9.9499999999999993" customHeight="1" x14ac:dyDescent="0.15">
      <c r="A7" s="5" t="s">
        <v>10</v>
      </c>
      <c r="B7" s="7">
        <v>61.7</v>
      </c>
      <c r="C7" s="7">
        <v>6.1</v>
      </c>
      <c r="D7" s="7">
        <v>18.399999999999999</v>
      </c>
      <c r="E7" s="7">
        <v>13.5</v>
      </c>
      <c r="F7" s="30"/>
      <c r="G7" s="7">
        <v>71.400000000000006</v>
      </c>
      <c r="H7" s="7">
        <v>3.3</v>
      </c>
      <c r="I7" s="7">
        <v>18.8</v>
      </c>
      <c r="J7" s="7">
        <v>6.1</v>
      </c>
      <c r="K7" s="30"/>
      <c r="L7" s="7">
        <v>91.7</v>
      </c>
      <c r="M7" s="7">
        <v>0.4</v>
      </c>
      <c r="N7" s="7">
        <v>4.3</v>
      </c>
      <c r="O7" s="7">
        <v>2.7</v>
      </c>
    </row>
    <row r="8" spans="1:24" ht="9.9499999999999993" customHeight="1" x14ac:dyDescent="0.15">
      <c r="A8" s="5" t="s">
        <v>11</v>
      </c>
      <c r="B8" s="7">
        <v>75.5</v>
      </c>
      <c r="C8" s="7">
        <v>2.8</v>
      </c>
      <c r="D8" s="7">
        <v>13.1</v>
      </c>
      <c r="E8" s="7">
        <v>7.5</v>
      </c>
      <c r="F8" s="30"/>
      <c r="G8" s="7">
        <v>80.099999999999994</v>
      </c>
      <c r="H8" s="7">
        <v>2.2000000000000002</v>
      </c>
      <c r="I8" s="7">
        <v>12</v>
      </c>
      <c r="J8" s="7">
        <v>4.8</v>
      </c>
      <c r="K8" s="30"/>
      <c r="L8" s="7">
        <v>92.9</v>
      </c>
      <c r="M8" s="7">
        <v>0.6</v>
      </c>
      <c r="N8" s="7">
        <v>2</v>
      </c>
      <c r="O8" s="7">
        <v>3.4</v>
      </c>
    </row>
    <row r="9" spans="1:24" ht="9.9499999999999993" customHeight="1" x14ac:dyDescent="0.15">
      <c r="A9" s="5" t="s">
        <v>12</v>
      </c>
      <c r="B9" s="7">
        <v>67.900000000000006</v>
      </c>
      <c r="C9" s="7">
        <v>4.3</v>
      </c>
      <c r="D9" s="7">
        <v>18.100000000000001</v>
      </c>
      <c r="E9" s="7">
        <v>8.6999999999999993</v>
      </c>
      <c r="F9" s="30"/>
      <c r="G9" s="7">
        <v>75.900000000000006</v>
      </c>
      <c r="H9" s="7">
        <v>2.6</v>
      </c>
      <c r="I9" s="7">
        <v>15.3</v>
      </c>
      <c r="J9" s="7">
        <v>5.2</v>
      </c>
      <c r="K9" s="30"/>
      <c r="L9" s="7">
        <v>91.2</v>
      </c>
      <c r="M9" s="7">
        <v>0.7</v>
      </c>
      <c r="N9" s="7">
        <v>3.3</v>
      </c>
      <c r="O9" s="7">
        <v>3.9</v>
      </c>
    </row>
    <row r="10" spans="1:24" ht="9.9499999999999993" customHeight="1" x14ac:dyDescent="0.15">
      <c r="A10" s="5" t="s">
        <v>13</v>
      </c>
      <c r="B10" s="7">
        <v>31.5</v>
      </c>
      <c r="C10" s="7">
        <v>21.7</v>
      </c>
      <c r="D10" s="7">
        <v>19.2</v>
      </c>
      <c r="E10" s="7">
        <v>25.8</v>
      </c>
      <c r="F10" s="30"/>
      <c r="G10" s="7">
        <v>37.299999999999997</v>
      </c>
      <c r="H10" s="7">
        <v>18.5</v>
      </c>
      <c r="I10" s="7">
        <v>21.2</v>
      </c>
      <c r="J10" s="7">
        <v>21</v>
      </c>
      <c r="K10" s="30"/>
      <c r="L10" s="7">
        <v>59.8</v>
      </c>
      <c r="M10" s="7">
        <v>6.1</v>
      </c>
      <c r="N10" s="7">
        <v>13.4</v>
      </c>
      <c r="O10" s="7">
        <v>17.600000000000001</v>
      </c>
    </row>
    <row r="11" spans="1:24" ht="9.9499999999999993" customHeight="1" x14ac:dyDescent="0.15">
      <c r="A11" s="162" t="s">
        <v>14</v>
      </c>
      <c r="B11" s="7">
        <v>23.4</v>
      </c>
      <c r="C11" s="7">
        <v>20.100000000000001</v>
      </c>
      <c r="D11" s="7">
        <v>6.8</v>
      </c>
      <c r="E11" s="7">
        <v>46.7</v>
      </c>
      <c r="F11" s="30"/>
      <c r="G11" s="7">
        <v>30.8</v>
      </c>
      <c r="H11" s="7">
        <v>18</v>
      </c>
      <c r="I11" s="7">
        <v>9</v>
      </c>
      <c r="J11" s="7">
        <v>38.700000000000003</v>
      </c>
      <c r="K11" s="30"/>
      <c r="L11" s="7">
        <v>38.6</v>
      </c>
      <c r="M11" s="7">
        <v>8.5</v>
      </c>
      <c r="N11" s="7">
        <v>14.6</v>
      </c>
      <c r="O11" s="7">
        <v>32.700000000000003</v>
      </c>
    </row>
    <row r="12" spans="1:24" ht="9.9499999999999993" customHeight="1" x14ac:dyDescent="0.15">
      <c r="A12" s="162" t="s">
        <v>15</v>
      </c>
      <c r="B12" s="7">
        <v>39.4</v>
      </c>
      <c r="C12" s="7">
        <v>23.3</v>
      </c>
      <c r="D12" s="7">
        <v>31.2</v>
      </c>
      <c r="E12" s="7">
        <v>5.3</v>
      </c>
      <c r="F12" s="30"/>
      <c r="G12" s="7">
        <v>43.6</v>
      </c>
      <c r="H12" s="7">
        <v>18.899999999999999</v>
      </c>
      <c r="I12" s="7">
        <v>33.1</v>
      </c>
      <c r="J12" s="7">
        <v>3.8</v>
      </c>
      <c r="K12" s="30"/>
      <c r="L12" s="7">
        <v>80.5</v>
      </c>
      <c r="M12" s="7">
        <v>3.7</v>
      </c>
      <c r="N12" s="7">
        <v>12.3</v>
      </c>
      <c r="O12" s="7">
        <v>2.9</v>
      </c>
    </row>
    <row r="13" spans="1:24" ht="9.9499999999999993" customHeight="1" x14ac:dyDescent="0.15">
      <c r="A13" s="5" t="s">
        <v>16</v>
      </c>
      <c r="B13" s="7">
        <v>34.4</v>
      </c>
      <c r="C13" s="7">
        <v>22.8</v>
      </c>
      <c r="D13" s="7">
        <v>32.5</v>
      </c>
      <c r="E13" s="7">
        <v>9.8000000000000007</v>
      </c>
      <c r="F13" s="30"/>
      <c r="G13" s="7">
        <v>39.299999999999997</v>
      </c>
      <c r="H13" s="7">
        <v>19.899999999999999</v>
      </c>
      <c r="I13" s="7">
        <v>34.5</v>
      </c>
      <c r="J13" s="7">
        <v>5.8</v>
      </c>
      <c r="K13" s="30"/>
      <c r="L13" s="7">
        <v>72.400000000000006</v>
      </c>
      <c r="M13" s="7">
        <v>6</v>
      </c>
      <c r="N13" s="7">
        <v>18.399999999999999</v>
      </c>
      <c r="O13" s="7">
        <v>2.6</v>
      </c>
    </row>
    <row r="14" spans="1:24" ht="9.9499999999999993" customHeight="1" x14ac:dyDescent="0.15">
      <c r="A14" s="5" t="s">
        <v>17</v>
      </c>
      <c r="B14" s="7">
        <v>40.299999999999997</v>
      </c>
      <c r="C14" s="7">
        <v>8.5</v>
      </c>
      <c r="D14" s="7">
        <v>27.6</v>
      </c>
      <c r="E14" s="7">
        <v>23.3</v>
      </c>
      <c r="F14" s="30"/>
      <c r="G14" s="7">
        <v>41.8</v>
      </c>
      <c r="H14" s="7">
        <v>7.1</v>
      </c>
      <c r="I14" s="7">
        <v>33.5</v>
      </c>
      <c r="J14" s="7">
        <v>16.8</v>
      </c>
      <c r="K14" s="30"/>
      <c r="L14" s="7">
        <v>75.2</v>
      </c>
      <c r="M14" s="7">
        <v>2.5</v>
      </c>
      <c r="N14" s="7">
        <v>15.3</v>
      </c>
      <c r="O14" s="7">
        <v>6.6</v>
      </c>
    </row>
    <row r="15" spans="1:24" ht="9.9499999999999993" customHeight="1" x14ac:dyDescent="0.15">
      <c r="A15" s="5" t="s">
        <v>18</v>
      </c>
      <c r="B15" s="7">
        <v>63.2</v>
      </c>
      <c r="C15" s="7">
        <v>5</v>
      </c>
      <c r="D15" s="7">
        <v>23.2</v>
      </c>
      <c r="E15" s="7">
        <v>8.1999999999999993</v>
      </c>
      <c r="F15" s="30"/>
      <c r="G15" s="7">
        <v>70.7</v>
      </c>
      <c r="H15" s="7">
        <v>3.7</v>
      </c>
      <c r="I15" s="7">
        <v>19.600000000000001</v>
      </c>
      <c r="J15" s="7">
        <v>5.3</v>
      </c>
      <c r="K15" s="30"/>
      <c r="L15" s="7">
        <v>91.2</v>
      </c>
      <c r="M15" s="7">
        <v>0.4</v>
      </c>
      <c r="N15" s="7">
        <v>4.2</v>
      </c>
      <c r="O15" s="7">
        <v>3.5</v>
      </c>
    </row>
    <row r="16" spans="1:24" ht="9.9499999999999993" customHeight="1" x14ac:dyDescent="0.15">
      <c r="A16" s="5" t="s">
        <v>19</v>
      </c>
      <c r="B16" s="7">
        <v>75.599999999999994</v>
      </c>
      <c r="C16" s="7">
        <v>2.6</v>
      </c>
      <c r="D16" s="7">
        <v>10.8</v>
      </c>
      <c r="E16" s="7">
        <v>9.9</v>
      </c>
      <c r="F16" s="30"/>
      <c r="G16" s="7">
        <v>82.5</v>
      </c>
      <c r="H16" s="7">
        <v>1.8</v>
      </c>
      <c r="I16" s="7">
        <v>9.1999999999999993</v>
      </c>
      <c r="J16" s="7">
        <v>5.5</v>
      </c>
      <c r="K16" s="30"/>
      <c r="L16" s="7">
        <v>91.3</v>
      </c>
      <c r="M16" s="7">
        <v>0.5</v>
      </c>
      <c r="N16" s="7">
        <v>2.4</v>
      </c>
      <c r="O16" s="7">
        <v>4.5999999999999996</v>
      </c>
    </row>
    <row r="17" spans="1:15" ht="9.9499999999999993" customHeight="1" x14ac:dyDescent="0.15">
      <c r="A17" s="5" t="s">
        <v>20</v>
      </c>
      <c r="B17" s="7">
        <v>52.8</v>
      </c>
      <c r="C17" s="7">
        <v>6.1</v>
      </c>
      <c r="D17" s="7">
        <v>33.1</v>
      </c>
      <c r="E17" s="7">
        <v>7.7</v>
      </c>
      <c r="F17" s="30"/>
      <c r="G17" s="7">
        <v>55.4</v>
      </c>
      <c r="H17" s="7">
        <v>5.9</v>
      </c>
      <c r="I17" s="7">
        <v>33.5</v>
      </c>
      <c r="J17" s="7">
        <v>4.9000000000000004</v>
      </c>
      <c r="K17" s="30"/>
      <c r="L17" s="7">
        <v>79.8</v>
      </c>
      <c r="M17" s="7">
        <v>2.4</v>
      </c>
      <c r="N17" s="7">
        <v>15.2</v>
      </c>
      <c r="O17" s="7">
        <v>2.2000000000000002</v>
      </c>
    </row>
    <row r="18" spans="1:15" ht="9.9499999999999993" customHeight="1" x14ac:dyDescent="0.15">
      <c r="A18" s="5" t="s">
        <v>21</v>
      </c>
      <c r="B18" s="7">
        <v>41.8</v>
      </c>
      <c r="C18" s="7">
        <v>14.3</v>
      </c>
      <c r="D18" s="7">
        <v>35.6</v>
      </c>
      <c r="E18" s="7">
        <v>7.4</v>
      </c>
      <c r="F18" s="30"/>
      <c r="G18" s="7">
        <v>46</v>
      </c>
      <c r="H18" s="7">
        <v>10.7</v>
      </c>
      <c r="I18" s="7">
        <v>38.4</v>
      </c>
      <c r="J18" s="7">
        <v>4.3</v>
      </c>
      <c r="K18" s="30"/>
      <c r="L18" s="7">
        <v>79.3</v>
      </c>
      <c r="M18" s="7">
        <v>3</v>
      </c>
      <c r="N18" s="7">
        <v>15.8</v>
      </c>
      <c r="O18" s="7">
        <v>1.2</v>
      </c>
    </row>
    <row r="19" spans="1:15" ht="9.9499999999999993" customHeight="1" x14ac:dyDescent="0.15">
      <c r="A19" s="5" t="s">
        <v>22</v>
      </c>
      <c r="B19" s="7">
        <v>65.7</v>
      </c>
      <c r="C19" s="7">
        <v>3.9</v>
      </c>
      <c r="D19" s="7">
        <v>21.8</v>
      </c>
      <c r="E19" s="7">
        <v>8.1999999999999993</v>
      </c>
      <c r="F19" s="30"/>
      <c r="G19" s="7">
        <v>69.7</v>
      </c>
      <c r="H19" s="7">
        <v>3.5</v>
      </c>
      <c r="I19" s="7">
        <v>21.9</v>
      </c>
      <c r="J19" s="7">
        <v>4.5</v>
      </c>
      <c r="K19" s="30"/>
      <c r="L19" s="7">
        <v>88.2</v>
      </c>
      <c r="M19" s="7">
        <v>1.1000000000000001</v>
      </c>
      <c r="N19" s="7">
        <v>5.6</v>
      </c>
      <c r="O19" s="7">
        <v>4.0999999999999996</v>
      </c>
    </row>
    <row r="20" spans="1:15" ht="9.9499999999999993" customHeight="1" x14ac:dyDescent="0.15">
      <c r="A20" s="5" t="s">
        <v>23</v>
      </c>
      <c r="B20" s="7">
        <v>47.2</v>
      </c>
      <c r="C20" s="7">
        <v>10.1</v>
      </c>
      <c r="D20" s="7">
        <v>35.799999999999997</v>
      </c>
      <c r="E20" s="7">
        <v>6.4</v>
      </c>
      <c r="F20" s="30"/>
      <c r="G20" s="7">
        <v>53.1</v>
      </c>
      <c r="H20" s="7">
        <v>8.3000000000000007</v>
      </c>
      <c r="I20" s="7">
        <v>35.1</v>
      </c>
      <c r="J20" s="7">
        <v>2.7</v>
      </c>
      <c r="K20" s="30"/>
      <c r="L20" s="7">
        <v>85</v>
      </c>
      <c r="M20" s="7">
        <v>2.5</v>
      </c>
      <c r="N20" s="7">
        <v>9.1</v>
      </c>
      <c r="O20" s="7">
        <v>2.2999999999999998</v>
      </c>
    </row>
    <row r="21" spans="1:15" ht="9.9499999999999993" customHeight="1" x14ac:dyDescent="0.15">
      <c r="A21" s="5" t="s">
        <v>24</v>
      </c>
      <c r="B21" s="7">
        <v>44.3</v>
      </c>
      <c r="C21" s="7">
        <v>11.7</v>
      </c>
      <c r="D21" s="7">
        <v>40.1</v>
      </c>
      <c r="E21" s="7">
        <v>3</v>
      </c>
      <c r="F21" s="30"/>
      <c r="G21" s="7">
        <v>49.7</v>
      </c>
      <c r="H21" s="7">
        <v>9.8000000000000007</v>
      </c>
      <c r="I21" s="7">
        <v>38.4</v>
      </c>
      <c r="J21" s="7">
        <v>1.2</v>
      </c>
      <c r="K21" s="30"/>
      <c r="L21" s="7">
        <v>84.3</v>
      </c>
      <c r="M21" s="7">
        <v>4</v>
      </c>
      <c r="N21" s="7">
        <v>9</v>
      </c>
      <c r="O21" s="7">
        <v>1.5</v>
      </c>
    </row>
    <row r="22" spans="1:15" ht="9.9499999999999993" customHeight="1" x14ac:dyDescent="0.15">
      <c r="A22" s="5" t="s">
        <v>25</v>
      </c>
      <c r="B22" s="7">
        <v>34.700000000000003</v>
      </c>
      <c r="C22" s="7">
        <v>15.8</v>
      </c>
      <c r="D22" s="7">
        <v>45.2</v>
      </c>
      <c r="E22" s="7">
        <v>3.7</v>
      </c>
      <c r="F22" s="30"/>
      <c r="G22" s="7">
        <v>34.700000000000003</v>
      </c>
      <c r="H22" s="7">
        <v>14.7</v>
      </c>
      <c r="I22" s="7">
        <v>46.6</v>
      </c>
      <c r="J22" s="7">
        <v>3.2</v>
      </c>
      <c r="K22" s="30"/>
      <c r="L22" s="7">
        <v>68.400000000000006</v>
      </c>
      <c r="M22" s="7">
        <v>5.9</v>
      </c>
      <c r="N22" s="7">
        <v>23.1</v>
      </c>
      <c r="O22" s="7">
        <v>1.8</v>
      </c>
    </row>
    <row r="23" spans="1:15" ht="9.9499999999999993" customHeight="1" x14ac:dyDescent="0.15">
      <c r="A23" s="5" t="s">
        <v>26</v>
      </c>
      <c r="B23" s="7">
        <v>45.6</v>
      </c>
      <c r="C23" s="7">
        <v>11.9</v>
      </c>
      <c r="D23" s="7">
        <v>39.200000000000003</v>
      </c>
      <c r="E23" s="7">
        <v>3.1</v>
      </c>
      <c r="F23" s="30"/>
      <c r="G23" s="7">
        <v>48.8</v>
      </c>
      <c r="H23" s="7">
        <v>10.7</v>
      </c>
      <c r="I23" s="7">
        <v>37.6</v>
      </c>
      <c r="J23" s="7">
        <v>2.6</v>
      </c>
      <c r="K23" s="30"/>
      <c r="L23" s="7">
        <v>80.7</v>
      </c>
      <c r="M23" s="7">
        <v>3.7</v>
      </c>
      <c r="N23" s="7">
        <v>13.5</v>
      </c>
      <c r="O23" s="7">
        <v>1.2</v>
      </c>
    </row>
    <row r="24" spans="1:15" ht="9.9499999999999993" customHeight="1" x14ac:dyDescent="0.15">
      <c r="A24" s="5" t="s">
        <v>27</v>
      </c>
      <c r="B24" s="7">
        <v>42.4</v>
      </c>
      <c r="C24" s="7">
        <v>15.5</v>
      </c>
      <c r="D24" s="7">
        <v>39.200000000000003</v>
      </c>
      <c r="E24" s="7">
        <v>2.2999999999999998</v>
      </c>
      <c r="F24" s="30"/>
      <c r="G24" s="7">
        <v>50.5</v>
      </c>
      <c r="H24" s="7">
        <v>12.2</v>
      </c>
      <c r="I24" s="7">
        <v>34.799999999999997</v>
      </c>
      <c r="J24" s="7">
        <v>1.8</v>
      </c>
      <c r="K24" s="30"/>
      <c r="L24" s="7">
        <v>82.8</v>
      </c>
      <c r="M24" s="7">
        <v>5.0999999999999996</v>
      </c>
      <c r="N24" s="7">
        <v>10</v>
      </c>
      <c r="O24" s="7">
        <v>1.4</v>
      </c>
    </row>
    <row r="25" spans="1:15" ht="9.9499999999999993" customHeight="1" x14ac:dyDescent="0.15">
      <c r="A25" s="5" t="s">
        <v>28</v>
      </c>
      <c r="B25" s="7">
        <v>31.1</v>
      </c>
      <c r="C25" s="7">
        <v>21.8</v>
      </c>
      <c r="D25" s="7">
        <v>42.2</v>
      </c>
      <c r="E25" s="7">
        <v>4.2</v>
      </c>
      <c r="F25" s="30"/>
      <c r="G25" s="7">
        <v>36.5</v>
      </c>
      <c r="H25" s="7">
        <v>19</v>
      </c>
      <c r="I25" s="7">
        <v>41.1</v>
      </c>
      <c r="J25" s="7">
        <v>2.6</v>
      </c>
      <c r="K25" s="30"/>
      <c r="L25" s="7">
        <v>68.3</v>
      </c>
      <c r="M25" s="7">
        <v>7.1</v>
      </c>
      <c r="N25" s="7">
        <v>20.7</v>
      </c>
      <c r="O25" s="7">
        <v>2.9</v>
      </c>
    </row>
    <row r="26" spans="1:15" ht="9.9499999999999993" customHeight="1" x14ac:dyDescent="0.15">
      <c r="A26" s="5" t="s">
        <v>29</v>
      </c>
      <c r="B26" s="7">
        <v>34.6</v>
      </c>
      <c r="C26" s="7">
        <v>15.4</v>
      </c>
      <c r="D26" s="7">
        <v>46.1</v>
      </c>
      <c r="E26" s="7">
        <v>3.6</v>
      </c>
      <c r="F26" s="30"/>
      <c r="G26" s="7">
        <v>38.799999999999997</v>
      </c>
      <c r="H26" s="7">
        <v>12.7</v>
      </c>
      <c r="I26" s="7">
        <v>45.2</v>
      </c>
      <c r="J26" s="7">
        <v>2.9</v>
      </c>
      <c r="K26" s="30"/>
      <c r="L26" s="7">
        <v>73.3</v>
      </c>
      <c r="M26" s="7">
        <v>4.4000000000000004</v>
      </c>
      <c r="N26" s="7">
        <v>18.2</v>
      </c>
      <c r="O26" s="7">
        <v>2.7</v>
      </c>
    </row>
    <row r="27" spans="1:15" ht="9.9499999999999993" customHeight="1" x14ac:dyDescent="0.15">
      <c r="A27" s="5" t="s">
        <v>30</v>
      </c>
      <c r="B27" s="7">
        <v>55.8</v>
      </c>
      <c r="C27" s="7">
        <v>0.6</v>
      </c>
      <c r="D27" s="7">
        <v>31.9</v>
      </c>
      <c r="E27" s="7">
        <v>11.4</v>
      </c>
      <c r="F27" s="30"/>
      <c r="G27" s="7">
        <v>56.3</v>
      </c>
      <c r="H27" s="7">
        <v>0.5</v>
      </c>
      <c r="I27" s="7">
        <v>33.299999999999997</v>
      </c>
      <c r="J27" s="7">
        <v>9.6999999999999993</v>
      </c>
      <c r="K27" s="30"/>
      <c r="L27" s="7">
        <v>85</v>
      </c>
      <c r="M27" s="7">
        <v>0.1</v>
      </c>
      <c r="N27" s="7">
        <v>9.1999999999999993</v>
      </c>
      <c r="O27" s="7">
        <v>5.5</v>
      </c>
    </row>
    <row r="28" spans="1:15" x14ac:dyDescent="0.15">
      <c r="A28" s="261" t="s">
        <v>158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</row>
    <row r="29" spans="1:15" ht="9.9499999999999993" customHeight="1" x14ac:dyDescent="0.15">
      <c r="A29" s="5" t="s">
        <v>31</v>
      </c>
      <c r="B29" s="18">
        <v>68.8</v>
      </c>
      <c r="C29" s="18">
        <v>4.4000000000000004</v>
      </c>
      <c r="D29" s="18">
        <v>17.8</v>
      </c>
      <c r="E29" s="18">
        <v>8.1</v>
      </c>
      <c r="F29" s="18"/>
      <c r="G29" s="18">
        <v>76.400000000000006</v>
      </c>
      <c r="H29" s="18">
        <v>2.8</v>
      </c>
      <c r="I29" s="18">
        <v>14.9</v>
      </c>
      <c r="J29" s="18">
        <v>5.0999999999999996</v>
      </c>
      <c r="K29" s="18"/>
      <c r="L29" s="18">
        <v>91.1</v>
      </c>
      <c r="M29" s="18">
        <v>0.8</v>
      </c>
      <c r="N29" s="18">
        <v>3.4</v>
      </c>
      <c r="O29" s="18">
        <v>3.8</v>
      </c>
    </row>
    <row r="30" spans="1:15" ht="9.9499999999999993" customHeight="1" x14ac:dyDescent="0.15">
      <c r="A30" s="5" t="s">
        <v>32</v>
      </c>
      <c r="B30" s="7">
        <v>45.8</v>
      </c>
      <c r="C30" s="7">
        <v>14.4</v>
      </c>
      <c r="D30" s="7">
        <v>27.2</v>
      </c>
      <c r="E30" s="7">
        <v>12</v>
      </c>
      <c r="F30" s="30"/>
      <c r="G30" s="7">
        <v>51.5</v>
      </c>
      <c r="H30" s="7">
        <v>12.2</v>
      </c>
      <c r="I30" s="7">
        <v>27.5</v>
      </c>
      <c r="J30" s="7">
        <v>8.1999999999999993</v>
      </c>
      <c r="K30" s="30"/>
      <c r="L30" s="7">
        <v>78.8</v>
      </c>
      <c r="M30" s="7">
        <v>3.5</v>
      </c>
      <c r="N30" s="7">
        <v>12.2</v>
      </c>
      <c r="O30" s="7">
        <v>4.7</v>
      </c>
    </row>
    <row r="31" spans="1:15" ht="9.9499999999999993" customHeight="1" x14ac:dyDescent="0.15">
      <c r="A31" s="5" t="s">
        <v>33</v>
      </c>
      <c r="B31" s="7">
        <v>64.8</v>
      </c>
      <c r="C31" s="7">
        <v>5</v>
      </c>
      <c r="D31" s="7">
        <v>21</v>
      </c>
      <c r="E31" s="7">
        <v>8.6</v>
      </c>
      <c r="F31" s="30"/>
      <c r="G31" s="7">
        <v>69.599999999999994</v>
      </c>
      <c r="H31" s="7">
        <v>4.0999999999999996</v>
      </c>
      <c r="I31" s="7">
        <v>20.9</v>
      </c>
      <c r="J31" s="7">
        <v>4.8</v>
      </c>
      <c r="K31" s="30"/>
      <c r="L31" s="7">
        <v>87.4</v>
      </c>
      <c r="M31" s="7">
        <v>1.2</v>
      </c>
      <c r="N31" s="7">
        <v>6.6</v>
      </c>
      <c r="O31" s="7">
        <v>3.8</v>
      </c>
    </row>
    <row r="32" spans="1:15" ht="9.9499999999999993" customHeight="1" x14ac:dyDescent="0.15">
      <c r="A32" s="5" t="s">
        <v>34</v>
      </c>
      <c r="B32" s="7">
        <v>39.1</v>
      </c>
      <c r="C32" s="7">
        <v>14.9</v>
      </c>
      <c r="D32" s="7">
        <v>41.8</v>
      </c>
      <c r="E32" s="7">
        <v>3.8</v>
      </c>
      <c r="F32" s="30"/>
      <c r="G32" s="7">
        <v>41.8</v>
      </c>
      <c r="H32" s="7">
        <v>13.3</v>
      </c>
      <c r="I32" s="7">
        <v>41.5</v>
      </c>
      <c r="J32" s="7">
        <v>2.8</v>
      </c>
      <c r="K32" s="30"/>
      <c r="L32" s="7">
        <v>74.5</v>
      </c>
      <c r="M32" s="7">
        <v>5</v>
      </c>
      <c r="N32" s="7">
        <v>17.8</v>
      </c>
      <c r="O32" s="7">
        <v>1.8</v>
      </c>
    </row>
    <row r="33" spans="1:15" ht="9.9499999999999993" customHeight="1" x14ac:dyDescent="0.15">
      <c r="A33" s="5" t="s">
        <v>35</v>
      </c>
      <c r="B33" s="7">
        <v>39.9</v>
      </c>
      <c r="C33" s="7">
        <v>11.7</v>
      </c>
      <c r="D33" s="7">
        <v>42.6</v>
      </c>
      <c r="E33" s="7">
        <v>5.6</v>
      </c>
      <c r="F33" s="30"/>
      <c r="G33" s="7">
        <v>43.2</v>
      </c>
      <c r="H33" s="7">
        <v>9.6</v>
      </c>
      <c r="I33" s="7">
        <v>42.2</v>
      </c>
      <c r="J33" s="7">
        <v>4.5999999999999996</v>
      </c>
      <c r="K33" s="30"/>
      <c r="L33" s="7">
        <v>76.2</v>
      </c>
      <c r="M33" s="7">
        <v>3.3</v>
      </c>
      <c r="N33" s="7">
        <v>15.9</v>
      </c>
      <c r="O33" s="7">
        <v>3.4</v>
      </c>
    </row>
    <row r="34" spans="1:15" ht="9.9499999999999993" customHeight="1" x14ac:dyDescent="0.15">
      <c r="A34" s="261" t="s">
        <v>159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</row>
    <row r="35" spans="1:15" ht="9.9499999999999993" customHeight="1" x14ac:dyDescent="0.15">
      <c r="A35" s="5" t="s">
        <v>36</v>
      </c>
      <c r="B35" s="18">
        <v>62.8</v>
      </c>
      <c r="C35" s="18">
        <v>5.5</v>
      </c>
      <c r="D35" s="18">
        <v>23.7</v>
      </c>
      <c r="E35" s="18">
        <v>7.4</v>
      </c>
      <c r="F35" s="18"/>
      <c r="G35" s="18">
        <v>68.099999999999994</v>
      </c>
      <c r="H35" s="18">
        <v>4.0999999999999996</v>
      </c>
      <c r="I35" s="18">
        <v>22.3</v>
      </c>
      <c r="J35" s="18">
        <v>4.8</v>
      </c>
      <c r="K35" s="18"/>
      <c r="L35" s="18">
        <v>86.1</v>
      </c>
      <c r="M35" s="18">
        <v>1.5</v>
      </c>
      <c r="N35" s="18">
        <v>8.6999999999999993</v>
      </c>
      <c r="O35" s="18">
        <v>3.1</v>
      </c>
    </row>
    <row r="36" spans="1:15" ht="9.9499999999999993" customHeight="1" x14ac:dyDescent="0.15">
      <c r="A36" s="5" t="s">
        <v>37</v>
      </c>
      <c r="B36" s="7">
        <v>63.4</v>
      </c>
      <c r="C36" s="7">
        <v>6.3</v>
      </c>
      <c r="D36" s="7">
        <v>25.7</v>
      </c>
      <c r="E36" s="7">
        <v>4</v>
      </c>
      <c r="F36" s="30"/>
      <c r="G36" s="7">
        <v>67.2</v>
      </c>
      <c r="H36" s="7">
        <v>4.8</v>
      </c>
      <c r="I36" s="7">
        <v>24.9</v>
      </c>
      <c r="J36" s="7">
        <v>2.6</v>
      </c>
      <c r="K36" s="30"/>
      <c r="L36" s="7">
        <v>85.7</v>
      </c>
      <c r="M36" s="7">
        <v>1.7</v>
      </c>
      <c r="N36" s="7">
        <v>9.5</v>
      </c>
      <c r="O36" s="7">
        <v>2.6</v>
      </c>
    </row>
    <row r="37" spans="1:15" ht="9.9499999999999993" customHeight="1" x14ac:dyDescent="0.15">
      <c r="A37" s="5" t="s">
        <v>38</v>
      </c>
      <c r="B37" s="7">
        <v>39.9</v>
      </c>
      <c r="C37" s="7">
        <v>15.6</v>
      </c>
      <c r="D37" s="7">
        <v>34.4</v>
      </c>
      <c r="E37" s="7">
        <v>9.6</v>
      </c>
      <c r="F37" s="30"/>
      <c r="G37" s="7">
        <v>44.8</v>
      </c>
      <c r="H37" s="7">
        <v>13.8</v>
      </c>
      <c r="I37" s="7">
        <v>34.9</v>
      </c>
      <c r="J37" s="7">
        <v>5.8</v>
      </c>
      <c r="K37" s="30"/>
      <c r="L37" s="7">
        <v>72.900000000000006</v>
      </c>
      <c r="M37" s="7">
        <v>4.7</v>
      </c>
      <c r="N37" s="7">
        <v>17.7</v>
      </c>
      <c r="O37" s="7">
        <v>3.6</v>
      </c>
    </row>
    <row r="38" spans="1:15" ht="9.9499999999999993" customHeight="1" x14ac:dyDescent="0.15">
      <c r="A38" s="5" t="s">
        <v>39</v>
      </c>
      <c r="B38" s="7">
        <v>45</v>
      </c>
      <c r="C38" s="7">
        <v>14.2</v>
      </c>
      <c r="D38" s="7">
        <v>31.7</v>
      </c>
      <c r="E38" s="7">
        <v>8.4</v>
      </c>
      <c r="F38" s="30"/>
      <c r="G38" s="7">
        <v>50.2</v>
      </c>
      <c r="H38" s="7">
        <v>12.2</v>
      </c>
      <c r="I38" s="7">
        <v>31.5</v>
      </c>
      <c r="J38" s="7">
        <v>5.4</v>
      </c>
      <c r="K38" s="30"/>
      <c r="L38" s="7">
        <v>79.2</v>
      </c>
      <c r="M38" s="7">
        <v>3.5</v>
      </c>
      <c r="N38" s="7">
        <v>12.4</v>
      </c>
      <c r="O38" s="7">
        <v>3.9</v>
      </c>
    </row>
    <row r="39" spans="1:15" ht="9.9499999999999993" customHeight="1" x14ac:dyDescent="0.15">
      <c r="A39" s="5" t="s">
        <v>40</v>
      </c>
      <c r="B39" s="7">
        <v>49.7</v>
      </c>
      <c r="C39" s="7">
        <v>10.5</v>
      </c>
      <c r="D39" s="7">
        <v>30.8</v>
      </c>
      <c r="E39" s="7">
        <v>8.3000000000000007</v>
      </c>
      <c r="F39" s="30"/>
      <c r="G39" s="7">
        <v>54.9</v>
      </c>
      <c r="H39" s="7">
        <v>8.8000000000000007</v>
      </c>
      <c r="I39" s="7">
        <v>30</v>
      </c>
      <c r="J39" s="7">
        <v>5.6</v>
      </c>
      <c r="K39" s="30"/>
      <c r="L39" s="7">
        <v>81.400000000000006</v>
      </c>
      <c r="M39" s="7">
        <v>3.3</v>
      </c>
      <c r="N39" s="7">
        <v>10.6</v>
      </c>
      <c r="O39" s="7">
        <v>3.6</v>
      </c>
    </row>
    <row r="40" spans="1:15" ht="9.9499999999999993" customHeight="1" x14ac:dyDescent="0.15">
      <c r="A40" s="5" t="s">
        <v>41</v>
      </c>
      <c r="B40" s="7">
        <v>59.4</v>
      </c>
      <c r="C40" s="7">
        <v>6.8</v>
      </c>
      <c r="D40" s="7">
        <v>24.6</v>
      </c>
      <c r="E40" s="7">
        <v>8.6999999999999993</v>
      </c>
      <c r="F40" s="30"/>
      <c r="G40" s="7">
        <v>65.2</v>
      </c>
      <c r="H40" s="7">
        <v>5.5</v>
      </c>
      <c r="I40" s="7">
        <v>22.9</v>
      </c>
      <c r="J40" s="7">
        <v>6</v>
      </c>
      <c r="K40" s="30"/>
      <c r="L40" s="7">
        <v>86.3</v>
      </c>
      <c r="M40" s="7">
        <v>1.7</v>
      </c>
      <c r="N40" s="7">
        <v>7.2</v>
      </c>
      <c r="O40" s="7">
        <v>4</v>
      </c>
    </row>
    <row r="41" spans="1:15" ht="9.9499999999999993" customHeight="1" x14ac:dyDescent="0.15">
      <c r="A41" s="14" t="s">
        <v>105</v>
      </c>
      <c r="B41" s="15">
        <v>53.6</v>
      </c>
      <c r="C41" s="15">
        <v>9.6</v>
      </c>
      <c r="D41" s="15">
        <v>28.4</v>
      </c>
      <c r="E41" s="15">
        <v>7.7</v>
      </c>
      <c r="F41" s="15"/>
      <c r="G41" s="15">
        <v>58.7</v>
      </c>
      <c r="H41" s="15">
        <v>8</v>
      </c>
      <c r="I41" s="15">
        <v>27.5</v>
      </c>
      <c r="J41" s="15">
        <v>5.0999999999999996</v>
      </c>
      <c r="K41" s="15"/>
      <c r="L41" s="15">
        <v>82.6</v>
      </c>
      <c r="M41" s="15">
        <v>2.6</v>
      </c>
      <c r="N41" s="15">
        <v>10.4</v>
      </c>
      <c r="O41" s="15">
        <v>3.5</v>
      </c>
    </row>
    <row r="42" spans="1:15" ht="9" customHeight="1" x14ac:dyDescent="0.15">
      <c r="A42" s="19" t="s">
        <v>106</v>
      </c>
    </row>
  </sheetData>
  <mergeCells count="9">
    <mergeCell ref="A1:T1"/>
    <mergeCell ref="U2:V2"/>
    <mergeCell ref="A28:O28"/>
    <mergeCell ref="A34:O34"/>
    <mergeCell ref="A3:A4"/>
    <mergeCell ref="B3:E3"/>
    <mergeCell ref="G3:J3"/>
    <mergeCell ref="L3:O3"/>
    <mergeCell ref="A5:O5"/>
  </mergeCells>
  <hyperlinks>
    <hyperlink ref="U2:V2" location="'Indice delle tavole'!A1" display="TORNA ALL'INDICE"/>
  </hyperlinks>
  <pageMargins left="0.5" right="0.5" top="0.5" bottom="0.5" header="0" footer="0"/>
  <pageSetup paperSize="9" scale="6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zoomScaleNormal="100" workbookViewId="0">
      <selection sqref="A1:T1"/>
    </sheetView>
  </sheetViews>
  <sheetFormatPr defaultColWidth="11.19921875" defaultRowHeight="9" customHeight="1" x14ac:dyDescent="0.15"/>
  <cols>
    <col min="1" max="1" width="35.796875" style="1" customWidth="1"/>
    <col min="2" max="5" width="8" style="1" customWidth="1"/>
    <col min="6" max="6" width="1.59765625" style="31" customWidth="1"/>
    <col min="7" max="10" width="8" style="1" customWidth="1"/>
    <col min="11" max="11" width="1.59765625" style="31" customWidth="1"/>
    <col min="12" max="15" width="8" style="1" customWidth="1"/>
    <col min="16" max="16384" width="11.19921875" style="1"/>
  </cols>
  <sheetData>
    <row r="1" spans="1:22" ht="26.25" customHeight="1" x14ac:dyDescent="0.2">
      <c r="A1" s="260" t="s">
        <v>180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185"/>
      <c r="V1" s="185"/>
    </row>
    <row r="2" spans="1:22" ht="12" x14ac:dyDescent="0.2">
      <c r="A2" s="2"/>
      <c r="U2" s="243" t="s">
        <v>212</v>
      </c>
      <c r="V2" s="243"/>
    </row>
    <row r="3" spans="1:22" ht="9.9499999999999993" customHeight="1" x14ac:dyDescent="0.15">
      <c r="A3" s="266" t="s">
        <v>110</v>
      </c>
      <c r="B3" s="265" t="s">
        <v>0</v>
      </c>
      <c r="C3" s="265"/>
      <c r="D3" s="265"/>
      <c r="E3" s="265"/>
      <c r="F3" s="29"/>
      <c r="G3" s="265" t="s">
        <v>1</v>
      </c>
      <c r="H3" s="265"/>
      <c r="I3" s="265"/>
      <c r="J3" s="265"/>
      <c r="K3" s="29"/>
      <c r="L3" s="265" t="s">
        <v>2</v>
      </c>
      <c r="M3" s="265"/>
      <c r="N3" s="265"/>
      <c r="O3" s="265"/>
    </row>
    <row r="4" spans="1:22" s="9" customFormat="1" ht="42" customHeight="1" x14ac:dyDescent="0.15">
      <c r="A4" s="267"/>
      <c r="B4" s="11" t="s">
        <v>3</v>
      </c>
      <c r="C4" s="11" t="s">
        <v>4</v>
      </c>
      <c r="D4" s="11" t="s">
        <v>5</v>
      </c>
      <c r="E4" s="11" t="s">
        <v>6</v>
      </c>
      <c r="F4" s="10"/>
      <c r="G4" s="11" t="s">
        <v>3</v>
      </c>
      <c r="H4" s="11" t="s">
        <v>4</v>
      </c>
      <c r="I4" s="11" t="s">
        <v>5</v>
      </c>
      <c r="J4" s="11" t="s">
        <v>6</v>
      </c>
      <c r="K4" s="10"/>
      <c r="L4" s="11" t="s">
        <v>3</v>
      </c>
      <c r="M4" s="11" t="s">
        <v>4</v>
      </c>
      <c r="N4" s="11" t="s">
        <v>5</v>
      </c>
      <c r="O4" s="11" t="s">
        <v>6</v>
      </c>
    </row>
    <row r="5" spans="1:22" s="9" customFormat="1" x14ac:dyDescent="0.15">
      <c r="A5" s="261" t="s">
        <v>157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</row>
    <row r="6" spans="1:22" ht="9.9499999999999993" customHeight="1" x14ac:dyDescent="0.15">
      <c r="A6" s="5" t="s">
        <v>9</v>
      </c>
      <c r="B6" s="16">
        <v>2784</v>
      </c>
      <c r="C6" s="16">
        <v>213</v>
      </c>
      <c r="D6" s="16">
        <v>753</v>
      </c>
      <c r="E6" s="16">
        <v>265</v>
      </c>
      <c r="F6" s="16"/>
      <c r="G6" s="16">
        <v>3090</v>
      </c>
      <c r="H6" s="16">
        <v>137</v>
      </c>
      <c r="I6" s="16">
        <v>596</v>
      </c>
      <c r="J6" s="16">
        <v>203</v>
      </c>
      <c r="K6" s="16"/>
      <c r="L6" s="16">
        <v>3660</v>
      </c>
      <c r="M6" s="16">
        <v>38</v>
      </c>
      <c r="N6" s="16">
        <v>166</v>
      </c>
      <c r="O6" s="16">
        <v>153</v>
      </c>
    </row>
    <row r="7" spans="1:22" ht="9.9499999999999993" customHeight="1" x14ac:dyDescent="0.15">
      <c r="A7" s="5" t="s">
        <v>10</v>
      </c>
      <c r="B7" s="8">
        <v>72</v>
      </c>
      <c r="C7" s="8">
        <v>7</v>
      </c>
      <c r="D7" s="8">
        <v>22</v>
      </c>
      <c r="E7" s="8">
        <v>16</v>
      </c>
      <c r="F7" s="32"/>
      <c r="G7" s="8">
        <v>84</v>
      </c>
      <c r="H7" s="8">
        <v>4</v>
      </c>
      <c r="I7" s="8">
        <v>22</v>
      </c>
      <c r="J7" s="8">
        <v>7</v>
      </c>
      <c r="K7" s="32"/>
      <c r="L7" s="8">
        <v>108</v>
      </c>
      <c r="M7" s="8">
        <v>0</v>
      </c>
      <c r="N7" s="8">
        <v>5</v>
      </c>
      <c r="O7" s="8">
        <v>3</v>
      </c>
    </row>
    <row r="8" spans="1:22" ht="9.9499999999999993" customHeight="1" x14ac:dyDescent="0.15">
      <c r="A8" s="5" t="s">
        <v>11</v>
      </c>
      <c r="B8" s="8">
        <v>1088</v>
      </c>
      <c r="C8" s="8">
        <v>41</v>
      </c>
      <c r="D8" s="8">
        <v>189</v>
      </c>
      <c r="E8" s="8">
        <v>108</v>
      </c>
      <c r="F8" s="32"/>
      <c r="G8" s="8">
        <v>1154</v>
      </c>
      <c r="H8" s="8">
        <v>31</v>
      </c>
      <c r="I8" s="8">
        <v>173</v>
      </c>
      <c r="J8" s="8">
        <v>69</v>
      </c>
      <c r="K8" s="32"/>
      <c r="L8" s="8">
        <v>1339</v>
      </c>
      <c r="M8" s="8">
        <v>8</v>
      </c>
      <c r="N8" s="8">
        <v>29</v>
      </c>
      <c r="O8" s="8">
        <v>49</v>
      </c>
    </row>
    <row r="9" spans="1:22" ht="9.9499999999999993" customHeight="1" x14ac:dyDescent="0.15">
      <c r="A9" s="5" t="s">
        <v>12</v>
      </c>
      <c r="B9" s="8">
        <v>6471</v>
      </c>
      <c r="C9" s="8">
        <v>406</v>
      </c>
      <c r="D9" s="8">
        <v>1729</v>
      </c>
      <c r="E9" s="8">
        <v>830</v>
      </c>
      <c r="F9" s="32"/>
      <c r="G9" s="8">
        <v>7239</v>
      </c>
      <c r="H9" s="8">
        <v>248</v>
      </c>
      <c r="I9" s="8">
        <v>1463</v>
      </c>
      <c r="J9" s="8">
        <v>497</v>
      </c>
      <c r="K9" s="32"/>
      <c r="L9" s="8">
        <v>8690</v>
      </c>
      <c r="M9" s="8">
        <v>70</v>
      </c>
      <c r="N9" s="8">
        <v>316</v>
      </c>
      <c r="O9" s="8">
        <v>376</v>
      </c>
    </row>
    <row r="10" spans="1:22" ht="9.9499999999999993" customHeight="1" x14ac:dyDescent="0.15">
      <c r="A10" s="5" t="s">
        <v>13</v>
      </c>
      <c r="B10" s="8">
        <v>320</v>
      </c>
      <c r="C10" s="8">
        <v>221</v>
      </c>
      <c r="D10" s="8">
        <v>195</v>
      </c>
      <c r="E10" s="8">
        <v>262</v>
      </c>
      <c r="F10" s="32"/>
      <c r="G10" s="8">
        <v>379</v>
      </c>
      <c r="H10" s="8">
        <v>188</v>
      </c>
      <c r="I10" s="8">
        <v>216</v>
      </c>
      <c r="J10" s="8">
        <v>214</v>
      </c>
      <c r="K10" s="32"/>
      <c r="L10" s="8">
        <v>608</v>
      </c>
      <c r="M10" s="8">
        <v>62</v>
      </c>
      <c r="N10" s="8">
        <v>137</v>
      </c>
      <c r="O10" s="8">
        <v>179</v>
      </c>
    </row>
    <row r="11" spans="1:22" ht="9.9499999999999993" customHeight="1" x14ac:dyDescent="0.15">
      <c r="A11" s="162" t="s">
        <v>14</v>
      </c>
      <c r="B11" s="8">
        <v>118</v>
      </c>
      <c r="C11" s="8">
        <v>101</v>
      </c>
      <c r="D11" s="8">
        <v>34</v>
      </c>
      <c r="E11" s="8">
        <v>234</v>
      </c>
      <c r="F11" s="32"/>
      <c r="G11" s="8">
        <v>155</v>
      </c>
      <c r="H11" s="8">
        <v>90</v>
      </c>
      <c r="I11" s="8">
        <v>45</v>
      </c>
      <c r="J11" s="8">
        <v>194</v>
      </c>
      <c r="K11" s="32"/>
      <c r="L11" s="8">
        <v>194</v>
      </c>
      <c r="M11" s="8">
        <v>43</v>
      </c>
      <c r="N11" s="8">
        <v>73</v>
      </c>
      <c r="O11" s="8">
        <v>164</v>
      </c>
    </row>
    <row r="12" spans="1:22" ht="9.9499999999999993" customHeight="1" x14ac:dyDescent="0.15">
      <c r="A12" s="162" t="s">
        <v>15</v>
      </c>
      <c r="B12" s="8">
        <v>203</v>
      </c>
      <c r="C12" s="8">
        <v>120</v>
      </c>
      <c r="D12" s="8">
        <v>161</v>
      </c>
      <c r="E12" s="8">
        <v>28</v>
      </c>
      <c r="F12" s="32"/>
      <c r="G12" s="8">
        <v>225</v>
      </c>
      <c r="H12" s="8">
        <v>97</v>
      </c>
      <c r="I12" s="8">
        <v>170</v>
      </c>
      <c r="J12" s="8">
        <v>19</v>
      </c>
      <c r="K12" s="32"/>
      <c r="L12" s="8">
        <v>415</v>
      </c>
      <c r="M12" s="8">
        <v>19</v>
      </c>
      <c r="N12" s="8">
        <v>64</v>
      </c>
      <c r="O12" s="8">
        <v>15</v>
      </c>
    </row>
    <row r="13" spans="1:22" ht="9.9499999999999993" customHeight="1" x14ac:dyDescent="0.15">
      <c r="A13" s="5" t="s">
        <v>16</v>
      </c>
      <c r="B13" s="8">
        <v>1589</v>
      </c>
      <c r="C13" s="8">
        <v>1052</v>
      </c>
      <c r="D13" s="8">
        <v>1499</v>
      </c>
      <c r="E13" s="8">
        <v>453</v>
      </c>
      <c r="F13" s="32"/>
      <c r="G13" s="8">
        <v>1817</v>
      </c>
      <c r="H13" s="8">
        <v>920</v>
      </c>
      <c r="I13" s="8">
        <v>1594</v>
      </c>
      <c r="J13" s="8">
        <v>269</v>
      </c>
      <c r="K13" s="32"/>
      <c r="L13" s="8">
        <v>3342</v>
      </c>
      <c r="M13" s="8">
        <v>279</v>
      </c>
      <c r="N13" s="8">
        <v>851</v>
      </c>
      <c r="O13" s="8">
        <v>120</v>
      </c>
    </row>
    <row r="14" spans="1:22" ht="9.9499999999999993" customHeight="1" x14ac:dyDescent="0.15">
      <c r="A14" s="5" t="s">
        <v>17</v>
      </c>
      <c r="B14" s="8">
        <v>459</v>
      </c>
      <c r="C14" s="8">
        <v>96</v>
      </c>
      <c r="D14" s="8">
        <v>314</v>
      </c>
      <c r="E14" s="8">
        <v>266</v>
      </c>
      <c r="F14" s="32"/>
      <c r="G14" s="8">
        <v>476</v>
      </c>
      <c r="H14" s="8">
        <v>81</v>
      </c>
      <c r="I14" s="8">
        <v>382</v>
      </c>
      <c r="J14" s="8">
        <v>192</v>
      </c>
      <c r="K14" s="32"/>
      <c r="L14" s="8">
        <v>856</v>
      </c>
      <c r="M14" s="8">
        <v>29</v>
      </c>
      <c r="N14" s="8">
        <v>174</v>
      </c>
      <c r="O14" s="8">
        <v>76</v>
      </c>
    </row>
    <row r="15" spans="1:22" ht="9.9499999999999993" customHeight="1" x14ac:dyDescent="0.15">
      <c r="A15" s="5" t="s">
        <v>18</v>
      </c>
      <c r="B15" s="8">
        <v>2679</v>
      </c>
      <c r="C15" s="8">
        <v>211</v>
      </c>
      <c r="D15" s="8">
        <v>982</v>
      </c>
      <c r="E15" s="8">
        <v>346</v>
      </c>
      <c r="F15" s="32"/>
      <c r="G15" s="8">
        <v>2996</v>
      </c>
      <c r="H15" s="8">
        <v>156</v>
      </c>
      <c r="I15" s="8">
        <v>832</v>
      </c>
      <c r="J15" s="8">
        <v>226</v>
      </c>
      <c r="K15" s="32"/>
      <c r="L15" s="8">
        <v>3865</v>
      </c>
      <c r="M15" s="8">
        <v>17</v>
      </c>
      <c r="N15" s="8">
        <v>178</v>
      </c>
      <c r="O15" s="8">
        <v>148</v>
      </c>
    </row>
    <row r="16" spans="1:22" ht="9.9499999999999993" customHeight="1" x14ac:dyDescent="0.15">
      <c r="A16" s="5" t="s">
        <v>19</v>
      </c>
      <c r="B16" s="8">
        <v>2647</v>
      </c>
      <c r="C16" s="8">
        <v>90</v>
      </c>
      <c r="D16" s="8">
        <v>379</v>
      </c>
      <c r="E16" s="8">
        <v>347</v>
      </c>
      <c r="F16" s="32"/>
      <c r="G16" s="8">
        <v>2887</v>
      </c>
      <c r="H16" s="8">
        <v>63</v>
      </c>
      <c r="I16" s="8">
        <v>323</v>
      </c>
      <c r="J16" s="8">
        <v>194</v>
      </c>
      <c r="K16" s="32"/>
      <c r="L16" s="8">
        <v>3194</v>
      </c>
      <c r="M16" s="8">
        <v>16</v>
      </c>
      <c r="N16" s="8">
        <v>85</v>
      </c>
      <c r="O16" s="8">
        <v>160</v>
      </c>
    </row>
    <row r="17" spans="1:15" ht="9.9499999999999993" customHeight="1" x14ac:dyDescent="0.15">
      <c r="A17" s="5" t="s">
        <v>20</v>
      </c>
      <c r="B17" s="8">
        <v>430</v>
      </c>
      <c r="C17" s="8">
        <v>50</v>
      </c>
      <c r="D17" s="8">
        <v>270</v>
      </c>
      <c r="E17" s="8">
        <v>63</v>
      </c>
      <c r="F17" s="32"/>
      <c r="G17" s="8">
        <v>451</v>
      </c>
      <c r="H17" s="8">
        <v>48</v>
      </c>
      <c r="I17" s="8">
        <v>273</v>
      </c>
      <c r="J17" s="8">
        <v>40</v>
      </c>
      <c r="K17" s="32"/>
      <c r="L17" s="8">
        <v>651</v>
      </c>
      <c r="M17" s="8">
        <v>20</v>
      </c>
      <c r="N17" s="8">
        <v>124</v>
      </c>
      <c r="O17" s="8">
        <v>18</v>
      </c>
    </row>
    <row r="18" spans="1:15" ht="9.9499999999999993" customHeight="1" x14ac:dyDescent="0.15">
      <c r="A18" s="5" t="s">
        <v>21</v>
      </c>
      <c r="B18" s="8">
        <v>593</v>
      </c>
      <c r="C18" s="8">
        <v>203</v>
      </c>
      <c r="D18" s="8">
        <v>505</v>
      </c>
      <c r="E18" s="8">
        <v>105</v>
      </c>
      <c r="F18" s="32"/>
      <c r="G18" s="8">
        <v>652</v>
      </c>
      <c r="H18" s="8">
        <v>152</v>
      </c>
      <c r="I18" s="8">
        <v>545</v>
      </c>
      <c r="J18" s="8">
        <v>60</v>
      </c>
      <c r="K18" s="32"/>
      <c r="L18" s="8">
        <v>1123</v>
      </c>
      <c r="M18" s="8">
        <v>43</v>
      </c>
      <c r="N18" s="8">
        <v>224</v>
      </c>
      <c r="O18" s="8">
        <v>17</v>
      </c>
    </row>
    <row r="19" spans="1:15" ht="9.9499999999999993" customHeight="1" x14ac:dyDescent="0.15">
      <c r="A19" s="5" t="s">
        <v>22</v>
      </c>
      <c r="B19" s="8">
        <v>3571</v>
      </c>
      <c r="C19" s="8">
        <v>210</v>
      </c>
      <c r="D19" s="8">
        <v>1187</v>
      </c>
      <c r="E19" s="8">
        <v>448</v>
      </c>
      <c r="F19" s="32"/>
      <c r="G19" s="8">
        <v>3788</v>
      </c>
      <c r="H19" s="8">
        <v>191</v>
      </c>
      <c r="I19" s="8">
        <v>1193</v>
      </c>
      <c r="J19" s="8">
        <v>245</v>
      </c>
      <c r="K19" s="32"/>
      <c r="L19" s="8">
        <v>4795</v>
      </c>
      <c r="M19" s="8">
        <v>60</v>
      </c>
      <c r="N19" s="8">
        <v>303</v>
      </c>
      <c r="O19" s="8">
        <v>225</v>
      </c>
    </row>
    <row r="20" spans="1:15" ht="9.9499999999999993" customHeight="1" x14ac:dyDescent="0.15">
      <c r="A20" s="5" t="s">
        <v>23</v>
      </c>
      <c r="B20" s="8">
        <v>573</v>
      </c>
      <c r="C20" s="8">
        <v>123</v>
      </c>
      <c r="D20" s="8">
        <v>434</v>
      </c>
      <c r="E20" s="8">
        <v>78</v>
      </c>
      <c r="F20" s="32"/>
      <c r="G20" s="8">
        <v>645</v>
      </c>
      <c r="H20" s="8">
        <v>101</v>
      </c>
      <c r="I20" s="8">
        <v>426</v>
      </c>
      <c r="J20" s="8">
        <v>33</v>
      </c>
      <c r="K20" s="32"/>
      <c r="L20" s="8">
        <v>1031</v>
      </c>
      <c r="M20" s="8">
        <v>31</v>
      </c>
      <c r="N20" s="8">
        <v>110</v>
      </c>
      <c r="O20" s="8">
        <v>28</v>
      </c>
    </row>
    <row r="21" spans="1:15" ht="9.9499999999999993" customHeight="1" x14ac:dyDescent="0.15">
      <c r="A21" s="5" t="s">
        <v>24</v>
      </c>
      <c r="B21" s="8">
        <v>122</v>
      </c>
      <c r="C21" s="8">
        <v>32</v>
      </c>
      <c r="D21" s="8">
        <v>111</v>
      </c>
      <c r="E21" s="8">
        <v>8</v>
      </c>
      <c r="F21" s="32"/>
      <c r="G21" s="8">
        <v>137</v>
      </c>
      <c r="H21" s="8">
        <v>27</v>
      </c>
      <c r="I21" s="8">
        <v>106</v>
      </c>
      <c r="J21" s="8">
        <v>3</v>
      </c>
      <c r="K21" s="32"/>
      <c r="L21" s="8">
        <v>233</v>
      </c>
      <c r="M21" s="8">
        <v>11</v>
      </c>
      <c r="N21" s="8">
        <v>25</v>
      </c>
      <c r="O21" s="8">
        <v>4</v>
      </c>
    </row>
    <row r="22" spans="1:15" ht="9.9499999999999993" customHeight="1" x14ac:dyDescent="0.15">
      <c r="A22" s="5" t="s">
        <v>25</v>
      </c>
      <c r="B22" s="8">
        <v>1837</v>
      </c>
      <c r="C22" s="8">
        <v>840</v>
      </c>
      <c r="D22" s="8">
        <v>2393</v>
      </c>
      <c r="E22" s="8">
        <v>196</v>
      </c>
      <c r="F22" s="32"/>
      <c r="G22" s="8">
        <v>1839</v>
      </c>
      <c r="H22" s="8">
        <v>777</v>
      </c>
      <c r="I22" s="8">
        <v>2469</v>
      </c>
      <c r="J22" s="8">
        <v>170</v>
      </c>
      <c r="K22" s="32"/>
      <c r="L22" s="8">
        <v>3625</v>
      </c>
      <c r="M22" s="8">
        <v>313</v>
      </c>
      <c r="N22" s="8">
        <v>1225</v>
      </c>
      <c r="O22" s="8">
        <v>97</v>
      </c>
    </row>
    <row r="23" spans="1:15" ht="9.9499999999999993" customHeight="1" x14ac:dyDescent="0.15">
      <c r="A23" s="5" t="s">
        <v>26</v>
      </c>
      <c r="B23" s="8">
        <v>1689</v>
      </c>
      <c r="C23" s="8">
        <v>441</v>
      </c>
      <c r="D23" s="8">
        <v>1452</v>
      </c>
      <c r="E23" s="8">
        <v>116</v>
      </c>
      <c r="F23" s="32"/>
      <c r="G23" s="8">
        <v>1810</v>
      </c>
      <c r="H23" s="8">
        <v>396</v>
      </c>
      <c r="I23" s="8">
        <v>1395</v>
      </c>
      <c r="J23" s="8">
        <v>97</v>
      </c>
      <c r="K23" s="32"/>
      <c r="L23" s="8">
        <v>2990</v>
      </c>
      <c r="M23" s="8">
        <v>138</v>
      </c>
      <c r="N23" s="8">
        <v>501</v>
      </c>
      <c r="O23" s="8">
        <v>46</v>
      </c>
    </row>
    <row r="24" spans="1:15" ht="9.9499999999999993" customHeight="1" x14ac:dyDescent="0.15">
      <c r="A24" s="5" t="s">
        <v>27</v>
      </c>
      <c r="B24" s="8">
        <v>216</v>
      </c>
      <c r="C24" s="8">
        <v>79</v>
      </c>
      <c r="D24" s="8">
        <v>199</v>
      </c>
      <c r="E24" s="8">
        <v>11</v>
      </c>
      <c r="F24" s="32"/>
      <c r="G24" s="8">
        <v>257</v>
      </c>
      <c r="H24" s="8">
        <v>62</v>
      </c>
      <c r="I24" s="8">
        <v>177</v>
      </c>
      <c r="J24" s="8">
        <v>9</v>
      </c>
      <c r="K24" s="32"/>
      <c r="L24" s="8">
        <v>421</v>
      </c>
      <c r="M24" s="8">
        <v>26</v>
      </c>
      <c r="N24" s="8">
        <v>51</v>
      </c>
      <c r="O24" s="8">
        <v>7</v>
      </c>
    </row>
    <row r="25" spans="1:15" ht="9.9499999999999993" customHeight="1" x14ac:dyDescent="0.15">
      <c r="A25" s="5" t="s">
        <v>28</v>
      </c>
      <c r="B25" s="8">
        <v>542</v>
      </c>
      <c r="C25" s="8">
        <v>381</v>
      </c>
      <c r="D25" s="8">
        <v>736</v>
      </c>
      <c r="E25" s="8">
        <v>74</v>
      </c>
      <c r="F25" s="32"/>
      <c r="G25" s="8">
        <v>637</v>
      </c>
      <c r="H25" s="8">
        <v>332</v>
      </c>
      <c r="I25" s="8">
        <v>718</v>
      </c>
      <c r="J25" s="8">
        <v>46</v>
      </c>
      <c r="K25" s="32"/>
      <c r="L25" s="8">
        <v>1192</v>
      </c>
      <c r="M25" s="8">
        <v>125</v>
      </c>
      <c r="N25" s="8">
        <v>362</v>
      </c>
      <c r="O25" s="8">
        <v>51</v>
      </c>
    </row>
    <row r="26" spans="1:15" ht="9.9499999999999993" customHeight="1" x14ac:dyDescent="0.15">
      <c r="A26" s="5" t="s">
        <v>29</v>
      </c>
      <c r="B26" s="8">
        <v>1570</v>
      </c>
      <c r="C26" s="8">
        <v>697</v>
      </c>
      <c r="D26" s="8">
        <v>2095</v>
      </c>
      <c r="E26" s="8">
        <v>164</v>
      </c>
      <c r="F26" s="32"/>
      <c r="G26" s="8">
        <v>1763</v>
      </c>
      <c r="H26" s="8">
        <v>575</v>
      </c>
      <c r="I26" s="8">
        <v>2052</v>
      </c>
      <c r="J26" s="8">
        <v>130</v>
      </c>
      <c r="K26" s="32"/>
      <c r="L26" s="8">
        <v>3328</v>
      </c>
      <c r="M26" s="8">
        <v>200</v>
      </c>
      <c r="N26" s="8">
        <v>824</v>
      </c>
      <c r="O26" s="8">
        <v>122</v>
      </c>
    </row>
    <row r="27" spans="1:15" ht="9.9499999999999993" customHeight="1" x14ac:dyDescent="0.15">
      <c r="A27" s="5" t="s">
        <v>30</v>
      </c>
      <c r="B27" s="8">
        <v>843</v>
      </c>
      <c r="C27" s="8">
        <v>10</v>
      </c>
      <c r="D27" s="8">
        <v>482</v>
      </c>
      <c r="E27" s="8">
        <v>172</v>
      </c>
      <c r="F27" s="32"/>
      <c r="G27" s="8">
        <v>849</v>
      </c>
      <c r="H27" s="8">
        <v>8</v>
      </c>
      <c r="I27" s="8">
        <v>502</v>
      </c>
      <c r="J27" s="8">
        <v>146</v>
      </c>
      <c r="K27" s="32"/>
      <c r="L27" s="8">
        <v>1283</v>
      </c>
      <c r="M27" s="8">
        <v>1</v>
      </c>
      <c r="N27" s="8">
        <v>138</v>
      </c>
      <c r="O27" s="8">
        <v>83</v>
      </c>
    </row>
    <row r="28" spans="1:15" x14ac:dyDescent="0.15">
      <c r="A28" s="261" t="s">
        <v>158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</row>
    <row r="29" spans="1:15" ht="9.9499999999999993" customHeight="1" x14ac:dyDescent="0.15">
      <c r="A29" s="5" t="s">
        <v>31</v>
      </c>
      <c r="B29" s="16">
        <v>10416</v>
      </c>
      <c r="C29" s="16">
        <v>667</v>
      </c>
      <c r="D29" s="16">
        <v>2692</v>
      </c>
      <c r="E29" s="16">
        <v>1219</v>
      </c>
      <c r="F29" s="16"/>
      <c r="G29" s="16">
        <v>11567</v>
      </c>
      <c r="H29" s="16">
        <v>420</v>
      </c>
      <c r="I29" s="16">
        <v>2254</v>
      </c>
      <c r="J29" s="16">
        <v>776</v>
      </c>
      <c r="K29" s="16"/>
      <c r="L29" s="16">
        <v>13796</v>
      </c>
      <c r="M29" s="16">
        <v>117</v>
      </c>
      <c r="N29" s="16">
        <v>517</v>
      </c>
      <c r="O29" s="16">
        <v>581</v>
      </c>
    </row>
    <row r="30" spans="1:15" ht="9.9499999999999993" customHeight="1" x14ac:dyDescent="0.15">
      <c r="A30" s="5" t="s">
        <v>32</v>
      </c>
      <c r="B30" s="8">
        <v>5047</v>
      </c>
      <c r="C30" s="8">
        <v>1581</v>
      </c>
      <c r="D30" s="8">
        <v>2990</v>
      </c>
      <c r="E30" s="8">
        <v>1326</v>
      </c>
      <c r="F30" s="32"/>
      <c r="G30" s="8">
        <v>5668</v>
      </c>
      <c r="H30" s="8">
        <v>1345</v>
      </c>
      <c r="I30" s="8">
        <v>3023</v>
      </c>
      <c r="J30" s="8">
        <v>901</v>
      </c>
      <c r="K30" s="32"/>
      <c r="L30" s="8">
        <v>8671</v>
      </c>
      <c r="M30" s="8">
        <v>387</v>
      </c>
      <c r="N30" s="8">
        <v>1339</v>
      </c>
      <c r="O30" s="8">
        <v>523</v>
      </c>
    </row>
    <row r="31" spans="1:15" ht="9.9499999999999993" customHeight="1" x14ac:dyDescent="0.15">
      <c r="A31" s="5" t="s">
        <v>33</v>
      </c>
      <c r="B31" s="8">
        <v>7241</v>
      </c>
      <c r="C31" s="8">
        <v>553</v>
      </c>
      <c r="D31" s="8">
        <v>2340</v>
      </c>
      <c r="E31" s="8">
        <v>963</v>
      </c>
      <c r="F31" s="32"/>
      <c r="G31" s="8">
        <v>7778</v>
      </c>
      <c r="H31" s="8">
        <v>455</v>
      </c>
      <c r="I31" s="8">
        <v>2335</v>
      </c>
      <c r="J31" s="8">
        <v>539</v>
      </c>
      <c r="K31" s="32"/>
      <c r="L31" s="8">
        <v>9763</v>
      </c>
      <c r="M31" s="8">
        <v>139</v>
      </c>
      <c r="N31" s="8">
        <v>737</v>
      </c>
      <c r="O31" s="8">
        <v>421</v>
      </c>
    </row>
    <row r="32" spans="1:15" ht="9.9499999999999993" customHeight="1" x14ac:dyDescent="0.15">
      <c r="A32" s="5" t="s">
        <v>34</v>
      </c>
      <c r="B32" s="8">
        <v>4978</v>
      </c>
      <c r="C32" s="8">
        <v>1896</v>
      </c>
      <c r="D32" s="8">
        <v>5324</v>
      </c>
      <c r="E32" s="8">
        <v>483</v>
      </c>
      <c r="F32" s="32"/>
      <c r="G32" s="8">
        <v>5326</v>
      </c>
      <c r="H32" s="8">
        <v>1695</v>
      </c>
      <c r="I32" s="8">
        <v>5291</v>
      </c>
      <c r="J32" s="8">
        <v>358</v>
      </c>
      <c r="K32" s="32"/>
      <c r="L32" s="8">
        <v>9492</v>
      </c>
      <c r="M32" s="8">
        <v>643</v>
      </c>
      <c r="N32" s="8">
        <v>2273</v>
      </c>
      <c r="O32" s="8">
        <v>234</v>
      </c>
    </row>
    <row r="33" spans="1:15" ht="9.9499999999999993" customHeight="1" x14ac:dyDescent="0.15">
      <c r="A33" s="5" t="s">
        <v>35</v>
      </c>
      <c r="B33" s="8">
        <v>2413</v>
      </c>
      <c r="C33" s="8">
        <v>707</v>
      </c>
      <c r="D33" s="8">
        <v>2577</v>
      </c>
      <c r="E33" s="8">
        <v>336</v>
      </c>
      <c r="F33" s="32"/>
      <c r="G33" s="8">
        <v>2612</v>
      </c>
      <c r="H33" s="8">
        <v>583</v>
      </c>
      <c r="I33" s="8">
        <v>2554</v>
      </c>
      <c r="J33" s="8">
        <v>276</v>
      </c>
      <c r="K33" s="32"/>
      <c r="L33" s="8">
        <v>4611</v>
      </c>
      <c r="M33" s="8">
        <v>201</v>
      </c>
      <c r="N33" s="8">
        <v>962</v>
      </c>
      <c r="O33" s="8">
        <v>205</v>
      </c>
    </row>
    <row r="34" spans="1:15" ht="9.9499999999999993" customHeight="1" x14ac:dyDescent="0.15">
      <c r="A34" s="261" t="s">
        <v>159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</row>
    <row r="35" spans="1:15" ht="9.9499999999999993" customHeight="1" x14ac:dyDescent="0.15">
      <c r="A35" s="5" t="s">
        <v>36</v>
      </c>
      <c r="B35" s="16">
        <v>5270</v>
      </c>
      <c r="C35" s="16">
        <v>459</v>
      </c>
      <c r="D35" s="16">
        <v>1987</v>
      </c>
      <c r="E35" s="16">
        <v>622</v>
      </c>
      <c r="F35" s="16"/>
      <c r="G35" s="16">
        <v>5715</v>
      </c>
      <c r="H35" s="16">
        <v>345</v>
      </c>
      <c r="I35" s="16">
        <v>1869</v>
      </c>
      <c r="J35" s="16">
        <v>403</v>
      </c>
      <c r="K35" s="16"/>
      <c r="L35" s="16">
        <v>7219</v>
      </c>
      <c r="M35" s="16">
        <v>124</v>
      </c>
      <c r="N35" s="16">
        <v>728</v>
      </c>
      <c r="O35" s="16">
        <v>258</v>
      </c>
    </row>
    <row r="36" spans="1:15" ht="9.9499999999999993" customHeight="1" x14ac:dyDescent="0.15">
      <c r="A36" s="5" t="s">
        <v>37</v>
      </c>
      <c r="B36" s="8">
        <v>5167</v>
      </c>
      <c r="C36" s="8">
        <v>515</v>
      </c>
      <c r="D36" s="8">
        <v>2094</v>
      </c>
      <c r="E36" s="8">
        <v>328</v>
      </c>
      <c r="F36" s="32"/>
      <c r="G36" s="8">
        <v>5476</v>
      </c>
      <c r="H36" s="8">
        <v>389</v>
      </c>
      <c r="I36" s="8">
        <v>2034</v>
      </c>
      <c r="J36" s="8">
        <v>211</v>
      </c>
      <c r="K36" s="32"/>
      <c r="L36" s="8">
        <v>6991</v>
      </c>
      <c r="M36" s="8">
        <v>135</v>
      </c>
      <c r="N36" s="8">
        <v>771</v>
      </c>
      <c r="O36" s="8">
        <v>209</v>
      </c>
    </row>
    <row r="37" spans="1:15" ht="9.9499999999999993" customHeight="1" x14ac:dyDescent="0.15">
      <c r="A37" s="5" t="s">
        <v>38</v>
      </c>
      <c r="B37" s="8">
        <v>1240</v>
      </c>
      <c r="C37" s="8">
        <v>485</v>
      </c>
      <c r="D37" s="8">
        <v>1070</v>
      </c>
      <c r="E37" s="8">
        <v>299</v>
      </c>
      <c r="F37" s="32"/>
      <c r="G37" s="8">
        <v>1394</v>
      </c>
      <c r="H37" s="8">
        <v>430</v>
      </c>
      <c r="I37" s="8">
        <v>1084</v>
      </c>
      <c r="J37" s="8">
        <v>181</v>
      </c>
      <c r="K37" s="32"/>
      <c r="L37" s="8">
        <v>2267</v>
      </c>
      <c r="M37" s="8">
        <v>148</v>
      </c>
      <c r="N37" s="8">
        <v>550</v>
      </c>
      <c r="O37" s="8">
        <v>112</v>
      </c>
    </row>
    <row r="38" spans="1:15" ht="9.9499999999999993" customHeight="1" x14ac:dyDescent="0.15">
      <c r="A38" s="5" t="s">
        <v>39</v>
      </c>
      <c r="B38" s="8">
        <v>5696</v>
      </c>
      <c r="C38" s="8">
        <v>1793</v>
      </c>
      <c r="D38" s="8">
        <v>4016</v>
      </c>
      <c r="E38" s="8">
        <v>1068</v>
      </c>
      <c r="F38" s="32"/>
      <c r="G38" s="8">
        <v>6351</v>
      </c>
      <c r="H38" s="8">
        <v>1544</v>
      </c>
      <c r="I38" s="8">
        <v>3989</v>
      </c>
      <c r="J38" s="8">
        <v>680</v>
      </c>
      <c r="K38" s="32"/>
      <c r="L38" s="8">
        <v>10029</v>
      </c>
      <c r="M38" s="8">
        <v>439</v>
      </c>
      <c r="N38" s="8">
        <v>1568</v>
      </c>
      <c r="O38" s="8">
        <v>494</v>
      </c>
    </row>
    <row r="39" spans="1:15" ht="9.9499999999999993" customHeight="1" x14ac:dyDescent="0.15">
      <c r="A39" s="5" t="s">
        <v>40</v>
      </c>
      <c r="B39" s="8">
        <v>7249</v>
      </c>
      <c r="C39" s="8">
        <v>1527</v>
      </c>
      <c r="D39" s="8">
        <v>4488</v>
      </c>
      <c r="E39" s="8">
        <v>1213</v>
      </c>
      <c r="F39" s="32"/>
      <c r="G39" s="8">
        <v>8013</v>
      </c>
      <c r="H39" s="8">
        <v>1285</v>
      </c>
      <c r="I39" s="8">
        <v>4374</v>
      </c>
      <c r="J39" s="8">
        <v>822</v>
      </c>
      <c r="K39" s="32"/>
      <c r="L39" s="8">
        <v>11884</v>
      </c>
      <c r="M39" s="8">
        <v>480</v>
      </c>
      <c r="N39" s="8">
        <v>1552</v>
      </c>
      <c r="O39" s="8">
        <v>520</v>
      </c>
    </row>
    <row r="40" spans="1:15" ht="9.9499999999999993" customHeight="1" x14ac:dyDescent="0.15">
      <c r="A40" s="5" t="s">
        <v>41</v>
      </c>
      <c r="B40" s="8">
        <v>5473</v>
      </c>
      <c r="C40" s="8">
        <v>624</v>
      </c>
      <c r="D40" s="8">
        <v>2268</v>
      </c>
      <c r="E40" s="8">
        <v>797</v>
      </c>
      <c r="F40" s="32"/>
      <c r="G40" s="8">
        <v>6003</v>
      </c>
      <c r="H40" s="8">
        <v>504</v>
      </c>
      <c r="I40" s="8">
        <v>2108</v>
      </c>
      <c r="J40" s="8">
        <v>555</v>
      </c>
      <c r="K40" s="32"/>
      <c r="L40" s="8">
        <v>7944</v>
      </c>
      <c r="M40" s="8">
        <v>161</v>
      </c>
      <c r="N40" s="8">
        <v>659</v>
      </c>
      <c r="O40" s="8">
        <v>370</v>
      </c>
    </row>
    <row r="41" spans="1:15" ht="9.9499999999999993" customHeight="1" x14ac:dyDescent="0.15">
      <c r="A41" s="12" t="s">
        <v>105</v>
      </c>
      <c r="B41" s="13">
        <v>30096</v>
      </c>
      <c r="C41" s="13">
        <v>5404</v>
      </c>
      <c r="D41" s="13">
        <v>15924</v>
      </c>
      <c r="E41" s="13">
        <v>4327</v>
      </c>
      <c r="F41" s="13"/>
      <c r="G41" s="13">
        <v>32951</v>
      </c>
      <c r="H41" s="13">
        <v>4498</v>
      </c>
      <c r="I41" s="13">
        <v>15458</v>
      </c>
      <c r="J41" s="13">
        <v>2851</v>
      </c>
      <c r="K41" s="13"/>
      <c r="L41" s="13">
        <v>46333</v>
      </c>
      <c r="M41" s="13">
        <v>1487</v>
      </c>
      <c r="N41" s="13">
        <v>5828</v>
      </c>
      <c r="O41" s="13">
        <v>1964</v>
      </c>
    </row>
    <row r="42" spans="1:15" ht="9" customHeight="1" x14ac:dyDescent="0.15">
      <c r="A42" s="19" t="s">
        <v>106</v>
      </c>
    </row>
  </sheetData>
  <mergeCells count="9">
    <mergeCell ref="A1:T1"/>
    <mergeCell ref="U2:V2"/>
    <mergeCell ref="A28:O28"/>
    <mergeCell ref="A34:O34"/>
    <mergeCell ref="A3:A4"/>
    <mergeCell ref="B3:E3"/>
    <mergeCell ref="G3:J3"/>
    <mergeCell ref="L3:O3"/>
    <mergeCell ref="A5:O5"/>
  </mergeCells>
  <hyperlinks>
    <hyperlink ref="U2:V2" location="'Indice delle tavole'!A1" display="TORNA ALL'INDICE"/>
  </hyperlinks>
  <pageMargins left="0.5" right="0.5" top="0.5" bottom="0.5" header="0" footer="0"/>
  <pageSetup paperSize="9" scale="6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sqref="A1:J1"/>
    </sheetView>
  </sheetViews>
  <sheetFormatPr defaultColWidth="11.19921875" defaultRowHeight="9" customHeight="1" x14ac:dyDescent="0.15"/>
  <cols>
    <col min="1" max="5" width="22" style="1" customWidth="1"/>
    <col min="6" max="16384" width="11.19921875" style="1"/>
  </cols>
  <sheetData>
    <row r="1" spans="1:11" s="173" customFormat="1" ht="26.25" customHeight="1" x14ac:dyDescent="0.2">
      <c r="A1" s="260" t="s">
        <v>181</v>
      </c>
      <c r="B1" s="260"/>
      <c r="C1" s="260"/>
      <c r="D1" s="260"/>
      <c r="E1" s="260"/>
      <c r="F1" s="260"/>
      <c r="G1" s="260"/>
      <c r="H1" s="260"/>
      <c r="I1" s="260"/>
      <c r="J1" s="260"/>
      <c r="K1" s="185"/>
    </row>
    <row r="2" spans="1:11" ht="12" x14ac:dyDescent="0.2">
      <c r="J2" s="243" t="s">
        <v>212</v>
      </c>
      <c r="K2" s="243"/>
    </row>
    <row r="3" spans="1:11" ht="19.5" customHeight="1" x14ac:dyDescent="0.15">
      <c r="A3" s="36"/>
      <c r="B3" s="269" t="s">
        <v>54</v>
      </c>
      <c r="C3" s="269"/>
      <c r="D3" s="269"/>
      <c r="E3" s="269"/>
    </row>
    <row r="4" spans="1:11" s="4" customFormat="1" ht="32.1" customHeight="1" x14ac:dyDescent="0.15">
      <c r="A4" s="64" t="s">
        <v>109</v>
      </c>
      <c r="B4" s="38" t="s">
        <v>3</v>
      </c>
      <c r="C4" s="38" t="s">
        <v>4</v>
      </c>
      <c r="D4" s="38" t="s">
        <v>55</v>
      </c>
      <c r="E4" s="39" t="s">
        <v>56</v>
      </c>
    </row>
    <row r="5" spans="1:11" s="70" customFormat="1" x14ac:dyDescent="0.15">
      <c r="A5" s="262" t="s">
        <v>43</v>
      </c>
      <c r="B5" s="262"/>
      <c r="C5" s="262"/>
      <c r="D5" s="262"/>
      <c r="E5" s="262"/>
    </row>
    <row r="6" spans="1:11" ht="9.9499999999999993" customHeight="1" x14ac:dyDescent="0.15">
      <c r="A6" s="69" t="s">
        <v>57</v>
      </c>
      <c r="B6" s="26">
        <v>82.3</v>
      </c>
      <c r="C6" s="26">
        <v>2</v>
      </c>
      <c r="D6" s="26">
        <v>11.3</v>
      </c>
      <c r="E6" s="26">
        <v>3.7</v>
      </c>
    </row>
    <row r="7" spans="1:11" ht="9.9499999999999993" customHeight="1" x14ac:dyDescent="0.15">
      <c r="A7" s="69" t="s">
        <v>58</v>
      </c>
      <c r="B7" s="21">
        <v>78.599999999999994</v>
      </c>
      <c r="C7" s="21">
        <v>2.4</v>
      </c>
      <c r="D7" s="21">
        <v>13.9</v>
      </c>
      <c r="E7" s="21">
        <v>4.4000000000000004</v>
      </c>
    </row>
    <row r="8" spans="1:11" ht="9.9499999999999993" customHeight="1" x14ac:dyDescent="0.15">
      <c r="A8" s="69" t="s">
        <v>59</v>
      </c>
      <c r="B8" s="21">
        <v>77.099999999999994</v>
      </c>
      <c r="C8" s="21">
        <v>2.2999999999999998</v>
      </c>
      <c r="D8" s="21">
        <v>15.6</v>
      </c>
      <c r="E8" s="21">
        <v>4.2</v>
      </c>
    </row>
    <row r="9" spans="1:11" ht="9.9499999999999993" customHeight="1" x14ac:dyDescent="0.15">
      <c r="A9" s="69" t="s">
        <v>60</v>
      </c>
      <c r="B9" s="21">
        <v>78.099999999999994</v>
      </c>
      <c r="C9" s="21">
        <v>2.7</v>
      </c>
      <c r="D9" s="21">
        <v>15.3</v>
      </c>
      <c r="E9" s="21">
        <v>3.1</v>
      </c>
    </row>
    <row r="10" spans="1:11" ht="9.9499999999999993" customHeight="1" x14ac:dyDescent="0.15">
      <c r="A10" s="69" t="s">
        <v>61</v>
      </c>
      <c r="B10" s="21">
        <v>73.599999999999994</v>
      </c>
      <c r="C10" s="21">
        <v>3.4</v>
      </c>
      <c r="D10" s="21">
        <v>19.5</v>
      </c>
      <c r="E10" s="21">
        <v>2.7</v>
      </c>
    </row>
    <row r="11" spans="1:11" ht="9.9499999999999993" customHeight="1" x14ac:dyDescent="0.15">
      <c r="A11" s="69" t="s">
        <v>62</v>
      </c>
      <c r="B11" s="21">
        <v>79.900000000000006</v>
      </c>
      <c r="C11" s="21">
        <v>3.8</v>
      </c>
      <c r="D11" s="21">
        <v>12.4</v>
      </c>
      <c r="E11" s="21">
        <v>3.9</v>
      </c>
    </row>
    <row r="12" spans="1:11" ht="9.9499999999999993" customHeight="1" x14ac:dyDescent="0.15">
      <c r="A12" s="98" t="s">
        <v>42</v>
      </c>
      <c r="B12" s="23">
        <v>77.2</v>
      </c>
      <c r="C12" s="23">
        <v>2.7</v>
      </c>
      <c r="D12" s="23">
        <v>15.8</v>
      </c>
      <c r="E12" s="23">
        <v>3.6</v>
      </c>
    </row>
    <row r="13" spans="1:11" s="68" customFormat="1" ht="9.9499999999999993" customHeight="1" x14ac:dyDescent="0.15">
      <c r="A13" s="268" t="s">
        <v>53</v>
      </c>
      <c r="B13" s="268"/>
      <c r="C13" s="268"/>
      <c r="D13" s="268"/>
      <c r="E13" s="268"/>
    </row>
    <row r="14" spans="1:11" ht="9.9499999999999993" customHeight="1" x14ac:dyDescent="0.15">
      <c r="A14" s="69" t="s">
        <v>57</v>
      </c>
      <c r="B14" s="26">
        <v>80.599999999999994</v>
      </c>
      <c r="C14" s="26">
        <v>0.6</v>
      </c>
      <c r="D14" s="26">
        <v>12.3</v>
      </c>
      <c r="E14" s="26">
        <v>6.2</v>
      </c>
    </row>
    <row r="15" spans="1:11" ht="9.9499999999999993" customHeight="1" x14ac:dyDescent="0.15">
      <c r="A15" s="69" t="s">
        <v>58</v>
      </c>
      <c r="B15" s="21">
        <v>87.1</v>
      </c>
      <c r="C15" s="21">
        <v>0.4</v>
      </c>
      <c r="D15" s="21">
        <v>7.2</v>
      </c>
      <c r="E15" s="21">
        <v>5</v>
      </c>
    </row>
    <row r="16" spans="1:11" ht="9.9499999999999993" customHeight="1" x14ac:dyDescent="0.15">
      <c r="A16" s="69" t="s">
        <v>59</v>
      </c>
      <c r="B16" s="21">
        <v>87.8</v>
      </c>
      <c r="C16" s="21">
        <v>0.3</v>
      </c>
      <c r="D16" s="21">
        <v>7.4</v>
      </c>
      <c r="E16" s="21">
        <v>3.5</v>
      </c>
    </row>
    <row r="17" spans="1:5" ht="9.9499999999999993" customHeight="1" x14ac:dyDescent="0.15">
      <c r="A17" s="69" t="s">
        <v>60</v>
      </c>
      <c r="B17" s="21">
        <v>86.5</v>
      </c>
      <c r="C17" s="21">
        <v>0.9</v>
      </c>
      <c r="D17" s="21">
        <v>9.3000000000000007</v>
      </c>
      <c r="E17" s="21">
        <v>3.2</v>
      </c>
    </row>
    <row r="18" spans="1:5" ht="9.9499999999999993" customHeight="1" x14ac:dyDescent="0.15">
      <c r="A18" s="69" t="s">
        <v>61</v>
      </c>
      <c r="B18" s="21">
        <v>86.4</v>
      </c>
      <c r="C18" s="21">
        <v>1.4</v>
      </c>
      <c r="D18" s="21">
        <v>9.4</v>
      </c>
      <c r="E18" s="21">
        <v>2.2999999999999998</v>
      </c>
    </row>
    <row r="19" spans="1:5" ht="9.9499999999999993" customHeight="1" x14ac:dyDescent="0.15">
      <c r="A19" s="69" t="s">
        <v>62</v>
      </c>
      <c r="B19" s="21">
        <v>88.6</v>
      </c>
      <c r="C19" s="21">
        <v>1.2</v>
      </c>
      <c r="D19" s="21">
        <v>6.8</v>
      </c>
      <c r="E19" s="21">
        <v>2.6</v>
      </c>
    </row>
    <row r="20" spans="1:5" ht="9.9499999999999993" customHeight="1" x14ac:dyDescent="0.15">
      <c r="A20" s="98" t="s">
        <v>42</v>
      </c>
      <c r="B20" s="23">
        <v>86.7</v>
      </c>
      <c r="C20" s="23">
        <v>0.8</v>
      </c>
      <c r="D20" s="23">
        <v>8.5</v>
      </c>
      <c r="E20" s="23">
        <v>3.5</v>
      </c>
    </row>
    <row r="21" spans="1:5" s="68" customFormat="1" ht="9.9499999999999993" customHeight="1" x14ac:dyDescent="0.15">
      <c r="A21" s="268" t="s">
        <v>107</v>
      </c>
      <c r="B21" s="268"/>
      <c r="C21" s="268"/>
      <c r="D21" s="268"/>
      <c r="E21" s="268"/>
    </row>
    <row r="22" spans="1:5" ht="9.9499999999999993" customHeight="1" x14ac:dyDescent="0.15">
      <c r="A22" s="69" t="s">
        <v>57</v>
      </c>
      <c r="B22" s="26">
        <v>81.7</v>
      </c>
      <c r="C22" s="26">
        <v>1.5</v>
      </c>
      <c r="D22" s="26">
        <v>11.7</v>
      </c>
      <c r="E22" s="26">
        <v>4.5999999999999996</v>
      </c>
    </row>
    <row r="23" spans="1:5" ht="9.9499999999999993" customHeight="1" x14ac:dyDescent="0.15">
      <c r="A23" s="69" t="s">
        <v>58</v>
      </c>
      <c r="B23" s="21">
        <v>82.1</v>
      </c>
      <c r="C23" s="21">
        <v>1.6</v>
      </c>
      <c r="D23" s="21">
        <v>11.1</v>
      </c>
      <c r="E23" s="21">
        <v>4.5999999999999996</v>
      </c>
    </row>
    <row r="24" spans="1:5" ht="9.9499999999999993" customHeight="1" x14ac:dyDescent="0.15">
      <c r="A24" s="69" t="s">
        <v>59</v>
      </c>
      <c r="B24" s="21">
        <v>81.599999999999994</v>
      </c>
      <c r="C24" s="21">
        <v>1.5</v>
      </c>
      <c r="D24" s="21">
        <v>12.2</v>
      </c>
      <c r="E24" s="21">
        <v>3.9</v>
      </c>
    </row>
    <row r="25" spans="1:5" ht="9.9499999999999993" customHeight="1" x14ac:dyDescent="0.15">
      <c r="A25" s="69" t="s">
        <v>60</v>
      </c>
      <c r="B25" s="21">
        <v>81.7</v>
      </c>
      <c r="C25" s="21">
        <v>1.9</v>
      </c>
      <c r="D25" s="21">
        <v>12.8</v>
      </c>
      <c r="E25" s="21">
        <v>3.2</v>
      </c>
    </row>
    <row r="26" spans="1:5" ht="9.9499999999999993" customHeight="1" x14ac:dyDescent="0.15">
      <c r="A26" s="69" t="s">
        <v>61</v>
      </c>
      <c r="B26" s="21">
        <v>78.599999999999994</v>
      </c>
      <c r="C26" s="21">
        <v>2.6</v>
      </c>
      <c r="D26" s="21">
        <v>15.5</v>
      </c>
      <c r="E26" s="21">
        <v>2.6</v>
      </c>
    </row>
    <row r="27" spans="1:5" ht="9.9499999999999993" customHeight="1" x14ac:dyDescent="0.15">
      <c r="A27" s="69" t="s">
        <v>62</v>
      </c>
      <c r="B27" s="21">
        <v>82.8</v>
      </c>
      <c r="C27" s="21">
        <v>2.9</v>
      </c>
      <c r="D27" s="21">
        <v>10.5</v>
      </c>
      <c r="E27" s="21">
        <v>3.4</v>
      </c>
    </row>
    <row r="28" spans="1:5" ht="9.9499999999999993" customHeight="1" x14ac:dyDescent="0.15">
      <c r="A28" s="12" t="s">
        <v>42</v>
      </c>
      <c r="B28" s="15">
        <v>81.099999999999994</v>
      </c>
      <c r="C28" s="15">
        <v>1.9</v>
      </c>
      <c r="D28" s="15">
        <v>12.8</v>
      </c>
      <c r="E28" s="15">
        <v>3.5</v>
      </c>
    </row>
    <row r="29" spans="1:5" ht="9" customHeight="1" x14ac:dyDescent="0.15">
      <c r="A29" s="1" t="s">
        <v>106</v>
      </c>
    </row>
  </sheetData>
  <mergeCells count="6">
    <mergeCell ref="A21:E21"/>
    <mergeCell ref="A1:J1"/>
    <mergeCell ref="J2:K2"/>
    <mergeCell ref="B3:E3"/>
    <mergeCell ref="A5:E5"/>
    <mergeCell ref="A13:E13"/>
  </mergeCells>
  <hyperlinks>
    <hyperlink ref="J2:K2" location="'Indice delle tavole'!A1" display="TORNA ALL'INDICE"/>
  </hyperlinks>
  <pageMargins left="0.5" right="0.5" top="0.5" bottom="0.5" header="0" footer="0"/>
  <pageSetup paperSize="9" scale="7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sqref="A1:J1"/>
    </sheetView>
  </sheetViews>
  <sheetFormatPr defaultColWidth="11.19921875" defaultRowHeight="9" customHeight="1" x14ac:dyDescent="0.15"/>
  <cols>
    <col min="1" max="5" width="22" style="1" customWidth="1"/>
    <col min="6" max="16384" width="11.19921875" style="1"/>
  </cols>
  <sheetData>
    <row r="1" spans="1:11" ht="26.25" customHeight="1" x14ac:dyDescent="0.2">
      <c r="A1" s="260" t="s">
        <v>182</v>
      </c>
      <c r="B1" s="260"/>
      <c r="C1" s="260"/>
      <c r="D1" s="260"/>
      <c r="E1" s="260"/>
      <c r="F1" s="260"/>
      <c r="G1" s="260"/>
      <c r="H1" s="260"/>
      <c r="I1" s="260"/>
      <c r="J1" s="260"/>
      <c r="K1" s="185"/>
    </row>
    <row r="2" spans="1:11" ht="12" x14ac:dyDescent="0.2">
      <c r="J2" s="243" t="s">
        <v>212</v>
      </c>
      <c r="K2" s="243"/>
    </row>
    <row r="3" spans="1:11" ht="19.5" customHeight="1" x14ac:dyDescent="0.15">
      <c r="A3" s="36"/>
      <c r="B3" s="269" t="s">
        <v>54</v>
      </c>
      <c r="C3" s="269"/>
      <c r="D3" s="269"/>
      <c r="E3" s="269"/>
    </row>
    <row r="4" spans="1:11" s="4" customFormat="1" ht="32.1" customHeight="1" x14ac:dyDescent="0.15">
      <c r="A4" s="64" t="s">
        <v>109</v>
      </c>
      <c r="B4" s="38" t="s">
        <v>3</v>
      </c>
      <c r="C4" s="38" t="s">
        <v>4</v>
      </c>
      <c r="D4" s="38" t="s">
        <v>55</v>
      </c>
      <c r="E4" s="39" t="s">
        <v>56</v>
      </c>
    </row>
    <row r="5" spans="1:11" s="70" customFormat="1" x14ac:dyDescent="0.15">
      <c r="A5" s="262" t="s">
        <v>43</v>
      </c>
      <c r="B5" s="262"/>
      <c r="C5" s="262"/>
      <c r="D5" s="262"/>
      <c r="E5" s="262"/>
    </row>
    <row r="6" spans="1:11" ht="9.9499999999999993" customHeight="1" x14ac:dyDescent="0.15">
      <c r="A6" s="69" t="s">
        <v>57</v>
      </c>
      <c r="B6" s="27">
        <v>586</v>
      </c>
      <c r="C6" s="27">
        <v>14</v>
      </c>
      <c r="D6" s="27">
        <v>81</v>
      </c>
      <c r="E6" s="27">
        <v>26</v>
      </c>
    </row>
    <row r="7" spans="1:11" ht="9.9499999999999993" customHeight="1" x14ac:dyDescent="0.15">
      <c r="A7" s="69" t="s">
        <v>58</v>
      </c>
      <c r="B7" s="22">
        <v>1880</v>
      </c>
      <c r="C7" s="22">
        <v>58</v>
      </c>
      <c r="D7" s="22">
        <v>333</v>
      </c>
      <c r="E7" s="22">
        <v>105</v>
      </c>
    </row>
    <row r="8" spans="1:11" ht="9.9499999999999993" customHeight="1" x14ac:dyDescent="0.15">
      <c r="A8" s="69" t="s">
        <v>59</v>
      </c>
      <c r="B8" s="22">
        <v>2326</v>
      </c>
      <c r="C8" s="22">
        <v>69</v>
      </c>
      <c r="D8" s="22">
        <v>470</v>
      </c>
      <c r="E8" s="22">
        <v>128</v>
      </c>
    </row>
    <row r="9" spans="1:11" ht="9.9499999999999993" customHeight="1" x14ac:dyDescent="0.15">
      <c r="A9" s="69" t="s">
        <v>60</v>
      </c>
      <c r="B9" s="22">
        <v>3057</v>
      </c>
      <c r="C9" s="22">
        <v>105</v>
      </c>
      <c r="D9" s="22">
        <v>601</v>
      </c>
      <c r="E9" s="22">
        <v>123</v>
      </c>
    </row>
    <row r="10" spans="1:11" ht="9.9499999999999993" customHeight="1" x14ac:dyDescent="0.15">
      <c r="A10" s="69" t="s">
        <v>61</v>
      </c>
      <c r="B10" s="22">
        <v>2370</v>
      </c>
      <c r="C10" s="22">
        <v>110</v>
      </c>
      <c r="D10" s="22">
        <v>627</v>
      </c>
      <c r="E10" s="22">
        <v>88</v>
      </c>
    </row>
    <row r="11" spans="1:11" ht="9.9499999999999993" customHeight="1" x14ac:dyDescent="0.15">
      <c r="A11" s="69" t="s">
        <v>62</v>
      </c>
      <c r="B11" s="22">
        <v>376</v>
      </c>
      <c r="C11" s="22">
        <v>18</v>
      </c>
      <c r="D11" s="22">
        <v>58</v>
      </c>
      <c r="E11" s="22">
        <v>18</v>
      </c>
    </row>
    <row r="12" spans="1:11" ht="9.9499999999999993" customHeight="1" x14ac:dyDescent="0.15">
      <c r="A12" s="25" t="s">
        <v>42</v>
      </c>
      <c r="B12" s="24">
        <v>10596</v>
      </c>
      <c r="C12" s="24">
        <v>375</v>
      </c>
      <c r="D12" s="24">
        <v>2170</v>
      </c>
      <c r="E12" s="24">
        <v>488</v>
      </c>
    </row>
    <row r="13" spans="1:11" s="68" customFormat="1" ht="9.9499999999999993" customHeight="1" x14ac:dyDescent="0.15">
      <c r="A13" s="268" t="s">
        <v>53</v>
      </c>
      <c r="B13" s="268"/>
      <c r="C13" s="268"/>
      <c r="D13" s="268"/>
      <c r="E13" s="268"/>
    </row>
    <row r="14" spans="1:11" ht="9.9499999999999993" customHeight="1" x14ac:dyDescent="0.15">
      <c r="A14" s="69" t="s">
        <v>57</v>
      </c>
      <c r="B14" s="27">
        <v>306</v>
      </c>
      <c r="C14" s="27">
        <v>2</v>
      </c>
      <c r="D14" s="27">
        <v>47</v>
      </c>
      <c r="E14" s="27">
        <v>23</v>
      </c>
    </row>
    <row r="15" spans="1:11" ht="9.9499999999999993" customHeight="1" x14ac:dyDescent="0.15">
      <c r="A15" s="69" t="s">
        <v>58</v>
      </c>
      <c r="B15" s="22">
        <v>1482</v>
      </c>
      <c r="C15" s="22">
        <v>6</v>
      </c>
      <c r="D15" s="22">
        <v>122</v>
      </c>
      <c r="E15" s="22">
        <v>85</v>
      </c>
    </row>
    <row r="16" spans="1:11" ht="9.9499999999999993" customHeight="1" x14ac:dyDescent="0.15">
      <c r="A16" s="69" t="s">
        <v>59</v>
      </c>
      <c r="B16" s="22">
        <v>1889</v>
      </c>
      <c r="C16" s="22">
        <v>7</v>
      </c>
      <c r="D16" s="22">
        <v>159</v>
      </c>
      <c r="E16" s="22">
        <v>74</v>
      </c>
    </row>
    <row r="17" spans="1:5" ht="9.9499999999999993" customHeight="1" x14ac:dyDescent="0.15">
      <c r="A17" s="69" t="s">
        <v>60</v>
      </c>
      <c r="B17" s="22">
        <v>2520</v>
      </c>
      <c r="C17" s="22">
        <v>25</v>
      </c>
      <c r="D17" s="22">
        <v>270</v>
      </c>
      <c r="E17" s="22">
        <v>93</v>
      </c>
    </row>
    <row r="18" spans="1:5" ht="9.9499999999999993" customHeight="1" x14ac:dyDescent="0.15">
      <c r="A18" s="69" t="s">
        <v>61</v>
      </c>
      <c r="B18" s="22">
        <v>1779</v>
      </c>
      <c r="C18" s="22">
        <v>29</v>
      </c>
      <c r="D18" s="22">
        <v>193</v>
      </c>
      <c r="E18" s="22">
        <v>47</v>
      </c>
    </row>
    <row r="19" spans="1:5" ht="9.9499999999999993" customHeight="1" x14ac:dyDescent="0.15">
      <c r="A19" s="69" t="s">
        <v>62</v>
      </c>
      <c r="B19" s="22">
        <v>211</v>
      </c>
      <c r="C19" s="22">
        <v>3</v>
      </c>
      <c r="D19" s="22">
        <v>16</v>
      </c>
      <c r="E19" s="22">
        <v>6</v>
      </c>
    </row>
    <row r="20" spans="1:5" ht="9.9499999999999993" customHeight="1" x14ac:dyDescent="0.15">
      <c r="A20" s="25" t="s">
        <v>42</v>
      </c>
      <c r="B20" s="24">
        <v>8187</v>
      </c>
      <c r="C20" s="24">
        <v>72</v>
      </c>
      <c r="D20" s="24">
        <v>807</v>
      </c>
      <c r="E20" s="24">
        <v>330</v>
      </c>
    </row>
    <row r="21" spans="1:5" s="68" customFormat="1" ht="9.9499999999999993" customHeight="1" x14ac:dyDescent="0.15">
      <c r="A21" s="268" t="s">
        <v>107</v>
      </c>
      <c r="B21" s="268"/>
      <c r="C21" s="268"/>
      <c r="D21" s="268"/>
      <c r="E21" s="268"/>
    </row>
    <row r="22" spans="1:5" ht="9.9499999999999993" customHeight="1" x14ac:dyDescent="0.15">
      <c r="A22" s="69" t="s">
        <v>57</v>
      </c>
      <c r="B22" s="27">
        <v>892</v>
      </c>
      <c r="C22" s="27">
        <v>16</v>
      </c>
      <c r="D22" s="27">
        <v>128</v>
      </c>
      <c r="E22" s="27">
        <v>50</v>
      </c>
    </row>
    <row r="23" spans="1:5" ht="9.9499999999999993" customHeight="1" x14ac:dyDescent="0.15">
      <c r="A23" s="69" t="s">
        <v>58</v>
      </c>
      <c r="B23" s="22">
        <v>3363</v>
      </c>
      <c r="C23" s="22">
        <v>65</v>
      </c>
      <c r="D23" s="22">
        <v>455</v>
      </c>
      <c r="E23" s="22">
        <v>190</v>
      </c>
    </row>
    <row r="24" spans="1:5" ht="9.9499999999999993" customHeight="1" x14ac:dyDescent="0.15">
      <c r="A24" s="69" t="s">
        <v>59</v>
      </c>
      <c r="B24" s="22">
        <v>4216</v>
      </c>
      <c r="C24" s="22">
        <v>77</v>
      </c>
      <c r="D24" s="22">
        <v>629</v>
      </c>
      <c r="E24" s="22">
        <v>202</v>
      </c>
    </row>
    <row r="25" spans="1:5" ht="9.9499999999999993" customHeight="1" x14ac:dyDescent="0.15">
      <c r="A25" s="69" t="s">
        <v>60</v>
      </c>
      <c r="B25" s="22">
        <v>5577</v>
      </c>
      <c r="C25" s="22">
        <v>130</v>
      </c>
      <c r="D25" s="22">
        <v>871</v>
      </c>
      <c r="E25" s="22">
        <v>216</v>
      </c>
    </row>
    <row r="26" spans="1:5" ht="9.9499999999999993" customHeight="1" x14ac:dyDescent="0.15">
      <c r="A26" s="69" t="s">
        <v>61</v>
      </c>
      <c r="B26" s="22">
        <v>4149</v>
      </c>
      <c r="C26" s="22">
        <v>139</v>
      </c>
      <c r="D26" s="22">
        <v>819</v>
      </c>
      <c r="E26" s="22">
        <v>135</v>
      </c>
    </row>
    <row r="27" spans="1:5" ht="9.9499999999999993" customHeight="1" x14ac:dyDescent="0.15">
      <c r="A27" s="69" t="s">
        <v>62</v>
      </c>
      <c r="B27" s="22">
        <v>587</v>
      </c>
      <c r="C27" s="22">
        <v>21</v>
      </c>
      <c r="D27" s="22">
        <v>74</v>
      </c>
      <c r="E27" s="22">
        <v>24</v>
      </c>
    </row>
    <row r="28" spans="1:5" ht="9.9499999999999993" customHeight="1" x14ac:dyDescent="0.15">
      <c r="A28" s="14" t="s">
        <v>42</v>
      </c>
      <c r="B28" s="13">
        <v>18783</v>
      </c>
      <c r="C28" s="13">
        <v>447</v>
      </c>
      <c r="D28" s="13">
        <v>2977</v>
      </c>
      <c r="E28" s="13">
        <v>818</v>
      </c>
    </row>
    <row r="29" spans="1:5" ht="9" customHeight="1" x14ac:dyDescent="0.15">
      <c r="A29" s="1" t="s">
        <v>106</v>
      </c>
    </row>
  </sheetData>
  <mergeCells count="6">
    <mergeCell ref="A21:E21"/>
    <mergeCell ref="A1:J1"/>
    <mergeCell ref="J2:K2"/>
    <mergeCell ref="B3:E3"/>
    <mergeCell ref="A5:E5"/>
    <mergeCell ref="A13:E13"/>
  </mergeCells>
  <hyperlinks>
    <hyperlink ref="J2:K2" location="'Indice delle tavole'!A1" display="TORNA ALL'INDICE"/>
  </hyperlinks>
  <pageMargins left="0.5" right="0.5" top="0.5" bottom="0.5" header="0" footer="0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48</vt:i4>
      </vt:variant>
    </vt:vector>
  </HeadingPairs>
  <TitlesOfParts>
    <vt:vector size="48" baseType="lpstr">
      <vt:lpstr>Indice delle tavole</vt:lpstr>
      <vt:lpstr>tav1</vt:lpstr>
      <vt:lpstr>tav1 (segue)</vt:lpstr>
      <vt:lpstr>tav2</vt:lpstr>
      <vt:lpstr>tav2 (segue)</vt:lpstr>
      <vt:lpstr>tav3</vt:lpstr>
      <vt:lpstr>tav3 (segue)</vt:lpstr>
      <vt:lpstr>tav4</vt:lpstr>
      <vt:lpstr>tav4 (segue)</vt:lpstr>
      <vt:lpstr>tav5</vt:lpstr>
      <vt:lpstr>tav5 (segue)</vt:lpstr>
      <vt:lpstr>tav6</vt:lpstr>
      <vt:lpstr>tav6 (segue)</vt:lpstr>
      <vt:lpstr>tav7</vt:lpstr>
      <vt:lpstr>tav7 (segue)</vt:lpstr>
      <vt:lpstr>tav8</vt:lpstr>
      <vt:lpstr>tav8 (segue)</vt:lpstr>
      <vt:lpstr>tav9</vt:lpstr>
      <vt:lpstr>tav9 (segue)</vt:lpstr>
      <vt:lpstr>tav10</vt:lpstr>
      <vt:lpstr>tav10 (segue)</vt:lpstr>
      <vt:lpstr>tav11</vt:lpstr>
      <vt:lpstr>tav11 (segue)</vt:lpstr>
      <vt:lpstr>tav12</vt:lpstr>
      <vt:lpstr>tav12 (segue)</vt:lpstr>
      <vt:lpstr>tav13</vt:lpstr>
      <vt:lpstr>tav13 (segue)</vt:lpstr>
      <vt:lpstr>tav14</vt:lpstr>
      <vt:lpstr>tav14 (segue)</vt:lpstr>
      <vt:lpstr>tav15</vt:lpstr>
      <vt:lpstr>tav15 (segue)</vt:lpstr>
      <vt:lpstr>tav16</vt:lpstr>
      <vt:lpstr>tav16 (segue)</vt:lpstr>
      <vt:lpstr>tav17</vt:lpstr>
      <vt:lpstr>tav17 (segue)</vt:lpstr>
      <vt:lpstr>tav18</vt:lpstr>
      <vt:lpstr>tav18 (segue)</vt:lpstr>
      <vt:lpstr>tav19</vt:lpstr>
      <vt:lpstr>tav19 (segue)</vt:lpstr>
      <vt:lpstr>tav20</vt:lpstr>
      <vt:lpstr>tav20 (segue)</vt:lpstr>
      <vt:lpstr>tav21</vt:lpstr>
      <vt:lpstr>tav21 (segue)</vt:lpstr>
      <vt:lpstr>tav22</vt:lpstr>
      <vt:lpstr>tav22 (segue)</vt:lpstr>
      <vt:lpstr>tav23</vt:lpstr>
      <vt:lpstr>tav23 (segue)</vt:lpstr>
      <vt:lpstr>tav24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panaccio</dc:creator>
  <cp:lastModifiedBy>Daniela Panaccione</cp:lastModifiedBy>
  <cp:revision>1</cp:revision>
  <cp:lastPrinted>2026-01-21T11:37:42Z</cp:lastPrinted>
  <dcterms:created xsi:type="dcterms:W3CDTF">2025-10-29T08:47:37Z</dcterms:created>
  <dcterms:modified xsi:type="dcterms:W3CDTF">2026-01-22T15:15:11Z</dcterms:modified>
</cp:coreProperties>
</file>