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Figura 1" sheetId="1" r:id="rId1"/>
    <sheet name="Prospetto 1" sheetId="3" r:id="rId2"/>
    <sheet name="Figura 2" sheetId="4" r:id="rId3"/>
    <sheet name="Figura 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3" l="1"/>
  <c r="C34" i="3"/>
  <c r="D34" i="3"/>
  <c r="B35" i="3"/>
  <c r="C35" i="3"/>
  <c r="D35" i="3"/>
  <c r="B36" i="3"/>
  <c r="C36" i="3"/>
  <c r="D36" i="3"/>
  <c r="B38" i="3"/>
  <c r="C38" i="3"/>
  <c r="D38" i="3"/>
  <c r="B39" i="3"/>
  <c r="C39" i="3"/>
  <c r="D39" i="3"/>
  <c r="B40" i="3"/>
  <c r="C40" i="3"/>
  <c r="D40" i="3"/>
  <c r="B42" i="3"/>
  <c r="C42" i="3"/>
  <c r="D42" i="3"/>
  <c r="B43" i="3"/>
  <c r="C43" i="3"/>
  <c r="D43" i="3"/>
  <c r="B44" i="3"/>
  <c r="C44" i="3"/>
  <c r="D44" i="3"/>
  <c r="E39" i="3" l="1"/>
  <c r="E38" i="3"/>
  <c r="E35" i="3"/>
  <c r="E34" i="3"/>
  <c r="E26" i="3"/>
  <c r="E25" i="3"/>
  <c r="E22" i="3"/>
  <c r="E21" i="3"/>
  <c r="E17" i="3"/>
  <c r="E16" i="3"/>
  <c r="E13" i="3"/>
  <c r="E12" i="3"/>
  <c r="E9" i="3"/>
  <c r="E8" i="3"/>
  <c r="E10" i="3" l="1"/>
  <c r="E30" i="3"/>
  <c r="E40" i="3"/>
  <c r="E36" i="3"/>
  <c r="E27" i="3"/>
  <c r="E23" i="3"/>
  <c r="E29" i="3"/>
  <c r="E31" i="3" s="1"/>
  <c r="E18" i="3"/>
  <c r="E14" i="3"/>
  <c r="E43" i="3" l="1"/>
  <c r="E42" i="3"/>
  <c r="C21" i="5"/>
  <c r="D21" i="5"/>
  <c r="E21" i="5"/>
  <c r="C22" i="5"/>
  <c r="D22" i="5"/>
  <c r="E22" i="5"/>
  <c r="B22" i="5"/>
  <c r="B21" i="5"/>
  <c r="G26" i="4"/>
  <c r="F26" i="4"/>
  <c r="E26" i="4"/>
  <c r="D26" i="4"/>
  <c r="G25" i="4"/>
  <c r="F25" i="4"/>
  <c r="E25" i="4"/>
  <c r="D25" i="4"/>
  <c r="G24" i="4"/>
  <c r="F24" i="4"/>
  <c r="E24" i="4"/>
  <c r="D24" i="4"/>
  <c r="G22" i="4"/>
  <c r="F22" i="4"/>
  <c r="E22" i="4"/>
  <c r="D22" i="4"/>
  <c r="G21" i="4"/>
  <c r="F21" i="4"/>
  <c r="E21" i="4"/>
  <c r="D21" i="4"/>
  <c r="G20" i="4"/>
  <c r="F20" i="4"/>
  <c r="E20" i="4"/>
  <c r="D20" i="4"/>
  <c r="E44" i="3" l="1"/>
</calcChain>
</file>

<file path=xl/sharedStrings.xml><?xml version="1.0" encoding="utf-8"?>
<sst xmlns="http://schemas.openxmlformats.org/spreadsheetml/2006/main" count="112" uniqueCount="30">
  <si>
    <t>Arrivi</t>
  </si>
  <si>
    <t>Residenti</t>
  </si>
  <si>
    <t>Non residenti</t>
  </si>
  <si>
    <t>Totale</t>
  </si>
  <si>
    <t>Presenze</t>
  </si>
  <si>
    <t/>
  </si>
  <si>
    <t>(a) Dati provvisori.</t>
  </si>
  <si>
    <t>Fonte: Istat, Movimento dei clienti negli esercizi ricettivi</t>
  </si>
  <si>
    <t>RESIDENZA DEI CLIENTI</t>
  </si>
  <si>
    <t>Valori assoluti</t>
  </si>
  <si>
    <t>(differenza per la permanenza media)</t>
  </si>
  <si>
    <t>ESERCIZI ALBERGHIERI</t>
  </si>
  <si>
    <t>Permanenza media</t>
  </si>
  <si>
    <t>ESERCIZI EXTRA-ALBERGHIERI</t>
  </si>
  <si>
    <t>TOTALE ESERCIZI RICETTIVI</t>
  </si>
  <si>
    <t>Esercizi Alberghieri</t>
  </si>
  <si>
    <t>Esercizi Extra-alberghieri</t>
  </si>
  <si>
    <t>gennaio</t>
  </si>
  <si>
    <t>febbraio</t>
  </si>
  <si>
    <t>marzo</t>
  </si>
  <si>
    <t>I Trimestre</t>
  </si>
  <si>
    <t>Gennaio</t>
  </si>
  <si>
    <t>Febbraio</t>
  </si>
  <si>
    <t>Marzo</t>
  </si>
  <si>
    <t>Totale I trimestre</t>
  </si>
  <si>
    <t>Variazioni % 2024-25</t>
  </si>
  <si>
    <r>
      <t>PROSPETTO 1.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 xml:space="preserve">ARRIVI, PRESENZE E PERMANENZA MEDIA PER TIPO DI STRUTTURA RICETTIVA E RESIDENZA DEI CLIENTI. </t>
    </r>
    <r>
      <rPr>
        <sz val="9.5"/>
        <color rgb="FF808080"/>
        <rFont val="Arial Narrow"/>
        <family val="2"/>
      </rPr>
      <t>Gennaio-marzo 2025 (a). Valori assoluti, variazioni percentuali tendenziali 2024-2025 e differenze assolute per la permanenza media.</t>
    </r>
  </si>
  <si>
    <r>
      <t>FIGURA 1. ARRIVI E PRESENZE NEGLI ESERCIZI RICETTIVI.</t>
    </r>
    <r>
      <rPr>
        <sz val="9.5"/>
        <color rgb="FF808080"/>
        <rFont val="Arial Narrow"/>
        <family val="2"/>
      </rPr>
      <t xml:space="preserve"> Gennaio-marzo 2025 (a). Variazioni percentuali tendenziali 2024-2025</t>
    </r>
  </si>
  <si>
    <r>
      <t>FIGURA 2. PRESENZE NEGLI ESERCIZI RICETTIVI PER RESIDENZA DEI CLIENTI.</t>
    </r>
    <r>
      <rPr>
        <sz val="9.5"/>
        <color rgb="FF808080"/>
        <rFont val="Arial Narrow"/>
        <family val="2"/>
      </rPr>
      <t xml:space="preserve"> Gennaio-marzo 2025 (a). Variazioni percentuali tendenziali 2024-2025</t>
    </r>
  </si>
  <si>
    <r>
      <t>FIGURA 3. PRESENZE</t>
    </r>
    <r>
      <rPr>
        <b/>
        <sz val="11"/>
        <color rgb="FF1F497D"/>
        <rFont val="Arial Narrow"/>
        <family val="2"/>
      </rPr>
      <t xml:space="preserve"> </t>
    </r>
    <r>
      <rPr>
        <b/>
        <sz val="10"/>
        <color rgb="FF00A3DB"/>
        <rFont val="Trebuchet MS"/>
        <family val="2"/>
      </rPr>
      <t>NEGLI ESERCIZI RICETTIVI PER TIPO DI STRUTTURA RICETTIVA.</t>
    </r>
    <r>
      <rPr>
        <sz val="9.5"/>
        <color rgb="FF808080"/>
        <rFont val="Arial Narrow"/>
        <family val="2"/>
      </rPr>
      <t xml:space="preserve"> Ottobre-dicembre 2024 (a). Variazioni percentuali tendenziali 2023-2024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</si>
</sst>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0"/>
      <color rgb="FF00A3DB"/>
      <name val="Trebuchet MS"/>
      <family val="2"/>
    </font>
    <font>
      <sz val="9.5"/>
      <color rgb="FF808080"/>
      <name val="Arial Narrow"/>
      <family val="2"/>
    </font>
    <font>
      <b/>
      <sz val="8"/>
      <color theme="0" tint="-0.4999847407452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808080"/>
      <name val="Arial"/>
      <family val="2"/>
    </font>
    <font>
      <b/>
      <sz val="11"/>
      <color rgb="FF1F497D"/>
      <name val="Arial Narrow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595959"/>
      <name val="Arial Narrow"/>
      <family val="2"/>
    </font>
    <font>
      <b/>
      <sz val="8"/>
      <color rgb="FFFFFFFF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rgb="FF59595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A3D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/>
    </xf>
    <xf numFmtId="164" fontId="4" fillId="0" borderId="0" xfId="0" applyNumberFormat="1" applyFont="1"/>
    <xf numFmtId="164" fontId="5" fillId="0" borderId="0" xfId="0" applyNumberFormat="1" applyFont="1"/>
    <xf numFmtId="165" fontId="0" fillId="0" borderId="0" xfId="1" applyNumberFormat="1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3" fontId="1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2" fontId="14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vertical="center" wrapText="1"/>
    </xf>
    <xf numFmtId="2" fontId="14" fillId="0" borderId="4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Arrivi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7A5-4940-B2CF-F12F15C08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1'!$D$19:$G$19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1'!$D$22:$G$22</c:f>
              <c:numCache>
                <c:formatCode>0.0</c:formatCode>
                <c:ptCount val="4"/>
                <c:pt idx="0">
                  <c:v>3.9758987218403874</c:v>
                </c:pt>
                <c:pt idx="1">
                  <c:v>-0.43945210826682762</c:v>
                </c:pt>
                <c:pt idx="2">
                  <c:v>-5.2745924761472907</c:v>
                </c:pt>
                <c:pt idx="3">
                  <c:v>-1.0918062578890624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5-4940-B2CF-F12F15C08BA0}"/>
            </c:ext>
          </c:extLst>
        </c:ser>
        <c:ser>
          <c:idx val="1"/>
          <c:order val="1"/>
          <c:tx>
            <c:v>Presenze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A5-4940-B2CF-F12F15C08BA0}"/>
              </c:ext>
            </c:extLst>
          </c:dPt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7A5-4940-B2CF-F12F15C08BA0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A5-4940-B2CF-F12F15C08BA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7A5-4940-B2CF-F12F15C08BA0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7A5-4940-B2CF-F12F15C08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1'!$D$19:$G$19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1'!$D$26:$G$26</c:f>
              <c:numCache>
                <c:formatCode>0.0</c:formatCode>
                <c:ptCount val="4"/>
                <c:pt idx="0">
                  <c:v>3.6348412598457149</c:v>
                </c:pt>
                <c:pt idx="1">
                  <c:v>-0.22501373675606542</c:v>
                </c:pt>
                <c:pt idx="2">
                  <c:v>-3.7838103822150555</c:v>
                </c:pt>
                <c:pt idx="3">
                  <c:v>-0.38525462784853926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5-4940-B2CF-F12F15C08B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0433823"/>
        <c:axId val="1050431743"/>
      </c:barChart>
      <c:catAx>
        <c:axId val="105043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50431743"/>
        <c:crosses val="autoZero"/>
        <c:auto val="1"/>
        <c:lblAlgn val="ctr"/>
        <c:lblOffset val="100"/>
        <c:noMultiLvlLbl val="0"/>
      </c:catAx>
      <c:valAx>
        <c:axId val="105043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50433823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'Figura 2'!$B$20</c:f>
              <c:strCache>
                <c:ptCount val="1"/>
                <c:pt idx="0">
                  <c:v>Residenti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E20-42FA-892A-3851B47D1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2'!$D$23:$G$23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2'!$D$24:$G$24</c:f>
              <c:numCache>
                <c:formatCode>0.0</c:formatCode>
                <c:ptCount val="4"/>
                <c:pt idx="0">
                  <c:v>9.1005968569509696E-2</c:v>
                </c:pt>
                <c:pt idx="1">
                  <c:v>-2.9243452807657873</c:v>
                </c:pt>
                <c:pt idx="2">
                  <c:v>-1.5418042943805663</c:v>
                </c:pt>
                <c:pt idx="3">
                  <c:v>-1.4085890182330356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2FA-892A-3851B47D1F2A}"/>
            </c:ext>
          </c:extLst>
        </c:ser>
        <c:ser>
          <c:idx val="1"/>
          <c:order val="1"/>
          <c:tx>
            <c:strRef>
              <c:f>'Figura 2'!$B$21</c:f>
              <c:strCache>
                <c:ptCount val="1"/>
                <c:pt idx="0">
                  <c:v>Non residenti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E20-42FA-892A-3851B47D1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2'!$D$23:$G$23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2'!$D$25:$G$25</c:f>
              <c:numCache>
                <c:formatCode>0.0</c:formatCode>
                <c:ptCount val="4"/>
                <c:pt idx="0">
                  <c:v>7.9898156468698094</c:v>
                </c:pt>
                <c:pt idx="1">
                  <c:v>2.1560348066700787</c:v>
                </c:pt>
                <c:pt idx="2">
                  <c:v>-5.6716670238350355</c:v>
                </c:pt>
                <c:pt idx="3">
                  <c:v>0.5958600012589349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0-42FA-892A-3851B47D1F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0433823"/>
        <c:axId val="1050431743"/>
      </c:barChart>
      <c:catAx>
        <c:axId val="105043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50431743"/>
        <c:crosses val="autoZero"/>
        <c:auto val="1"/>
        <c:lblAlgn val="ctr"/>
        <c:lblOffset val="100"/>
        <c:noMultiLvlLbl val="0"/>
      </c:catAx>
      <c:valAx>
        <c:axId val="105043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050433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'Figura 3'!$A$21</c:f>
              <c:strCache>
                <c:ptCount val="1"/>
                <c:pt idx="0">
                  <c:v>Esercizi Alberghieri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41B-48CF-A332-EC29678CA7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3'!$B$20:$E$20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3'!$B$21:$E$21</c:f>
              <c:numCache>
                <c:formatCode>0.0</c:formatCode>
                <c:ptCount val="4"/>
                <c:pt idx="0">
                  <c:v>1.9663549644619194</c:v>
                </c:pt>
                <c:pt idx="1">
                  <c:v>-2.2900187976077158</c:v>
                </c:pt>
                <c:pt idx="2">
                  <c:v>-4.5884073029001629</c:v>
                </c:pt>
                <c:pt idx="3">
                  <c:v>-1.816816695881053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B-48CF-A332-EC29678CA7A5}"/>
            </c:ext>
          </c:extLst>
        </c:ser>
        <c:ser>
          <c:idx val="3"/>
          <c:order val="1"/>
          <c:tx>
            <c:strRef>
              <c:f>'Figura 3'!$A$22</c:f>
              <c:strCache>
                <c:ptCount val="1"/>
                <c:pt idx="0">
                  <c:v>Esercizi Extra-alberghieri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41B-48CF-A332-EC29678CA7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'Figura 3'!$B$20:$E$20</c:f>
              <c:strCache>
                <c:ptCount val="4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I Trimestre</c:v>
                </c:pt>
              </c:strCache>
            </c:strRef>
          </c:cat>
          <c:val>
            <c:numRef>
              <c:f>'Figura 3'!$B$22:$E$22</c:f>
              <c:numCache>
                <c:formatCode>0.0</c:formatCode>
                <c:ptCount val="4"/>
                <c:pt idx="0">
                  <c:v>8.4726288416996258</c:v>
                </c:pt>
                <c:pt idx="1">
                  <c:v>5.6290647479798501</c:v>
                </c:pt>
                <c:pt idx="2">
                  <c:v>-1.7656376083229255</c:v>
                </c:pt>
                <c:pt idx="3">
                  <c:v>3.5140198240321432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B-48CF-A332-EC29678CA7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1925919"/>
        <c:axId val="5819503"/>
      </c:barChart>
      <c:catAx>
        <c:axId val="9192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5819503"/>
        <c:crosses val="autoZero"/>
        <c:auto val="1"/>
        <c:lblAlgn val="ctr"/>
        <c:lblOffset val="100"/>
        <c:noMultiLvlLbl val="0"/>
      </c:catAx>
      <c:valAx>
        <c:axId val="5819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192591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384000</xdr:colOff>
      <xdr:row>14</xdr:row>
      <xdr:rowOff>90000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384000</xdr:colOff>
      <xdr:row>13</xdr:row>
      <xdr:rowOff>136500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384000</xdr:colOff>
      <xdr:row>12</xdr:row>
      <xdr:rowOff>136500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L17" sqref="L17"/>
    </sheetView>
  </sheetViews>
  <sheetFormatPr defaultRowHeight="14.5" x14ac:dyDescent="0.35"/>
  <sheetData>
    <row r="1" spans="1:1" x14ac:dyDescent="0.35">
      <c r="A1" s="2" t="s">
        <v>27</v>
      </c>
    </row>
    <row r="17" spans="1:16" x14ac:dyDescent="0.35">
      <c r="A17" s="5" t="s">
        <v>6</v>
      </c>
    </row>
    <row r="18" spans="1:16" x14ac:dyDescent="0.35">
      <c r="A18" s="5" t="s">
        <v>7</v>
      </c>
    </row>
    <row r="19" spans="1:16" x14ac:dyDescent="0.35">
      <c r="D19" t="s">
        <v>17</v>
      </c>
      <c r="E19" t="s">
        <v>18</v>
      </c>
      <c r="F19" t="s">
        <v>19</v>
      </c>
      <c r="G19" t="s">
        <v>20</v>
      </c>
    </row>
    <row r="20" spans="1:16" x14ac:dyDescent="0.35">
      <c r="A20" t="s">
        <v>0</v>
      </c>
      <c r="B20" t="s">
        <v>1</v>
      </c>
      <c r="C20" s="4"/>
      <c r="D20" s="4">
        <v>0.36354860721993221</v>
      </c>
      <c r="E20" s="4">
        <v>-2.7606908289326246</v>
      </c>
      <c r="F20" s="4">
        <v>-3.8011668265069938</v>
      </c>
      <c r="G20" s="4">
        <v>-2.1578098367248084</v>
      </c>
      <c r="H20" s="4"/>
    </row>
    <row r="21" spans="1:16" x14ac:dyDescent="0.35">
      <c r="A21" t="s">
        <v>0</v>
      </c>
      <c r="B21" t="s">
        <v>2</v>
      </c>
      <c r="C21" s="4"/>
      <c r="D21" s="4">
        <v>9.6255162600215183</v>
      </c>
      <c r="E21" s="4">
        <v>2.4040070587519398</v>
      </c>
      <c r="F21" s="4">
        <v>-6.8598712963631607</v>
      </c>
      <c r="G21" s="4">
        <v>0.2368103191074088</v>
      </c>
      <c r="H21" s="4"/>
    </row>
    <row r="22" spans="1:16" x14ac:dyDescent="0.35">
      <c r="A22" t="s">
        <v>0</v>
      </c>
      <c r="B22" t="s">
        <v>3</v>
      </c>
      <c r="C22" s="4"/>
      <c r="D22" s="4">
        <v>3.9758987218403874</v>
      </c>
      <c r="E22" s="4">
        <v>-0.43945210826682762</v>
      </c>
      <c r="F22" s="4">
        <v>-5.2745924761472907</v>
      </c>
      <c r="G22" s="4">
        <v>-1.0918062578890624</v>
      </c>
      <c r="H22" s="4"/>
    </row>
    <row r="23" spans="1:16" x14ac:dyDescent="0.35">
      <c r="D23" t="s">
        <v>17</v>
      </c>
      <c r="E23" t="s">
        <v>18</v>
      </c>
      <c r="F23" t="s">
        <v>19</v>
      </c>
      <c r="G23" t="s">
        <v>20</v>
      </c>
    </row>
    <row r="24" spans="1:16" x14ac:dyDescent="0.35">
      <c r="A24" t="s">
        <v>4</v>
      </c>
      <c r="B24" t="s">
        <v>1</v>
      </c>
      <c r="C24" s="4"/>
      <c r="D24" s="4">
        <v>9.1005968569509696E-2</v>
      </c>
      <c r="E24" s="4">
        <v>-2.9243452807657873</v>
      </c>
      <c r="F24" s="4">
        <v>-1.5418042943805663</v>
      </c>
      <c r="G24" s="4">
        <v>-1.4085890182330356</v>
      </c>
      <c r="H24" s="4"/>
      <c r="P24" t="s">
        <v>5</v>
      </c>
    </row>
    <row r="25" spans="1:16" x14ac:dyDescent="0.35">
      <c r="A25" t="s">
        <v>4</v>
      </c>
      <c r="B25" t="s">
        <v>2</v>
      </c>
      <c r="C25" s="4"/>
      <c r="D25" s="4">
        <v>7.9898156468698094</v>
      </c>
      <c r="E25" s="4">
        <v>2.1560348066700787</v>
      </c>
      <c r="F25" s="4">
        <v>-5.6716670238350355</v>
      </c>
      <c r="G25" s="4">
        <v>0.5958600012589349</v>
      </c>
      <c r="H25" s="4"/>
      <c r="P25" t="s">
        <v>5</v>
      </c>
    </row>
    <row r="26" spans="1:16" x14ac:dyDescent="0.35">
      <c r="A26" t="s">
        <v>4</v>
      </c>
      <c r="B26" t="s">
        <v>3</v>
      </c>
      <c r="C26" s="4"/>
      <c r="D26" s="4">
        <v>3.6348412598457149</v>
      </c>
      <c r="E26" s="4">
        <v>-0.22501373675606542</v>
      </c>
      <c r="F26" s="4">
        <v>-3.7838103822150555</v>
      </c>
      <c r="G26" s="4">
        <v>-0.38525462784853926</v>
      </c>
      <c r="H26" s="4"/>
      <c r="P26" t="s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B49" sqref="B49"/>
    </sheetView>
  </sheetViews>
  <sheetFormatPr defaultRowHeight="14.5" x14ac:dyDescent="0.35"/>
  <cols>
    <col min="1" max="1" width="20.453125" customWidth="1"/>
    <col min="2" max="2" width="10" bestFit="1" customWidth="1"/>
    <col min="5" max="5" width="10" bestFit="1" customWidth="1"/>
    <col min="6" max="6" width="2.81640625" customWidth="1"/>
  </cols>
  <sheetData>
    <row r="1" spans="1:10" ht="15" thickBot="1" x14ac:dyDescent="0.4">
      <c r="A1" s="1" t="s">
        <v>26</v>
      </c>
    </row>
    <row r="2" spans="1:10" x14ac:dyDescent="0.35">
      <c r="A2" s="30" t="s">
        <v>8</v>
      </c>
      <c r="B2" s="33" t="s">
        <v>9</v>
      </c>
      <c r="C2" s="33"/>
      <c r="D2" s="33"/>
      <c r="E2" s="33"/>
      <c r="F2" s="33"/>
      <c r="G2" s="33" t="s">
        <v>25</v>
      </c>
      <c r="H2" s="33"/>
      <c r="I2" s="33"/>
      <c r="J2" s="33"/>
    </row>
    <row r="3" spans="1:10" ht="15" thickBot="1" x14ac:dyDescent="0.4">
      <c r="A3" s="31"/>
      <c r="B3" s="34"/>
      <c r="C3" s="34"/>
      <c r="D3" s="34"/>
      <c r="E3" s="34"/>
      <c r="F3" s="34"/>
      <c r="G3" s="34" t="s">
        <v>10</v>
      </c>
      <c r="H3" s="34"/>
      <c r="I3" s="34"/>
      <c r="J3" s="34"/>
    </row>
    <row r="4" spans="1:10" ht="15" customHeight="1" x14ac:dyDescent="0.35">
      <c r="A4" s="31"/>
      <c r="B4" s="27" t="s">
        <v>21</v>
      </c>
      <c r="C4" s="27" t="s">
        <v>22</v>
      </c>
      <c r="D4" s="27" t="s">
        <v>23</v>
      </c>
      <c r="E4" s="27" t="s">
        <v>24</v>
      </c>
      <c r="F4" s="27"/>
      <c r="G4" s="27" t="s">
        <v>21</v>
      </c>
      <c r="H4" s="27" t="s">
        <v>22</v>
      </c>
      <c r="I4" s="27" t="s">
        <v>23</v>
      </c>
      <c r="J4" s="27" t="s">
        <v>24</v>
      </c>
    </row>
    <row r="5" spans="1:10" ht="15" thickBot="1" x14ac:dyDescent="0.4">
      <c r="A5" s="32"/>
      <c r="B5" s="28"/>
      <c r="C5" s="28"/>
      <c r="D5" s="28"/>
      <c r="E5" s="28"/>
      <c r="F5" s="28"/>
      <c r="G5" s="28"/>
      <c r="H5" s="28"/>
      <c r="I5" s="28"/>
      <c r="J5" s="28"/>
    </row>
    <row r="6" spans="1:10" ht="15" thickBot="1" x14ac:dyDescent="0.4">
      <c r="A6" s="29" t="s">
        <v>11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35">
      <c r="A7" s="9" t="s">
        <v>1</v>
      </c>
      <c r="B7" s="10"/>
      <c r="C7" s="10"/>
      <c r="D7" s="10"/>
      <c r="E7" s="11"/>
      <c r="F7" s="11"/>
      <c r="G7" s="11"/>
      <c r="H7" s="11"/>
      <c r="I7" s="11"/>
      <c r="J7" s="11"/>
    </row>
    <row r="8" spans="1:10" x14ac:dyDescent="0.35">
      <c r="A8" s="12" t="s">
        <v>0</v>
      </c>
      <c r="B8" s="13">
        <v>2873746</v>
      </c>
      <c r="C8" s="13">
        <v>2725383</v>
      </c>
      <c r="D8" s="13">
        <v>3148570</v>
      </c>
      <c r="E8" s="14">
        <f>B8+C8+D8</f>
        <v>8747699</v>
      </c>
      <c r="F8" s="15"/>
      <c r="G8" s="16">
        <v>-1.3170225325443949</v>
      </c>
      <c r="H8" s="16">
        <v>-4.7625321009997306</v>
      </c>
      <c r="I8" s="16">
        <v>-4.2204720577006736</v>
      </c>
      <c r="J8" s="17">
        <v>-3.4585391586874854</v>
      </c>
    </row>
    <row r="9" spans="1:10" x14ac:dyDescent="0.35">
      <c r="A9" s="12" t="s">
        <v>4</v>
      </c>
      <c r="B9" s="13">
        <v>7622448</v>
      </c>
      <c r="C9" s="13">
        <v>6612614</v>
      </c>
      <c r="D9" s="13">
        <v>7424978</v>
      </c>
      <c r="E9" s="14">
        <f>B9+C9+D9</f>
        <v>21660040</v>
      </c>
      <c r="F9" s="15"/>
      <c r="G9" s="16">
        <v>-0.69814662199431532</v>
      </c>
      <c r="H9" s="16">
        <v>-4.8257445197125692</v>
      </c>
      <c r="I9" s="16">
        <v>-3.0800785438760068</v>
      </c>
      <c r="J9" s="17">
        <v>-2.8038785578437686</v>
      </c>
    </row>
    <row r="10" spans="1:10" x14ac:dyDescent="0.35">
      <c r="A10" s="12" t="s">
        <v>12</v>
      </c>
      <c r="B10" s="18">
        <v>2.6524431873937364</v>
      </c>
      <c r="C10" s="18">
        <v>2.4263063209831426</v>
      </c>
      <c r="D10" s="18">
        <v>2.3582064238686136</v>
      </c>
      <c r="E10" s="19">
        <f>E9/E8</f>
        <v>2.4760842822781166</v>
      </c>
      <c r="F10" s="15"/>
      <c r="G10" s="18">
        <v>1.6530740735844596E-2</v>
      </c>
      <c r="H10" s="18">
        <v>-1.6114934686233262E-3</v>
      </c>
      <c r="I10" s="18">
        <v>2.7747477191847558E-2</v>
      </c>
      <c r="J10" s="19">
        <v>1.6677566963827495E-2</v>
      </c>
    </row>
    <row r="11" spans="1:10" x14ac:dyDescent="0.35">
      <c r="A11" s="9" t="s">
        <v>2</v>
      </c>
      <c r="B11" s="20"/>
      <c r="C11" s="20"/>
      <c r="D11" s="20"/>
      <c r="E11" s="21"/>
      <c r="F11" s="15"/>
      <c r="G11" s="15"/>
      <c r="H11" s="15"/>
      <c r="I11" s="15"/>
      <c r="J11" s="21"/>
    </row>
    <row r="12" spans="1:10" x14ac:dyDescent="0.35">
      <c r="A12" s="12" t="s">
        <v>0</v>
      </c>
      <c r="B12" s="13">
        <v>1929126</v>
      </c>
      <c r="C12" s="13">
        <v>2199807</v>
      </c>
      <c r="D12" s="13">
        <v>2686814</v>
      </c>
      <c r="E12" s="14">
        <f>B12+C12+D12</f>
        <v>6815747</v>
      </c>
      <c r="F12" s="15"/>
      <c r="G12" s="16">
        <v>7.0989948674674048</v>
      </c>
      <c r="H12" s="16">
        <v>0.12557759320688489</v>
      </c>
      <c r="I12" s="16">
        <v>-6.5869291916758916</v>
      </c>
      <c r="J12" s="17">
        <v>-0.85573289985199086</v>
      </c>
    </row>
    <row r="13" spans="1:10" x14ac:dyDescent="0.35">
      <c r="A13" s="12" t="s">
        <v>4</v>
      </c>
      <c r="B13" s="13">
        <v>6650887</v>
      </c>
      <c r="C13" s="13">
        <v>7776492</v>
      </c>
      <c r="D13" s="13">
        <v>8406534</v>
      </c>
      <c r="E13" s="14">
        <f>B13+C13+D13</f>
        <v>22833913</v>
      </c>
      <c r="F13" s="15"/>
      <c r="G13" s="16">
        <v>5.2015131179863481</v>
      </c>
      <c r="H13" s="16">
        <v>-2.5043582003589408E-2</v>
      </c>
      <c r="I13" s="16">
        <v>-5.8821066335241063</v>
      </c>
      <c r="J13" s="17">
        <v>-0.86179019784474087</v>
      </c>
    </row>
    <row r="14" spans="1:10" x14ac:dyDescent="0.35">
      <c r="A14" s="12" t="s">
        <v>12</v>
      </c>
      <c r="B14" s="18">
        <v>3.4476166927406506</v>
      </c>
      <c r="C14" s="18">
        <v>3.5350792137673896</v>
      </c>
      <c r="D14" s="18">
        <v>3.1288112984374803</v>
      </c>
      <c r="E14" s="19">
        <f>E13/E12</f>
        <v>3.3501702748062683</v>
      </c>
      <c r="F14" s="15"/>
      <c r="G14" s="18">
        <v>-6.2183418848213989E-2</v>
      </c>
      <c r="H14" s="18">
        <v>-5.3259116554502661E-3</v>
      </c>
      <c r="I14" s="18">
        <v>2.3430792004152767E-2</v>
      </c>
      <c r="J14" s="19">
        <v>-2.0469382815635484E-4</v>
      </c>
    </row>
    <row r="15" spans="1:10" x14ac:dyDescent="0.35">
      <c r="A15" s="9" t="s">
        <v>3</v>
      </c>
      <c r="B15" s="20"/>
      <c r="C15" s="20"/>
      <c r="D15" s="20"/>
      <c r="E15" s="21"/>
      <c r="F15" s="15"/>
      <c r="G15" s="15"/>
      <c r="H15" s="15"/>
      <c r="I15" s="15"/>
      <c r="J15" s="21"/>
    </row>
    <row r="16" spans="1:10" x14ac:dyDescent="0.35">
      <c r="A16" s="12" t="s">
        <v>0</v>
      </c>
      <c r="B16" s="13">
        <v>4802872</v>
      </c>
      <c r="C16" s="13">
        <v>4925190</v>
      </c>
      <c r="D16" s="13">
        <v>5835384</v>
      </c>
      <c r="E16" s="14">
        <f>B16+C16+D16</f>
        <v>15563446</v>
      </c>
      <c r="F16" s="15"/>
      <c r="G16" s="16">
        <v>1.8992420259543417</v>
      </c>
      <c r="H16" s="16">
        <v>-2.639581285301674</v>
      </c>
      <c r="I16" s="16">
        <v>-5.324793277675222</v>
      </c>
      <c r="J16" s="17">
        <v>-2.3356994111632061</v>
      </c>
    </row>
    <row r="17" spans="1:10" x14ac:dyDescent="0.35">
      <c r="A17" s="12" t="s">
        <v>4</v>
      </c>
      <c r="B17" s="13">
        <v>14273335</v>
      </c>
      <c r="C17" s="13">
        <v>14389106</v>
      </c>
      <c r="D17" s="13">
        <v>15831512</v>
      </c>
      <c r="E17" s="14">
        <f>B17+C17+D17</f>
        <v>44493953</v>
      </c>
      <c r="F17" s="15"/>
      <c r="G17" s="16">
        <v>1.9663549644619194</v>
      </c>
      <c r="H17" s="16">
        <v>-2.2900187976077158</v>
      </c>
      <c r="I17" s="16">
        <v>-4.5884073029001629</v>
      </c>
      <c r="J17" s="17">
        <v>-1.816816695881053</v>
      </c>
    </row>
    <row r="18" spans="1:10" ht="15" thickBot="1" x14ac:dyDescent="0.4">
      <c r="A18" s="22" t="s">
        <v>12</v>
      </c>
      <c r="B18" s="23">
        <v>2.971833311402011</v>
      </c>
      <c r="C18" s="23">
        <v>2.9215331794306412</v>
      </c>
      <c r="D18" s="23">
        <v>2.7130197430023455</v>
      </c>
      <c r="E18" s="19">
        <f>E17/E16</f>
        <v>2.8588754058709105</v>
      </c>
      <c r="F18" s="24"/>
      <c r="G18" s="23">
        <v>1.9560223208174854E-3</v>
      </c>
      <c r="H18" s="23">
        <v>1.0451935344935048E-2</v>
      </c>
      <c r="I18" s="23">
        <v>2.0939066538562034E-2</v>
      </c>
      <c r="J18" s="25">
        <v>1.5108707859438741E-2</v>
      </c>
    </row>
    <row r="19" spans="1:10" ht="15" thickBot="1" x14ac:dyDescent="0.4">
      <c r="A19" s="29" t="s">
        <v>13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35">
      <c r="A20" s="9" t="s">
        <v>1</v>
      </c>
      <c r="B20" s="20"/>
      <c r="C20" s="20"/>
      <c r="D20" s="20"/>
      <c r="E20" s="11"/>
      <c r="F20" s="11"/>
      <c r="G20" s="11"/>
      <c r="H20" s="11"/>
      <c r="I20" s="11"/>
      <c r="J20" s="11"/>
    </row>
    <row r="21" spans="1:10" x14ac:dyDescent="0.35">
      <c r="A21" s="12" t="s">
        <v>0</v>
      </c>
      <c r="B21" s="13">
        <v>744380</v>
      </c>
      <c r="C21" s="13">
        <v>719796</v>
      </c>
      <c r="D21" s="13">
        <v>921897</v>
      </c>
      <c r="E21" s="14">
        <f>B21+C21+D21</f>
        <v>2386073</v>
      </c>
      <c r="F21" s="15"/>
      <c r="G21" s="16">
        <v>7.4263877123077524</v>
      </c>
      <c r="H21" s="16">
        <v>5.6474280036223856</v>
      </c>
      <c r="I21" s="16">
        <v>-2.341005682227467</v>
      </c>
      <c r="J21" s="17">
        <v>2.9262335672468205</v>
      </c>
    </row>
    <row r="22" spans="1:10" x14ac:dyDescent="0.35">
      <c r="A22" s="12" t="s">
        <v>4</v>
      </c>
      <c r="B22" s="13">
        <v>2766537</v>
      </c>
      <c r="C22" s="13">
        <v>2450838</v>
      </c>
      <c r="D22" s="13">
        <v>3020387</v>
      </c>
      <c r="E22" s="14">
        <f>B22+C22+D22</f>
        <v>8237762</v>
      </c>
      <c r="F22" s="15"/>
      <c r="G22" s="16">
        <v>2.3316433025177354</v>
      </c>
      <c r="H22" s="16">
        <v>2.6064429048041493</v>
      </c>
      <c r="I22" s="16">
        <v>2.4557046098820452</v>
      </c>
      <c r="J22" s="17">
        <v>2.4587705960454351</v>
      </c>
    </row>
    <row r="23" spans="1:10" x14ac:dyDescent="0.35">
      <c r="A23" s="12" t="s">
        <v>12</v>
      </c>
      <c r="B23" s="18">
        <v>3.7165654638759773</v>
      </c>
      <c r="C23" s="18">
        <v>3.4049063901438741</v>
      </c>
      <c r="D23" s="18">
        <v>3.2762738136689888</v>
      </c>
      <c r="E23" s="19">
        <f>E22/E21</f>
        <v>3.4524350260867962</v>
      </c>
      <c r="F23" s="15"/>
      <c r="G23" s="18">
        <v>-0.18503515148998773</v>
      </c>
      <c r="H23" s="18">
        <v>-0.10091247003762671</v>
      </c>
      <c r="I23" s="18">
        <v>0.15338664041825467</v>
      </c>
      <c r="J23" s="19">
        <v>-1.5751560611020565E-2</v>
      </c>
    </row>
    <row r="24" spans="1:10" x14ac:dyDescent="0.35">
      <c r="A24" s="9" t="s">
        <v>2</v>
      </c>
      <c r="B24" s="20"/>
      <c r="C24" s="20"/>
      <c r="D24" s="20"/>
      <c r="E24" s="21"/>
      <c r="F24" s="15"/>
      <c r="G24" s="15"/>
      <c r="H24" s="15"/>
      <c r="I24" s="15"/>
      <c r="J24" s="21"/>
    </row>
    <row r="25" spans="1:10" x14ac:dyDescent="0.35">
      <c r="A25" s="12" t="s">
        <v>0</v>
      </c>
      <c r="B25" s="13">
        <v>597786</v>
      </c>
      <c r="C25" s="13">
        <v>762020</v>
      </c>
      <c r="D25" s="13">
        <v>976160</v>
      </c>
      <c r="E25" s="14">
        <f>B25+C25+D25</f>
        <v>2335966</v>
      </c>
      <c r="F25" s="15"/>
      <c r="G25" s="16">
        <v>18.658951735363299</v>
      </c>
      <c r="H25" s="16">
        <v>9.604054955929394</v>
      </c>
      <c r="I25" s="16">
        <v>-7.6029547063656429</v>
      </c>
      <c r="J25" s="17">
        <v>3.5667654023445619</v>
      </c>
    </row>
    <row r="26" spans="1:10" x14ac:dyDescent="0.35">
      <c r="A26" s="12" t="s">
        <v>4</v>
      </c>
      <c r="B26" s="13">
        <v>2470246</v>
      </c>
      <c r="C26" s="13">
        <v>3036237</v>
      </c>
      <c r="D26" s="13">
        <v>3477987</v>
      </c>
      <c r="E26" s="14">
        <f>B26+C26+D26</f>
        <v>8984470</v>
      </c>
      <c r="F26" s="15"/>
      <c r="G26" s="16">
        <v>16.288187097062721</v>
      </c>
      <c r="H26" s="16">
        <v>8.2019669411061606</v>
      </c>
      <c r="I26" s="16">
        <v>-5.159112680830316</v>
      </c>
      <c r="J26" s="17">
        <v>4.5008501881184424</v>
      </c>
    </row>
    <row r="27" spans="1:10" x14ac:dyDescent="0.35">
      <c r="A27" s="12" t="s">
        <v>12</v>
      </c>
      <c r="B27" s="18">
        <v>4.13232494571636</v>
      </c>
      <c r="C27" s="18">
        <v>3.9844584131650089</v>
      </c>
      <c r="D27" s="18">
        <v>3.5629271840681858</v>
      </c>
      <c r="E27" s="19">
        <f>E26/E25</f>
        <v>3.8461475894769017</v>
      </c>
      <c r="F27" s="15"/>
      <c r="G27" s="18">
        <v>-8.4245615137972685E-2</v>
      </c>
      <c r="H27" s="18">
        <v>-5.1630867206887032E-2</v>
      </c>
      <c r="I27" s="18">
        <v>9.1808833009390689E-2</v>
      </c>
      <c r="J27" s="19">
        <v>3.4378935106307296E-2</v>
      </c>
    </row>
    <row r="28" spans="1:10" x14ac:dyDescent="0.35">
      <c r="A28" s="9" t="s">
        <v>3</v>
      </c>
      <c r="B28" s="20"/>
      <c r="C28" s="20"/>
      <c r="D28" s="20"/>
      <c r="E28" s="21"/>
      <c r="F28" s="15"/>
      <c r="G28" s="15"/>
      <c r="H28" s="15"/>
      <c r="I28" s="15"/>
      <c r="J28" s="21"/>
    </row>
    <row r="29" spans="1:10" x14ac:dyDescent="0.35">
      <c r="A29" s="12" t="s">
        <v>0</v>
      </c>
      <c r="B29" s="13">
        <v>1342166</v>
      </c>
      <c r="C29" s="13">
        <v>1481816</v>
      </c>
      <c r="D29" s="13">
        <v>1898057</v>
      </c>
      <c r="E29" s="14">
        <f>B29+C29+D29</f>
        <v>4722039</v>
      </c>
      <c r="F29" s="15"/>
      <c r="G29" s="16">
        <v>12.155032230138396</v>
      </c>
      <c r="H29" s="16">
        <v>7.6457593418990859</v>
      </c>
      <c r="I29" s="16">
        <v>-5.1199212189074625</v>
      </c>
      <c r="J29" s="17">
        <v>3.2421077395303159</v>
      </c>
    </row>
    <row r="30" spans="1:10" x14ac:dyDescent="0.35">
      <c r="A30" s="12" t="s">
        <v>4</v>
      </c>
      <c r="B30" s="13">
        <v>5236783</v>
      </c>
      <c r="C30" s="13">
        <v>5487075</v>
      </c>
      <c r="D30" s="13">
        <v>6498374</v>
      </c>
      <c r="E30" s="14">
        <f>B30+C30+D30</f>
        <v>17222232</v>
      </c>
      <c r="F30" s="15"/>
      <c r="G30" s="16">
        <v>8.4726288416996258</v>
      </c>
      <c r="H30" s="16">
        <v>5.6290647479798501</v>
      </c>
      <c r="I30" s="16">
        <v>-1.7656376083229255</v>
      </c>
      <c r="J30" s="17">
        <v>3.5140198240321432</v>
      </c>
    </row>
    <row r="31" spans="1:10" ht="15" thickBot="1" x14ac:dyDescent="0.4">
      <c r="A31" s="22" t="s">
        <v>12</v>
      </c>
      <c r="B31" s="23">
        <v>3.9017401722290685</v>
      </c>
      <c r="C31" s="23">
        <v>3.7029395012606154</v>
      </c>
      <c r="D31" s="23">
        <v>3.4236980238212023</v>
      </c>
      <c r="E31" s="19">
        <f>E30/E29</f>
        <v>3.6472024055709831</v>
      </c>
      <c r="F31" s="24"/>
      <c r="G31" s="23">
        <v>-0.13245536117679713</v>
      </c>
      <c r="H31" s="23">
        <v>-7.0697379472396626E-2</v>
      </c>
      <c r="I31" s="23">
        <v>0.11690465422990437</v>
      </c>
      <c r="J31" s="25">
        <v>9.5805226227785312E-3</v>
      </c>
    </row>
    <row r="32" spans="1:10" ht="15" thickBot="1" x14ac:dyDescent="0.4">
      <c r="A32" s="29" t="s">
        <v>14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35">
      <c r="A33" s="9" t="s">
        <v>1</v>
      </c>
      <c r="B33" s="26"/>
      <c r="C33" s="26"/>
      <c r="D33" s="26"/>
      <c r="E33" s="15"/>
      <c r="F33" s="15"/>
      <c r="G33" s="15"/>
      <c r="H33" s="15"/>
      <c r="I33" s="15"/>
      <c r="J33" s="15"/>
    </row>
    <row r="34" spans="1:10" x14ac:dyDescent="0.35">
      <c r="A34" s="12" t="s">
        <v>0</v>
      </c>
      <c r="B34" s="13">
        <f t="shared" ref="B34:D35" si="0">B8+B21</f>
        <v>3618126</v>
      </c>
      <c r="C34" s="13">
        <f t="shared" si="0"/>
        <v>3445179</v>
      </c>
      <c r="D34" s="13">
        <f t="shared" si="0"/>
        <v>4070467</v>
      </c>
      <c r="E34" s="14">
        <f>B34+C34+D34</f>
        <v>11133772</v>
      </c>
      <c r="F34" s="15"/>
      <c r="G34" s="16">
        <v>0.36354860721993221</v>
      </c>
      <c r="H34" s="16">
        <v>-2.7606908289326246</v>
      </c>
      <c r="I34" s="16">
        <v>-3.8011668265069938</v>
      </c>
      <c r="J34" s="17">
        <v>-2.1578098367248084</v>
      </c>
    </row>
    <row r="35" spans="1:10" x14ac:dyDescent="0.35">
      <c r="A35" s="12" t="s">
        <v>4</v>
      </c>
      <c r="B35" s="13">
        <f t="shared" si="0"/>
        <v>10388985</v>
      </c>
      <c r="C35" s="13">
        <f t="shared" si="0"/>
        <v>9063452</v>
      </c>
      <c r="D35" s="13">
        <f t="shared" si="0"/>
        <v>10445365</v>
      </c>
      <c r="E35" s="14">
        <f>B35+C35+D35</f>
        <v>29897802</v>
      </c>
      <c r="F35" s="15"/>
      <c r="G35" s="16">
        <v>9.1005968569509696E-2</v>
      </c>
      <c r="H35" s="16">
        <v>-2.9243452807657873</v>
      </c>
      <c r="I35" s="16">
        <v>-1.5418042943805663</v>
      </c>
      <c r="J35" s="17">
        <v>-1.4085890182330356</v>
      </c>
    </row>
    <row r="36" spans="1:10" x14ac:dyDescent="0.35">
      <c r="A36" s="12" t="s">
        <v>12</v>
      </c>
      <c r="B36" s="18">
        <f>B35/B34</f>
        <v>2.871371809605304</v>
      </c>
      <c r="C36" s="18">
        <f>C35/C34</f>
        <v>2.6307637426096004</v>
      </c>
      <c r="D36" s="18">
        <f>D35/D34</f>
        <v>2.5661343035086639</v>
      </c>
      <c r="E36" s="19">
        <f>E35/E34</f>
        <v>2.6853255123241251</v>
      </c>
      <c r="F36" s="15"/>
      <c r="G36" s="18">
        <v>-7.8185971053383874E-3</v>
      </c>
      <c r="H36" s="18">
        <v>-4.4350584031036533E-3</v>
      </c>
      <c r="I36" s="18">
        <v>5.8886186733370316E-2</v>
      </c>
      <c r="J36" s="19">
        <v>2.0406460950562533E-2</v>
      </c>
    </row>
    <row r="37" spans="1:10" x14ac:dyDescent="0.35">
      <c r="A37" s="9" t="s">
        <v>2</v>
      </c>
      <c r="B37" s="20"/>
      <c r="C37" s="20"/>
      <c r="D37" s="20"/>
      <c r="E37" s="21"/>
      <c r="F37" s="15"/>
      <c r="G37" s="15"/>
      <c r="H37" s="15"/>
      <c r="I37" s="15"/>
      <c r="J37" s="21"/>
    </row>
    <row r="38" spans="1:10" x14ac:dyDescent="0.35">
      <c r="A38" s="12" t="s">
        <v>0</v>
      </c>
      <c r="B38" s="13">
        <f t="shared" ref="B38:D39" si="1">B12+B25</f>
        <v>2526912</v>
      </c>
      <c r="C38" s="13">
        <f t="shared" si="1"/>
        <v>2961827</v>
      </c>
      <c r="D38" s="13">
        <f t="shared" si="1"/>
        <v>3662974</v>
      </c>
      <c r="E38" s="14">
        <f>B38+C38+D38</f>
        <v>9151713</v>
      </c>
      <c r="F38" s="15"/>
      <c r="G38" s="16">
        <v>9.6255162600215183</v>
      </c>
      <c r="H38" s="16">
        <v>2.4040070587519398</v>
      </c>
      <c r="I38" s="16">
        <v>-6.8598712963631607</v>
      </c>
      <c r="J38" s="17">
        <v>0.2368103191074088</v>
      </c>
    </row>
    <row r="39" spans="1:10" x14ac:dyDescent="0.35">
      <c r="A39" s="12" t="s">
        <v>4</v>
      </c>
      <c r="B39" s="13">
        <f t="shared" si="1"/>
        <v>9121133</v>
      </c>
      <c r="C39" s="13">
        <f t="shared" si="1"/>
        <v>10812729</v>
      </c>
      <c r="D39" s="13">
        <f t="shared" si="1"/>
        <v>11884521</v>
      </c>
      <c r="E39" s="14">
        <f>B39+C39+D39</f>
        <v>31818383</v>
      </c>
      <c r="F39" s="15"/>
      <c r="G39" s="16">
        <v>7.9898156468698094</v>
      </c>
      <c r="H39" s="16">
        <v>2.1560348066700787</v>
      </c>
      <c r="I39" s="16">
        <v>-5.6716670238350355</v>
      </c>
      <c r="J39" s="17">
        <v>0.5958600012589349</v>
      </c>
    </row>
    <row r="40" spans="1:10" x14ac:dyDescent="0.35">
      <c r="A40" s="12" t="s">
        <v>12</v>
      </c>
      <c r="B40" s="18">
        <f>B39/B38</f>
        <v>3.6095966143656764</v>
      </c>
      <c r="C40" s="18">
        <f>C39/C38</f>
        <v>3.65069566858564</v>
      </c>
      <c r="D40" s="18">
        <f>D39/D38</f>
        <v>3.2445005069651054</v>
      </c>
      <c r="E40" s="19">
        <f>E39/E38</f>
        <v>3.4767680105352956</v>
      </c>
      <c r="F40" s="15"/>
      <c r="G40" s="18">
        <v>-5.4673853825764951E-2</v>
      </c>
      <c r="H40" s="18">
        <v>-8.861651965230255E-3</v>
      </c>
      <c r="I40" s="18">
        <v>4.0869262107809501E-2</v>
      </c>
      <c r="J40" s="19">
        <v>1.2409381947544151E-2</v>
      </c>
    </row>
    <row r="41" spans="1:10" x14ac:dyDescent="0.35">
      <c r="A41" s="9" t="s">
        <v>3</v>
      </c>
      <c r="B41" s="20"/>
      <c r="C41" s="20"/>
      <c r="D41" s="20"/>
      <c r="E41" s="21"/>
      <c r="F41" s="15"/>
      <c r="G41" s="15"/>
      <c r="H41" s="15"/>
      <c r="I41" s="15"/>
      <c r="J41" s="21"/>
    </row>
    <row r="42" spans="1:10" x14ac:dyDescent="0.35">
      <c r="A42" s="12" t="s">
        <v>0</v>
      </c>
      <c r="B42" s="13">
        <f t="shared" ref="B42:D43" si="2">B16+B29</f>
        <v>6145038</v>
      </c>
      <c r="C42" s="13">
        <f t="shared" si="2"/>
        <v>6407006</v>
      </c>
      <c r="D42" s="13">
        <f t="shared" si="2"/>
        <v>7733441</v>
      </c>
      <c r="E42" s="14">
        <f>B42+C42+D42</f>
        <v>20285485</v>
      </c>
      <c r="F42" s="15"/>
      <c r="G42" s="16">
        <v>3.9758987218403874</v>
      </c>
      <c r="H42" s="16">
        <v>-0.43945210826682762</v>
      </c>
      <c r="I42" s="16">
        <v>-5.2745924761472907</v>
      </c>
      <c r="J42" s="17">
        <v>-1.0918062578890624</v>
      </c>
    </row>
    <row r="43" spans="1:10" x14ac:dyDescent="0.35">
      <c r="A43" s="12" t="s">
        <v>4</v>
      </c>
      <c r="B43" s="13">
        <f t="shared" si="2"/>
        <v>19510118</v>
      </c>
      <c r="C43" s="13">
        <f t="shared" si="2"/>
        <v>19876181</v>
      </c>
      <c r="D43" s="13">
        <f t="shared" si="2"/>
        <v>22329886</v>
      </c>
      <c r="E43" s="14">
        <f>B43+C43+D43</f>
        <v>61716185</v>
      </c>
      <c r="F43" s="15"/>
      <c r="G43" s="16">
        <v>3.6348412598457149</v>
      </c>
      <c r="H43" s="16">
        <v>-0.22501373675606542</v>
      </c>
      <c r="I43" s="16">
        <v>-3.7838103822150555</v>
      </c>
      <c r="J43" s="17">
        <v>-0.38525462784853926</v>
      </c>
    </row>
    <row r="44" spans="1:10" ht="15" thickBot="1" x14ac:dyDescent="0.4">
      <c r="A44" s="22" t="s">
        <v>12</v>
      </c>
      <c r="B44" s="23">
        <f>B43/B42</f>
        <v>3.174938543911364</v>
      </c>
      <c r="C44" s="23">
        <f>C43/C42</f>
        <v>3.102257278984911</v>
      </c>
      <c r="D44" s="23">
        <f>D43/D42</f>
        <v>2.8874450584157816</v>
      </c>
      <c r="E44" s="25">
        <f>E43/E42</f>
        <v>3.0423815353687624</v>
      </c>
      <c r="F44" s="24"/>
      <c r="G44" s="23">
        <v>-1.0448575677946437E-2</v>
      </c>
      <c r="H44" s="23">
        <v>6.6674326284319463E-3</v>
      </c>
      <c r="I44" s="23">
        <v>4.4738327379197251E-2</v>
      </c>
      <c r="J44" s="25">
        <v>2.1579130930760027E-2</v>
      </c>
    </row>
    <row r="46" spans="1:10" x14ac:dyDescent="0.35">
      <c r="A46" s="5" t="s">
        <v>6</v>
      </c>
    </row>
    <row r="47" spans="1:10" x14ac:dyDescent="0.35">
      <c r="A47" s="5" t="s">
        <v>7</v>
      </c>
    </row>
    <row r="49" spans="2:5" x14ac:dyDescent="0.35">
      <c r="B49" s="8"/>
      <c r="C49" s="8"/>
      <c r="D49" s="8"/>
      <c r="E49" s="8"/>
    </row>
    <row r="50" spans="2:5" x14ac:dyDescent="0.35">
      <c r="B50" s="8"/>
      <c r="C50" s="8"/>
      <c r="D50" s="8"/>
      <c r="E50" s="8"/>
    </row>
    <row r="51" spans="2:5" x14ac:dyDescent="0.35">
      <c r="B51" s="8"/>
      <c r="C51" s="8"/>
      <c r="D51" s="8"/>
      <c r="E51" s="8"/>
    </row>
  </sheetData>
  <mergeCells count="17">
    <mergeCell ref="A19:J19"/>
    <mergeCell ref="E4:E5"/>
    <mergeCell ref="A32:J32"/>
    <mergeCell ref="A2:A5"/>
    <mergeCell ref="B2:E3"/>
    <mergeCell ref="F2:F3"/>
    <mergeCell ref="G2:J2"/>
    <mergeCell ref="G3:J3"/>
    <mergeCell ref="B4:B5"/>
    <mergeCell ref="C4:C5"/>
    <mergeCell ref="D4:D5"/>
    <mergeCell ref="F4:F5"/>
    <mergeCell ref="G4:G5"/>
    <mergeCell ref="H4:H5"/>
    <mergeCell ref="I4:I5"/>
    <mergeCell ref="J4:J5"/>
    <mergeCell ref="A6:J6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9" workbookViewId="0"/>
  </sheetViews>
  <sheetFormatPr defaultRowHeight="14.5" x14ac:dyDescent="0.35"/>
  <sheetData>
    <row r="1" spans="1:1" x14ac:dyDescent="0.35">
      <c r="A1" s="1" t="s">
        <v>28</v>
      </c>
    </row>
    <row r="17" spans="1:7" x14ac:dyDescent="0.35">
      <c r="A17" s="5" t="s">
        <v>6</v>
      </c>
    </row>
    <row r="18" spans="1:7" x14ac:dyDescent="0.35">
      <c r="A18" s="5" t="s">
        <v>7</v>
      </c>
    </row>
    <row r="19" spans="1:7" x14ac:dyDescent="0.35">
      <c r="D19" t="s">
        <v>17</v>
      </c>
      <c r="E19" t="s">
        <v>18</v>
      </c>
      <c r="F19" t="s">
        <v>19</v>
      </c>
      <c r="G19" t="s">
        <v>20</v>
      </c>
    </row>
    <row r="20" spans="1:7" x14ac:dyDescent="0.35">
      <c r="A20" t="s">
        <v>0</v>
      </c>
      <c r="B20" t="s">
        <v>1</v>
      </c>
      <c r="C20" s="4"/>
      <c r="D20" s="4">
        <f>'Prospetto 1'!G34</f>
        <v>0.36354860721993221</v>
      </c>
      <c r="E20" s="4">
        <f>'Prospetto 1'!H34</f>
        <v>-2.7606908289326246</v>
      </c>
      <c r="F20" s="4">
        <f>'Prospetto 1'!I34</f>
        <v>-3.8011668265069938</v>
      </c>
      <c r="G20" s="4">
        <f>'Prospetto 1'!J34</f>
        <v>-2.1578098367248084</v>
      </c>
    </row>
    <row r="21" spans="1:7" x14ac:dyDescent="0.35">
      <c r="A21" t="s">
        <v>0</v>
      </c>
      <c r="B21" t="s">
        <v>2</v>
      </c>
      <c r="C21" s="4"/>
      <c r="D21" s="4">
        <f>'Prospetto 1'!G38</f>
        <v>9.6255162600215183</v>
      </c>
      <c r="E21" s="4">
        <f>'Prospetto 1'!H38</f>
        <v>2.4040070587519398</v>
      </c>
      <c r="F21" s="4">
        <f>'Prospetto 1'!I38</f>
        <v>-6.8598712963631607</v>
      </c>
      <c r="G21" s="4">
        <f>'Prospetto 1'!J38</f>
        <v>0.2368103191074088</v>
      </c>
    </row>
    <row r="22" spans="1:7" x14ac:dyDescent="0.35">
      <c r="A22" t="s">
        <v>0</v>
      </c>
      <c r="B22" t="s">
        <v>3</v>
      </c>
      <c r="C22" s="4"/>
      <c r="D22" s="4">
        <f>'Prospetto 1'!G42</f>
        <v>3.9758987218403874</v>
      </c>
      <c r="E22" s="4">
        <f>'Prospetto 1'!H42</f>
        <v>-0.43945210826682762</v>
      </c>
      <c r="F22" s="4">
        <f>'Prospetto 1'!I42</f>
        <v>-5.2745924761472907</v>
      </c>
      <c r="G22" s="4">
        <f>'Prospetto 1'!J42</f>
        <v>-1.0918062578890624</v>
      </c>
    </row>
    <row r="23" spans="1:7" x14ac:dyDescent="0.35">
      <c r="D23" t="s">
        <v>17</v>
      </c>
      <c r="E23" t="s">
        <v>18</v>
      </c>
      <c r="F23" t="s">
        <v>19</v>
      </c>
      <c r="G23" t="s">
        <v>20</v>
      </c>
    </row>
    <row r="24" spans="1:7" x14ac:dyDescent="0.35">
      <c r="A24" t="s">
        <v>4</v>
      </c>
      <c r="B24" t="s">
        <v>1</v>
      </c>
      <c r="C24" s="4"/>
      <c r="D24" s="4">
        <f>'Prospetto 1'!G35</f>
        <v>9.1005968569509696E-2</v>
      </c>
      <c r="E24" s="4">
        <f>'Prospetto 1'!H35</f>
        <v>-2.9243452807657873</v>
      </c>
      <c r="F24" s="4">
        <f>'Prospetto 1'!I35</f>
        <v>-1.5418042943805663</v>
      </c>
      <c r="G24" s="4">
        <f>'Prospetto 1'!J35</f>
        <v>-1.4085890182330356</v>
      </c>
    </row>
    <row r="25" spans="1:7" x14ac:dyDescent="0.35">
      <c r="A25" t="s">
        <v>4</v>
      </c>
      <c r="B25" t="s">
        <v>2</v>
      </c>
      <c r="C25" s="4"/>
      <c r="D25" s="4">
        <f>'Prospetto 1'!G39</f>
        <v>7.9898156468698094</v>
      </c>
      <c r="E25" s="4">
        <f>'Prospetto 1'!H39</f>
        <v>2.1560348066700787</v>
      </c>
      <c r="F25" s="4">
        <f>'Prospetto 1'!I39</f>
        <v>-5.6716670238350355</v>
      </c>
      <c r="G25" s="4">
        <f>'Prospetto 1'!J39</f>
        <v>0.5958600012589349</v>
      </c>
    </row>
    <row r="26" spans="1:7" x14ac:dyDescent="0.35">
      <c r="A26" t="s">
        <v>4</v>
      </c>
      <c r="B26" t="s">
        <v>3</v>
      </c>
      <c r="C26" s="4"/>
      <c r="D26" s="4">
        <f>'Prospetto 1'!G43</f>
        <v>3.6348412598457149</v>
      </c>
      <c r="E26" s="4">
        <f>'Prospetto 1'!H43</f>
        <v>-0.22501373675606542</v>
      </c>
      <c r="F26" s="4">
        <f>'Prospetto 1'!I43</f>
        <v>-3.7838103822150555</v>
      </c>
      <c r="G26" s="4">
        <f>'Prospetto 1'!J43</f>
        <v>-0.38525462784853926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20" sqref="H20"/>
    </sheetView>
  </sheetViews>
  <sheetFormatPr defaultRowHeight="14.5" x14ac:dyDescent="0.35"/>
  <sheetData>
    <row r="1" spans="1:1" x14ac:dyDescent="0.35">
      <c r="A1" s="2" t="s">
        <v>29</v>
      </c>
    </row>
    <row r="15" spans="1:1" x14ac:dyDescent="0.35">
      <c r="A15" s="5" t="s">
        <v>6</v>
      </c>
    </row>
    <row r="16" spans="1:1" x14ac:dyDescent="0.35">
      <c r="A16" s="5" t="s">
        <v>7</v>
      </c>
    </row>
    <row r="20" spans="1:5" x14ac:dyDescent="0.35">
      <c r="B20" s="3" t="s">
        <v>17</v>
      </c>
      <c r="C20" s="3" t="s">
        <v>18</v>
      </c>
      <c r="D20" s="3" t="s">
        <v>19</v>
      </c>
      <c r="E20" t="s">
        <v>20</v>
      </c>
    </row>
    <row r="21" spans="1:5" x14ac:dyDescent="0.35">
      <c r="A21" t="s">
        <v>15</v>
      </c>
      <c r="B21" s="6">
        <f>'Prospetto 1'!G17</f>
        <v>1.9663549644619194</v>
      </c>
      <c r="C21" s="6">
        <f>'Prospetto 1'!H17</f>
        <v>-2.2900187976077158</v>
      </c>
      <c r="D21" s="6">
        <f>'Prospetto 1'!I17</f>
        <v>-4.5884073029001629</v>
      </c>
      <c r="E21" s="7">
        <f>'Prospetto 1'!J17</f>
        <v>-1.816816695881053</v>
      </c>
    </row>
    <row r="22" spans="1:5" x14ac:dyDescent="0.35">
      <c r="A22" t="s">
        <v>16</v>
      </c>
      <c r="B22" s="6">
        <f>+'Prospetto 1'!G30</f>
        <v>8.4726288416996258</v>
      </c>
      <c r="C22" s="6">
        <f>+'Prospetto 1'!H30</f>
        <v>5.6290647479798501</v>
      </c>
      <c r="D22" s="6">
        <f>+'Prospetto 1'!I30</f>
        <v>-1.7656376083229255</v>
      </c>
      <c r="E22" s="7">
        <f>+'Prospetto 1'!J30</f>
        <v>3.5140198240321432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Figura 1</vt:lpstr>
      <vt:lpstr>Prospetto 1</vt:lpstr>
      <vt:lpstr>Figura 2</vt:lpstr>
      <vt:lpstr>Figura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dcterms:created xsi:type="dcterms:W3CDTF">2024-11-20T13:45:16Z</dcterms:created>
  <dcterms:modified xsi:type="dcterms:W3CDTF">2025-06-16T08:31:45Z</dcterms:modified>
</cp:coreProperties>
</file>