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0" windowWidth="20490" windowHeight="7620"/>
  </bookViews>
  <sheets>
    <sheet name="Prospetto 1" sheetId="7" r:id="rId1"/>
    <sheet name="Figura 1" sheetId="1" r:id="rId2"/>
    <sheet name="Figura 2" sheetId="3" r:id="rId3"/>
    <sheet name="Prospetto 2" sheetId="8" r:id="rId4"/>
    <sheet name="Figura 3" sheetId="5" r:id="rId5"/>
    <sheet name="Figura 4" sheetId="11" r:id="rId6"/>
    <sheet name="Figura 5" sheetId="6" r:id="rId7"/>
    <sheet name="Figura 6" sheetId="12" r:id="rId8"/>
    <sheet name="Figura 7" sheetId="13" r:id="rId9"/>
    <sheet name="Prospetto 3" sheetId="9" r:id="rId10"/>
    <sheet name="Prospetto 4" sheetId="18" r:id="rId11"/>
    <sheet name="Figura 8" sheetId="17" r:id="rId12"/>
    <sheet name="Figura 9" sheetId="10" r:id="rId13"/>
    <sheet name="Prospetto 5" sheetId="14" r:id="rId14"/>
    <sheet name="Figura 10" sheetId="16" r:id="rId15"/>
    <sheet name="Figura 11" sheetId="19" r:id="rId16"/>
    <sheet name="Prospetto 6" sheetId="15" r:id="rId17"/>
    <sheet name="Foglio4" sheetId="4" r:id="rId18"/>
  </sheets>
  <externalReferences>
    <externalReference r:id="rId19"/>
  </externalReferences>
  <definedNames>
    <definedName name="_AMO_RefreshMultipleList" hidden="1">"'&lt;Items /&gt;'"</definedName>
    <definedName name="_AMO_SasProgramsVisible" hidden="1">"'463461852'"</definedName>
    <definedName name="_AMO_UniqueIdentifier" hidden="1">"'32d70eb0-e54c-4918-b462-6c0f05a63a92'"</definedName>
    <definedName name="_AMO_XmlVersion" hidden="1">"'1'"</definedName>
    <definedName name="_xlnm._FilterDatabase" localSheetId="5" hidden="1">'Figura 4'!$A$2:$X$2</definedName>
    <definedName name="_xlnm._FilterDatabase" localSheetId="11" hidden="1">'Figura 8'!$A$3:$D$3</definedName>
    <definedName name="_xlnm._FilterDatabase" localSheetId="12" hidden="1">'Figura 9'!$O$1:$R$37</definedName>
    <definedName name="_xlnm._FilterDatabase" localSheetId="13" hidden="1">'Prospetto 5'!#REF!</definedName>
    <definedName name="Comuni" localSheetId="11">#REF!</definedName>
    <definedName name="Comuni" localSheetId="0">#REF!</definedName>
    <definedName name="Comuni" localSheetId="10">#REF!</definedName>
    <definedName name="Comu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5" l="1"/>
  <c r="D5" i="15"/>
  <c r="D6" i="15"/>
  <c r="H37" i="11" l="1"/>
  <c r="H3" i="11" l="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G25" i="6" l="1"/>
  <c r="G24" i="6"/>
  <c r="G23" i="6"/>
  <c r="C6" i="6" l="1"/>
  <c r="D6" i="6"/>
  <c r="E6" i="6"/>
  <c r="F6" i="6"/>
  <c r="G6" i="6"/>
  <c r="H6" i="6"/>
  <c r="I6" i="6"/>
  <c r="J6" i="6"/>
  <c r="K6" i="6"/>
  <c r="L6" i="6"/>
  <c r="M6" i="6"/>
  <c r="B6" i="6"/>
  <c r="C5" i="6"/>
  <c r="D5" i="6"/>
  <c r="E5" i="6"/>
  <c r="F5" i="6"/>
  <c r="G5" i="6"/>
  <c r="H5" i="6"/>
  <c r="I5" i="6"/>
  <c r="J5" i="6"/>
  <c r="K5" i="6"/>
  <c r="L5" i="6"/>
  <c r="M5" i="6"/>
  <c r="B5" i="6"/>
  <c r="C17" i="4"/>
  <c r="D17" i="4"/>
  <c r="E17" i="4"/>
  <c r="F17" i="4"/>
  <c r="G17" i="4"/>
  <c r="H17" i="4"/>
  <c r="C18" i="4"/>
  <c r="D18" i="4"/>
  <c r="E18" i="4"/>
  <c r="F18" i="4"/>
  <c r="G18" i="4"/>
  <c r="H18" i="4"/>
  <c r="D16" i="4"/>
  <c r="E16" i="4"/>
  <c r="F16" i="4"/>
  <c r="G16" i="4"/>
  <c r="H16" i="4"/>
  <c r="C16" i="4"/>
  <c r="F13" i="4" l="1"/>
  <c r="G13" i="4"/>
  <c r="H13" i="4"/>
  <c r="F14" i="4"/>
  <c r="G14" i="4"/>
  <c r="H14" i="4"/>
  <c r="F15" i="4"/>
  <c r="G15" i="4"/>
  <c r="H15" i="4"/>
  <c r="D13" i="4"/>
  <c r="E13" i="4"/>
  <c r="D14" i="4"/>
  <c r="E14" i="4"/>
  <c r="D15" i="4"/>
  <c r="E15" i="4"/>
  <c r="C14" i="4"/>
  <c r="C15" i="4"/>
  <c r="C13" i="4"/>
</calcChain>
</file>

<file path=xl/sharedStrings.xml><?xml version="1.0" encoding="utf-8"?>
<sst xmlns="http://schemas.openxmlformats.org/spreadsheetml/2006/main" count="555" uniqueCount="299">
  <si>
    <t>Arrivi</t>
  </si>
  <si>
    <t>Presenze</t>
  </si>
  <si>
    <t>Residenti</t>
  </si>
  <si>
    <t>Non residenti</t>
  </si>
  <si>
    <t>Totale</t>
  </si>
  <si>
    <t>var. % 2023/2022</t>
  </si>
  <si>
    <t>var. % 2023/2019</t>
  </si>
  <si>
    <t>TOTALE</t>
  </si>
  <si>
    <t>TOTALE PAESI ESTERI</t>
  </si>
  <si>
    <t>TOTALE ITALIA</t>
  </si>
  <si>
    <t>Arrivi Alberghi</t>
  </si>
  <si>
    <t>Presenze Alberghi</t>
  </si>
  <si>
    <t>Arrivi Extra-alberghieri</t>
  </si>
  <si>
    <t>Presenze Extra-alberghieri</t>
  </si>
  <si>
    <t>Esercizi alberghieri</t>
  </si>
  <si>
    <t>Esercizi extra-alberghieri</t>
  </si>
  <si>
    <t>23-22</t>
  </si>
  <si>
    <t>23-19</t>
  </si>
  <si>
    <t>RESIDENZA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</si>
  <si>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</si>
  <si>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</si>
  <si>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</si>
  <si>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</si>
  <si>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</si>
  <si>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</si>
  <si>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</si>
  <si>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</si>
  <si>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</si>
  <si>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</si>
  <si>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</si>
  <si>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</si>
  <si>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Var. % 2023/2022</t>
  </si>
  <si>
    <t>ESERCIZI ALBERGHIERI</t>
  </si>
  <si>
    <t>ESERCIZI EXTRA-ALBERGHIERI</t>
  </si>
  <si>
    <t>Fonte: Istat, Movimento dei clienti negli esercizi ricettivi</t>
  </si>
  <si>
    <t>ITALIA</t>
  </si>
  <si>
    <r>
      <t>Prospetto 3.</t>
    </r>
    <r>
      <rPr>
        <b/>
        <sz val="11"/>
        <color rgb="FF44546A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 xml:space="preserve">PRIMI CINQUANTA COMUNI ITALIANI PER NUMERO DI PRESENZE NEGLI ESERCIZI RICETTIVI. </t>
    </r>
    <r>
      <rPr>
        <sz val="9.5"/>
        <color rgb="FF808080"/>
        <rFont val="Arial Narrow"/>
        <family val="2"/>
      </rPr>
      <t>Anno 2023, valori assoluti e quote percentuali</t>
    </r>
  </si>
  <si>
    <t>Roma</t>
  </si>
  <si>
    <t>Vieste</t>
  </si>
  <si>
    <t>Venezia</t>
  </si>
  <si>
    <t>Abano Terme</t>
  </si>
  <si>
    <t>Milano</t>
  </si>
  <si>
    <t>Palermo</t>
  </si>
  <si>
    <t>Firenze</t>
  </si>
  <si>
    <t>Pisa</t>
  </si>
  <si>
    <t>Cavallino-Treporti</t>
  </si>
  <si>
    <t>Castelrotto/Kastelruth</t>
  </si>
  <si>
    <t>Rimini</t>
  </si>
  <si>
    <t>Riva del Garda</t>
  </si>
  <si>
    <t>Jesolo</t>
  </si>
  <si>
    <t>Fiumicino</t>
  </si>
  <si>
    <t>San Michele al Tagliamento</t>
  </si>
  <si>
    <t>Chioggia</t>
  </si>
  <si>
    <t>Caorle</t>
  </si>
  <si>
    <t>Padova</t>
  </si>
  <si>
    <t>Lazise</t>
  </si>
  <si>
    <t>Cattolica</t>
  </si>
  <si>
    <t>Lignano Sabbiadoro</t>
  </si>
  <si>
    <t>Montecatini-Terme</t>
  </si>
  <si>
    <t>Napoli</t>
  </si>
  <si>
    <t>Castiglione della Pescaia</t>
  </si>
  <si>
    <t>Bologna</t>
  </si>
  <si>
    <t>Grado</t>
  </si>
  <si>
    <t>Torino</t>
  </si>
  <si>
    <t>Alghero</t>
  </si>
  <si>
    <t>Cesenatico</t>
  </si>
  <si>
    <t>Selva di Val Gardena/Wolkenstein in Gröden</t>
  </si>
  <si>
    <t>Riccione</t>
  </si>
  <si>
    <t>Livigno</t>
  </si>
  <si>
    <t>Cervia</t>
  </si>
  <si>
    <t>Assisi</t>
  </si>
  <si>
    <t>Sorrento</t>
  </si>
  <si>
    <t>Badia/Abtei</t>
  </si>
  <si>
    <t>Verona</t>
  </si>
  <si>
    <t>Trieste</t>
  </si>
  <si>
    <t>Ravenna</t>
  </si>
  <si>
    <t>Forio</t>
  </si>
  <si>
    <t>Peschiera del Garda</t>
  </si>
  <si>
    <t>Sirmione</t>
  </si>
  <si>
    <t>Bardolino</t>
  </si>
  <si>
    <t>Merano/Meran</t>
  </si>
  <si>
    <t>Genova</t>
  </si>
  <si>
    <t>Taormina</t>
  </si>
  <si>
    <t>Bellaria-Igea Marina</t>
  </si>
  <si>
    <t>Trento</t>
  </si>
  <si>
    <t>Comacchio</t>
  </si>
  <si>
    <t>Ischia</t>
  </si>
  <si>
    <t>Fonte: Movimento dei clienti negli esercizi ricettivi.</t>
  </si>
  <si>
    <t>NRES</t>
  </si>
  <si>
    <t>RES</t>
  </si>
  <si>
    <t>Anno</t>
  </si>
  <si>
    <t>Residenza</t>
  </si>
  <si>
    <t>Fonte</t>
  </si>
  <si>
    <t>Platform</t>
  </si>
  <si>
    <t>TOT</t>
  </si>
  <si>
    <t xml:space="preserve">Platform </t>
  </si>
  <si>
    <t>Istat</t>
  </si>
  <si>
    <t/>
  </si>
  <si>
    <t>UE27</t>
  </si>
  <si>
    <t>Liechtenstein</t>
  </si>
  <si>
    <t>Estonia</t>
  </si>
  <si>
    <t>Malta</t>
  </si>
  <si>
    <t>Serbia</t>
  </si>
  <si>
    <t>Slovenia</t>
  </si>
  <si>
    <t>Bulgaria</t>
  </si>
  <si>
    <t>Romania</t>
  </si>
  <si>
    <t>Austria</t>
  </si>
  <si>
    <t>Total</t>
  </si>
  <si>
    <t>GEO</t>
  </si>
  <si>
    <t>Lazio</t>
  </si>
  <si>
    <t>Toscana</t>
  </si>
  <si>
    <t>Lombardia</t>
  </si>
  <si>
    <t>Sicilia</t>
  </si>
  <si>
    <t>Veneto</t>
  </si>
  <si>
    <t>Campania</t>
  </si>
  <si>
    <t>Sardegna</t>
  </si>
  <si>
    <t>Puglia</t>
  </si>
  <si>
    <t>Liguria</t>
  </si>
  <si>
    <t>Trentino-Alto Adige</t>
  </si>
  <si>
    <t>Piemonte</t>
  </si>
  <si>
    <t>Emilia-Romagna</t>
  </si>
  <si>
    <t>Friuli-Venezia Giulia</t>
  </si>
  <si>
    <t>Umbria</t>
  </si>
  <si>
    <t>Marche</t>
  </si>
  <si>
    <t>Abruzzo</t>
  </si>
  <si>
    <t>Valle d'Aosta</t>
  </si>
  <si>
    <t>Calabria</t>
  </si>
  <si>
    <t>Basilicata</t>
  </si>
  <si>
    <t>Molise</t>
  </si>
  <si>
    <t>Quota %</t>
  </si>
  <si>
    <t>TIPO DI INDUSTRIE</t>
  </si>
  <si>
    <t>VALORI ASSOLUTI</t>
  </si>
  <si>
    <t>2023/2022</t>
  </si>
  <si>
    <t>Altre industrie turistiche</t>
  </si>
  <si>
    <t>Totale turismo allargato</t>
  </si>
  <si>
    <t>Fonte: Istat, Forze di lavoro</t>
  </si>
  <si>
    <t>REGIONI</t>
  </si>
  <si>
    <t>Fonte: Istat, Movimento dei clienti negli esercizi ricettivi e Dati Platform</t>
  </si>
  <si>
    <t>Spagna</t>
  </si>
  <si>
    <t>Francia</t>
  </si>
  <si>
    <t>Italia</t>
  </si>
  <si>
    <t>Germania</t>
  </si>
  <si>
    <t>Grecia</t>
  </si>
  <si>
    <t>Paesi Bassi</t>
  </si>
  <si>
    <t>Polonia</t>
  </si>
  <si>
    <t>Croazia</t>
  </si>
  <si>
    <t>Portogallo</t>
  </si>
  <si>
    <t>Svezia</t>
  </si>
  <si>
    <t>Svizzera</t>
  </si>
  <si>
    <t>Rep. Ceca</t>
  </si>
  <si>
    <t>Belgio</t>
  </si>
  <si>
    <t>Irlanda</t>
  </si>
  <si>
    <t>Danimarca</t>
  </si>
  <si>
    <t>Norvegia</t>
  </si>
  <si>
    <t>Ungheria</t>
  </si>
  <si>
    <t>Finlandia</t>
  </si>
  <si>
    <t>Cipro</t>
  </si>
  <si>
    <t>Slovacchia</t>
  </si>
  <si>
    <t>Islanda</t>
  </si>
  <si>
    <t>Lituania</t>
  </si>
  <si>
    <t>Lettonia</t>
  </si>
  <si>
    <t>Lussemburgo</t>
  </si>
  <si>
    <t>Nord Macedonia</t>
  </si>
  <si>
    <t>Brand</t>
  </si>
  <si>
    <t>Valle d'Itria</t>
  </si>
  <si>
    <t>Lago di Garda</t>
  </si>
  <si>
    <t>Salento</t>
  </si>
  <si>
    <t>Langhe e Roero</t>
  </si>
  <si>
    <t>Cinque Terre</t>
  </si>
  <si>
    <t>Maremma toscana e laziale</t>
  </si>
  <si>
    <t>Val Gardena</t>
  </si>
  <si>
    <t>Lago Maggiore</t>
  </si>
  <si>
    <t>Riviera dei fiori</t>
  </si>
  <si>
    <t>Val di Fassa e Val di Fiemme</t>
  </si>
  <si>
    <t>Lago di Como</t>
  </si>
  <si>
    <t>Val Pusteria</t>
  </si>
  <si>
    <t>Gargano e Isole Tremiti</t>
  </si>
  <si>
    <t>Gallura e Costa Smeralda</t>
  </si>
  <si>
    <t>Isole Eolie</t>
  </si>
  <si>
    <t>Riviera romagnola</t>
  </si>
  <si>
    <t>Costiera amalfitana</t>
  </si>
  <si>
    <t>Chianti</t>
  </si>
  <si>
    <t>Versilia</t>
  </si>
  <si>
    <t>Costiera sorrentina e Capri</t>
  </si>
  <si>
    <t>Costa degli Dei</t>
  </si>
  <si>
    <t>Cilento</t>
  </si>
  <si>
    <t>Presenze 2023</t>
  </si>
  <si>
    <t>Var. 2023/2022</t>
  </si>
  <si>
    <t>Var. 2023/2019</t>
  </si>
  <si>
    <t>Anno 2023, valori assoluti; variazioni percentuali 2022-23 e 2019-23</t>
  </si>
  <si>
    <r>
      <t>Prospetto 1.</t>
    </r>
    <r>
      <rPr>
        <b/>
        <sz val="8"/>
        <color rgb="FF1F497D"/>
        <rFont val="Arial"/>
        <family val="2"/>
      </rPr>
      <t xml:space="preserve"> ARRIVI E PRESENZE PER TIPO DI ESERCIZI RICETTIVI E RESIDENZA DEI CLIENTI</t>
    </r>
  </si>
  <si>
    <t>RESIDENZA DEI CLIENTI</t>
  </si>
  <si>
    <t>Valori assoluti</t>
  </si>
  <si>
    <t>Variazione %</t>
  </si>
  <si>
    <t>2022-23</t>
  </si>
  <si>
    <t>2019-23</t>
  </si>
  <si>
    <r>
      <t>FIGURA 1. ARRIVI E PRESENZE NEGLI ESERCIZI RICETTIVI.</t>
    </r>
    <r>
      <rPr>
        <sz val="9.5"/>
        <color rgb="FF808080"/>
        <rFont val="Arial Narrow"/>
        <family val="2"/>
      </rPr>
      <t xml:space="preserve"> Anni 2019–2023, valori assoluti</t>
    </r>
  </si>
  <si>
    <r>
      <t>FIGURA 2. ARRIVI E PRESENZE</t>
    </r>
    <r>
      <rPr>
        <b/>
        <sz val="11"/>
        <color rgb="FF1F497D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 xml:space="preserve">NEGLI ESERCIZI RICETTIVI PER RESIDENZA DEI CLIENTI. </t>
    </r>
    <r>
      <rPr>
        <sz val="9.5"/>
        <color rgb="FF808080"/>
        <rFont val="Arial Narrow"/>
        <family val="2"/>
      </rPr>
      <t xml:space="preserve">Variazioni percentuali 2022-23 e 2019-23 </t>
    </r>
  </si>
  <si>
    <r>
      <t>FIGURA 3. ARRIVI E PRESENZE</t>
    </r>
    <r>
      <rPr>
        <b/>
        <sz val="11"/>
        <color rgb="FF1F497D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 xml:space="preserve">NEGLI ESERCIZI RICETTIVI PER TIPOLOGIA RICETTIVA. </t>
    </r>
    <r>
      <rPr>
        <sz val="9.5"/>
        <color rgb="FF808080"/>
        <rFont val="Arial Narrow"/>
        <family val="2"/>
      </rPr>
      <t>Variazioni percentuali 2022-23 e 2019-23</t>
    </r>
  </si>
  <si>
    <r>
      <t>FIGURA 4. PRESENZE</t>
    </r>
    <r>
      <rPr>
        <b/>
        <sz val="11"/>
        <color rgb="FF1F497D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 xml:space="preserve">NEGLI ESERCIZI RICETTIVI PER PAESE UE DI DESTINAZIONE E RESIDENZA DEI CLIENTI. </t>
    </r>
    <r>
      <rPr>
        <sz val="9.5"/>
        <color rgb="FF808080"/>
        <rFont val="Arial Narrow"/>
        <family val="2"/>
      </rPr>
      <t>Anno 2023, valori assoluti e variazioni percentuali 2022-23</t>
    </r>
  </si>
  <si>
    <t>Fonte: Eurostat</t>
  </si>
  <si>
    <r>
      <t>FIGURA 5. PRESENZE</t>
    </r>
    <r>
      <rPr>
        <b/>
        <sz val="11"/>
        <color rgb="FF1F497D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 xml:space="preserve">NEGLI ESERCIZI RICETTIVI PER MESE E RESIDENZA DEI CLIENTI. </t>
    </r>
    <r>
      <rPr>
        <sz val="9.5"/>
        <color rgb="FF808080"/>
        <rFont val="Arial Narrow"/>
        <family val="2"/>
      </rPr>
      <t>Anno 2023, valori assoluti</t>
    </r>
  </si>
  <si>
    <r>
      <t>PROSPETTO 2.</t>
    </r>
    <r>
      <rPr>
        <b/>
        <sz val="11"/>
        <color rgb="FF1F497D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 xml:space="preserve">PRESENZE PER REGIONE DI DESTINAZIONE E RESIDENZA DEI CLIENTI. </t>
    </r>
    <r>
      <rPr>
        <sz val="9.5"/>
        <color rgb="FF808080"/>
        <rFont val="Arial Narrow"/>
        <family val="2"/>
      </rPr>
      <t>Anno 2023, valori assoluti; quota percentuale sul totale nazionale; variazioni percentuali 2022-23 e 2019-23</t>
    </r>
  </si>
  <si>
    <t>Anno 2023, valori assoluti; quota percentuale sul totale nazionale; variazioni percentuali 2022-23 e 2019-23</t>
  </si>
  <si>
    <t>REGIONI E RIPARTIZIONI</t>
  </si>
  <si>
    <t>Variazioni %</t>
  </si>
  <si>
    <t>su Totale Italia</t>
  </si>
  <si>
    <t>Nord-Ovest</t>
  </si>
  <si>
    <t>Valle d'Aosta/Vallée d'Aoste</t>
  </si>
  <si>
    <t>Nord-Est</t>
  </si>
  <si>
    <r>
      <t>Trentino-Alto Adige/</t>
    </r>
    <r>
      <rPr>
        <i/>
        <sz val="8"/>
        <color theme="1"/>
        <rFont val="Arial"/>
        <family val="2"/>
      </rPr>
      <t>Südtirol</t>
    </r>
  </si>
  <si>
    <r>
      <t>-</t>
    </r>
    <r>
      <rPr>
        <sz val="7"/>
        <color theme="1"/>
        <rFont val="Times New Roman"/>
        <family val="1"/>
      </rPr>
      <t xml:space="preserve">   </t>
    </r>
    <r>
      <rPr>
        <i/>
        <sz val="8"/>
        <color theme="1"/>
        <rFont val="Arial"/>
        <family val="2"/>
      </rPr>
      <t>Bolzano/Bozen</t>
    </r>
  </si>
  <si>
    <r>
      <t>-</t>
    </r>
    <r>
      <rPr>
        <sz val="7"/>
        <color theme="1"/>
        <rFont val="Times New Roman"/>
        <family val="1"/>
      </rPr>
      <t xml:space="preserve">   </t>
    </r>
    <r>
      <rPr>
        <i/>
        <sz val="8"/>
        <color theme="1"/>
        <rFont val="Arial"/>
        <family val="2"/>
      </rPr>
      <t>Trento</t>
    </r>
  </si>
  <si>
    <t>Centro</t>
  </si>
  <si>
    <t>Sud</t>
  </si>
  <si>
    <t>Isole</t>
  </si>
  <si>
    <r>
      <t>FIGURA 6. PRESENZE</t>
    </r>
    <r>
      <rPr>
        <b/>
        <sz val="11"/>
        <color rgb="FF1F497D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 xml:space="preserve">NEGLI ESERCIZI RICETTIVI PER REGIONE DI DESTINAZIONE. </t>
    </r>
    <r>
      <rPr>
        <sz val="9.5"/>
        <color rgb="FF808080"/>
        <rFont val="Arial Narrow"/>
        <family val="2"/>
      </rPr>
      <t>Variazione percentuale 2022-23</t>
    </r>
  </si>
  <si>
    <t>N°</t>
  </si>
  <si>
    <t>COMUNI</t>
  </si>
  <si>
    <t>% sul totale nazionale</t>
  </si>
  <si>
    <t>1°</t>
  </si>
  <si>
    <t>26°</t>
  </si>
  <si>
    <t>2°</t>
  </si>
  <si>
    <t>27°</t>
  </si>
  <si>
    <t>3°</t>
  </si>
  <si>
    <t>28°</t>
  </si>
  <si>
    <t>4°</t>
  </si>
  <si>
    <t>29°</t>
  </si>
  <si>
    <t>5°</t>
  </si>
  <si>
    <t>30°</t>
  </si>
  <si>
    <t>6°</t>
  </si>
  <si>
    <t>31°</t>
  </si>
  <si>
    <t>7°</t>
  </si>
  <si>
    <t>32°</t>
  </si>
  <si>
    <t>8°</t>
  </si>
  <si>
    <t>33°</t>
  </si>
  <si>
    <t>9°</t>
  </si>
  <si>
    <t>34°</t>
  </si>
  <si>
    <t>10°</t>
  </si>
  <si>
    <t>35°</t>
  </si>
  <si>
    <t>11°</t>
  </si>
  <si>
    <t>36°</t>
  </si>
  <si>
    <t>12°</t>
  </si>
  <si>
    <t>37°</t>
  </si>
  <si>
    <t>13°</t>
  </si>
  <si>
    <t>38°</t>
  </si>
  <si>
    <t>14°</t>
  </si>
  <si>
    <t>39°</t>
  </si>
  <si>
    <t>15°</t>
  </si>
  <si>
    <t>40°</t>
  </si>
  <si>
    <t>16°</t>
  </si>
  <si>
    <t>41°</t>
  </si>
  <si>
    <t>17°</t>
  </si>
  <si>
    <t>42°</t>
  </si>
  <si>
    <t>18°</t>
  </si>
  <si>
    <t>43°</t>
  </si>
  <si>
    <t>19°</t>
  </si>
  <si>
    <t>44°</t>
  </si>
  <si>
    <t>20°</t>
  </si>
  <si>
    <t>45°</t>
  </si>
  <si>
    <t>21°</t>
  </si>
  <si>
    <t>46°</t>
  </si>
  <si>
    <t>22°</t>
  </si>
  <si>
    <t>47°</t>
  </si>
  <si>
    <t>23°</t>
  </si>
  <si>
    <t>48°</t>
  </si>
  <si>
    <t>24°</t>
  </si>
  <si>
    <t>49°</t>
  </si>
  <si>
    <t>25°</t>
  </si>
  <si>
    <t>50°</t>
  </si>
  <si>
    <r>
      <t xml:space="preserve">PROSPETTO 4. INDICI DI OCCUPAZIONE MENSILE DEI POSTI LETTO E INDICI DI STAGIONALITA’ DEI PRIMI CINQUANTA COMUNI ITALIANI PER NUMERO DI PRESENZE TURISTICHE. </t>
    </r>
    <r>
      <rPr>
        <sz val="9.5"/>
        <color rgb="FF808080"/>
        <rFont val="Arial Narrow"/>
        <family val="2"/>
      </rPr>
      <t>Anno 2023, valori assoluti</t>
    </r>
  </si>
  <si>
    <t>PRIMI 50 COMUNI PER PRESENZE</t>
  </si>
  <si>
    <t>PRESENZE</t>
  </si>
  <si>
    <t>TASSO DI OCCUPAZIONE MENSILE DEI POSTI LETTO</t>
  </si>
  <si>
    <t>INDICE DI STAGIONALITÀ</t>
  </si>
  <si>
    <t>Media</t>
  </si>
  <si>
    <t>Minimo</t>
  </si>
  <si>
    <t>Massimo</t>
  </si>
  <si>
    <t>Range (a)</t>
  </si>
  <si>
    <t>%</t>
  </si>
  <si>
    <t>Fonte: Istat, Movimento dei clienti negli esercizi ricettivi e Capacità degli esercizi ricettivi</t>
  </si>
  <si>
    <r>
      <t xml:space="preserve">(a) Il </t>
    </r>
    <r>
      <rPr>
        <i/>
        <sz val="8"/>
        <color rgb="FF808080"/>
        <rFont val="Arial"/>
        <family val="2"/>
      </rPr>
      <t>range</t>
    </r>
    <r>
      <rPr>
        <sz val="8"/>
        <color rgb="FF808080"/>
        <rFont val="Arial"/>
        <family val="2"/>
      </rPr>
      <t xml:space="preserve"> è calcolato come differenza tra i valori massimo e minimo del tasso di occupazione mensile dei posti letto registrati nel corso dell’anno.</t>
    </r>
  </si>
  <si>
    <r>
      <t xml:space="preserve">FIGURA 8. PRESENZE NEI BRAND TERRITORIALI. </t>
    </r>
    <r>
      <rPr>
        <sz val="9.5"/>
        <color rgb="FF808080"/>
        <rFont val="Arial Narrow"/>
        <family val="2"/>
      </rPr>
      <t>Variazione percentuale 2022-23 e 2019-23</t>
    </r>
  </si>
  <si>
    <r>
      <t xml:space="preserve">FIGURA 9. PRESENZE NEGLI ALLOGGI PER VACANZE E ALTRE STRUTTURE PER BREVI SOGGIORNI (a) SECONDO LE DUE FONTI. </t>
    </r>
    <r>
      <rPr>
        <sz val="9.5"/>
        <color rgb="FF808080"/>
        <rFont val="Arial Narrow"/>
        <family val="2"/>
      </rPr>
      <t>Anni 2018-2023, valori assoluti</t>
    </r>
  </si>
  <si>
    <r>
      <t>(a)</t>
    </r>
    <r>
      <rPr>
        <sz val="7"/>
        <color rgb="FF808080"/>
        <rFont val="Times New Roman"/>
        <family val="1"/>
      </rPr>
      <t xml:space="preserve">    </t>
    </r>
    <r>
      <rPr>
        <sz val="8"/>
        <color rgb="FF808080"/>
        <rFont val="Arial"/>
        <family val="2"/>
      </rPr>
      <t>Classificazione ATECO 55.2.</t>
    </r>
  </si>
  <si>
    <r>
      <t xml:space="preserve">PROSPETTO 5. PRESENZE NEGLI ALLOGGI PER VACANZE E ALTRE STRUTTURE PER BREVI SOGGIORNI (a) SECONDO LE DUE FONTI PER REGIONE. </t>
    </r>
    <r>
      <rPr>
        <sz val="9.5"/>
        <color rgb="FF808080"/>
        <rFont val="Arial Narrow"/>
        <family val="2"/>
      </rPr>
      <t>Anno 2023, quote percentuali</t>
    </r>
  </si>
  <si>
    <t>Quote %</t>
  </si>
  <si>
    <t>(a) Classificazione ATECO 55.2.</t>
  </si>
  <si>
    <r>
      <t xml:space="preserve">FIGURA 10. PRESENZE DEI CLIENTI NON RESIDENTI NEGLI ESERCIZI RICETTIVI PER PAESE ESTERO DI PROVENIENZA. </t>
    </r>
    <r>
      <rPr>
        <sz val="9.5"/>
        <color rgb="FF808080"/>
        <rFont val="Arial Narrow"/>
        <family val="2"/>
      </rPr>
      <t>Anno 2023, quota percentuale</t>
    </r>
  </si>
  <si>
    <r>
      <t xml:space="preserve">FIGURA 11. PRIMI 3 PAESI ESTERI DI PROVENIENZA PER PRESENZE DEI CLIENTI NEGLI ESERCIZI RICETTIVI E REGIONE DI DESTINAZIONE. </t>
    </r>
    <r>
      <rPr>
        <sz val="9.5"/>
        <color rgb="FF808080"/>
        <rFont val="Arial Narrow"/>
        <family val="2"/>
      </rPr>
      <t>Anno 2023, primi 3 Paesi Esteri di provenienza</t>
    </r>
  </si>
  <si>
    <r>
      <t xml:space="preserve">PROSPETTO 6. OCCUPATI NEL SETTORE DEL TURISMO. </t>
    </r>
    <r>
      <rPr>
        <sz val="9.5"/>
        <color rgb="FF808080"/>
        <rFont val="Arial Narrow"/>
        <family val="2"/>
      </rPr>
      <t>Anni 2022 e 2023, valori assoluti (media annua su quattro trimestri) e variazioni percentuali 2022-23</t>
    </r>
  </si>
  <si>
    <t>VARIAZIONI 2022-23 %</t>
  </si>
  <si>
    <t>Industrie principalmente legate al turismo</t>
  </si>
  <si>
    <r>
      <t>FIGURA 7. PRESENZE</t>
    </r>
    <r>
      <rPr>
        <b/>
        <sz val="11"/>
        <color rgb="FF1F497D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 xml:space="preserve">NEGLI ESERCIZI RICETTIVI PER REGIONE DI DESTINAZIONE. </t>
    </r>
    <r>
      <rPr>
        <sz val="9.5"/>
        <color rgb="FF808080"/>
        <rFont val="Arial Narrow"/>
        <family val="2"/>
      </rPr>
      <t>Variazione percentuale 2022-23 e 2019-23</t>
    </r>
  </si>
  <si>
    <t>REGIONE</t>
  </si>
  <si>
    <t>Var.% 2022-2023</t>
  </si>
  <si>
    <t>Var.% 2019-2023</t>
  </si>
  <si>
    <t>Bolzano</t>
  </si>
  <si>
    <t>FVG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</si>
</sst>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1F497D"/>
      <name val="Arial Narrow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8"/>
      <color rgb="FF1F497D"/>
      <name val="Arial"/>
      <family val="2"/>
    </font>
    <font>
      <b/>
      <sz val="8"/>
      <color rgb="FF1F497D"/>
      <name val="Arial"/>
      <family val="2"/>
    </font>
    <font>
      <sz val="8"/>
      <color theme="1"/>
      <name val="Arial"/>
      <family val="2"/>
    </font>
    <font>
      <i/>
      <sz val="8"/>
      <color rgb="FF1F497D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b/>
      <sz val="8"/>
      <color theme="1"/>
      <name val="Arial"/>
      <family val="2"/>
    </font>
    <font>
      <b/>
      <sz val="10"/>
      <color rgb="FF00A3DB"/>
      <name val="Trebuchet MS"/>
      <family val="2"/>
    </font>
    <font>
      <b/>
      <sz val="11"/>
      <color rgb="FF44546A"/>
      <name val="Arial Narrow"/>
      <family val="2"/>
    </font>
    <font>
      <sz val="9.5"/>
      <color rgb="FF80808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1"/>
      <color rgb="FF1F497D"/>
      <name val="Arial Narrow"/>
      <family val="2"/>
    </font>
    <font>
      <sz val="9"/>
      <color theme="1"/>
      <name val="Arial Narrow"/>
      <family val="2"/>
    </font>
    <font>
      <b/>
      <sz val="8"/>
      <color rgb="FF595959"/>
      <name val="Arial"/>
      <family val="2"/>
    </font>
    <font>
      <i/>
      <sz val="8"/>
      <color theme="1"/>
      <name val="Arial"/>
      <family val="2"/>
    </font>
    <font>
      <b/>
      <sz val="9"/>
      <color rgb="FFFFFFFF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</font>
    <font>
      <sz val="7"/>
      <color theme="1"/>
      <name val="Times New Roman"/>
      <family val="1"/>
    </font>
    <font>
      <b/>
      <sz val="7"/>
      <color rgb="FFFFFFFF"/>
      <name val="Arial"/>
      <family val="2"/>
    </font>
    <font>
      <b/>
      <sz val="7"/>
      <color theme="1"/>
      <name val="Arial"/>
      <family val="2"/>
    </font>
    <font>
      <b/>
      <sz val="7"/>
      <color rgb="FF595959"/>
      <name val="Arial"/>
      <family val="2"/>
    </font>
    <font>
      <sz val="7"/>
      <color rgb="FF000000"/>
      <name val="Arial"/>
      <family val="2"/>
    </font>
    <font>
      <b/>
      <sz val="8"/>
      <color rgb="FFFFFFFF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i/>
      <sz val="8"/>
      <color rgb="FF808080"/>
      <name val="Arial"/>
      <family val="2"/>
    </font>
    <font>
      <sz val="7"/>
      <color rgb="FF808080"/>
      <name val="Times New Roman"/>
      <family val="1"/>
    </font>
    <font>
      <sz val="10"/>
      <color theme="1"/>
      <name val="Trebuchet MS"/>
      <family val="2"/>
    </font>
    <font>
      <b/>
      <sz val="9"/>
      <color theme="1"/>
      <name val="Arial Narrow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A3D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/>
      <top style="medium">
        <color indexed="64"/>
      </top>
      <bottom style="medium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/>
      <top/>
      <bottom style="medium">
        <color rgb="FF00000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NumberFormat="1" applyFont="1"/>
    <xf numFmtId="0" fontId="5" fillId="0" borderId="0" xfId="0" applyNumberFormat="1" applyFont="1"/>
    <xf numFmtId="3" fontId="5" fillId="0" borderId="0" xfId="2" applyNumberFormat="1" applyFont="1"/>
    <xf numFmtId="164" fontId="0" fillId="0" borderId="0" xfId="2" applyNumberFormat="1" applyFont="1"/>
    <xf numFmtId="0" fontId="7" fillId="0" borderId="0" xfId="0" applyFont="1"/>
    <xf numFmtId="166" fontId="7" fillId="0" borderId="0" xfId="0" applyNumberFormat="1" applyFont="1"/>
    <xf numFmtId="165" fontId="7" fillId="0" borderId="0" xfId="1" applyNumberFormat="1" applyFont="1"/>
    <xf numFmtId="164" fontId="7" fillId="0" borderId="0" xfId="2" applyNumberFormat="1" applyFont="1"/>
    <xf numFmtId="165" fontId="4" fillId="0" borderId="0" xfId="1" applyNumberFormat="1" applyFont="1"/>
    <xf numFmtId="0" fontId="10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center" indent="1"/>
    </xf>
    <xf numFmtId="165" fontId="0" fillId="0" borderId="0" xfId="0" applyNumberFormat="1"/>
    <xf numFmtId="165" fontId="10" fillId="0" borderId="0" xfId="1" applyNumberFormat="1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/>
    </xf>
    <xf numFmtId="165" fontId="0" fillId="0" borderId="0" xfId="1" applyNumberFormat="1" applyFont="1"/>
    <xf numFmtId="0" fontId="0" fillId="0" borderId="0" xfId="0" applyNumberFormat="1"/>
    <xf numFmtId="0" fontId="19" fillId="0" borderId="0" xfId="5" applyFont="1" applyFill="1"/>
    <xf numFmtId="165" fontId="20" fillId="0" borderId="10" xfId="8" applyNumberFormat="1" applyFont="1" applyFill="1" applyBorder="1" applyAlignment="1">
      <alignment horizontal="left" vertical="center"/>
    </xf>
    <xf numFmtId="3" fontId="20" fillId="0" borderId="0" xfId="5" applyNumberFormat="1" applyFont="1" applyFill="1" applyAlignment="1">
      <alignment horizontal="right" vertical="center" shrinkToFit="1"/>
    </xf>
    <xf numFmtId="0" fontId="20" fillId="0" borderId="10" xfId="5" applyFont="1" applyFill="1" applyBorder="1" applyAlignment="1">
      <alignment vertical="center"/>
    </xf>
    <xf numFmtId="164" fontId="20" fillId="0" borderId="10" xfId="6" applyNumberFormat="1" applyFont="1" applyFill="1" applyBorder="1" applyAlignment="1">
      <alignment horizontal="right" vertical="center"/>
    </xf>
    <xf numFmtId="0" fontId="20" fillId="0" borderId="10" xfId="5" applyFont="1" applyFill="1" applyBorder="1" applyAlignment="1">
      <alignment horizontal="left" vertical="center"/>
    </xf>
    <xf numFmtId="0" fontId="21" fillId="0" borderId="10" xfId="5" applyFont="1" applyFill="1" applyBorder="1" applyAlignment="1">
      <alignment horizontal="left" vertical="center"/>
    </xf>
    <xf numFmtId="0" fontId="0" fillId="4" borderId="0" xfId="0" applyFill="1"/>
    <xf numFmtId="0" fontId="23" fillId="0" borderId="0" xfId="0" applyFont="1"/>
    <xf numFmtId="0" fontId="23" fillId="0" borderId="4" xfId="0" applyFont="1" applyBorder="1" applyAlignment="1">
      <alignment vertical="center"/>
    </xf>
    <xf numFmtId="0" fontId="20" fillId="7" borderId="10" xfId="5" applyFont="1" applyFill="1" applyBorder="1" applyAlignment="1">
      <alignment horizontal="left" vertical="center"/>
    </xf>
    <xf numFmtId="0" fontId="29" fillId="4" borderId="0" xfId="9" applyFont="1" applyFill="1"/>
    <xf numFmtId="0" fontId="31" fillId="4" borderId="15" xfId="9" applyFont="1" applyFill="1" applyBorder="1"/>
    <xf numFmtId="0" fontId="29" fillId="4" borderId="15" xfId="9" applyFont="1" applyFill="1" applyBorder="1"/>
    <xf numFmtId="164" fontId="30" fillId="4" borderId="0" xfId="11" applyNumberFormat="1" applyFont="1" applyFill="1"/>
    <xf numFmtId="165" fontId="30" fillId="4" borderId="0" xfId="10" applyNumberFormat="1" applyFont="1" applyFill="1"/>
    <xf numFmtId="0" fontId="30" fillId="0" borderId="0" xfId="0" applyFont="1" applyAlignment="1">
      <alignment vertical="center"/>
    </xf>
    <xf numFmtId="164" fontId="30" fillId="0" borderId="15" xfId="2" applyNumberFormat="1" applyFont="1" applyFill="1" applyBorder="1"/>
    <xf numFmtId="165" fontId="30" fillId="0" borderId="15" xfId="10" applyNumberFormat="1" applyFont="1" applyFill="1" applyBorder="1"/>
    <xf numFmtId="0" fontId="12" fillId="2" borderId="15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164" fontId="28" fillId="0" borderId="15" xfId="2" applyNumberFormat="1" applyFont="1" applyFill="1" applyBorder="1"/>
    <xf numFmtId="165" fontId="28" fillId="0" borderId="15" xfId="10" applyNumberFormat="1" applyFont="1" applyFill="1" applyBorder="1"/>
    <xf numFmtId="3" fontId="10" fillId="5" borderId="5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3" fontId="13" fillId="3" borderId="5" xfId="0" applyNumberFormat="1" applyFont="1" applyFill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6" fillId="0" borderId="0" xfId="0" applyFont="1"/>
    <xf numFmtId="0" fontId="10" fillId="0" borderId="0" xfId="0" applyFont="1" applyAlignment="1">
      <alignment horizontal="left"/>
    </xf>
    <xf numFmtId="0" fontId="12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3" fontId="15" fillId="3" borderId="5" xfId="0" applyNumberFormat="1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10" fontId="15" fillId="3" borderId="5" xfId="0" applyNumberFormat="1" applyFont="1" applyFill="1" applyBorder="1" applyAlignment="1">
      <alignment horizontal="center" vertical="center" wrapText="1"/>
    </xf>
    <xf numFmtId="10" fontId="15" fillId="0" borderId="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10" fontId="10" fillId="3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indent="1"/>
    </xf>
    <xf numFmtId="3" fontId="25" fillId="3" borderId="5" xfId="0" applyNumberFormat="1" applyFont="1" applyFill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 wrapText="1"/>
    </xf>
    <xf numFmtId="3" fontId="25" fillId="3" borderId="5" xfId="0" applyNumberFormat="1" applyFont="1" applyFill="1" applyBorder="1" applyAlignment="1">
      <alignment horizontal="center" vertical="center" wrapText="1"/>
    </xf>
    <xf numFmtId="10" fontId="25" fillId="3" borderId="5" xfId="0" applyNumberFormat="1" applyFont="1" applyFill="1" applyBorder="1" applyAlignment="1">
      <alignment horizontal="center" vertical="center" wrapText="1"/>
    </xf>
    <xf numFmtId="10" fontId="25" fillId="0" borderId="5" xfId="0" applyNumberFormat="1" applyFont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8" xfId="0" applyFont="1" applyBorder="1" applyAlignment="1">
      <alignment vertical="center" wrapText="1"/>
    </xf>
    <xf numFmtId="3" fontId="38" fillId="3" borderId="5" xfId="0" applyNumberFormat="1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4" xfId="0" applyFont="1" applyBorder="1" applyAlignment="1">
      <alignment vertical="center"/>
    </xf>
    <xf numFmtId="3" fontId="40" fillId="3" borderId="5" xfId="0" applyNumberFormat="1" applyFont="1" applyFill="1" applyBorder="1" applyAlignment="1">
      <alignment horizontal="center" vertical="center"/>
    </xf>
    <xf numFmtId="10" fontId="40" fillId="0" borderId="5" xfId="0" applyNumberFormat="1" applyFont="1" applyBorder="1" applyAlignment="1">
      <alignment horizontal="center" vertical="center"/>
    </xf>
    <xf numFmtId="10" fontId="40" fillId="3" borderId="5" xfId="0" applyNumberFormat="1" applyFont="1" applyFill="1" applyBorder="1" applyAlignment="1">
      <alignment horizontal="center" vertical="center" wrapText="1"/>
    </xf>
    <xf numFmtId="10" fontId="40" fillId="0" borderId="5" xfId="0" applyNumberFormat="1" applyFont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1" fillId="0" borderId="4" xfId="0" applyFont="1" applyBorder="1" applyAlignment="1">
      <alignment vertical="center"/>
    </xf>
    <xf numFmtId="3" fontId="41" fillId="3" borderId="5" xfId="0" applyNumberFormat="1" applyFont="1" applyFill="1" applyBorder="1" applyAlignment="1">
      <alignment horizontal="center" vertical="center"/>
    </xf>
    <xf numFmtId="10" fontId="41" fillId="0" borderId="5" xfId="0" applyNumberFormat="1" applyFont="1" applyBorder="1" applyAlignment="1">
      <alignment horizontal="center" vertical="center"/>
    </xf>
    <xf numFmtId="10" fontId="41" fillId="3" borderId="5" xfId="0" applyNumberFormat="1" applyFont="1" applyFill="1" applyBorder="1" applyAlignment="1">
      <alignment horizontal="center" vertical="center" wrapText="1"/>
    </xf>
    <xf numFmtId="10" fontId="41" fillId="0" borderId="5" xfId="0" applyNumberFormat="1" applyFont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10" fontId="13" fillId="3" borderId="5" xfId="0" applyNumberFormat="1" applyFont="1" applyFill="1" applyBorder="1" applyAlignment="1">
      <alignment horizontal="center" vertical="center"/>
    </xf>
    <xf numFmtId="10" fontId="13" fillId="0" borderId="5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10" fontId="32" fillId="3" borderId="5" xfId="0" applyNumberFormat="1" applyFont="1" applyFill="1" applyBorder="1" applyAlignment="1">
      <alignment horizontal="center" vertical="center"/>
    </xf>
    <xf numFmtId="10" fontId="32" fillId="0" borderId="5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44" fillId="0" borderId="0" xfId="0" applyFont="1" applyAlignment="1">
      <alignment horizontal="justify" vertical="center"/>
    </xf>
    <xf numFmtId="0" fontId="12" fillId="6" borderId="14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5" fillId="0" borderId="4" xfId="0" applyFont="1" applyBorder="1" applyAlignment="1">
      <alignment vertical="center"/>
    </xf>
    <xf numFmtId="3" fontId="15" fillId="5" borderId="5" xfId="0" applyNumberFormat="1" applyFont="1" applyFill="1" applyBorder="1" applyAlignment="1">
      <alignment horizontal="center" vertical="center" wrapText="1"/>
    </xf>
    <xf numFmtId="0" fontId="6" fillId="0" borderId="0" xfId="5"/>
    <xf numFmtId="0" fontId="6" fillId="0" borderId="3" xfId="5" applyBorder="1"/>
    <xf numFmtId="0" fontId="46" fillId="0" borderId="0" xfId="5" applyFont="1" applyAlignment="1">
      <alignment vertical="center"/>
    </xf>
    <xf numFmtId="164" fontId="0" fillId="0" borderId="0" xfId="6" applyNumberFormat="1" applyFont="1"/>
    <xf numFmtId="0" fontId="46" fillId="0" borderId="0" xfId="5" applyFont="1" applyBorder="1" applyAlignment="1">
      <alignment vertical="center"/>
    </xf>
    <xf numFmtId="164" fontId="0" fillId="0" borderId="0" xfId="6" applyNumberFormat="1" applyFont="1" applyBorder="1"/>
    <xf numFmtId="0" fontId="46" fillId="0" borderId="3" xfId="5" applyFont="1" applyBorder="1" applyAlignment="1">
      <alignment vertical="center"/>
    </xf>
    <xf numFmtId="164" fontId="0" fillId="0" borderId="3" xfId="6" applyNumberFormat="1" applyFont="1" applyBorder="1"/>
    <xf numFmtId="166" fontId="10" fillId="3" borderId="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166" fontId="15" fillId="3" borderId="5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24" fillId="0" borderId="16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0" fontId="10" fillId="0" borderId="7" xfId="0" applyNumberFormat="1" applyFont="1" applyBorder="1" applyAlignment="1">
      <alignment horizontal="center" vertical="center"/>
    </xf>
    <xf numFmtId="10" fontId="15" fillId="0" borderId="7" xfId="0" applyNumberFormat="1" applyFont="1" applyBorder="1" applyAlignment="1">
      <alignment horizontal="center" vertical="center"/>
    </xf>
    <xf numFmtId="10" fontId="25" fillId="0" borderId="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16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21" fillId="0" borderId="13" xfId="5" applyFont="1" applyFill="1" applyBorder="1" applyAlignment="1">
      <alignment horizontal="center" vertical="center"/>
    </xf>
    <xf numFmtId="0" fontId="21" fillId="0" borderId="12" xfId="5" applyFont="1" applyFill="1" applyBorder="1" applyAlignment="1">
      <alignment horizontal="center" vertical="center"/>
    </xf>
    <xf numFmtId="0" fontId="21" fillId="0" borderId="11" xfId="5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vertical="center" wrapText="1"/>
    </xf>
    <xf numFmtId="0" fontId="35" fillId="2" borderId="5" xfId="0" applyFont="1" applyFill="1" applyBorder="1" applyAlignment="1">
      <alignment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0" fontId="35" fillId="2" borderId="6" xfId="0" applyFont="1" applyFill="1" applyBorder="1" applyAlignment="1">
      <alignment horizontal="justify" vertical="center" wrapText="1"/>
    </xf>
    <xf numFmtId="0" fontId="35" fillId="2" borderId="5" xfId="0" applyFont="1" applyFill="1" applyBorder="1" applyAlignment="1">
      <alignment horizontal="justify" vertical="center" wrapText="1"/>
    </xf>
    <xf numFmtId="0" fontId="36" fillId="2" borderId="6" xfId="0" applyFont="1" applyFill="1" applyBorder="1" applyAlignment="1">
      <alignment vertical="center" wrapText="1"/>
    </xf>
    <xf numFmtId="0" fontId="3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8" fillId="0" borderId="16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26" fillId="6" borderId="7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justify" vertical="center" wrapText="1"/>
    </xf>
    <xf numFmtId="0" fontId="24" fillId="0" borderId="4" xfId="0" applyFont="1" applyBorder="1" applyAlignment="1">
      <alignment horizontal="justify" vertical="center" wrapText="1"/>
    </xf>
    <xf numFmtId="0" fontId="12" fillId="6" borderId="7" xfId="0" applyFont="1" applyFill="1" applyBorder="1" applyAlignment="1">
      <alignment horizontal="center" vertical="center" wrapText="1"/>
    </xf>
  </cellXfs>
  <cellStyles count="12">
    <cellStyle name="Migliaia" xfId="1" builtinId="3"/>
    <cellStyle name="Migliaia 2" xfId="4"/>
    <cellStyle name="Migliaia 2 2" xfId="7"/>
    <cellStyle name="Migliaia 2 3" xfId="10"/>
    <cellStyle name="Migliaia 3" xfId="3"/>
    <cellStyle name="Migliaia 4" xfId="8"/>
    <cellStyle name="Normale" xfId="0" builtinId="0"/>
    <cellStyle name="Normale 2" xfId="9"/>
    <cellStyle name="Normale 7" xfId="5"/>
    <cellStyle name="Percentuale" xfId="2" builtinId="5"/>
    <cellStyle name="Percentuale 2" xfId="11"/>
    <cellStyle name="Percentual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1'!$A$2</c:f>
              <c:strCache>
                <c:ptCount val="1"/>
                <c:pt idx="0">
                  <c:v>Arrivi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'Figura 1'!$B$2:$F$2</c:f>
              <c:numCache>
                <c:formatCode>#,##0</c:formatCode>
                <c:ptCount val="5"/>
                <c:pt idx="0">
                  <c:v>131381653</c:v>
                </c:pt>
                <c:pt idx="1">
                  <c:v>55702138</c:v>
                </c:pt>
                <c:pt idx="2">
                  <c:v>78670967</c:v>
                </c:pt>
                <c:pt idx="3">
                  <c:v>118514633</c:v>
                </c:pt>
                <c:pt idx="4">
                  <c:v>133636709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1E5-40A1-ABE2-86A2FCB9F857}"/>
            </c:ext>
          </c:extLst>
        </c:ser>
        <c:ser>
          <c:idx val="1"/>
          <c:order val="1"/>
          <c:tx>
            <c:strRef>
              <c:f>'Figura 1'!$A$3</c:f>
              <c:strCache>
                <c:ptCount val="1"/>
                <c:pt idx="0">
                  <c:v>Presenze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'Figura 1'!$B$3:$F$3</c:f>
              <c:numCache>
                <c:formatCode>#,##0</c:formatCode>
                <c:ptCount val="5"/>
                <c:pt idx="0">
                  <c:v>436739271</c:v>
                </c:pt>
                <c:pt idx="1">
                  <c:v>208447085</c:v>
                </c:pt>
                <c:pt idx="2">
                  <c:v>289178142</c:v>
                </c:pt>
                <c:pt idx="3">
                  <c:v>412008532</c:v>
                </c:pt>
                <c:pt idx="4">
                  <c:v>447170049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1E5-40A1-ABE2-86A2FCB9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036432"/>
        <c:axId val="784041424"/>
      </c:lineChart>
      <c:catAx>
        <c:axId val="78403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784041424"/>
        <c:crosses val="autoZero"/>
        <c:auto val="1"/>
        <c:lblAlgn val="ctr"/>
        <c:lblOffset val="100"/>
        <c:noMultiLvlLbl val="0"/>
      </c:catAx>
      <c:valAx>
        <c:axId val="78404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784036432"/>
        <c:crosses val="autoZero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1.5935755066189848E-2"/>
                <c:y val="0.3148148148148148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2'!$C$1</c:f>
              <c:strCache>
                <c:ptCount val="1"/>
                <c:pt idx="0">
                  <c:v>var. % 2023/2022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2'!$A$2:$B$7</c:f>
              <c:multiLvlStrCache>
                <c:ptCount val="6"/>
                <c:lvl>
                  <c:pt idx="0">
                    <c:v>Arrivi</c:v>
                  </c:pt>
                  <c:pt idx="1">
                    <c:v>Presenze</c:v>
                  </c:pt>
                  <c:pt idx="2">
                    <c:v>Arrivi</c:v>
                  </c:pt>
                  <c:pt idx="3">
                    <c:v>Presenze</c:v>
                  </c:pt>
                  <c:pt idx="4">
                    <c:v>Arrivi</c:v>
                  </c:pt>
                  <c:pt idx="5">
                    <c:v>Presenze</c:v>
                  </c:pt>
                </c:lvl>
                <c:lvl>
                  <c:pt idx="0">
                    <c:v>Residenti</c:v>
                  </c:pt>
                  <c:pt idx="2">
                    <c:v>Non residenti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2'!$C$2:$C$7</c:f>
              <c:numCache>
                <c:formatCode>0.0</c:formatCode>
                <c:ptCount val="6"/>
                <c:pt idx="0">
                  <c:v>3.7</c:v>
                </c:pt>
                <c:pt idx="1">
                  <c:v>1</c:v>
                </c:pt>
                <c:pt idx="2">
                  <c:v>23.220065288900514</c:v>
                </c:pt>
                <c:pt idx="3">
                  <c:v>16.46835142530913</c:v>
                </c:pt>
                <c:pt idx="4">
                  <c:v>12.759669938816753</c:v>
                </c:pt>
                <c:pt idx="5">
                  <c:v>8.5341720544758033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F-461F-8B5F-9098E8B0EF76}"/>
            </c:ext>
          </c:extLst>
        </c:ser>
        <c:ser>
          <c:idx val="1"/>
          <c:order val="1"/>
          <c:tx>
            <c:strRef>
              <c:f>'Figura 2'!$D$1</c:f>
              <c:strCache>
                <c:ptCount val="1"/>
                <c:pt idx="0">
                  <c:v>var. % 2023/2019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2'!$A$2:$B$7</c:f>
              <c:multiLvlStrCache>
                <c:ptCount val="6"/>
                <c:lvl>
                  <c:pt idx="0">
                    <c:v>Arrivi</c:v>
                  </c:pt>
                  <c:pt idx="1">
                    <c:v>Presenze</c:v>
                  </c:pt>
                  <c:pt idx="2">
                    <c:v>Arrivi</c:v>
                  </c:pt>
                  <c:pt idx="3">
                    <c:v>Presenze</c:v>
                  </c:pt>
                  <c:pt idx="4">
                    <c:v>Arrivi</c:v>
                  </c:pt>
                  <c:pt idx="5">
                    <c:v>Presenze</c:v>
                  </c:pt>
                </c:lvl>
                <c:lvl>
                  <c:pt idx="0">
                    <c:v>Residenti</c:v>
                  </c:pt>
                  <c:pt idx="2">
                    <c:v>Non residenti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2'!$D$2:$D$7</c:f>
              <c:numCache>
                <c:formatCode>0.0</c:formatCode>
                <c:ptCount val="6"/>
                <c:pt idx="0">
                  <c:v>-0.92325714890019017</c:v>
                </c:pt>
                <c:pt idx="1">
                  <c:v>-1.4294899058175148</c:v>
                </c:pt>
                <c:pt idx="2">
                  <c:v>4.4113602445892353</c:v>
                </c:pt>
                <c:pt idx="3">
                  <c:v>6.1268043852851894</c:v>
                </c:pt>
                <c:pt idx="4">
                  <c:v>1.716416218328445</c:v>
                </c:pt>
                <c:pt idx="5">
                  <c:v>2.3883306797936199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F-461F-8B5F-9098E8B0E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439344"/>
        <c:axId val="685436848"/>
      </c:barChart>
      <c:catAx>
        <c:axId val="6854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685436848"/>
        <c:crosses val="autoZero"/>
        <c:auto val="1"/>
        <c:lblAlgn val="ctr"/>
        <c:lblOffset val="100"/>
        <c:noMultiLvlLbl val="0"/>
      </c:catAx>
      <c:valAx>
        <c:axId val="68543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68543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3'!$C$1</c:f>
              <c:strCache>
                <c:ptCount val="1"/>
                <c:pt idx="0">
                  <c:v>var. % 2023/2022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3'!$A$2:$B$7</c:f>
              <c:multiLvlStrCache>
                <c:ptCount val="6"/>
                <c:lvl>
                  <c:pt idx="0">
                    <c:v>Arrivi</c:v>
                  </c:pt>
                  <c:pt idx="1">
                    <c:v>Presenze</c:v>
                  </c:pt>
                  <c:pt idx="2">
                    <c:v>Arrivi</c:v>
                  </c:pt>
                  <c:pt idx="3">
                    <c:v>Presenze</c:v>
                  </c:pt>
                  <c:pt idx="4">
                    <c:v>Arrivi</c:v>
                  </c:pt>
                  <c:pt idx="5">
                    <c:v>Presenze</c:v>
                  </c:pt>
                </c:lvl>
                <c:lvl>
                  <c:pt idx="0">
                    <c:v>Esercizi alberghieri</c:v>
                  </c:pt>
                  <c:pt idx="2">
                    <c:v>Esercizi extra-alberghieri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3'!$C$2:$C$7</c:f>
              <c:numCache>
                <c:formatCode>0.0</c:formatCode>
                <c:ptCount val="6"/>
                <c:pt idx="0">
                  <c:v>12.354592282682647</c:v>
                </c:pt>
                <c:pt idx="1">
                  <c:v>8.9831437692073379</c:v>
                </c:pt>
                <c:pt idx="2">
                  <c:v>13.720806855986703</c:v>
                </c:pt>
                <c:pt idx="3">
                  <c:v>7.8222630723086777</c:v>
                </c:pt>
                <c:pt idx="4">
                  <c:v>12.759669938816753</c:v>
                </c:pt>
                <c:pt idx="5">
                  <c:v>8.5341720544758033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B-49EF-B2C5-81D50F9DDF20}"/>
            </c:ext>
          </c:extLst>
        </c:ser>
        <c:ser>
          <c:idx val="1"/>
          <c:order val="1"/>
          <c:tx>
            <c:strRef>
              <c:f>'Figura 3'!$D$1</c:f>
              <c:strCache>
                <c:ptCount val="1"/>
                <c:pt idx="0">
                  <c:v>var. % 2023/2019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3'!$A$2:$B$7</c:f>
              <c:multiLvlStrCache>
                <c:ptCount val="6"/>
                <c:lvl>
                  <c:pt idx="0">
                    <c:v>Arrivi</c:v>
                  </c:pt>
                  <c:pt idx="1">
                    <c:v>Presenze</c:v>
                  </c:pt>
                  <c:pt idx="2">
                    <c:v>Arrivi</c:v>
                  </c:pt>
                  <c:pt idx="3">
                    <c:v>Presenze</c:v>
                  </c:pt>
                  <c:pt idx="4">
                    <c:v>Arrivi</c:v>
                  </c:pt>
                  <c:pt idx="5">
                    <c:v>Presenze</c:v>
                  </c:pt>
                </c:lvl>
                <c:lvl>
                  <c:pt idx="0">
                    <c:v>Esercizi alberghieri</c:v>
                  </c:pt>
                  <c:pt idx="2">
                    <c:v>Esercizi extra-alberghieri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3'!$D$2:$D$7</c:f>
              <c:numCache>
                <c:formatCode>0.0</c:formatCode>
                <c:ptCount val="6"/>
                <c:pt idx="0">
                  <c:v>-4.2152364566133231</c:v>
                </c:pt>
                <c:pt idx="1">
                  <c:v>-1.9851009990296895</c:v>
                </c:pt>
                <c:pt idx="2">
                  <c:v>18.990240161438653</c:v>
                </c:pt>
                <c:pt idx="3">
                  <c:v>10.274414524739687</c:v>
                </c:pt>
                <c:pt idx="4">
                  <c:v>1.716416218328445</c:v>
                </c:pt>
                <c:pt idx="5">
                  <c:v>2.3883306797936199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B-49EF-B2C5-81D50F9DD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439344"/>
        <c:axId val="685436848"/>
      </c:barChart>
      <c:catAx>
        <c:axId val="6854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685436848"/>
        <c:crosses val="autoZero"/>
        <c:auto val="1"/>
        <c:lblAlgn val="ctr"/>
        <c:lblOffset val="100"/>
        <c:noMultiLvlLbl val="0"/>
      </c:catAx>
      <c:valAx>
        <c:axId val="68543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68543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94441307484789E-2"/>
          <c:y val="4.8341626154169301E-2"/>
          <c:w val="0.86208262751741016"/>
          <c:h val="0.622464703173072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'Figura 4'!$C$2</c:f>
              <c:strCache>
                <c:ptCount val="1"/>
                <c:pt idx="0">
                  <c:v>Non residenti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4'!$A$3:$A$35</c15:sqref>
                  </c15:fullRef>
                </c:ext>
              </c:extLst>
              <c:f>('Figura 4'!$A$3:$A$13,'Figura 4'!$A$15:$A$18,'Figura 4'!$A$20:$A$26,'Figura 4'!$A$28,'Figura 4'!$A$30:$A$33)</c:f>
              <c:strCache>
                <c:ptCount val="27"/>
                <c:pt idx="0">
                  <c:v>Spagna</c:v>
                </c:pt>
                <c:pt idx="1">
                  <c:v>Francia</c:v>
                </c:pt>
                <c:pt idx="2">
                  <c:v>Italia</c:v>
                </c:pt>
                <c:pt idx="3">
                  <c:v>Germania</c:v>
                </c:pt>
                <c:pt idx="4">
                  <c:v>Grecia</c:v>
                </c:pt>
                <c:pt idx="5">
                  <c:v>Paesi Bassi</c:v>
                </c:pt>
                <c:pt idx="6">
                  <c:v>Austria</c:v>
                </c:pt>
                <c:pt idx="7">
                  <c:v>Polonia</c:v>
                </c:pt>
                <c:pt idx="8">
                  <c:v>Croazia</c:v>
                </c:pt>
                <c:pt idx="9">
                  <c:v>Portogallo</c:v>
                </c:pt>
                <c:pt idx="10">
                  <c:v>Svezia</c:v>
                </c:pt>
                <c:pt idx="11">
                  <c:v>Rep. Ceca</c:v>
                </c:pt>
                <c:pt idx="12">
                  <c:v>Belgio</c:v>
                </c:pt>
                <c:pt idx="13">
                  <c:v>Irlanda</c:v>
                </c:pt>
                <c:pt idx="14">
                  <c:v>Danimarca</c:v>
                </c:pt>
                <c:pt idx="15">
                  <c:v>Ungheria</c:v>
                </c:pt>
                <c:pt idx="16">
                  <c:v>Romania</c:v>
                </c:pt>
                <c:pt idx="17">
                  <c:v>Bulgaria</c:v>
                </c:pt>
                <c:pt idx="18">
                  <c:v>Finlandia</c:v>
                </c:pt>
                <c:pt idx="19">
                  <c:v>Slovenia</c:v>
                </c:pt>
                <c:pt idx="20">
                  <c:v>Cipro</c:v>
                </c:pt>
                <c:pt idx="21">
                  <c:v>Slovacchia</c:v>
                </c:pt>
                <c:pt idx="22">
                  <c:v>Malta</c:v>
                </c:pt>
                <c:pt idx="23">
                  <c:v>Lituania</c:v>
                </c:pt>
                <c:pt idx="24">
                  <c:v>Estonia</c:v>
                </c:pt>
                <c:pt idx="25">
                  <c:v>Lettonia</c:v>
                </c:pt>
                <c:pt idx="26">
                  <c:v>Lussemburgo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4'!$C$3:$C$35</c15:sqref>
                  </c15:fullRef>
                </c:ext>
              </c:extLst>
              <c:f>('Figura 4'!$C$3:$C$13,'Figura 4'!$C$15:$C$18,'Figura 4'!$C$20:$C$26,'Figura 4'!$C$28,'Figura 4'!$C$30:$C$33)</c:f>
              <c:numCache>
                <c:formatCode>#,##0</c:formatCode>
                <c:ptCount val="27"/>
                <c:pt idx="0">
                  <c:v>301857957</c:v>
                </c:pt>
                <c:pt idx="1">
                  <c:v>138367983</c:v>
                </c:pt>
                <c:pt idx="2">
                  <c:v>234182255</c:v>
                </c:pt>
                <c:pt idx="3">
                  <c:v>80378429</c:v>
                </c:pt>
                <c:pt idx="4">
                  <c:v>123106806</c:v>
                </c:pt>
                <c:pt idx="5">
                  <c:v>59104032</c:v>
                </c:pt>
                <c:pt idx="6">
                  <c:v>91023501</c:v>
                </c:pt>
                <c:pt idx="7">
                  <c:v>17010905</c:v>
                </c:pt>
                <c:pt idx="8">
                  <c:v>84257983</c:v>
                </c:pt>
                <c:pt idx="9">
                  <c:v>56947203</c:v>
                </c:pt>
                <c:pt idx="10">
                  <c:v>15580042</c:v>
                </c:pt>
                <c:pt idx="11">
                  <c:v>23361609</c:v>
                </c:pt>
                <c:pt idx="12">
                  <c:v>21594425</c:v>
                </c:pt>
                <c:pt idx="13">
                  <c:v>24362147</c:v>
                </c:pt>
                <c:pt idx="14">
                  <c:v>14677540</c:v>
                </c:pt>
                <c:pt idx="15">
                  <c:v>14173761</c:v>
                </c:pt>
                <c:pt idx="16">
                  <c:v>4467102</c:v>
                </c:pt>
                <c:pt idx="17">
                  <c:v>14554042</c:v>
                </c:pt>
                <c:pt idx="18">
                  <c:v>5751832</c:v>
                </c:pt>
                <c:pt idx="19">
                  <c:v>11532874</c:v>
                </c:pt>
                <c:pt idx="20">
                  <c:v>14428337</c:v>
                </c:pt>
                <c:pt idx="21">
                  <c:v>4720206</c:v>
                </c:pt>
                <c:pt idx="22">
                  <c:v>9206833</c:v>
                </c:pt>
                <c:pt idx="23">
                  <c:v>3001947</c:v>
                </c:pt>
                <c:pt idx="24">
                  <c:v>3371044</c:v>
                </c:pt>
                <c:pt idx="25">
                  <c:v>2577784</c:v>
                </c:pt>
                <c:pt idx="26">
                  <c:v>3012273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9-4EBF-9020-070D0A6C6C6F}"/>
            </c:ext>
          </c:extLst>
        </c:ser>
        <c:ser>
          <c:idx val="0"/>
          <c:order val="1"/>
          <c:tx>
            <c:strRef>
              <c:f>'Figura 4'!$B$2</c:f>
              <c:strCache>
                <c:ptCount val="1"/>
                <c:pt idx="0">
                  <c:v>Residenti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4'!$A$3:$A$35</c15:sqref>
                  </c15:fullRef>
                </c:ext>
              </c:extLst>
              <c:f>('Figura 4'!$A$3:$A$13,'Figura 4'!$A$15:$A$18,'Figura 4'!$A$20:$A$26,'Figura 4'!$A$28,'Figura 4'!$A$30:$A$33)</c:f>
              <c:strCache>
                <c:ptCount val="27"/>
                <c:pt idx="0">
                  <c:v>Spagna</c:v>
                </c:pt>
                <c:pt idx="1">
                  <c:v>Francia</c:v>
                </c:pt>
                <c:pt idx="2">
                  <c:v>Italia</c:v>
                </c:pt>
                <c:pt idx="3">
                  <c:v>Germania</c:v>
                </c:pt>
                <c:pt idx="4">
                  <c:v>Grecia</c:v>
                </c:pt>
                <c:pt idx="5">
                  <c:v>Paesi Bassi</c:v>
                </c:pt>
                <c:pt idx="6">
                  <c:v>Austria</c:v>
                </c:pt>
                <c:pt idx="7">
                  <c:v>Polonia</c:v>
                </c:pt>
                <c:pt idx="8">
                  <c:v>Croazia</c:v>
                </c:pt>
                <c:pt idx="9">
                  <c:v>Portogallo</c:v>
                </c:pt>
                <c:pt idx="10">
                  <c:v>Svezia</c:v>
                </c:pt>
                <c:pt idx="11">
                  <c:v>Rep. Ceca</c:v>
                </c:pt>
                <c:pt idx="12">
                  <c:v>Belgio</c:v>
                </c:pt>
                <c:pt idx="13">
                  <c:v>Irlanda</c:v>
                </c:pt>
                <c:pt idx="14">
                  <c:v>Danimarca</c:v>
                </c:pt>
                <c:pt idx="15">
                  <c:v>Ungheria</c:v>
                </c:pt>
                <c:pt idx="16">
                  <c:v>Romania</c:v>
                </c:pt>
                <c:pt idx="17">
                  <c:v>Bulgaria</c:v>
                </c:pt>
                <c:pt idx="18">
                  <c:v>Finlandia</c:v>
                </c:pt>
                <c:pt idx="19">
                  <c:v>Slovenia</c:v>
                </c:pt>
                <c:pt idx="20">
                  <c:v>Cipro</c:v>
                </c:pt>
                <c:pt idx="21">
                  <c:v>Slovacchia</c:v>
                </c:pt>
                <c:pt idx="22">
                  <c:v>Malta</c:v>
                </c:pt>
                <c:pt idx="23">
                  <c:v>Lituania</c:v>
                </c:pt>
                <c:pt idx="24">
                  <c:v>Estonia</c:v>
                </c:pt>
                <c:pt idx="25">
                  <c:v>Lettonia</c:v>
                </c:pt>
                <c:pt idx="26">
                  <c:v>Lussemburgo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4'!$B$3:$B$35</c15:sqref>
                  </c15:fullRef>
                </c:ext>
              </c:extLst>
              <c:f>('Figura 4'!$B$3:$B$13,'Figura 4'!$B$15:$B$18,'Figura 4'!$B$20:$B$26,'Figura 4'!$B$28,'Figura 4'!$B$30:$B$33)</c:f>
              <c:numCache>
                <c:formatCode>#,##0</c:formatCode>
                <c:ptCount val="27"/>
                <c:pt idx="0">
                  <c:v>183129528</c:v>
                </c:pt>
                <c:pt idx="1">
                  <c:v>321903813</c:v>
                </c:pt>
                <c:pt idx="2">
                  <c:v>212987794</c:v>
                </c:pt>
                <c:pt idx="3">
                  <c:v>351060606</c:v>
                </c:pt>
                <c:pt idx="4">
                  <c:v>24103015</c:v>
                </c:pt>
                <c:pt idx="5">
                  <c:v>83168429</c:v>
                </c:pt>
                <c:pt idx="6">
                  <c:v>36742409</c:v>
                </c:pt>
                <c:pt idx="7">
                  <c:v>75786956</c:v>
                </c:pt>
                <c:pt idx="8">
                  <c:v>8083165</c:v>
                </c:pt>
                <c:pt idx="9">
                  <c:v>27939627</c:v>
                </c:pt>
                <c:pt idx="10">
                  <c:v>48316077</c:v>
                </c:pt>
                <c:pt idx="11">
                  <c:v>32480862</c:v>
                </c:pt>
                <c:pt idx="12">
                  <c:v>23102177</c:v>
                </c:pt>
                <c:pt idx="13">
                  <c:v>16274003</c:v>
                </c:pt>
                <c:pt idx="14">
                  <c:v>24268566</c:v>
                </c:pt>
                <c:pt idx="15">
                  <c:v>16314547</c:v>
                </c:pt>
                <c:pt idx="16">
                  <c:v>24738466</c:v>
                </c:pt>
                <c:pt idx="17">
                  <c:v>12311004</c:v>
                </c:pt>
                <c:pt idx="18">
                  <c:v>17080229</c:v>
                </c:pt>
                <c:pt idx="19">
                  <c:v>4569928</c:v>
                </c:pt>
                <c:pt idx="20">
                  <c:v>1207788</c:v>
                </c:pt>
                <c:pt idx="21">
                  <c:v>9639648</c:v>
                </c:pt>
                <c:pt idx="22">
                  <c:v>685459</c:v>
                </c:pt>
                <c:pt idx="23">
                  <c:v>5471881</c:v>
                </c:pt>
                <c:pt idx="24">
                  <c:v>3003818</c:v>
                </c:pt>
                <c:pt idx="25">
                  <c:v>1793070</c:v>
                </c:pt>
                <c:pt idx="26">
                  <c:v>473681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9-4EBF-9020-070D0A6C6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3715519"/>
        <c:axId val="913715935"/>
      </c:barChart>
      <c:lineChart>
        <c:grouping val="stacked"/>
        <c:varyColors val="0"/>
        <c:ser>
          <c:idx val="2"/>
          <c:order val="2"/>
          <c:tx>
            <c:strRef>
              <c:f>'Figura 4'!$H$2</c:f>
              <c:strCache>
                <c:ptCount val="1"/>
                <c:pt idx="0">
                  <c:v>Var. 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C00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2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18</c:v>
              </c:pt>
              <c:pt idx="16">
                <c:v>19</c:v>
              </c:pt>
              <c:pt idx="17">
                <c:v>20</c:v>
              </c:pt>
              <c:pt idx="18">
                <c:v>21</c:v>
              </c:pt>
              <c:pt idx="19">
                <c:v>22</c:v>
              </c:pt>
              <c:pt idx="20">
                <c:v>23</c:v>
              </c:pt>
              <c:pt idx="21">
                <c:v>24</c:v>
              </c:pt>
              <c:pt idx="22">
                <c:v>26</c:v>
              </c:pt>
              <c:pt idx="23">
                <c:v>28</c:v>
              </c:pt>
              <c:pt idx="24">
                <c:v>29</c:v>
              </c:pt>
              <c:pt idx="25">
                <c:v>30</c:v>
              </c:pt>
              <c:pt idx="26">
                <c:v>31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4'!$H$3:$H$35</c15:sqref>
                  </c15:fullRef>
                </c:ext>
              </c:extLst>
              <c:f>('Figura 4'!$H$3:$H$13,'Figura 4'!$H$15:$H$18,'Figura 4'!$H$20:$H$26,'Figura 4'!$H$28,'Figura 4'!$H$30:$H$33)</c:f>
              <c:numCache>
                <c:formatCode>0.0%</c:formatCode>
                <c:ptCount val="27"/>
                <c:pt idx="0">
                  <c:v>7.3872237879511263E-2</c:v>
                </c:pt>
                <c:pt idx="1">
                  <c:v>2.329861117819455E-2</c:v>
                </c:pt>
                <c:pt idx="2">
                  <c:v>8.534172054475804E-2</c:v>
                </c:pt>
                <c:pt idx="3">
                  <c:v>7.7495699991100356E-2</c:v>
                </c:pt>
                <c:pt idx="4">
                  <c:v>0.10895942220559965</c:v>
                </c:pt>
                <c:pt idx="5">
                  <c:v>7.2635117776910008E-2</c:v>
                </c:pt>
                <c:pt idx="6">
                  <c:v>0.11040254088953383</c:v>
                </c:pt>
                <c:pt idx="7">
                  <c:v>3.1616919258740814E-2</c:v>
                </c:pt>
                <c:pt idx="8">
                  <c:v>2.5951392262838324E-2</c:v>
                </c:pt>
                <c:pt idx="9">
                  <c:v>0.10317157752733876</c:v>
                </c:pt>
                <c:pt idx="10">
                  <c:v>1.5423939261310337E-2</c:v>
                </c:pt>
                <c:pt idx="11">
                  <c:v>0.10362115200301537</c:v>
                </c:pt>
                <c:pt idx="12">
                  <c:v>3.887302853626956E-2</c:v>
                </c:pt>
                <c:pt idx="13">
                  <c:v>0.16333200003160531</c:v>
                </c:pt>
                <c:pt idx="14">
                  <c:v>1.3170135324156328E-2</c:v>
                </c:pt>
                <c:pt idx="15">
                  <c:v>3.5395863077004583E-2</c:v>
                </c:pt>
                <c:pt idx="16">
                  <c:v>9.7367005406620771E-2</c:v>
                </c:pt>
                <c:pt idx="17">
                  <c:v>0.11135244266078624</c:v>
                </c:pt>
                <c:pt idx="18">
                  <c:v>3.9178215765991821E-2</c:v>
                </c:pt>
                <c:pt idx="19">
                  <c:v>3.4973244812456596E-2</c:v>
                </c:pt>
                <c:pt idx="20">
                  <c:v>9.7084540086275789E-2</c:v>
                </c:pt>
                <c:pt idx="21">
                  <c:v>0.16285335695126552</c:v>
                </c:pt>
                <c:pt idx="22">
                  <c:v>0.20484545012535285</c:v>
                </c:pt>
                <c:pt idx="23">
                  <c:v>4.9633537426004536E-2</c:v>
                </c:pt>
                <c:pt idx="24">
                  <c:v>7.1248201734434594E-2</c:v>
                </c:pt>
                <c:pt idx="25">
                  <c:v>0.12566103568395143</c:v>
                </c:pt>
                <c:pt idx="26">
                  <c:v>5.7519056678126811E-2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E9-4EBF-9020-070D0A6C6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502351"/>
        <c:axId val="742506095"/>
      </c:lineChart>
      <c:catAx>
        <c:axId val="91371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3715935"/>
        <c:crosses val="autoZero"/>
        <c:auto val="1"/>
        <c:lblAlgn val="ctr"/>
        <c:lblOffset val="100"/>
        <c:noMultiLvlLbl val="0"/>
      </c:catAx>
      <c:valAx>
        <c:axId val="913715935"/>
        <c:scaling>
          <c:orientation val="minMax"/>
          <c:max val="5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3715519"/>
        <c:crosses val="autoZero"/>
        <c:crossBetween val="between"/>
        <c:majorUnit val="100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</c:dispUnitsLbl>
        </c:dispUnits>
      </c:valAx>
      <c:valAx>
        <c:axId val="742506095"/>
        <c:scaling>
          <c:orientation val="minMax"/>
          <c:max val="0.25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742502351"/>
        <c:crosses val="max"/>
        <c:crossBetween val="between"/>
        <c:majorUnit val="5.000000000000001E-2"/>
      </c:valAx>
      <c:catAx>
        <c:axId val="742502351"/>
        <c:scaling>
          <c:orientation val="minMax"/>
        </c:scaling>
        <c:delete val="1"/>
        <c:axPos val="b"/>
        <c:majorTickMark val="out"/>
        <c:minorTickMark val="none"/>
        <c:tickLblPos val="nextTo"/>
        <c:crossAx val="742506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7847769028873"/>
          <c:y val="5.0925925925925923E-2"/>
          <c:w val="0.86876596675415585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'Figura 5'!$A$2</c:f>
              <c:strCache>
                <c:ptCount val="1"/>
                <c:pt idx="0">
                  <c:v>Residenti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'Figura 5'!$B$1:$M$1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'Figura 5'!$B$2:$M$2</c:f>
              <c:numCache>
                <c:formatCode>_-* #,##0_-;\-* #,##0_-;_-* "-"??_-;_-@_-</c:formatCode>
                <c:ptCount val="12"/>
                <c:pt idx="0">
                  <c:v>10844945</c:v>
                </c:pt>
                <c:pt idx="1">
                  <c:v>9113918</c:v>
                </c:pt>
                <c:pt idx="2">
                  <c:v>9985077</c:v>
                </c:pt>
                <c:pt idx="3">
                  <c:v>13109684</c:v>
                </c:pt>
                <c:pt idx="4">
                  <c:v>11599827</c:v>
                </c:pt>
                <c:pt idx="5">
                  <c:v>24981389</c:v>
                </c:pt>
                <c:pt idx="6">
                  <c:v>37275842</c:v>
                </c:pt>
                <c:pt idx="7">
                  <c:v>46360628</c:v>
                </c:pt>
                <c:pt idx="8">
                  <c:v>19900161</c:v>
                </c:pt>
                <c:pt idx="9">
                  <c:v>9898896</c:v>
                </c:pt>
                <c:pt idx="10">
                  <c:v>8460707</c:v>
                </c:pt>
                <c:pt idx="11">
                  <c:v>11456720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D0-4377-A512-18CCA6F98FAC}"/>
            </c:ext>
          </c:extLst>
        </c:ser>
        <c:ser>
          <c:idx val="1"/>
          <c:order val="1"/>
          <c:tx>
            <c:strRef>
              <c:f>'Figura 5'!$A$3</c:f>
              <c:strCache>
                <c:ptCount val="1"/>
                <c:pt idx="0">
                  <c:v>Non residenti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'Figura 5'!$B$1:$M$1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'Figura 5'!$B$3:$M$3</c:f>
              <c:numCache>
                <c:formatCode>_-* #,##0_-;\-* #,##0_-;_-* "-"??_-;_-@_-</c:formatCode>
                <c:ptCount val="12"/>
                <c:pt idx="0">
                  <c:v>7566036</c:v>
                </c:pt>
                <c:pt idx="1">
                  <c:v>9487659</c:v>
                </c:pt>
                <c:pt idx="2">
                  <c:v>10433155</c:v>
                </c:pt>
                <c:pt idx="3">
                  <c:v>16894983</c:v>
                </c:pt>
                <c:pt idx="4">
                  <c:v>22454283</c:v>
                </c:pt>
                <c:pt idx="5">
                  <c:v>29204324</c:v>
                </c:pt>
                <c:pt idx="6">
                  <c:v>37989324</c:v>
                </c:pt>
                <c:pt idx="7">
                  <c:v>36247678</c:v>
                </c:pt>
                <c:pt idx="8">
                  <c:v>29981365</c:v>
                </c:pt>
                <c:pt idx="9">
                  <c:v>19152955</c:v>
                </c:pt>
                <c:pt idx="10">
                  <c:v>7277583</c:v>
                </c:pt>
                <c:pt idx="11">
                  <c:v>7492910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D0-4377-A512-18CCA6F9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439760"/>
        <c:axId val="782709696"/>
      </c:lineChart>
      <c:catAx>
        <c:axId val="68543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2709696"/>
        <c:crosses val="autoZero"/>
        <c:auto val="1"/>
        <c:lblAlgn val="ctr"/>
        <c:lblOffset val="100"/>
        <c:noMultiLvlLbl val="0"/>
      </c:catAx>
      <c:valAx>
        <c:axId val="7827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543976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37141214536959E-2"/>
          <c:y val="4.6981115165482354E-2"/>
          <c:w val="0.9161792178511996"/>
          <c:h val="0.891015095194318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'[1]Figura 4'!$C$4</c:f>
              <c:strCache>
                <c:ptCount val="1"/>
                <c:pt idx="0">
                  <c:v>Var.% 2019-2023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0">
                <a:noFill/>
              </a:ln>
              <a:effectLst/>
            </c:spPr>
          </c:marker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0-71D0-4071-B5BF-CF0B46F74A3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D35336D-BA08-472E-A75B-739FF3DF7CE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1D0-4071-B5BF-CF0B46F74A3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E945C0-65A1-40CC-B7A8-496D261E98B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1D0-4071-B5BF-CF0B46F74A3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F51B5BE-BD00-449B-8D80-55700BF2796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1D0-4071-B5BF-CF0B46F74A3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D3CF80A-072E-488B-A0B6-9E36D6CC1AB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1D0-4071-B5BF-CF0B46F74A3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E669F8B-38EB-4761-BC80-4A769002D83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1D0-4071-B5BF-CF0B46F74A3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EA7D3B5-CFED-488C-836E-FDCCDAFB0F8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1D0-4071-B5BF-CF0B46F74A3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85FF88C-5D3E-4D41-A679-19435984366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1D0-4071-B5BF-CF0B46F74A3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52ECC7E-025B-4E0E-8654-43C2BEF4198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1D0-4071-B5BF-CF0B46F74A3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D2AA55F-05A3-4F24-9711-7D2F320EEB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1D0-4071-B5BF-CF0B46F74A3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38D23A9-05C0-4177-8670-103514E875B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1D0-4071-B5BF-CF0B46F74A3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44757C7-33EF-48A5-BF9E-A3F9553ADA7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1D0-4071-B5BF-CF0B46F74A3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3409BC3-AAA9-477F-9D38-F53ED563141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1D0-4071-B5BF-CF0B46F74A3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3B4D68D-D090-49F6-85F2-4FA6E3EC6AA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1D0-4071-B5BF-CF0B46F74A3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729B2E0-3FC9-4E4C-84ED-21449E8AE39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1D0-4071-B5BF-CF0B46F74A3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19BCA0A-CCE4-4C70-B39F-304D7BD66F9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1D0-4071-B5BF-CF0B46F74A3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85DF4AA-CF67-47AB-A11F-AB9274E9624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1D0-4071-B5BF-CF0B46F74A3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1B795B3-CA1D-4E25-92BF-10A87D2B71D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1D0-4071-B5BF-CF0B46F74A3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B21DED3-E6B8-4D06-B066-922D08A1E95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1D0-4071-B5BF-CF0B46F74A3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FB81960-4FBB-4097-B58E-B5B83CE0618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1D0-4071-B5BF-CF0B46F74A3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4C72594-94C4-4BB0-91C0-FB08B794DCB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1D0-4071-B5BF-CF0B46F74A3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89EB2B6-6BFC-4662-A682-D5FE5A2A75C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1D0-4071-B5BF-CF0B46F74A3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6FAF7504-63EB-4BC6-92C5-DFC6FE136FF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1D0-4071-B5BF-CF0B46F74A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'[1]Figura 4'!$B$5:$B$26</c:f>
              <c:numCache>
                <c:formatCode>General</c:formatCode>
                <c:ptCount val="22"/>
                <c:pt idx="0">
                  <c:v>4.8064671652855696E-2</c:v>
                </c:pt>
                <c:pt idx="1">
                  <c:v>0.10989528529879651</c:v>
                </c:pt>
                <c:pt idx="2">
                  <c:v>7.2451015221490445E-2</c:v>
                </c:pt>
                <c:pt idx="3">
                  <c:v>4.9972159951321815E-2</c:v>
                </c:pt>
                <c:pt idx="4">
                  <c:v>7.7288136699721344E-2</c:v>
                </c:pt>
                <c:pt idx="5">
                  <c:v>9.0659794835969296E-2</c:v>
                </c:pt>
                <c:pt idx="6">
                  <c:v>6.3777508892016943E-2</c:v>
                </c:pt>
                <c:pt idx="7">
                  <c:v>3.9723123356263094E-2</c:v>
                </c:pt>
                <c:pt idx="8">
                  <c:v>2.6908978871610378E-2</c:v>
                </c:pt>
                <c:pt idx="9">
                  <c:v>7.5383303248477418E-2</c:v>
                </c:pt>
                <c:pt idx="10">
                  <c:v>7.8685446135425871E-2</c:v>
                </c:pt>
                <c:pt idx="11">
                  <c:v>5.6771871806753195E-3</c:v>
                </c:pt>
                <c:pt idx="12">
                  <c:v>0.24894798341743457</c:v>
                </c:pt>
                <c:pt idx="13">
                  <c:v>6.4949889691434934E-2</c:v>
                </c:pt>
                <c:pt idx="14">
                  <c:v>0.19151754214859715</c:v>
                </c:pt>
                <c:pt idx="15">
                  <c:v>0.16586440582485987</c:v>
                </c:pt>
                <c:pt idx="16">
                  <c:v>4.3680528786990178E-2</c:v>
                </c:pt>
                <c:pt idx="17">
                  <c:v>0.14355842377648789</c:v>
                </c:pt>
                <c:pt idx="18">
                  <c:v>0.11656758660035201</c:v>
                </c:pt>
                <c:pt idx="19">
                  <c:v>0.11263684155128986</c:v>
                </c:pt>
                <c:pt idx="20">
                  <c:v>-3.4037006278046303E-2</c:v>
                </c:pt>
                <c:pt idx="21">
                  <c:v>8.3324660373780807E-2</c:v>
                </c:pt>
              </c:numCache>
            </c:numRef>
          </c:xVal>
          <c:yVal>
            <c:numRef>
              <c:f>'[1]Figura 4'!$C$5:$C$26</c:f>
              <c:numCache>
                <c:formatCode>General</c:formatCode>
                <c:ptCount val="22"/>
                <c:pt idx="0">
                  <c:v>-3.2203128136553301E-2</c:v>
                </c:pt>
                <c:pt idx="1">
                  <c:v>1.8551881942268568E-2</c:v>
                </c:pt>
                <c:pt idx="2">
                  <c:v>3.2412024235690992E-2</c:v>
                </c:pt>
                <c:pt idx="3">
                  <c:v>7.2576731492053959E-2</c:v>
                </c:pt>
                <c:pt idx="4">
                  <c:v>3.8570399485086337E-2</c:v>
                </c:pt>
                <c:pt idx="5">
                  <c:v>9.2681672336268582E-3</c:v>
                </c:pt>
                <c:pt idx="6">
                  <c:v>9.875619280116206E-2</c:v>
                </c:pt>
                <c:pt idx="7">
                  <c:v>6.6953863935838201E-2</c:v>
                </c:pt>
                <c:pt idx="8">
                  <c:v>-2.933359187287268E-2</c:v>
                </c:pt>
                <c:pt idx="9">
                  <c:v>-4.2805876311567487E-2</c:v>
                </c:pt>
                <c:pt idx="10">
                  <c:v>9.1646030105154777E-2</c:v>
                </c:pt>
                <c:pt idx="11">
                  <c:v>2.7951267018937787E-2</c:v>
                </c:pt>
                <c:pt idx="12">
                  <c:v>0.15031975373344944</c:v>
                </c:pt>
                <c:pt idx="13">
                  <c:v>0.10169148519711652</c:v>
                </c:pt>
                <c:pt idx="14">
                  <c:v>0.12542164701065633</c:v>
                </c:pt>
                <c:pt idx="15">
                  <c:v>-5.9845924578588935E-2</c:v>
                </c:pt>
                <c:pt idx="16">
                  <c:v>8.9413448940641599E-2</c:v>
                </c:pt>
                <c:pt idx="17">
                  <c:v>-7.1926565370711959E-2</c:v>
                </c:pt>
                <c:pt idx="18">
                  <c:v>-0.14815083943578911</c:v>
                </c:pt>
                <c:pt idx="19">
                  <c:v>8.821429618170272E-2</c:v>
                </c:pt>
                <c:pt idx="20">
                  <c:v>-6.2416227245882298E-2</c:v>
                </c:pt>
                <c:pt idx="21">
                  <c:v>2.1980464403898316E-2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'[1]Figura 4'!$A$5:$A$26</c15:f>
                <c15:dlblRangeCache>
                  <c:ptCount val="22"/>
                  <c:pt idx="0">
                    <c:v>Piemonte</c:v>
                  </c:pt>
                  <c:pt idx="1">
                    <c:v>Valle d'Aosta</c:v>
                  </c:pt>
                  <c:pt idx="2">
                    <c:v>Lombardia</c:v>
                  </c:pt>
                  <c:pt idx="3">
                    <c:v>Bolzano</c:v>
                  </c:pt>
                  <c:pt idx="4">
                    <c:v>Trento</c:v>
                  </c:pt>
                  <c:pt idx="5">
                    <c:v>Veneto</c:v>
                  </c:pt>
                  <c:pt idx="6">
                    <c:v>FVG</c:v>
                  </c:pt>
                  <c:pt idx="7">
                    <c:v>Liguria</c:v>
                  </c:pt>
                  <c:pt idx="8">
                    <c:v>Emilia-Romagna</c:v>
                  </c:pt>
                  <c:pt idx="9">
                    <c:v>Toscana</c:v>
                  </c:pt>
                  <c:pt idx="10">
                    <c:v>Umbria</c:v>
                  </c:pt>
                  <c:pt idx="11">
                    <c:v>Marche</c:v>
                  </c:pt>
                  <c:pt idx="12">
                    <c:v>Lazio</c:v>
                  </c:pt>
                  <c:pt idx="13">
                    <c:v>Abruzzo</c:v>
                  </c:pt>
                  <c:pt idx="14">
                    <c:v>Molise</c:v>
                  </c:pt>
                  <c:pt idx="15">
                    <c:v>Campania</c:v>
                  </c:pt>
                  <c:pt idx="16">
                    <c:v>Puglia</c:v>
                  </c:pt>
                  <c:pt idx="17">
                    <c:v>Basilicata</c:v>
                  </c:pt>
                  <c:pt idx="18">
                    <c:v>Calabria</c:v>
                  </c:pt>
                  <c:pt idx="19">
                    <c:v>Sicilia</c:v>
                  </c:pt>
                  <c:pt idx="20">
                    <c:v>Sardegna</c:v>
                  </c:pt>
                  <c:pt idx="21">
                    <c:v>ITALIA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71D0-4071-B5BF-CF0B46F74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3440"/>
        <c:axId val="179524000"/>
      </c:scatterChart>
      <c:valAx>
        <c:axId val="179523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800"/>
                  <a:t>Variazioni 2023/2022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524000"/>
        <c:crosses val="autoZero"/>
        <c:crossBetween val="midCat"/>
      </c:valAx>
      <c:valAx>
        <c:axId val="17952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800"/>
                  <a:t> variazioni 2023/2019</a:t>
                </a:r>
              </a:p>
            </c:rich>
          </c:tx>
          <c:layout>
            <c:manualLayout>
              <c:xMode val="edge"/>
              <c:yMode val="edge"/>
              <c:x val="1.4675049988436589E-2"/>
              <c:y val="0.3272587500166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523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54985556844746E-2"/>
          <c:y val="7.4678392473668059E-2"/>
          <c:w val="0.86536552028066893"/>
          <c:h val="0.8587803797252616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324B"/>
              </a:solidFill>
              <a:ln w="9525">
                <a:solidFill>
                  <a:srgbClr val="00324B"/>
                </a:solidFill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9DA-4207-8410-A15238DB59C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08F0333-E0B2-45F7-A23F-450B6DFB91A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9DA-4207-8410-A15238DB59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AB56293-3828-45D7-8CC7-31D3DF2ADEE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9DA-4207-8410-A15238DB59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88F750E-A579-4F9B-BE23-D77379DFC95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9DA-4207-8410-A15238DB59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8820D10-6C6A-4719-85BB-1078C69DC4B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9DA-4207-8410-A15238DB59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C84D981-C955-42BF-985D-18EDB0B13C1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9DA-4207-8410-A15238DB59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C43A342-C264-4367-844D-B9A552EE2B3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9DA-4207-8410-A15238DB59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C1C8F9D-3572-4B4B-8124-62AF99267DA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9DA-4207-8410-A15238DB59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392425D-7506-4F84-93A3-5446A42CDB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9DA-4207-8410-A15238DB59C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75151A1-122D-4C2F-ABC0-8181F6AF59F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9DA-4207-8410-A15238DB59C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18DCAA2-73CB-40F7-B1B8-5535F898057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9DA-4207-8410-A15238DB59C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5D1B009-7FBF-4E57-8301-0A01856F04B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9DA-4207-8410-A15238DB59C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074E540-0B65-43A7-BCD1-E9FC3AD148C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9DA-4207-8410-A15238DB59C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16DC158-358C-48FF-A562-B8E010EB645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9DA-4207-8410-A15238DB59C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969F4C0-A7FD-49EC-B4DF-1BC32930B53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9DA-4207-8410-A15238DB59C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A529B9B-2EA7-4E05-A4C8-CF5B1950F9B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9DA-4207-8410-A15238DB59C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D3C073B-F441-4774-A1EF-F736073C135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9DA-4207-8410-A15238DB59C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249C5B9-E4B5-416F-903C-EE387E6A6E2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9DA-4207-8410-A15238DB59C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5FE8314-F424-476D-B89F-69805F12002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9DA-4207-8410-A15238DB59C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3A6BA8E-1F3A-4610-ACB5-2F06BA3652F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9DA-4207-8410-A15238DB59C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220913E-4CB8-476B-A630-569F4CB2EF6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9DA-4207-8410-A15238DB59C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713341D-9694-43C8-BBF9-7756823B0C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9DA-4207-8410-A15238DB59C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FF2D969-6AF6-4196-9019-B124EE0CD83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9DA-4207-8410-A15238DB59C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8A38797-731F-4641-88CF-FBC5A8B5DA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9DA-4207-8410-A15238DB59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'Figura 8'!$B$4:$B$26</c:f>
              <c:numCache>
                <c:formatCode>0.0%</c:formatCode>
                <c:ptCount val="23"/>
                <c:pt idx="0">
                  <c:v>4.0922285586492226E-2</c:v>
                </c:pt>
                <c:pt idx="1">
                  <c:v>-9.9518502061683584E-3</c:v>
                </c:pt>
                <c:pt idx="2">
                  <c:v>8.68587985101964E-2</c:v>
                </c:pt>
                <c:pt idx="3">
                  <c:v>0.16990704222491226</c:v>
                </c:pt>
                <c:pt idx="4">
                  <c:v>0.12804710022857885</c:v>
                </c:pt>
                <c:pt idx="5">
                  <c:v>0.13241176476749386</c:v>
                </c:pt>
                <c:pt idx="6">
                  <c:v>-8.4754063131841251E-2</c:v>
                </c:pt>
                <c:pt idx="7">
                  <c:v>7.5324258423882615E-4</c:v>
                </c:pt>
                <c:pt idx="8">
                  <c:v>6.5557762366919334E-2</c:v>
                </c:pt>
                <c:pt idx="9">
                  <c:v>8.534172054475804E-2</c:v>
                </c:pt>
                <c:pt idx="10">
                  <c:v>5.0989354152707445E-2</c:v>
                </c:pt>
                <c:pt idx="11">
                  <c:v>5.3432145142293689E-3</c:v>
                </c:pt>
                <c:pt idx="12">
                  <c:v>8.5116820463784229E-2</c:v>
                </c:pt>
                <c:pt idx="13">
                  <c:v>1.2567714481683845E-2</c:v>
                </c:pt>
                <c:pt idx="14">
                  <c:v>1.015813114797884E-2</c:v>
                </c:pt>
                <c:pt idx="15">
                  <c:v>4.3773887185416513E-2</c:v>
                </c:pt>
                <c:pt idx="16">
                  <c:v>9.0929407180155072E-3</c:v>
                </c:pt>
                <c:pt idx="17">
                  <c:v>6.5407648449083727E-2</c:v>
                </c:pt>
                <c:pt idx="18">
                  <c:v>9.5455104553943862E-2</c:v>
                </c:pt>
                <c:pt idx="19">
                  <c:v>6.5964327161651695E-2</c:v>
                </c:pt>
                <c:pt idx="20">
                  <c:v>8.0170436950024918E-2</c:v>
                </c:pt>
                <c:pt idx="21">
                  <c:v>3.4077826509787898E-2</c:v>
                </c:pt>
                <c:pt idx="22">
                  <c:v>4.7282900270618364E-2</c:v>
                </c:pt>
              </c:numCache>
            </c:numRef>
          </c:xVal>
          <c:yVal>
            <c:numRef>
              <c:f>'Figura 8'!$C$4:$C$26</c:f>
              <c:numCache>
                <c:formatCode>0.0%</c:formatCode>
                <c:ptCount val="23"/>
                <c:pt idx="0">
                  <c:v>-4.1922936952157937E-2</c:v>
                </c:pt>
                <c:pt idx="1">
                  <c:v>-0.36763776369174711</c:v>
                </c:pt>
                <c:pt idx="2">
                  <c:v>0.1342713762556588</c:v>
                </c:pt>
                <c:pt idx="3">
                  <c:v>-2.8025366635312628E-2</c:v>
                </c:pt>
                <c:pt idx="4">
                  <c:v>4.5861388203564009E-2</c:v>
                </c:pt>
                <c:pt idx="5">
                  <c:v>2.6773809261514594E-2</c:v>
                </c:pt>
                <c:pt idx="6">
                  <c:v>-0.13375899794668467</c:v>
                </c:pt>
                <c:pt idx="7">
                  <c:v>-1.3174275455150968E-2</c:v>
                </c:pt>
                <c:pt idx="8">
                  <c:v>7.1120280137897335E-3</c:v>
                </c:pt>
                <c:pt idx="9">
                  <c:v>2.38833067979362E-2</c:v>
                </c:pt>
                <c:pt idx="10">
                  <c:v>4.5488384434406337E-2</c:v>
                </c:pt>
                <c:pt idx="11">
                  <c:v>7.3491574025360204E-2</c:v>
                </c:pt>
                <c:pt idx="12">
                  <c:v>0.10880320889652149</c:v>
                </c:pt>
                <c:pt idx="13">
                  <c:v>5.9712844127417022E-2</c:v>
                </c:pt>
                <c:pt idx="14">
                  <c:v>7.4147871872723106E-2</c:v>
                </c:pt>
                <c:pt idx="15">
                  <c:v>4.3320864459618316E-2</c:v>
                </c:pt>
                <c:pt idx="16">
                  <c:v>-5.8090970053319438E-2</c:v>
                </c:pt>
                <c:pt idx="17">
                  <c:v>0.127494714897705</c:v>
                </c:pt>
                <c:pt idx="18">
                  <c:v>5.6197598314785428E-2</c:v>
                </c:pt>
                <c:pt idx="19">
                  <c:v>9.8512434229964099E-2</c:v>
                </c:pt>
                <c:pt idx="20">
                  <c:v>7.3949080303990722E-2</c:v>
                </c:pt>
                <c:pt idx="21">
                  <c:v>0.12428536392935891</c:v>
                </c:pt>
                <c:pt idx="22">
                  <c:v>-3.6704595604975514E-2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'Figura 8'!$A$4:$A$26</c15:f>
                <c15:dlblRangeCache>
                  <c:ptCount val="23"/>
                  <c:pt idx="0">
                    <c:v>Chianti</c:v>
                  </c:pt>
                  <c:pt idx="1">
                    <c:v>Cilento</c:v>
                  </c:pt>
                  <c:pt idx="2">
                    <c:v>Cinque Terre</c:v>
                  </c:pt>
                  <c:pt idx="3">
                    <c:v>Costa degli Dei</c:v>
                  </c:pt>
                  <c:pt idx="4">
                    <c:v>Costiera amalfitana</c:v>
                  </c:pt>
                  <c:pt idx="5">
                    <c:v>Costiera sorrentina e Capri</c:v>
                  </c:pt>
                  <c:pt idx="6">
                    <c:v>Gallura e Costa Smeralda</c:v>
                  </c:pt>
                  <c:pt idx="7">
                    <c:v>Gargano e Isole Tremiti</c:v>
                  </c:pt>
                  <c:pt idx="8">
                    <c:v>Isole Eolie</c:v>
                  </c:pt>
                  <c:pt idx="9">
                    <c:v>ITALIA</c:v>
                  </c:pt>
                  <c:pt idx="10">
                    <c:v>Lago di Como</c:v>
                  </c:pt>
                  <c:pt idx="11">
                    <c:v>Lago di Garda</c:v>
                  </c:pt>
                  <c:pt idx="12">
                    <c:v>Lago Maggiore</c:v>
                  </c:pt>
                  <c:pt idx="13">
                    <c:v>Langhe e Roero</c:v>
                  </c:pt>
                  <c:pt idx="14">
                    <c:v>Maremma toscana e laziale</c:v>
                  </c:pt>
                  <c:pt idx="15">
                    <c:v>Riviera dei fiori</c:v>
                  </c:pt>
                  <c:pt idx="16">
                    <c:v>Riviera romagnola</c:v>
                  </c:pt>
                  <c:pt idx="17">
                    <c:v>Salento</c:v>
                  </c:pt>
                  <c:pt idx="18">
                    <c:v>Val di Fassa e Val di Fiemme</c:v>
                  </c:pt>
                  <c:pt idx="19">
                    <c:v>Val Gardena</c:v>
                  </c:pt>
                  <c:pt idx="20">
                    <c:v>Val Pusteria</c:v>
                  </c:pt>
                  <c:pt idx="21">
                    <c:v>Valle d'Itria</c:v>
                  </c:pt>
                  <c:pt idx="22">
                    <c:v>Versilia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E9DA-4207-8410-A15238DB59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192897568"/>
        <c:axId val="192898128"/>
      </c:scatterChart>
      <c:valAx>
        <c:axId val="19289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it-IT"/>
                  <a:t>Var. % 2023/2022</a:t>
                </a:r>
              </a:p>
            </c:rich>
          </c:tx>
          <c:layout>
            <c:manualLayout>
              <c:xMode val="edge"/>
              <c:yMode val="edge"/>
              <c:x val="3.6547319195193807E-2"/>
              <c:y val="1.17103501308514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2898128"/>
        <c:crossesAt val="0"/>
        <c:crossBetween val="midCat"/>
      </c:valAx>
      <c:valAx>
        <c:axId val="19289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it-IT"/>
                  <a:t>Var. % 2023/2019</a:t>
                </a:r>
              </a:p>
            </c:rich>
          </c:tx>
          <c:layout>
            <c:manualLayout>
              <c:xMode val="edge"/>
              <c:yMode val="edge"/>
              <c:x val="7.3564407956154838E-3"/>
              <c:y val="1.88814375285041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2897568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9'!$B$1</c:f>
              <c:strCache>
                <c:ptCount val="1"/>
                <c:pt idx="0">
                  <c:v>Platform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'Figura 9'!$A$2:$A$7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'Figura 9'!$B$2:$B$7</c:f>
              <c:numCache>
                <c:formatCode>_-* #,##0_-;\-* #,##0_-;_-* "-"??_-;_-@_-</c:formatCode>
                <c:ptCount val="6"/>
                <c:pt idx="0">
                  <c:v>65861505</c:v>
                </c:pt>
                <c:pt idx="1">
                  <c:v>76044409</c:v>
                </c:pt>
                <c:pt idx="2">
                  <c:v>30283865</c:v>
                </c:pt>
                <c:pt idx="3">
                  <c:v>44892223</c:v>
                </c:pt>
                <c:pt idx="4">
                  <c:v>84105950</c:v>
                </c:pt>
                <c:pt idx="5">
                  <c:v>100439300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4-4C45-AC19-6EC41FA54F05}"/>
            </c:ext>
          </c:extLst>
        </c:ser>
        <c:ser>
          <c:idx val="1"/>
          <c:order val="1"/>
          <c:tx>
            <c:strRef>
              <c:f>'Figura 9'!$C$1</c:f>
              <c:strCache>
                <c:ptCount val="1"/>
                <c:pt idx="0">
                  <c:v>Istat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numRef>
              <c:f>'Figura 9'!$A$2:$A$7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'Figura 9'!$C$2:$C$7</c:f>
              <c:numCache>
                <c:formatCode>_-* #,##0_-;\-* #,##0_-;_-* "-"??_-;_-@_-</c:formatCode>
                <c:ptCount val="6"/>
                <c:pt idx="0">
                  <c:v>94751641</c:v>
                </c:pt>
                <c:pt idx="1">
                  <c:v>101202774</c:v>
                </c:pt>
                <c:pt idx="2">
                  <c:v>53963948</c:v>
                </c:pt>
                <c:pt idx="3">
                  <c:v>74087776</c:v>
                </c:pt>
                <c:pt idx="4">
                  <c:v>104293841</c:v>
                </c:pt>
                <c:pt idx="5">
                  <c:v>116663501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4-4C45-AC19-6EC41FA54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639279"/>
        <c:axId val="1020642607"/>
      </c:barChart>
      <c:catAx>
        <c:axId val="102063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20642607"/>
        <c:crosses val="autoZero"/>
        <c:auto val="1"/>
        <c:lblAlgn val="ctr"/>
        <c:lblOffset val="100"/>
        <c:noMultiLvlLbl val="0"/>
      </c:catAx>
      <c:valAx>
        <c:axId val="102064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20639279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142875</xdr:rowOff>
    </xdr:from>
    <xdr:to>
      <xdr:col>9</xdr:col>
      <xdr:colOff>470100</xdr:colOff>
      <xdr:row>20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138022</xdr:colOff>
      <xdr:row>1</xdr:row>
      <xdr:rowOff>25879</xdr:rowOff>
    </xdr:from>
    <xdr:to>
      <xdr:col>8</xdr:col>
      <xdr:colOff>142875</xdr:colOff>
      <xdr:row>8</xdr:row>
      <xdr:rowOff>1069676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22" y="216379"/>
          <a:ext cx="4881653" cy="2377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55245</xdr:colOff>
      <xdr:row>18</xdr:row>
      <xdr:rowOff>169545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4322445" cy="340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442910</xdr:colOff>
      <xdr:row>11</xdr:row>
      <xdr:rowOff>28575</xdr:rowOff>
    </xdr:from>
    <xdr:to>
      <xdr:col>11</xdr:col>
      <xdr:colOff>112910</xdr:colOff>
      <xdr:row>26</xdr:row>
      <xdr:rowOff>104775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80960</xdr:colOff>
      <xdr:row>10</xdr:row>
      <xdr:rowOff>47625</xdr:rowOff>
    </xdr:from>
    <xdr:to>
      <xdr:col>10</xdr:col>
      <xdr:colOff>360560</xdr:colOff>
      <xdr:row>25</xdr:row>
      <xdr:rowOff>123825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173427</xdr:colOff>
      <xdr:row>21</xdr:row>
      <xdr:rowOff>0</xdr:rowOff>
    </xdr:from>
    <xdr:to>
      <xdr:col>19</xdr:col>
      <xdr:colOff>337808</xdr:colOff>
      <xdr:row>35</xdr:row>
      <xdr:rowOff>163219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10</xdr:row>
      <xdr:rowOff>76200</xdr:rowOff>
    </xdr:from>
    <xdr:to>
      <xdr:col>8</xdr:col>
      <xdr:colOff>108150</xdr:colOff>
      <xdr:row>24</xdr:row>
      <xdr:rowOff>171450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77637</xdr:colOff>
      <xdr:row>1</xdr:row>
      <xdr:rowOff>60385</xdr:rowOff>
    </xdr:from>
    <xdr:to>
      <xdr:col>5</xdr:col>
      <xdr:colOff>465826</xdr:colOff>
      <xdr:row>25</xdr:row>
      <xdr:rowOff>34506</xdr:rowOff>
    </xdr:to>
    <xdr:pic>
      <xdr:nvPicPr>
        <xdr:cNvPr id="2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7" y="250166"/>
          <a:ext cx="3493698" cy="4321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2</xdr:row>
      <xdr:rowOff>142875</xdr:rowOff>
    </xdr:from>
    <xdr:to>
      <xdr:col>14</xdr:col>
      <xdr:colOff>276225</xdr:colOff>
      <xdr:row>23</xdr:row>
      <xdr:rowOff>47625</xdr:rowOff>
    </xdr:to>
    <xdr:graphicFrame macro="">
      <xdr:nvGraphicFramePr>
        <xdr:cNvPr id="315" name="Grafico 31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0</xdr:rowOff>
    </xdr:from>
    <xdr:to>
      <xdr:col>11</xdr:col>
      <xdr:colOff>47625</xdr:colOff>
      <xdr:row>20</xdr:row>
      <xdr:rowOff>133350</xdr:rowOff>
    </xdr:to>
    <xdr:sp macro="" textlink="">
      <xdr:nvSpPr>
        <xdr:cNvPr id="7169" name="AutoShape 1"/>
        <xdr:cNvSpPr>
          <a:spLocks noChangeAspect="1" noChangeArrowheads="1"/>
        </xdr:cNvSpPr>
      </xdr:nvSpPr>
      <xdr:spPr bwMode="auto">
        <a:xfrm>
          <a:off x="190500" y="0"/>
          <a:ext cx="64579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224313</xdr:colOff>
      <xdr:row>1</xdr:row>
      <xdr:rowOff>110523</xdr:rowOff>
    </xdr:from>
    <xdr:to>
      <xdr:col>14</xdr:col>
      <xdr:colOff>287902</xdr:colOff>
      <xdr:row>19</xdr:row>
      <xdr:rowOff>129573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120948</xdr:rowOff>
    </xdr:from>
    <xdr:to>
      <xdr:col>9</xdr:col>
      <xdr:colOff>374132</xdr:colOff>
      <xdr:row>25</xdr:row>
      <xdr:rowOff>146828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yperv4balbo\SER-B\Presentazioni%20-%20Tavole%20e%20Grafici\Reggio%20Calabria%20-%20giugno%202024\Tavole%20e%20graf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Foglio4"/>
      <sheetName val="Figura 4"/>
      <sheetName val="Foglio6"/>
      <sheetName val="Foglio7"/>
      <sheetName val="Foglio9"/>
      <sheetName val="Foglio8"/>
      <sheetName val="Foglio5"/>
      <sheetName val="Foglio10"/>
      <sheetName val="Foglio11"/>
      <sheetName val="Foglio12"/>
      <sheetName val="Foglio13"/>
    </sheetNames>
    <sheetDataSet>
      <sheetData sheetId="0"/>
      <sheetData sheetId="1"/>
      <sheetData sheetId="2"/>
      <sheetData sheetId="3"/>
      <sheetData sheetId="4">
        <row r="4">
          <cell r="C4" t="str">
            <v>Var.% 2019-2023</v>
          </cell>
        </row>
        <row r="5">
          <cell r="A5" t="str">
            <v>Piemonte</v>
          </cell>
          <cell r="B5">
            <v>4.8064671652855696E-2</v>
          </cell>
          <cell r="C5">
            <v>-3.2203128136553301E-2</v>
          </cell>
        </row>
        <row r="6">
          <cell r="A6" t="str">
            <v>Valle d'Aosta</v>
          </cell>
          <cell r="B6">
            <v>0.10989528529879651</v>
          </cell>
          <cell r="C6">
            <v>1.8551881942268568E-2</v>
          </cell>
        </row>
        <row r="7">
          <cell r="A7" t="str">
            <v>Lombardia</v>
          </cell>
          <cell r="B7">
            <v>7.2451015221490445E-2</v>
          </cell>
          <cell r="C7">
            <v>3.2412024235690992E-2</v>
          </cell>
        </row>
        <row r="8">
          <cell r="A8" t="str">
            <v>Bolzano</v>
          </cell>
          <cell r="B8">
            <v>4.9972159951321815E-2</v>
          </cell>
          <cell r="C8">
            <v>7.2576731492053959E-2</v>
          </cell>
        </row>
        <row r="9">
          <cell r="A9" t="str">
            <v>Trento</v>
          </cell>
          <cell r="B9">
            <v>7.7288136699721344E-2</v>
          </cell>
          <cell r="C9">
            <v>3.8570399485086337E-2</v>
          </cell>
        </row>
        <row r="10">
          <cell r="A10" t="str">
            <v>Veneto</v>
          </cell>
          <cell r="B10">
            <v>9.0659794835969296E-2</v>
          </cell>
          <cell r="C10">
            <v>9.2681672336268582E-3</v>
          </cell>
        </row>
        <row r="11">
          <cell r="A11" t="str">
            <v>FVG</v>
          </cell>
          <cell r="B11">
            <v>6.3777508892016943E-2</v>
          </cell>
          <cell r="C11">
            <v>9.875619280116206E-2</v>
          </cell>
        </row>
        <row r="12">
          <cell r="A12" t="str">
            <v>Liguria</v>
          </cell>
          <cell r="B12">
            <v>3.9723123356263094E-2</v>
          </cell>
          <cell r="C12">
            <v>6.6953863935838201E-2</v>
          </cell>
        </row>
        <row r="13">
          <cell r="A13" t="str">
            <v>Emilia-Romagna</v>
          </cell>
          <cell r="B13">
            <v>2.6908978871610378E-2</v>
          </cell>
          <cell r="C13">
            <v>-2.933359187287268E-2</v>
          </cell>
        </row>
        <row r="14">
          <cell r="A14" t="str">
            <v>Toscana</v>
          </cell>
          <cell r="B14">
            <v>7.5383303248477418E-2</v>
          </cell>
          <cell r="C14">
            <v>-4.2805876311567487E-2</v>
          </cell>
        </row>
        <row r="15">
          <cell r="A15" t="str">
            <v>Umbria</v>
          </cell>
          <cell r="B15">
            <v>7.8685446135425871E-2</v>
          </cell>
          <cell r="C15">
            <v>9.1646030105154777E-2</v>
          </cell>
        </row>
        <row r="16">
          <cell r="A16" t="str">
            <v>Marche</v>
          </cell>
          <cell r="B16">
            <v>5.6771871806753195E-3</v>
          </cell>
          <cell r="C16">
            <v>2.7951267018937787E-2</v>
          </cell>
        </row>
        <row r="17">
          <cell r="A17" t="str">
            <v>Lazio</v>
          </cell>
          <cell r="B17">
            <v>0.24894798341743457</v>
          </cell>
          <cell r="C17">
            <v>0.15031975373344944</v>
          </cell>
        </row>
        <row r="18">
          <cell r="A18" t="str">
            <v>Abruzzo</v>
          </cell>
          <cell r="B18">
            <v>6.4949889691434934E-2</v>
          </cell>
          <cell r="C18">
            <v>0.10169148519711652</v>
          </cell>
        </row>
        <row r="19">
          <cell r="A19" t="str">
            <v>Molise</v>
          </cell>
          <cell r="B19">
            <v>0.19151754214859715</v>
          </cell>
          <cell r="C19">
            <v>0.12542164701065633</v>
          </cell>
        </row>
        <row r="20">
          <cell r="A20" t="str">
            <v>Campania</v>
          </cell>
          <cell r="B20">
            <v>0.16586440582485987</v>
          </cell>
          <cell r="C20">
            <v>-5.9845924578588935E-2</v>
          </cell>
        </row>
        <row r="21">
          <cell r="A21" t="str">
            <v>Puglia</v>
          </cell>
          <cell r="B21">
            <v>4.3680528786990178E-2</v>
          </cell>
          <cell r="C21">
            <v>8.9413448940641599E-2</v>
          </cell>
        </row>
        <row r="22">
          <cell r="A22" t="str">
            <v>Basilicata</v>
          </cell>
          <cell r="B22">
            <v>0.14355842377648789</v>
          </cell>
          <cell r="C22">
            <v>-7.1926565370711959E-2</v>
          </cell>
        </row>
        <row r="23">
          <cell r="A23" t="str">
            <v>Calabria</v>
          </cell>
          <cell r="B23">
            <v>0.11656758660035201</v>
          </cell>
          <cell r="C23">
            <v>-0.14815083943578911</v>
          </cell>
        </row>
        <row r="24">
          <cell r="A24" t="str">
            <v>Sicilia</v>
          </cell>
          <cell r="B24">
            <v>0.11263684155128986</v>
          </cell>
          <cell r="C24">
            <v>8.821429618170272E-2</v>
          </cell>
        </row>
        <row r="25">
          <cell r="A25" t="str">
            <v>Sardegna</v>
          </cell>
          <cell r="B25">
            <v>-3.4037006278046303E-2</v>
          </cell>
          <cell r="C25">
            <v>-6.2416227245882298E-2</v>
          </cell>
        </row>
        <row r="26">
          <cell r="A26" t="str">
            <v>ITALIA</v>
          </cell>
          <cell r="B26">
            <v>8.3324660373780807E-2</v>
          </cell>
          <cell r="C26">
            <v>2.1980464403898316E-2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9" sqref="C19"/>
    </sheetView>
  </sheetViews>
  <sheetFormatPr defaultColWidth="9" defaultRowHeight="11.25" x14ac:dyDescent="0.2"/>
  <cols>
    <col min="1" max="1" width="16.28515625" style="12" customWidth="1"/>
    <col min="2" max="2" width="12.42578125" style="12" bestFit="1" customWidth="1"/>
    <col min="3" max="3" width="13.42578125" style="12" bestFit="1" customWidth="1"/>
    <col min="4" max="16384" width="9" style="12"/>
  </cols>
  <sheetData>
    <row r="1" spans="1:10" x14ac:dyDescent="0.2">
      <c r="A1" s="133" t="s">
        <v>190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3.5" thickBot="1" x14ac:dyDescent="0.25">
      <c r="A2" s="134" t="s">
        <v>189</v>
      </c>
      <c r="B2" s="134"/>
      <c r="C2" s="134"/>
      <c r="D2" s="134"/>
      <c r="E2" s="134"/>
      <c r="F2" s="134"/>
      <c r="G2" s="134"/>
      <c r="H2" s="13"/>
      <c r="I2" s="13"/>
    </row>
    <row r="3" spans="1:10" ht="11.25" customHeight="1" x14ac:dyDescent="0.2">
      <c r="A3" s="135" t="s">
        <v>191</v>
      </c>
      <c r="B3" s="138" t="s">
        <v>192</v>
      </c>
      <c r="C3" s="138"/>
      <c r="D3" s="138" t="s">
        <v>193</v>
      </c>
      <c r="E3" s="138"/>
      <c r="F3" s="138"/>
      <c r="G3" s="138" t="s">
        <v>193</v>
      </c>
      <c r="H3" s="140"/>
    </row>
    <row r="4" spans="1:10" ht="12" thickBot="1" x14ac:dyDescent="0.25">
      <c r="A4" s="136"/>
      <c r="B4" s="139"/>
      <c r="C4" s="139"/>
      <c r="D4" s="139" t="s">
        <v>194</v>
      </c>
      <c r="E4" s="139"/>
      <c r="F4" s="139"/>
      <c r="G4" s="139" t="s">
        <v>195</v>
      </c>
      <c r="H4" s="141"/>
    </row>
    <row r="5" spans="1:10" ht="12" thickBot="1" x14ac:dyDescent="0.25">
      <c r="A5" s="137"/>
      <c r="B5" s="47" t="s">
        <v>0</v>
      </c>
      <c r="C5" s="48" t="s">
        <v>1</v>
      </c>
      <c r="D5" s="47" t="s">
        <v>0</v>
      </c>
      <c r="E5" s="48" t="s">
        <v>1</v>
      </c>
      <c r="F5" s="142" t="s">
        <v>0</v>
      </c>
      <c r="G5" s="142"/>
      <c r="H5" s="49" t="s">
        <v>1</v>
      </c>
    </row>
    <row r="6" spans="1:10" ht="12" thickBot="1" x14ac:dyDescent="0.25">
      <c r="A6" s="130" t="s">
        <v>32</v>
      </c>
      <c r="B6" s="131"/>
      <c r="C6" s="131"/>
      <c r="D6" s="131"/>
      <c r="E6" s="131"/>
      <c r="F6" s="131"/>
      <c r="G6" s="131"/>
      <c r="H6" s="132"/>
    </row>
    <row r="7" spans="1:10" ht="12" thickBot="1" x14ac:dyDescent="0.25">
      <c r="A7" s="50" t="s">
        <v>2</v>
      </c>
      <c r="B7" s="51">
        <v>48183066</v>
      </c>
      <c r="C7" s="52">
        <v>136117518</v>
      </c>
      <c r="D7" s="53">
        <v>3</v>
      </c>
      <c r="E7" s="54">
        <v>0.7</v>
      </c>
      <c r="F7" s="129">
        <v>-4.4000000000000004</v>
      </c>
      <c r="G7" s="129"/>
      <c r="H7" s="55">
        <v>-3</v>
      </c>
    </row>
    <row r="8" spans="1:10" ht="12" thickBot="1" x14ac:dyDescent="0.25">
      <c r="A8" s="50" t="s">
        <v>3</v>
      </c>
      <c r="B8" s="51">
        <v>45493109</v>
      </c>
      <c r="C8" s="52">
        <v>139243478</v>
      </c>
      <c r="D8" s="53">
        <v>24.3</v>
      </c>
      <c r="E8" s="54">
        <v>18.5</v>
      </c>
      <c r="F8" s="129">
        <v>-4</v>
      </c>
      <c r="G8" s="129"/>
      <c r="H8" s="55">
        <v>-0.9</v>
      </c>
    </row>
    <row r="9" spans="1:10" ht="12" thickBot="1" x14ac:dyDescent="0.25">
      <c r="A9" s="50" t="s">
        <v>4</v>
      </c>
      <c r="B9" s="51">
        <v>93676175</v>
      </c>
      <c r="C9" s="52">
        <v>275360996</v>
      </c>
      <c r="D9" s="53">
        <v>12.4</v>
      </c>
      <c r="E9" s="54">
        <v>9</v>
      </c>
      <c r="F9" s="129">
        <v>-4.2</v>
      </c>
      <c r="G9" s="129"/>
      <c r="H9" s="55">
        <v>-2</v>
      </c>
    </row>
    <row r="10" spans="1:10" ht="12" thickBot="1" x14ac:dyDescent="0.25">
      <c r="A10" s="130" t="s">
        <v>33</v>
      </c>
      <c r="B10" s="131"/>
      <c r="C10" s="131"/>
      <c r="D10" s="131"/>
      <c r="E10" s="131"/>
      <c r="F10" s="131"/>
      <c r="G10" s="131"/>
      <c r="H10" s="132"/>
    </row>
    <row r="11" spans="1:10" ht="12" thickBot="1" x14ac:dyDescent="0.25">
      <c r="A11" s="50" t="s">
        <v>2</v>
      </c>
      <c r="B11" s="51">
        <v>17575588</v>
      </c>
      <c r="C11" s="52">
        <v>76870276</v>
      </c>
      <c r="D11" s="53">
        <v>5.5</v>
      </c>
      <c r="E11" s="54">
        <v>1.4</v>
      </c>
      <c r="F11" s="129">
        <v>10.199999999999999</v>
      </c>
      <c r="G11" s="129"/>
      <c r="H11" s="55">
        <v>1.5</v>
      </c>
    </row>
    <row r="12" spans="1:10" ht="12" thickBot="1" x14ac:dyDescent="0.25">
      <c r="A12" s="50" t="s">
        <v>3</v>
      </c>
      <c r="B12" s="51">
        <v>22384946</v>
      </c>
      <c r="C12" s="52">
        <v>94938777</v>
      </c>
      <c r="D12" s="53">
        <v>21.1</v>
      </c>
      <c r="E12" s="54">
        <v>13.7</v>
      </c>
      <c r="F12" s="129">
        <v>26.9</v>
      </c>
      <c r="G12" s="129"/>
      <c r="H12" s="55">
        <v>18.5</v>
      </c>
    </row>
    <row r="13" spans="1:10" ht="12" thickBot="1" x14ac:dyDescent="0.25">
      <c r="A13" s="50" t="s">
        <v>4</v>
      </c>
      <c r="B13" s="51">
        <v>39960534</v>
      </c>
      <c r="C13" s="52">
        <v>171809053</v>
      </c>
      <c r="D13" s="53">
        <v>13.7</v>
      </c>
      <c r="E13" s="54">
        <v>7.8</v>
      </c>
      <c r="F13" s="129">
        <v>19</v>
      </c>
      <c r="G13" s="129"/>
      <c r="H13" s="55">
        <v>10.3</v>
      </c>
    </row>
    <row r="14" spans="1:10" ht="12" thickBot="1" x14ac:dyDescent="0.25">
      <c r="A14" s="130" t="s">
        <v>7</v>
      </c>
      <c r="B14" s="131"/>
      <c r="C14" s="131"/>
      <c r="D14" s="131"/>
      <c r="E14" s="131"/>
      <c r="F14" s="131"/>
      <c r="G14" s="131"/>
      <c r="H14" s="132"/>
    </row>
    <row r="15" spans="1:10" ht="12" thickBot="1" x14ac:dyDescent="0.25">
      <c r="A15" s="50" t="s">
        <v>2</v>
      </c>
      <c r="B15" s="51">
        <v>65758654</v>
      </c>
      <c r="C15" s="52">
        <v>212987794</v>
      </c>
      <c r="D15" s="53">
        <v>3.7</v>
      </c>
      <c r="E15" s="54">
        <v>1</v>
      </c>
      <c r="F15" s="129">
        <v>-0.9</v>
      </c>
      <c r="G15" s="129"/>
      <c r="H15" s="55">
        <v>-1.4</v>
      </c>
    </row>
    <row r="16" spans="1:10" ht="12" thickBot="1" x14ac:dyDescent="0.25">
      <c r="A16" s="50" t="s">
        <v>3</v>
      </c>
      <c r="B16" s="51">
        <v>67878055</v>
      </c>
      <c r="C16" s="52">
        <v>234182255</v>
      </c>
      <c r="D16" s="53">
        <v>23.2</v>
      </c>
      <c r="E16" s="54">
        <v>16.5</v>
      </c>
      <c r="F16" s="129">
        <v>4.4000000000000004</v>
      </c>
      <c r="G16" s="129"/>
      <c r="H16" s="55">
        <v>6.1</v>
      </c>
    </row>
    <row r="17" spans="1:8" ht="12" thickBot="1" x14ac:dyDescent="0.25">
      <c r="A17" s="50" t="s">
        <v>4</v>
      </c>
      <c r="B17" s="51">
        <v>133636709</v>
      </c>
      <c r="C17" s="52">
        <v>447170049</v>
      </c>
      <c r="D17" s="53">
        <v>12.8</v>
      </c>
      <c r="E17" s="54">
        <v>8.5</v>
      </c>
      <c r="F17" s="129">
        <v>1.7</v>
      </c>
      <c r="G17" s="129"/>
      <c r="H17" s="55">
        <v>2.4</v>
      </c>
    </row>
    <row r="18" spans="1:8" x14ac:dyDescent="0.2">
      <c r="A18" s="14" t="s">
        <v>34</v>
      </c>
    </row>
  </sheetData>
  <mergeCells count="21">
    <mergeCell ref="A1:J1"/>
    <mergeCell ref="A2:G2"/>
    <mergeCell ref="A3:A5"/>
    <mergeCell ref="B3:C4"/>
    <mergeCell ref="D3:F3"/>
    <mergeCell ref="D4:F4"/>
    <mergeCell ref="G3:H3"/>
    <mergeCell ref="G4:H4"/>
    <mergeCell ref="F5:G5"/>
    <mergeCell ref="A6:H6"/>
    <mergeCell ref="F7:G7"/>
    <mergeCell ref="F8:G8"/>
    <mergeCell ref="F9:G9"/>
    <mergeCell ref="A10:H10"/>
    <mergeCell ref="F16:G16"/>
    <mergeCell ref="F17:G17"/>
    <mergeCell ref="F11:G11"/>
    <mergeCell ref="F12:G12"/>
    <mergeCell ref="F13:G13"/>
    <mergeCell ref="A14:H14"/>
    <mergeCell ref="F15:G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D32" sqref="D32"/>
    </sheetView>
  </sheetViews>
  <sheetFormatPr defaultRowHeight="15" x14ac:dyDescent="0.25"/>
  <cols>
    <col min="2" max="2" width="13.28515625" style="19" customWidth="1"/>
    <col min="3" max="3" width="12.5703125" customWidth="1"/>
    <col min="4" max="4" width="13.85546875" customWidth="1"/>
    <col min="5" max="5" width="11.5703125" customWidth="1"/>
    <col min="8" max="8" width="23.42578125" customWidth="1"/>
    <col min="9" max="9" width="11.42578125" bestFit="1" customWidth="1"/>
    <col min="10" max="12" width="9.5703125" bestFit="1" customWidth="1"/>
  </cols>
  <sheetData>
    <row r="1" spans="1:15" ht="16.5" x14ac:dyDescent="0.25">
      <c r="A1" s="18" t="s">
        <v>36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.75" thickBot="1" x14ac:dyDescent="0.3">
      <c r="A2" s="17" t="s">
        <v>87</v>
      </c>
    </row>
    <row r="3" spans="1:15" ht="15.75" thickBot="1" x14ac:dyDescent="0.3">
      <c r="A3" s="153" t="s">
        <v>217</v>
      </c>
      <c r="B3" s="159" t="s">
        <v>218</v>
      </c>
      <c r="C3" s="153" t="s">
        <v>1</v>
      </c>
      <c r="D3" s="155" t="s">
        <v>219</v>
      </c>
      <c r="E3" s="155"/>
      <c r="F3" s="155"/>
      <c r="G3" s="161"/>
      <c r="H3" s="153" t="s">
        <v>218</v>
      </c>
      <c r="I3" s="153"/>
      <c r="J3" s="153" t="s">
        <v>1</v>
      </c>
      <c r="K3" s="155" t="s">
        <v>219</v>
      </c>
      <c r="L3" s="155"/>
      <c r="M3" s="155"/>
    </row>
    <row r="4" spans="1:15" ht="18.75" thickBot="1" x14ac:dyDescent="0.3">
      <c r="A4" s="154"/>
      <c r="B4" s="160"/>
      <c r="C4" s="154"/>
      <c r="D4" s="77" t="s">
        <v>4</v>
      </c>
      <c r="E4" s="77" t="s">
        <v>2</v>
      </c>
      <c r="F4" s="78" t="s">
        <v>3</v>
      </c>
      <c r="G4" s="162"/>
      <c r="H4" s="154"/>
      <c r="I4" s="154"/>
      <c r="J4" s="154"/>
      <c r="K4" s="77" t="s">
        <v>4</v>
      </c>
      <c r="L4" s="77" t="s">
        <v>2</v>
      </c>
      <c r="M4" s="78" t="s">
        <v>3</v>
      </c>
    </row>
    <row r="5" spans="1:15" ht="15.75" thickBot="1" x14ac:dyDescent="0.3">
      <c r="A5" s="79" t="s">
        <v>220</v>
      </c>
      <c r="B5" s="80" t="s">
        <v>37</v>
      </c>
      <c r="C5" s="81">
        <v>37254980</v>
      </c>
      <c r="D5" s="82">
        <v>8.3000000000000007</v>
      </c>
      <c r="E5" s="83">
        <v>5.2</v>
      </c>
      <c r="F5" s="82">
        <v>11.2</v>
      </c>
      <c r="G5" s="156"/>
      <c r="H5" s="79" t="s">
        <v>221</v>
      </c>
      <c r="I5" s="80" t="s">
        <v>38</v>
      </c>
      <c r="J5" s="81">
        <v>1975898</v>
      </c>
      <c r="K5" s="82">
        <v>0.4</v>
      </c>
      <c r="L5" s="83">
        <v>0.7</v>
      </c>
      <c r="M5" s="82">
        <v>0.2</v>
      </c>
    </row>
    <row r="6" spans="1:15" ht="15.75" thickBot="1" x14ac:dyDescent="0.3">
      <c r="A6" s="79" t="s">
        <v>222</v>
      </c>
      <c r="B6" s="80" t="s">
        <v>39</v>
      </c>
      <c r="C6" s="81">
        <v>12628079</v>
      </c>
      <c r="D6" s="82">
        <v>2.8</v>
      </c>
      <c r="E6" s="83">
        <v>0.8</v>
      </c>
      <c r="F6" s="82">
        <v>4.7</v>
      </c>
      <c r="G6" s="157"/>
      <c r="H6" s="79" t="s">
        <v>223</v>
      </c>
      <c r="I6" s="80" t="s">
        <v>40</v>
      </c>
      <c r="J6" s="81">
        <v>1900919</v>
      </c>
      <c r="K6" s="82">
        <v>0.4</v>
      </c>
      <c r="L6" s="83">
        <v>0.6</v>
      </c>
      <c r="M6" s="82">
        <v>0.3</v>
      </c>
    </row>
    <row r="7" spans="1:15" ht="15.75" thickBot="1" x14ac:dyDescent="0.3">
      <c r="A7" s="79" t="s">
        <v>224</v>
      </c>
      <c r="B7" s="80" t="s">
        <v>41</v>
      </c>
      <c r="C7" s="81">
        <v>12496921</v>
      </c>
      <c r="D7" s="82">
        <v>2.8</v>
      </c>
      <c r="E7" s="83">
        <v>1.7</v>
      </c>
      <c r="F7" s="82">
        <v>3.8</v>
      </c>
      <c r="G7" s="157"/>
      <c r="H7" s="79" t="s">
        <v>225</v>
      </c>
      <c r="I7" s="80" t="s">
        <v>42</v>
      </c>
      <c r="J7" s="81">
        <v>1885278</v>
      </c>
      <c r="K7" s="82">
        <v>0.4</v>
      </c>
      <c r="L7" s="83">
        <v>0.4</v>
      </c>
      <c r="M7" s="82">
        <v>0.5</v>
      </c>
    </row>
    <row r="8" spans="1:15" ht="15.75" thickBot="1" x14ac:dyDescent="0.3">
      <c r="A8" s="79" t="s">
        <v>226</v>
      </c>
      <c r="B8" s="80" t="s">
        <v>43</v>
      </c>
      <c r="C8" s="81">
        <v>8928336</v>
      </c>
      <c r="D8" s="82">
        <v>2</v>
      </c>
      <c r="E8" s="83">
        <v>0.8</v>
      </c>
      <c r="F8" s="82">
        <v>3.1</v>
      </c>
      <c r="G8" s="157"/>
      <c r="H8" s="79" t="s">
        <v>227</v>
      </c>
      <c r="I8" s="80" t="s">
        <v>44</v>
      </c>
      <c r="J8" s="81">
        <v>1818671</v>
      </c>
      <c r="K8" s="82">
        <v>0.4</v>
      </c>
      <c r="L8" s="83">
        <v>0.4</v>
      </c>
      <c r="M8" s="82">
        <v>0.4</v>
      </c>
    </row>
    <row r="9" spans="1:15" ht="18.75" thickBot="1" x14ac:dyDescent="0.3">
      <c r="A9" s="79" t="s">
        <v>228</v>
      </c>
      <c r="B9" s="80" t="s">
        <v>45</v>
      </c>
      <c r="C9" s="81">
        <v>6818604</v>
      </c>
      <c r="D9" s="82">
        <v>1.5</v>
      </c>
      <c r="E9" s="83">
        <v>0.5</v>
      </c>
      <c r="F9" s="82">
        <v>2.5</v>
      </c>
      <c r="G9" s="157"/>
      <c r="H9" s="79" t="s">
        <v>229</v>
      </c>
      <c r="I9" s="80" t="s">
        <v>46</v>
      </c>
      <c r="J9" s="81">
        <v>1733834</v>
      </c>
      <c r="K9" s="82">
        <v>0.4</v>
      </c>
      <c r="L9" s="83">
        <v>0.3</v>
      </c>
      <c r="M9" s="82">
        <v>0.5</v>
      </c>
    </row>
    <row r="10" spans="1:15" ht="18.75" thickBot="1" x14ac:dyDescent="0.3">
      <c r="A10" s="79" t="s">
        <v>230</v>
      </c>
      <c r="B10" s="80" t="s">
        <v>47</v>
      </c>
      <c r="C10" s="81">
        <v>6749523</v>
      </c>
      <c r="D10" s="82">
        <v>1.5</v>
      </c>
      <c r="E10" s="83">
        <v>2.1</v>
      </c>
      <c r="F10" s="82">
        <v>1</v>
      </c>
      <c r="G10" s="157"/>
      <c r="H10" s="79" t="s">
        <v>231</v>
      </c>
      <c r="I10" s="80" t="s">
        <v>48</v>
      </c>
      <c r="J10" s="81">
        <v>1689138</v>
      </c>
      <c r="K10" s="82">
        <v>0.4</v>
      </c>
      <c r="L10" s="83">
        <v>0.1</v>
      </c>
      <c r="M10" s="82">
        <v>0.6</v>
      </c>
    </row>
    <row r="11" spans="1:15" ht="15.75" thickBot="1" x14ac:dyDescent="0.3">
      <c r="A11" s="79" t="s">
        <v>232</v>
      </c>
      <c r="B11" s="80" t="s">
        <v>49</v>
      </c>
      <c r="C11" s="81">
        <v>5499540</v>
      </c>
      <c r="D11" s="82">
        <v>1.2</v>
      </c>
      <c r="E11" s="83">
        <v>1</v>
      </c>
      <c r="F11" s="82">
        <v>1.4</v>
      </c>
      <c r="G11" s="157"/>
      <c r="H11" s="79" t="s">
        <v>233</v>
      </c>
      <c r="I11" s="80" t="s">
        <v>50</v>
      </c>
      <c r="J11" s="81">
        <v>1661553</v>
      </c>
      <c r="K11" s="82">
        <v>0.4</v>
      </c>
      <c r="L11" s="83">
        <v>0.2</v>
      </c>
      <c r="M11" s="82">
        <v>0.5</v>
      </c>
    </row>
    <row r="12" spans="1:15" ht="18.75" thickBot="1" x14ac:dyDescent="0.3">
      <c r="A12" s="79" t="s">
        <v>234</v>
      </c>
      <c r="B12" s="80" t="s">
        <v>51</v>
      </c>
      <c r="C12" s="81">
        <v>5454803</v>
      </c>
      <c r="D12" s="82">
        <v>1.2</v>
      </c>
      <c r="E12" s="83">
        <v>0.6</v>
      </c>
      <c r="F12" s="82">
        <v>1.8</v>
      </c>
      <c r="G12" s="157"/>
      <c r="H12" s="79" t="s">
        <v>235</v>
      </c>
      <c r="I12" s="80" t="s">
        <v>52</v>
      </c>
      <c r="J12" s="81">
        <v>1658153</v>
      </c>
      <c r="K12" s="82">
        <v>0.4</v>
      </c>
      <c r="L12" s="83">
        <v>0.4</v>
      </c>
      <c r="M12" s="82">
        <v>0.3</v>
      </c>
    </row>
    <row r="13" spans="1:15" ht="15.75" thickBot="1" x14ac:dyDescent="0.3">
      <c r="A13" s="79" t="s">
        <v>236</v>
      </c>
      <c r="B13" s="80" t="s">
        <v>53</v>
      </c>
      <c r="C13" s="81">
        <v>4507661</v>
      </c>
      <c r="D13" s="82">
        <v>1</v>
      </c>
      <c r="E13" s="83">
        <v>0.6</v>
      </c>
      <c r="F13" s="82">
        <v>1.4</v>
      </c>
      <c r="G13" s="157"/>
      <c r="H13" s="79" t="s">
        <v>237</v>
      </c>
      <c r="I13" s="80" t="s">
        <v>54</v>
      </c>
      <c r="J13" s="81">
        <v>1647184</v>
      </c>
      <c r="K13" s="82">
        <v>0.4</v>
      </c>
      <c r="L13" s="83">
        <v>0.4</v>
      </c>
      <c r="M13" s="82">
        <v>0.3</v>
      </c>
    </row>
    <row r="14" spans="1:15" ht="15.75" thickBot="1" x14ac:dyDescent="0.3">
      <c r="A14" s="79" t="s">
        <v>238</v>
      </c>
      <c r="B14" s="80" t="s">
        <v>55</v>
      </c>
      <c r="C14" s="81">
        <v>4138503</v>
      </c>
      <c r="D14" s="82">
        <v>0.9</v>
      </c>
      <c r="E14" s="83">
        <v>0.3</v>
      </c>
      <c r="F14" s="82">
        <v>1.5</v>
      </c>
      <c r="G14" s="157"/>
      <c r="H14" s="79" t="s">
        <v>239</v>
      </c>
      <c r="I14" s="80" t="s">
        <v>56</v>
      </c>
      <c r="J14" s="81">
        <v>1568495</v>
      </c>
      <c r="K14" s="82">
        <v>0.4</v>
      </c>
      <c r="L14" s="83">
        <v>0.6</v>
      </c>
      <c r="M14" s="82">
        <v>0.1</v>
      </c>
    </row>
    <row r="15" spans="1:15" ht="18.75" thickBot="1" x14ac:dyDescent="0.3">
      <c r="A15" s="79" t="s">
        <v>240</v>
      </c>
      <c r="B15" s="80" t="s">
        <v>57</v>
      </c>
      <c r="C15" s="81">
        <v>3670987</v>
      </c>
      <c r="D15" s="82">
        <v>0.8</v>
      </c>
      <c r="E15" s="83">
        <v>0.6</v>
      </c>
      <c r="F15" s="82">
        <v>1</v>
      </c>
      <c r="G15" s="157"/>
      <c r="H15" s="79" t="s">
        <v>241</v>
      </c>
      <c r="I15" s="80" t="s">
        <v>58</v>
      </c>
      <c r="J15" s="81">
        <v>1541803</v>
      </c>
      <c r="K15" s="82">
        <v>0.3</v>
      </c>
      <c r="L15" s="83">
        <v>0.2</v>
      </c>
      <c r="M15" s="82">
        <v>0.5</v>
      </c>
    </row>
    <row r="16" spans="1:15" ht="18.75" thickBot="1" x14ac:dyDescent="0.3">
      <c r="A16" s="79" t="s">
        <v>242</v>
      </c>
      <c r="B16" s="80" t="s">
        <v>59</v>
      </c>
      <c r="C16" s="81">
        <v>3633549</v>
      </c>
      <c r="D16" s="82">
        <v>0.8</v>
      </c>
      <c r="E16" s="83">
        <v>0.8</v>
      </c>
      <c r="F16" s="82">
        <v>0.9</v>
      </c>
      <c r="G16" s="157"/>
      <c r="H16" s="79" t="s">
        <v>243</v>
      </c>
      <c r="I16" s="80" t="s">
        <v>60</v>
      </c>
      <c r="J16" s="81">
        <v>1427397</v>
      </c>
      <c r="K16" s="82">
        <v>0.3</v>
      </c>
      <c r="L16" s="83">
        <v>0.4</v>
      </c>
      <c r="M16" s="82">
        <v>0.2</v>
      </c>
    </row>
    <row r="17" spans="1:13" ht="15.75" thickBot="1" x14ac:dyDescent="0.3">
      <c r="A17" s="79" t="s">
        <v>244</v>
      </c>
      <c r="B17" s="80" t="s">
        <v>61</v>
      </c>
      <c r="C17" s="81">
        <v>3617717</v>
      </c>
      <c r="D17" s="82">
        <v>0.8</v>
      </c>
      <c r="E17" s="83">
        <v>0.8</v>
      </c>
      <c r="F17" s="82">
        <v>0.8</v>
      </c>
      <c r="G17" s="157"/>
      <c r="H17" s="79" t="s">
        <v>245</v>
      </c>
      <c r="I17" s="80" t="s">
        <v>62</v>
      </c>
      <c r="J17" s="81">
        <v>1417417</v>
      </c>
      <c r="K17" s="82">
        <v>0.3</v>
      </c>
      <c r="L17" s="83">
        <v>0.1</v>
      </c>
      <c r="M17" s="82">
        <v>0.5</v>
      </c>
    </row>
    <row r="18" spans="1:13" ht="15.75" thickBot="1" x14ac:dyDescent="0.3">
      <c r="A18" s="79" t="s">
        <v>246</v>
      </c>
      <c r="B18" s="80" t="s">
        <v>63</v>
      </c>
      <c r="C18" s="81">
        <v>3536538</v>
      </c>
      <c r="D18" s="82">
        <v>0.8</v>
      </c>
      <c r="E18" s="83">
        <v>1</v>
      </c>
      <c r="F18" s="82">
        <v>0.6</v>
      </c>
      <c r="G18" s="157"/>
      <c r="H18" s="79" t="s">
        <v>247</v>
      </c>
      <c r="I18" s="80" t="s">
        <v>64</v>
      </c>
      <c r="J18" s="81">
        <v>1406540</v>
      </c>
      <c r="K18" s="82">
        <v>0.3</v>
      </c>
      <c r="L18" s="83">
        <v>0.3</v>
      </c>
      <c r="M18" s="82">
        <v>0.3</v>
      </c>
    </row>
    <row r="19" spans="1:13" ht="36.75" thickBot="1" x14ac:dyDescent="0.3">
      <c r="A19" s="79" t="s">
        <v>248</v>
      </c>
      <c r="B19" s="80" t="s">
        <v>65</v>
      </c>
      <c r="C19" s="81">
        <v>3472566</v>
      </c>
      <c r="D19" s="82">
        <v>0.8</v>
      </c>
      <c r="E19" s="83">
        <v>1.4</v>
      </c>
      <c r="F19" s="82">
        <v>0.2</v>
      </c>
      <c r="G19" s="157"/>
      <c r="H19" s="79" t="s">
        <v>249</v>
      </c>
      <c r="I19" s="80" t="s">
        <v>66</v>
      </c>
      <c r="J19" s="81">
        <v>1384555</v>
      </c>
      <c r="K19" s="82">
        <v>0.3</v>
      </c>
      <c r="L19" s="83">
        <v>0.2</v>
      </c>
      <c r="M19" s="82">
        <v>0.4</v>
      </c>
    </row>
    <row r="20" spans="1:13" ht="15.75" thickBot="1" x14ac:dyDescent="0.3">
      <c r="A20" s="79" t="s">
        <v>250</v>
      </c>
      <c r="B20" s="80" t="s">
        <v>67</v>
      </c>
      <c r="C20" s="81">
        <v>3343596</v>
      </c>
      <c r="D20" s="82">
        <v>0.7</v>
      </c>
      <c r="E20" s="83">
        <v>1.3</v>
      </c>
      <c r="F20" s="82">
        <v>0.3</v>
      </c>
      <c r="G20" s="157"/>
      <c r="H20" s="79" t="s">
        <v>251</v>
      </c>
      <c r="I20" s="80" t="s">
        <v>68</v>
      </c>
      <c r="J20" s="81">
        <v>1361751</v>
      </c>
      <c r="K20" s="82">
        <v>0.3</v>
      </c>
      <c r="L20" s="83">
        <v>0.3</v>
      </c>
      <c r="M20" s="82">
        <v>0.3</v>
      </c>
    </row>
    <row r="21" spans="1:13" ht="15.75" thickBot="1" x14ac:dyDescent="0.3">
      <c r="A21" s="79" t="s">
        <v>252</v>
      </c>
      <c r="B21" s="80" t="s">
        <v>69</v>
      </c>
      <c r="C21" s="81">
        <v>3278313</v>
      </c>
      <c r="D21" s="82">
        <v>0.7</v>
      </c>
      <c r="E21" s="83">
        <v>1.3</v>
      </c>
      <c r="F21" s="82">
        <v>0.3</v>
      </c>
      <c r="G21" s="157"/>
      <c r="H21" s="79" t="s">
        <v>253</v>
      </c>
      <c r="I21" s="80" t="s">
        <v>70</v>
      </c>
      <c r="J21" s="81">
        <v>1313336</v>
      </c>
      <c r="K21" s="82">
        <v>0.3</v>
      </c>
      <c r="L21" s="83">
        <v>0.4</v>
      </c>
      <c r="M21" s="82">
        <v>0.2</v>
      </c>
    </row>
    <row r="22" spans="1:13" ht="15.75" thickBot="1" x14ac:dyDescent="0.3">
      <c r="A22" s="79" t="s">
        <v>254</v>
      </c>
      <c r="B22" s="80" t="s">
        <v>71</v>
      </c>
      <c r="C22" s="81">
        <v>2865305</v>
      </c>
      <c r="D22" s="82">
        <v>0.6</v>
      </c>
      <c r="E22" s="83">
        <v>0.1</v>
      </c>
      <c r="F22" s="82">
        <v>1.1000000000000001</v>
      </c>
      <c r="G22" s="157"/>
      <c r="H22" s="79" t="s">
        <v>255</v>
      </c>
      <c r="I22" s="80" t="s">
        <v>72</v>
      </c>
      <c r="J22" s="81">
        <v>1263499</v>
      </c>
      <c r="K22" s="82">
        <v>0.3</v>
      </c>
      <c r="L22" s="83">
        <v>0.3</v>
      </c>
      <c r="M22" s="82">
        <v>0.3</v>
      </c>
    </row>
    <row r="23" spans="1:13" ht="15.75" thickBot="1" x14ac:dyDescent="0.3">
      <c r="A23" s="79" t="s">
        <v>256</v>
      </c>
      <c r="B23" s="80" t="s">
        <v>73</v>
      </c>
      <c r="C23" s="81">
        <v>2832917</v>
      </c>
      <c r="D23" s="82">
        <v>0.6</v>
      </c>
      <c r="E23" s="83">
        <v>0.5</v>
      </c>
      <c r="F23" s="82">
        <v>0.8</v>
      </c>
      <c r="G23" s="157"/>
      <c r="H23" s="79" t="s">
        <v>257</v>
      </c>
      <c r="I23" s="80" t="s">
        <v>74</v>
      </c>
      <c r="J23" s="81">
        <v>1261847</v>
      </c>
      <c r="K23" s="82">
        <v>0.3</v>
      </c>
      <c r="L23" s="83">
        <v>0.3</v>
      </c>
      <c r="M23" s="82">
        <v>0.3</v>
      </c>
    </row>
    <row r="24" spans="1:13" ht="15.75" thickBot="1" x14ac:dyDescent="0.3">
      <c r="A24" s="79" t="s">
        <v>258</v>
      </c>
      <c r="B24" s="80" t="s">
        <v>75</v>
      </c>
      <c r="C24" s="81">
        <v>2723329</v>
      </c>
      <c r="D24" s="82">
        <v>0.6</v>
      </c>
      <c r="E24" s="83">
        <v>0.9</v>
      </c>
      <c r="F24" s="82">
        <v>0.3</v>
      </c>
      <c r="G24" s="157"/>
      <c r="H24" s="79" t="s">
        <v>259</v>
      </c>
      <c r="I24" s="80" t="s">
        <v>76</v>
      </c>
      <c r="J24" s="81">
        <v>1258685</v>
      </c>
      <c r="K24" s="82">
        <v>0.3</v>
      </c>
      <c r="L24" s="83">
        <v>0.4</v>
      </c>
      <c r="M24" s="82">
        <v>0.2</v>
      </c>
    </row>
    <row r="25" spans="1:13" ht="18.75" thickBot="1" x14ac:dyDescent="0.3">
      <c r="A25" s="79" t="s">
        <v>260</v>
      </c>
      <c r="B25" s="80" t="s">
        <v>77</v>
      </c>
      <c r="C25" s="81">
        <v>2442061</v>
      </c>
      <c r="D25" s="82">
        <v>0.5</v>
      </c>
      <c r="E25" s="83">
        <v>0.2</v>
      </c>
      <c r="F25" s="82">
        <v>0.9</v>
      </c>
      <c r="G25" s="157"/>
      <c r="H25" s="79" t="s">
        <v>261</v>
      </c>
      <c r="I25" s="80" t="s">
        <v>78</v>
      </c>
      <c r="J25" s="81">
        <v>1255930</v>
      </c>
      <c r="K25" s="82">
        <v>0.3</v>
      </c>
      <c r="L25" s="83">
        <v>0.1</v>
      </c>
      <c r="M25" s="82">
        <v>0.4</v>
      </c>
    </row>
    <row r="26" spans="1:13" ht="18.75" thickBot="1" x14ac:dyDescent="0.3">
      <c r="A26" s="79" t="s">
        <v>262</v>
      </c>
      <c r="B26" s="80" t="s">
        <v>79</v>
      </c>
      <c r="C26" s="81">
        <v>2386119</v>
      </c>
      <c r="D26" s="82">
        <v>0.5</v>
      </c>
      <c r="E26" s="83">
        <v>0.1</v>
      </c>
      <c r="F26" s="82">
        <v>0.9</v>
      </c>
      <c r="G26" s="157"/>
      <c r="H26" s="79" t="s">
        <v>263</v>
      </c>
      <c r="I26" s="80" t="s">
        <v>80</v>
      </c>
      <c r="J26" s="81">
        <v>1211350</v>
      </c>
      <c r="K26" s="82">
        <v>0.3</v>
      </c>
      <c r="L26" s="83">
        <v>0.1</v>
      </c>
      <c r="M26" s="82">
        <v>0.4</v>
      </c>
    </row>
    <row r="27" spans="1:13" ht="15.75" thickBot="1" x14ac:dyDescent="0.3">
      <c r="A27" s="79" t="s">
        <v>264</v>
      </c>
      <c r="B27" s="80" t="s">
        <v>81</v>
      </c>
      <c r="C27" s="81">
        <v>2249509</v>
      </c>
      <c r="D27" s="82">
        <v>0.5</v>
      </c>
      <c r="E27" s="83">
        <v>0.5</v>
      </c>
      <c r="F27" s="82">
        <v>0.5</v>
      </c>
      <c r="G27" s="157"/>
      <c r="H27" s="79" t="s">
        <v>265</v>
      </c>
      <c r="I27" s="80" t="s">
        <v>82</v>
      </c>
      <c r="J27" s="81">
        <v>1183796</v>
      </c>
      <c r="K27" s="82">
        <v>0.3</v>
      </c>
      <c r="L27" s="83">
        <v>0.1</v>
      </c>
      <c r="M27" s="82">
        <v>0.4</v>
      </c>
    </row>
    <row r="28" spans="1:13" ht="18.75" thickBot="1" x14ac:dyDescent="0.3">
      <c r="A28" s="79" t="s">
        <v>266</v>
      </c>
      <c r="B28" s="80" t="s">
        <v>83</v>
      </c>
      <c r="C28" s="81">
        <v>2095404</v>
      </c>
      <c r="D28" s="82">
        <v>0.5</v>
      </c>
      <c r="E28" s="83">
        <v>0.8</v>
      </c>
      <c r="F28" s="82">
        <v>0.2</v>
      </c>
      <c r="G28" s="157"/>
      <c r="H28" s="79" t="s">
        <v>267</v>
      </c>
      <c r="I28" s="80" t="s">
        <v>84</v>
      </c>
      <c r="J28" s="81">
        <v>1178354</v>
      </c>
      <c r="K28" s="82">
        <v>0.3</v>
      </c>
      <c r="L28" s="83">
        <v>0.3</v>
      </c>
      <c r="M28" s="82">
        <v>0.2</v>
      </c>
    </row>
    <row r="29" spans="1:13" ht="15.75" thickBot="1" x14ac:dyDescent="0.3">
      <c r="A29" s="79" t="s">
        <v>268</v>
      </c>
      <c r="B29" s="80" t="s">
        <v>85</v>
      </c>
      <c r="C29" s="81">
        <v>2076562</v>
      </c>
      <c r="D29" s="82">
        <v>0.5</v>
      </c>
      <c r="E29" s="83">
        <v>0.6</v>
      </c>
      <c r="F29" s="82">
        <v>0.3</v>
      </c>
      <c r="G29" s="158"/>
      <c r="H29" s="79" t="s">
        <v>269</v>
      </c>
      <c r="I29" s="80" t="s">
        <v>86</v>
      </c>
      <c r="J29" s="81">
        <v>1163119</v>
      </c>
      <c r="K29" s="82">
        <v>0.3</v>
      </c>
      <c r="L29" s="83">
        <v>0.4</v>
      </c>
      <c r="M29" s="82">
        <v>0.1</v>
      </c>
    </row>
    <row r="30" spans="1:13" x14ac:dyDescent="0.25">
      <c r="A30" s="17" t="s">
        <v>87</v>
      </c>
    </row>
  </sheetData>
  <mergeCells count="9">
    <mergeCell ref="H3:I4"/>
    <mergeCell ref="J3:J4"/>
    <mergeCell ref="K3:M3"/>
    <mergeCell ref="G5:G29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28" workbookViewId="0">
      <selection activeCell="K43" sqref="K43"/>
    </sheetView>
  </sheetViews>
  <sheetFormatPr defaultRowHeight="15" x14ac:dyDescent="0.25"/>
  <cols>
    <col min="1" max="1" width="14.5703125" customWidth="1"/>
    <col min="4" max="4" width="11.7109375" customWidth="1"/>
  </cols>
  <sheetData>
    <row r="1" spans="1:7" ht="16.5" thickBot="1" x14ac:dyDescent="0.35">
      <c r="A1" s="56" t="s">
        <v>270</v>
      </c>
    </row>
    <row r="2" spans="1:7" ht="39" thickBot="1" x14ac:dyDescent="0.3">
      <c r="A2" s="165" t="s">
        <v>271</v>
      </c>
      <c r="B2" s="84" t="s">
        <v>272</v>
      </c>
      <c r="C2" s="167" t="s">
        <v>273</v>
      </c>
      <c r="D2" s="167"/>
      <c r="E2" s="167"/>
      <c r="F2" s="167"/>
      <c r="G2" s="85" t="s">
        <v>274</v>
      </c>
    </row>
    <row r="3" spans="1:7" ht="15.75" thickBot="1" x14ac:dyDescent="0.3">
      <c r="A3" s="166"/>
      <c r="B3" s="86" t="s">
        <v>192</v>
      </c>
      <c r="C3" s="86" t="s">
        <v>275</v>
      </c>
      <c r="D3" s="87" t="s">
        <v>276</v>
      </c>
      <c r="E3" s="87" t="s">
        <v>277</v>
      </c>
      <c r="F3" s="87" t="s">
        <v>278</v>
      </c>
      <c r="G3" s="88" t="s">
        <v>279</v>
      </c>
    </row>
    <row r="4" spans="1:7" ht="15.75" thickBot="1" x14ac:dyDescent="0.3">
      <c r="A4" s="89" t="s">
        <v>37</v>
      </c>
      <c r="B4" s="90">
        <v>37254980</v>
      </c>
      <c r="C4" s="91">
        <v>0.45</v>
      </c>
      <c r="D4" s="92">
        <v>0.32</v>
      </c>
      <c r="E4" s="93">
        <v>0.53200000000000003</v>
      </c>
      <c r="F4" s="94">
        <v>21.3</v>
      </c>
      <c r="G4" s="88">
        <v>15.6</v>
      </c>
    </row>
    <row r="5" spans="1:7" ht="15.75" thickBot="1" x14ac:dyDescent="0.3">
      <c r="A5" s="89" t="s">
        <v>39</v>
      </c>
      <c r="B5" s="90">
        <v>12628079</v>
      </c>
      <c r="C5" s="91">
        <v>0.43099999999999999</v>
      </c>
      <c r="D5" s="92">
        <v>0.22700000000000001</v>
      </c>
      <c r="E5" s="93">
        <v>0.54600000000000004</v>
      </c>
      <c r="F5" s="94">
        <v>31.9</v>
      </c>
      <c r="G5" s="88">
        <v>26.9</v>
      </c>
    </row>
    <row r="6" spans="1:7" ht="15.75" thickBot="1" x14ac:dyDescent="0.3">
      <c r="A6" s="89" t="s">
        <v>41</v>
      </c>
      <c r="B6" s="90">
        <v>12496921</v>
      </c>
      <c r="C6" s="91">
        <v>0.36699999999999999</v>
      </c>
      <c r="D6" s="92">
        <v>0.29299999999999998</v>
      </c>
      <c r="E6" s="93">
        <v>0.41499999999999998</v>
      </c>
      <c r="F6" s="94">
        <v>12.3</v>
      </c>
      <c r="G6" s="88">
        <v>11.3</v>
      </c>
    </row>
    <row r="7" spans="1:7" ht="15.75" thickBot="1" x14ac:dyDescent="0.3">
      <c r="A7" s="89" t="s">
        <v>43</v>
      </c>
      <c r="B7" s="90">
        <v>8928336</v>
      </c>
      <c r="C7" s="91">
        <v>0.41099999999999998</v>
      </c>
      <c r="D7" s="92">
        <v>0.27800000000000002</v>
      </c>
      <c r="E7" s="93">
        <v>0.49399999999999999</v>
      </c>
      <c r="F7" s="94">
        <v>21.6</v>
      </c>
      <c r="G7" s="88">
        <v>20.3</v>
      </c>
    </row>
    <row r="8" spans="1:7" ht="15.75" thickBot="1" x14ac:dyDescent="0.3">
      <c r="A8" s="89" t="s">
        <v>45</v>
      </c>
      <c r="B8" s="90">
        <v>6818604</v>
      </c>
      <c r="C8" s="91">
        <v>0.26</v>
      </c>
      <c r="D8" s="92">
        <v>1E-3</v>
      </c>
      <c r="E8" s="93">
        <v>0.81699999999999995</v>
      </c>
      <c r="F8" s="94">
        <v>81.5</v>
      </c>
      <c r="G8" s="88">
        <v>118.8</v>
      </c>
    </row>
    <row r="9" spans="1:7" ht="15.75" thickBot="1" x14ac:dyDescent="0.3">
      <c r="A9" s="89" t="s">
        <v>47</v>
      </c>
      <c r="B9" s="90">
        <v>6749523</v>
      </c>
      <c r="C9" s="91">
        <v>0.255</v>
      </c>
      <c r="D9" s="92">
        <v>6.0999999999999999E-2</v>
      </c>
      <c r="E9" s="93">
        <v>0.74</v>
      </c>
      <c r="F9" s="94">
        <v>67.900000000000006</v>
      </c>
      <c r="G9" s="88">
        <v>93.9</v>
      </c>
    </row>
    <row r="10" spans="1:7" ht="15.75" thickBot="1" x14ac:dyDescent="0.3">
      <c r="A10" s="89" t="s">
        <v>49</v>
      </c>
      <c r="B10" s="90">
        <v>5499540</v>
      </c>
      <c r="C10" s="91">
        <v>0.223</v>
      </c>
      <c r="D10" s="92">
        <v>5.0000000000000001E-3</v>
      </c>
      <c r="E10" s="93">
        <v>0.70299999999999996</v>
      </c>
      <c r="F10" s="94">
        <v>69.8</v>
      </c>
      <c r="G10" s="88">
        <v>115.4</v>
      </c>
    </row>
    <row r="11" spans="1:7" ht="15.75" thickBot="1" x14ac:dyDescent="0.3">
      <c r="A11" s="89" t="s">
        <v>51</v>
      </c>
      <c r="B11" s="90">
        <v>5454803</v>
      </c>
      <c r="C11" s="91">
        <v>0.19</v>
      </c>
      <c r="D11" s="92">
        <v>0</v>
      </c>
      <c r="E11" s="93">
        <v>0.68400000000000005</v>
      </c>
      <c r="F11" s="94">
        <v>68.400000000000006</v>
      </c>
      <c r="G11" s="88">
        <v>131.30000000000001</v>
      </c>
    </row>
    <row r="12" spans="1:7" ht="15.75" thickBot="1" x14ac:dyDescent="0.3">
      <c r="A12" s="89" t="s">
        <v>53</v>
      </c>
      <c r="B12" s="90">
        <v>4507661</v>
      </c>
      <c r="C12" s="91">
        <v>0.21199999999999999</v>
      </c>
      <c r="D12" s="92">
        <v>3.0000000000000001E-3</v>
      </c>
      <c r="E12" s="93">
        <v>0.73299999999999998</v>
      </c>
      <c r="F12" s="94">
        <v>73</v>
      </c>
      <c r="G12" s="88">
        <v>129.5</v>
      </c>
    </row>
    <row r="13" spans="1:7" ht="15.75" thickBot="1" x14ac:dyDescent="0.3">
      <c r="A13" s="89" t="s">
        <v>55</v>
      </c>
      <c r="B13" s="90">
        <v>4138503</v>
      </c>
      <c r="C13" s="91">
        <v>0.309</v>
      </c>
      <c r="D13" s="92">
        <v>1.2E-2</v>
      </c>
      <c r="E13" s="93">
        <v>0.79400000000000004</v>
      </c>
      <c r="F13" s="94">
        <v>78.2</v>
      </c>
      <c r="G13" s="88">
        <v>90.6</v>
      </c>
    </row>
    <row r="14" spans="1:7" ht="15.75" thickBot="1" x14ac:dyDescent="0.3">
      <c r="A14" s="89" t="s">
        <v>57</v>
      </c>
      <c r="B14" s="90">
        <v>3670987</v>
      </c>
      <c r="C14" s="91">
        <v>0.14499999999999999</v>
      </c>
      <c r="D14" s="92">
        <v>7.0000000000000001E-3</v>
      </c>
      <c r="E14" s="93">
        <v>0.47299999999999998</v>
      </c>
      <c r="F14" s="94">
        <v>46.6</v>
      </c>
      <c r="G14" s="88">
        <v>118.7</v>
      </c>
    </row>
    <row r="15" spans="1:7" ht="15.75" thickBot="1" x14ac:dyDescent="0.3">
      <c r="A15" s="89" t="s">
        <v>59</v>
      </c>
      <c r="B15" s="90">
        <v>3633549</v>
      </c>
      <c r="C15" s="91">
        <v>0.46100000000000002</v>
      </c>
      <c r="D15" s="92">
        <v>0.308</v>
      </c>
      <c r="E15" s="93">
        <v>0.57399999999999995</v>
      </c>
      <c r="F15" s="94">
        <v>26.6</v>
      </c>
      <c r="G15" s="88">
        <v>17.8</v>
      </c>
    </row>
    <row r="16" spans="1:7" ht="15.75" thickBot="1" x14ac:dyDescent="0.3">
      <c r="A16" s="89" t="s">
        <v>61</v>
      </c>
      <c r="B16" s="90">
        <v>3617717</v>
      </c>
      <c r="C16" s="91">
        <v>0.41499999999999998</v>
      </c>
      <c r="D16" s="92">
        <v>0.32700000000000001</v>
      </c>
      <c r="E16" s="93">
        <v>0.47499999999999998</v>
      </c>
      <c r="F16" s="94">
        <v>14.9</v>
      </c>
      <c r="G16" s="88">
        <v>12.8</v>
      </c>
    </row>
    <row r="17" spans="1:7" ht="15.75" thickBot="1" x14ac:dyDescent="0.3">
      <c r="A17" s="89" t="s">
        <v>63</v>
      </c>
      <c r="B17" s="90">
        <v>3536538</v>
      </c>
      <c r="C17" s="91">
        <v>0.40500000000000003</v>
      </c>
      <c r="D17" s="92">
        <v>0.32900000000000001</v>
      </c>
      <c r="E17" s="93">
        <v>0.46700000000000003</v>
      </c>
      <c r="F17" s="94">
        <v>13.8</v>
      </c>
      <c r="G17" s="88">
        <v>9.6999999999999993</v>
      </c>
    </row>
    <row r="18" spans="1:7" ht="15.75" thickBot="1" x14ac:dyDescent="0.3">
      <c r="A18" s="89" t="s">
        <v>65</v>
      </c>
      <c r="B18" s="90">
        <v>3472566</v>
      </c>
      <c r="C18" s="91">
        <v>0.25900000000000001</v>
      </c>
      <c r="D18" s="92">
        <v>1.4E-2</v>
      </c>
      <c r="E18" s="93">
        <v>0.84699999999999998</v>
      </c>
      <c r="F18" s="94">
        <v>83.3</v>
      </c>
      <c r="G18" s="88">
        <v>115.4</v>
      </c>
    </row>
    <row r="19" spans="1:7" ht="15.75" thickBot="1" x14ac:dyDescent="0.3">
      <c r="A19" s="89" t="s">
        <v>67</v>
      </c>
      <c r="B19" s="90">
        <v>3343596</v>
      </c>
      <c r="C19" s="91">
        <v>0.26800000000000002</v>
      </c>
      <c r="D19" s="92">
        <v>4.9000000000000002E-2</v>
      </c>
      <c r="E19" s="93">
        <v>0.82199999999999995</v>
      </c>
      <c r="F19" s="94">
        <v>77.3</v>
      </c>
      <c r="G19" s="88">
        <v>101.5</v>
      </c>
    </row>
    <row r="20" spans="1:7" ht="15.75" thickBot="1" x14ac:dyDescent="0.3">
      <c r="A20" s="89" t="s">
        <v>69</v>
      </c>
      <c r="B20" s="90">
        <v>3278313</v>
      </c>
      <c r="C20" s="91">
        <v>0.24099999999999999</v>
      </c>
      <c r="D20" s="92">
        <v>0.02</v>
      </c>
      <c r="E20" s="93">
        <v>0.81899999999999995</v>
      </c>
      <c r="F20" s="94">
        <v>79.900000000000006</v>
      </c>
      <c r="G20" s="88">
        <v>119.7</v>
      </c>
    </row>
    <row r="21" spans="1:7" ht="15.75" thickBot="1" x14ac:dyDescent="0.3">
      <c r="A21" s="89" t="s">
        <v>71</v>
      </c>
      <c r="B21" s="90">
        <v>2865305</v>
      </c>
      <c r="C21" s="91">
        <v>0.437</v>
      </c>
      <c r="D21" s="92">
        <v>4.5999999999999999E-2</v>
      </c>
      <c r="E21" s="93">
        <v>0.754</v>
      </c>
      <c r="F21" s="94">
        <v>70.8</v>
      </c>
      <c r="G21" s="88">
        <v>66.5</v>
      </c>
    </row>
    <row r="22" spans="1:7" ht="15.75" thickBot="1" x14ac:dyDescent="0.3">
      <c r="A22" s="89" t="s">
        <v>73</v>
      </c>
      <c r="B22" s="90">
        <v>2832917</v>
      </c>
      <c r="C22" s="91">
        <v>0.307</v>
      </c>
      <c r="D22" s="92">
        <v>0.19</v>
      </c>
      <c r="E22" s="93">
        <v>0.42</v>
      </c>
      <c r="F22" s="94">
        <v>23</v>
      </c>
      <c r="G22" s="88">
        <v>26.8</v>
      </c>
    </row>
    <row r="23" spans="1:7" ht="15.75" thickBot="1" x14ac:dyDescent="0.3">
      <c r="A23" s="89" t="s">
        <v>75</v>
      </c>
      <c r="B23" s="90">
        <v>2723329</v>
      </c>
      <c r="C23" s="91">
        <v>0.2</v>
      </c>
      <c r="D23" s="92">
        <v>3.5999999999999997E-2</v>
      </c>
      <c r="E23" s="93">
        <v>0.65100000000000002</v>
      </c>
      <c r="F23" s="94">
        <v>61.5</v>
      </c>
      <c r="G23" s="88">
        <v>102.5</v>
      </c>
    </row>
    <row r="24" spans="1:7" ht="15.75" thickBot="1" x14ac:dyDescent="0.3">
      <c r="A24" s="89" t="s">
        <v>77</v>
      </c>
      <c r="B24" s="90">
        <v>2442061</v>
      </c>
      <c r="C24" s="91">
        <v>0.30499999999999999</v>
      </c>
      <c r="D24" s="92">
        <v>2.1000000000000001E-2</v>
      </c>
      <c r="E24" s="93">
        <v>0.68899999999999995</v>
      </c>
      <c r="F24" s="94">
        <v>66.900000000000006</v>
      </c>
      <c r="G24" s="88">
        <v>82.8</v>
      </c>
    </row>
    <row r="25" spans="1:7" ht="15.75" thickBot="1" x14ac:dyDescent="0.3">
      <c r="A25" s="89" t="s">
        <v>79</v>
      </c>
      <c r="B25" s="90">
        <v>2386119</v>
      </c>
      <c r="C25" s="91">
        <v>0.32800000000000001</v>
      </c>
      <c r="D25" s="92">
        <v>1.7999999999999999E-2</v>
      </c>
      <c r="E25" s="93">
        <v>0.73699999999999999</v>
      </c>
      <c r="F25" s="94">
        <v>71.900000000000006</v>
      </c>
      <c r="G25" s="88">
        <v>84.5</v>
      </c>
    </row>
    <row r="26" spans="1:7" ht="15.75" thickBot="1" x14ac:dyDescent="0.3">
      <c r="A26" s="89" t="s">
        <v>81</v>
      </c>
      <c r="B26" s="90">
        <v>2249509</v>
      </c>
      <c r="C26" s="91">
        <v>0.53200000000000003</v>
      </c>
      <c r="D26" s="92">
        <v>0.36599999999999999</v>
      </c>
      <c r="E26" s="93">
        <v>0.73499999999999999</v>
      </c>
      <c r="F26" s="94">
        <v>36.799999999999997</v>
      </c>
      <c r="G26" s="88">
        <v>23</v>
      </c>
    </row>
    <row r="27" spans="1:7" ht="15.75" thickBot="1" x14ac:dyDescent="0.3">
      <c r="A27" s="89" t="s">
        <v>83</v>
      </c>
      <c r="B27" s="90">
        <v>2095404</v>
      </c>
      <c r="C27" s="91">
        <v>0.20699999999999999</v>
      </c>
      <c r="D27" s="92">
        <v>7.0000000000000001E-3</v>
      </c>
      <c r="E27" s="93">
        <v>0.755</v>
      </c>
      <c r="F27" s="94">
        <v>74.8</v>
      </c>
      <c r="G27" s="88">
        <v>132.6</v>
      </c>
    </row>
    <row r="28" spans="1:7" ht="15.75" thickBot="1" x14ac:dyDescent="0.3">
      <c r="A28" s="89" t="s">
        <v>85</v>
      </c>
      <c r="B28" s="90">
        <v>2076562</v>
      </c>
      <c r="C28" s="91">
        <v>0.14899999999999999</v>
      </c>
      <c r="D28" s="92">
        <v>3.0000000000000001E-3</v>
      </c>
      <c r="E28" s="93">
        <v>0.55300000000000005</v>
      </c>
      <c r="F28" s="94">
        <v>55</v>
      </c>
      <c r="G28" s="88">
        <v>130.69999999999999</v>
      </c>
    </row>
    <row r="29" spans="1:7" ht="15.75" thickBot="1" x14ac:dyDescent="0.3">
      <c r="A29" s="89" t="s">
        <v>38</v>
      </c>
      <c r="B29" s="90">
        <v>1975898</v>
      </c>
      <c r="C29" s="91">
        <v>0.126</v>
      </c>
      <c r="D29" s="92">
        <v>0</v>
      </c>
      <c r="E29" s="93">
        <v>0.53</v>
      </c>
      <c r="F29" s="94">
        <v>53</v>
      </c>
      <c r="G29" s="88">
        <v>146.19999999999999</v>
      </c>
    </row>
    <row r="30" spans="1:7" ht="15.75" thickBot="1" x14ac:dyDescent="0.3">
      <c r="A30" s="89" t="s">
        <v>40</v>
      </c>
      <c r="B30" s="90">
        <v>1900919</v>
      </c>
      <c r="C30" s="91">
        <v>0.46</v>
      </c>
      <c r="D30" s="92">
        <v>0.313</v>
      </c>
      <c r="E30" s="93">
        <v>0.59599999999999997</v>
      </c>
      <c r="F30" s="94">
        <v>28.3</v>
      </c>
      <c r="G30" s="88">
        <v>20.8</v>
      </c>
    </row>
    <row r="31" spans="1:7" ht="15.75" thickBot="1" x14ac:dyDescent="0.3">
      <c r="A31" s="89" t="s">
        <v>42</v>
      </c>
      <c r="B31" s="90">
        <v>1885278</v>
      </c>
      <c r="C31" s="91">
        <v>0.36699999999999999</v>
      </c>
      <c r="D31" s="92">
        <v>0.20300000000000001</v>
      </c>
      <c r="E31" s="93">
        <v>0.47399999999999998</v>
      </c>
      <c r="F31" s="94">
        <v>27.1</v>
      </c>
      <c r="G31" s="88">
        <v>29.8</v>
      </c>
    </row>
    <row r="32" spans="1:7" ht="15.75" thickBot="1" x14ac:dyDescent="0.3">
      <c r="A32" s="89" t="s">
        <v>44</v>
      </c>
      <c r="B32" s="90">
        <v>1818671</v>
      </c>
      <c r="C32" s="91">
        <v>0.29099999999999998</v>
      </c>
      <c r="D32" s="92">
        <v>0.14599999999999999</v>
      </c>
      <c r="E32" s="93">
        <v>0.50700000000000001</v>
      </c>
      <c r="F32" s="94">
        <v>36.1</v>
      </c>
      <c r="G32" s="88">
        <v>43.7</v>
      </c>
    </row>
    <row r="33" spans="1:7" ht="15.75" thickBot="1" x14ac:dyDescent="0.3">
      <c r="A33" s="89" t="s">
        <v>46</v>
      </c>
      <c r="B33" s="90">
        <v>1733834</v>
      </c>
      <c r="C33" s="91">
        <v>0.49099999999999999</v>
      </c>
      <c r="D33" s="92">
        <v>3.6999999999999998E-2</v>
      </c>
      <c r="E33" s="93">
        <v>0.85899999999999999</v>
      </c>
      <c r="F33" s="94">
        <v>82.3</v>
      </c>
      <c r="G33" s="88">
        <v>55.5</v>
      </c>
    </row>
    <row r="34" spans="1:7" ht="15.75" thickBot="1" x14ac:dyDescent="0.3">
      <c r="A34" s="89" t="s">
        <v>48</v>
      </c>
      <c r="B34" s="90">
        <v>1689138</v>
      </c>
      <c r="C34" s="91">
        <v>0.45500000000000002</v>
      </c>
      <c r="D34" s="92">
        <v>6.3E-2</v>
      </c>
      <c r="E34" s="93">
        <v>0.91900000000000004</v>
      </c>
      <c r="F34" s="94">
        <v>85.6</v>
      </c>
      <c r="G34" s="88">
        <v>69.099999999999994</v>
      </c>
    </row>
    <row r="35" spans="1:7" ht="15.75" thickBot="1" x14ac:dyDescent="0.3">
      <c r="A35" s="89" t="s">
        <v>50</v>
      </c>
      <c r="B35" s="90">
        <v>1661553</v>
      </c>
      <c r="C35" s="91">
        <v>0.7</v>
      </c>
      <c r="D35" s="92">
        <v>0.45800000000000002</v>
      </c>
      <c r="E35" s="93">
        <v>0.91200000000000003</v>
      </c>
      <c r="F35" s="94">
        <v>45.4</v>
      </c>
      <c r="G35" s="88">
        <v>22.8</v>
      </c>
    </row>
    <row r="36" spans="1:7" ht="15.75" thickBot="1" x14ac:dyDescent="0.3">
      <c r="A36" s="89" t="s">
        <v>52</v>
      </c>
      <c r="B36" s="90">
        <v>1658153</v>
      </c>
      <c r="C36" s="91">
        <v>0.158</v>
      </c>
      <c r="D36" s="92">
        <v>4.0000000000000001E-3</v>
      </c>
      <c r="E36" s="93">
        <v>0.57399999999999995</v>
      </c>
      <c r="F36" s="94">
        <v>57</v>
      </c>
      <c r="G36" s="88">
        <v>127.4</v>
      </c>
    </row>
    <row r="37" spans="1:7" ht="15.75" thickBot="1" x14ac:dyDescent="0.3">
      <c r="A37" s="89" t="s">
        <v>54</v>
      </c>
      <c r="B37" s="90">
        <v>1647184</v>
      </c>
      <c r="C37" s="91">
        <v>0.41</v>
      </c>
      <c r="D37" s="92">
        <v>0.30299999999999999</v>
      </c>
      <c r="E37" s="93">
        <v>0.47099999999999997</v>
      </c>
      <c r="F37" s="94">
        <v>16.8</v>
      </c>
      <c r="G37" s="88">
        <v>14.5</v>
      </c>
    </row>
    <row r="38" spans="1:7" ht="15.75" thickBot="1" x14ac:dyDescent="0.3">
      <c r="A38" s="89" t="s">
        <v>56</v>
      </c>
      <c r="B38" s="90">
        <v>1568495</v>
      </c>
      <c r="C38" s="91">
        <v>0.223</v>
      </c>
      <c r="D38" s="92">
        <v>8.0000000000000002E-3</v>
      </c>
      <c r="E38" s="93">
        <v>0.82099999999999995</v>
      </c>
      <c r="F38" s="94">
        <v>81.3</v>
      </c>
      <c r="G38" s="88">
        <v>132.6</v>
      </c>
    </row>
    <row r="39" spans="1:7" ht="15.75" thickBot="1" x14ac:dyDescent="0.3">
      <c r="A39" s="89" t="s">
        <v>58</v>
      </c>
      <c r="B39" s="90">
        <v>1541803</v>
      </c>
      <c r="C39" s="91">
        <v>0.38900000000000001</v>
      </c>
      <c r="D39" s="92">
        <v>0.11700000000000001</v>
      </c>
      <c r="E39" s="93">
        <v>0.54800000000000004</v>
      </c>
      <c r="F39" s="94">
        <v>43.1</v>
      </c>
      <c r="G39" s="88">
        <v>43.4</v>
      </c>
    </row>
    <row r="40" spans="1:7" ht="15.75" thickBot="1" x14ac:dyDescent="0.3">
      <c r="A40" s="89" t="s">
        <v>60</v>
      </c>
      <c r="B40" s="90">
        <v>1427397</v>
      </c>
      <c r="C40" s="91">
        <v>0.186</v>
      </c>
      <c r="D40" s="92">
        <v>2E-3</v>
      </c>
      <c r="E40" s="93">
        <v>0.61399999999999999</v>
      </c>
      <c r="F40" s="94">
        <v>61.2</v>
      </c>
      <c r="G40" s="88">
        <v>116.3</v>
      </c>
    </row>
    <row r="41" spans="1:7" ht="15.75" thickBot="1" x14ac:dyDescent="0.3">
      <c r="A41" s="89" t="s">
        <v>62</v>
      </c>
      <c r="B41" s="90">
        <v>1417417</v>
      </c>
      <c r="C41" s="91">
        <v>0.17799999999999999</v>
      </c>
      <c r="D41" s="92">
        <v>3.0000000000000001E-3</v>
      </c>
      <c r="E41" s="93">
        <v>0.55000000000000004</v>
      </c>
      <c r="F41" s="94">
        <v>54.6</v>
      </c>
      <c r="G41" s="88">
        <v>107.4</v>
      </c>
    </row>
    <row r="42" spans="1:7" ht="15.75" thickBot="1" x14ac:dyDescent="0.3">
      <c r="A42" s="89" t="s">
        <v>64</v>
      </c>
      <c r="B42" s="90">
        <v>1406540</v>
      </c>
      <c r="C42" s="91">
        <v>0.248</v>
      </c>
      <c r="D42" s="92">
        <v>2.8000000000000001E-2</v>
      </c>
      <c r="E42" s="93">
        <v>0.60899999999999999</v>
      </c>
      <c r="F42" s="94">
        <v>58.1</v>
      </c>
      <c r="G42" s="88">
        <v>87.1</v>
      </c>
    </row>
    <row r="43" spans="1:7" ht="15.75" thickBot="1" x14ac:dyDescent="0.3">
      <c r="A43" s="89" t="s">
        <v>66</v>
      </c>
      <c r="B43" s="90">
        <v>1384555</v>
      </c>
      <c r="C43" s="91">
        <v>0.41799999999999998</v>
      </c>
      <c r="D43" s="92">
        <v>8.9999999999999993E-3</v>
      </c>
      <c r="E43" s="93">
        <v>0.88900000000000001</v>
      </c>
      <c r="F43" s="94">
        <v>88</v>
      </c>
      <c r="G43" s="88">
        <v>73.8</v>
      </c>
    </row>
    <row r="44" spans="1:7" ht="15.75" thickBot="1" x14ac:dyDescent="0.3">
      <c r="A44" s="89" t="s">
        <v>68</v>
      </c>
      <c r="B44" s="90">
        <v>1361751</v>
      </c>
      <c r="C44" s="91">
        <v>0.35899999999999999</v>
      </c>
      <c r="D44" s="92">
        <v>2.8000000000000001E-2</v>
      </c>
      <c r="E44" s="93">
        <v>0.67900000000000005</v>
      </c>
      <c r="F44" s="94">
        <v>65.099999999999994</v>
      </c>
      <c r="G44" s="88">
        <v>64</v>
      </c>
    </row>
    <row r="45" spans="1:7" ht="15.75" thickBot="1" x14ac:dyDescent="0.3">
      <c r="A45" s="89" t="s">
        <v>70</v>
      </c>
      <c r="B45" s="90">
        <v>1313336</v>
      </c>
      <c r="C45" s="91">
        <v>0.33400000000000002</v>
      </c>
      <c r="D45" s="92">
        <v>0.11600000000000001</v>
      </c>
      <c r="E45" s="93">
        <v>0.51800000000000002</v>
      </c>
      <c r="F45" s="94">
        <v>40.200000000000003</v>
      </c>
      <c r="G45" s="88">
        <v>37.299999999999997</v>
      </c>
    </row>
    <row r="46" spans="1:7" ht="15.75" thickBot="1" x14ac:dyDescent="0.3">
      <c r="A46" s="89" t="s">
        <v>72</v>
      </c>
      <c r="B46" s="90">
        <v>1263499</v>
      </c>
      <c r="C46" s="91">
        <v>0.377</v>
      </c>
      <c r="D46" s="92">
        <v>6.0000000000000001E-3</v>
      </c>
      <c r="E46" s="93">
        <v>0.79400000000000004</v>
      </c>
      <c r="F46" s="94">
        <v>78.8</v>
      </c>
      <c r="G46" s="88">
        <v>76.400000000000006</v>
      </c>
    </row>
    <row r="47" spans="1:7" ht="15.75" thickBot="1" x14ac:dyDescent="0.3">
      <c r="A47" s="89" t="s">
        <v>74</v>
      </c>
      <c r="B47" s="90">
        <v>1261847</v>
      </c>
      <c r="C47" s="91">
        <v>0.30199999999999999</v>
      </c>
      <c r="D47" s="92">
        <v>0.17899999999999999</v>
      </c>
      <c r="E47" s="93">
        <v>0.41599999999999998</v>
      </c>
      <c r="F47" s="94">
        <v>23.6</v>
      </c>
      <c r="G47" s="88">
        <v>26.6</v>
      </c>
    </row>
    <row r="48" spans="1:7" ht="15.75" thickBot="1" x14ac:dyDescent="0.3">
      <c r="A48" s="89" t="s">
        <v>76</v>
      </c>
      <c r="B48" s="90">
        <v>1258685</v>
      </c>
      <c r="C48" s="91">
        <v>0.40699999999999997</v>
      </c>
      <c r="D48" s="92">
        <v>7.0000000000000001E-3</v>
      </c>
      <c r="E48" s="93">
        <v>0.95799999999999996</v>
      </c>
      <c r="F48" s="94">
        <v>95.1</v>
      </c>
      <c r="G48" s="88">
        <v>86</v>
      </c>
    </row>
    <row r="49" spans="1:7" ht="15.75" thickBot="1" x14ac:dyDescent="0.3">
      <c r="A49" s="89" t="s">
        <v>78</v>
      </c>
      <c r="B49" s="90">
        <v>1255930</v>
      </c>
      <c r="C49" s="91">
        <v>0.316</v>
      </c>
      <c r="D49" s="92">
        <v>4.9000000000000002E-2</v>
      </c>
      <c r="E49" s="93">
        <v>0.69799999999999995</v>
      </c>
      <c r="F49" s="94">
        <v>65</v>
      </c>
      <c r="G49" s="88">
        <v>74</v>
      </c>
    </row>
    <row r="50" spans="1:7" ht="15.75" thickBot="1" x14ac:dyDescent="0.3">
      <c r="A50" s="89" t="s">
        <v>80</v>
      </c>
      <c r="B50" s="90">
        <v>1211350</v>
      </c>
      <c r="C50" s="91">
        <v>0.38300000000000001</v>
      </c>
      <c r="D50" s="92">
        <v>0.11</v>
      </c>
      <c r="E50" s="93">
        <v>0.65300000000000002</v>
      </c>
      <c r="F50" s="94">
        <v>54.3</v>
      </c>
      <c r="G50" s="88">
        <v>48.2</v>
      </c>
    </row>
    <row r="51" spans="1:7" ht="15.75" thickBot="1" x14ac:dyDescent="0.3">
      <c r="A51" s="89" t="s">
        <v>82</v>
      </c>
      <c r="B51" s="90">
        <v>1183796</v>
      </c>
      <c r="C51" s="91">
        <v>0.38900000000000001</v>
      </c>
      <c r="D51" s="92">
        <v>4.7E-2</v>
      </c>
      <c r="E51" s="93">
        <v>0.66800000000000004</v>
      </c>
      <c r="F51" s="94">
        <v>62.1</v>
      </c>
      <c r="G51" s="88">
        <v>65.7</v>
      </c>
    </row>
    <row r="52" spans="1:7" ht="15.75" thickBot="1" x14ac:dyDescent="0.3">
      <c r="A52" s="89" t="s">
        <v>84</v>
      </c>
      <c r="B52" s="90">
        <v>1178354</v>
      </c>
      <c r="C52" s="91">
        <v>0.505</v>
      </c>
      <c r="D52" s="92">
        <v>0.372</v>
      </c>
      <c r="E52" s="93">
        <v>0.64</v>
      </c>
      <c r="F52" s="94">
        <v>26.8</v>
      </c>
      <c r="G52" s="88">
        <v>16.8</v>
      </c>
    </row>
    <row r="53" spans="1:7" ht="15.75" thickBot="1" x14ac:dyDescent="0.3">
      <c r="A53" s="89" t="s">
        <v>86</v>
      </c>
      <c r="B53" s="90">
        <v>1163119</v>
      </c>
      <c r="C53" s="91">
        <v>0.39500000000000002</v>
      </c>
      <c r="D53" s="92">
        <v>5.0999999999999997E-2</v>
      </c>
      <c r="E53" s="93">
        <v>0.875</v>
      </c>
      <c r="F53" s="94">
        <v>82.4</v>
      </c>
      <c r="G53" s="88">
        <v>79.7</v>
      </c>
    </row>
    <row r="54" spans="1:7" ht="15.75" thickBot="1" x14ac:dyDescent="0.3">
      <c r="A54" s="95" t="s">
        <v>35</v>
      </c>
      <c r="B54" s="96">
        <v>447144539</v>
      </c>
      <c r="C54" s="97">
        <v>0.23899999999999999</v>
      </c>
      <c r="D54" s="98">
        <v>0.10299999999999999</v>
      </c>
      <c r="E54" s="99">
        <v>0.51500000000000001</v>
      </c>
      <c r="F54" s="100">
        <v>41.2</v>
      </c>
      <c r="G54" s="101">
        <v>59.3</v>
      </c>
    </row>
    <row r="55" spans="1:7" x14ac:dyDescent="0.25">
      <c r="A55" s="163" t="s">
        <v>280</v>
      </c>
      <c r="B55" s="163"/>
      <c r="C55" s="163"/>
      <c r="D55" s="163"/>
      <c r="E55" s="163"/>
      <c r="F55" s="163"/>
      <c r="G55" s="163"/>
    </row>
    <row r="56" spans="1:7" ht="38.25" customHeight="1" x14ac:dyDescent="0.25">
      <c r="A56" s="164" t="s">
        <v>281</v>
      </c>
      <c r="B56" s="164"/>
      <c r="C56" s="164"/>
      <c r="D56" s="164"/>
      <c r="E56" s="164"/>
      <c r="F56" s="164"/>
      <c r="G56" s="164"/>
    </row>
  </sheetData>
  <mergeCells count="4">
    <mergeCell ref="A55:G55"/>
    <mergeCell ref="A56:G56"/>
    <mergeCell ref="A2:A3"/>
    <mergeCell ref="C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activeCell="G39" sqref="G39"/>
    </sheetView>
  </sheetViews>
  <sheetFormatPr defaultColWidth="9.140625" defaultRowHeight="12.75" x14ac:dyDescent="0.25"/>
  <cols>
    <col min="1" max="1" width="24.85546875" style="33" bestFit="1" customWidth="1"/>
    <col min="2" max="3" width="13.28515625" style="33" bestFit="1" customWidth="1"/>
    <col min="4" max="4" width="13.7109375" style="33" bestFit="1" customWidth="1"/>
    <col min="5" max="16384" width="9.140625" style="33"/>
  </cols>
  <sheetData>
    <row r="1" spans="1:4" ht="15" x14ac:dyDescent="0.25">
      <c r="A1" s="18" t="s">
        <v>282</v>
      </c>
    </row>
    <row r="2" spans="1:4" x14ac:dyDescent="0.25">
      <c r="A2" s="38"/>
    </row>
    <row r="3" spans="1:4" x14ac:dyDescent="0.25">
      <c r="A3" s="41" t="s">
        <v>163</v>
      </c>
      <c r="B3" s="42" t="s">
        <v>187</v>
      </c>
      <c r="C3" s="42" t="s">
        <v>188</v>
      </c>
      <c r="D3" s="42" t="s">
        <v>186</v>
      </c>
    </row>
    <row r="4" spans="1:4" x14ac:dyDescent="0.25">
      <c r="A4" s="35" t="s">
        <v>181</v>
      </c>
      <c r="B4" s="39">
        <v>4.0922285586492226E-2</v>
      </c>
      <c r="C4" s="39">
        <v>-4.1922936952157937E-2</v>
      </c>
      <c r="D4" s="40">
        <v>1163621</v>
      </c>
    </row>
    <row r="5" spans="1:4" x14ac:dyDescent="0.25">
      <c r="A5" s="35" t="s">
        <v>185</v>
      </c>
      <c r="B5" s="39">
        <v>-9.9518502061683584E-3</v>
      </c>
      <c r="C5" s="39">
        <v>-0.36763776369174711</v>
      </c>
      <c r="D5" s="40">
        <v>2069960</v>
      </c>
    </row>
    <row r="6" spans="1:4" x14ac:dyDescent="0.25">
      <c r="A6" s="35" t="s">
        <v>168</v>
      </c>
      <c r="B6" s="39">
        <v>8.68587985101964E-2</v>
      </c>
      <c r="C6" s="39">
        <v>0.1342713762556588</v>
      </c>
      <c r="D6" s="40">
        <v>655703</v>
      </c>
    </row>
    <row r="7" spans="1:4" x14ac:dyDescent="0.25">
      <c r="A7" s="35" t="s">
        <v>184</v>
      </c>
      <c r="B7" s="39">
        <v>0.16990704222491226</v>
      </c>
      <c r="C7" s="39">
        <v>-2.8025366635312628E-2</v>
      </c>
      <c r="D7" s="40">
        <v>2419032</v>
      </c>
    </row>
    <row r="8" spans="1:4" x14ac:dyDescent="0.25">
      <c r="A8" s="35" t="s">
        <v>180</v>
      </c>
      <c r="B8" s="39">
        <v>0.12804710022857885</v>
      </c>
      <c r="C8" s="39">
        <v>4.5861388203564009E-2</v>
      </c>
      <c r="D8" s="40">
        <v>2206459</v>
      </c>
    </row>
    <row r="9" spans="1:4" x14ac:dyDescent="0.25">
      <c r="A9" s="35" t="s">
        <v>183</v>
      </c>
      <c r="B9" s="39">
        <v>0.13241176476749386</v>
      </c>
      <c r="C9" s="39">
        <v>2.6773809261514594E-2</v>
      </c>
      <c r="D9" s="40">
        <v>5405845</v>
      </c>
    </row>
    <row r="10" spans="1:4" x14ac:dyDescent="0.25">
      <c r="A10" s="35" t="s">
        <v>177</v>
      </c>
      <c r="B10" s="39">
        <v>-8.4754063131841251E-2</v>
      </c>
      <c r="C10" s="39">
        <v>-0.13375899794668467</v>
      </c>
      <c r="D10" s="40">
        <v>5085273</v>
      </c>
    </row>
    <row r="11" spans="1:4" x14ac:dyDescent="0.25">
      <c r="A11" s="35" t="s">
        <v>176</v>
      </c>
      <c r="B11" s="39">
        <v>7.5324258423882615E-4</v>
      </c>
      <c r="C11" s="39">
        <v>-1.3174275455150968E-2</v>
      </c>
      <c r="D11" s="40">
        <v>4040253</v>
      </c>
    </row>
    <row r="12" spans="1:4" x14ac:dyDescent="0.25">
      <c r="A12" s="35" t="s">
        <v>178</v>
      </c>
      <c r="B12" s="39">
        <v>6.5557762366919334E-2</v>
      </c>
      <c r="C12" s="39">
        <v>7.1120280137897335E-3</v>
      </c>
      <c r="D12" s="40">
        <v>482313</v>
      </c>
    </row>
    <row r="13" spans="1:4" x14ac:dyDescent="0.25">
      <c r="A13" s="34" t="s">
        <v>35</v>
      </c>
      <c r="B13" s="43">
        <v>8.534172054475804E-2</v>
      </c>
      <c r="C13" s="43">
        <v>2.38833067979362E-2</v>
      </c>
      <c r="D13" s="44">
        <v>447170049</v>
      </c>
    </row>
    <row r="14" spans="1:4" x14ac:dyDescent="0.25">
      <c r="A14" s="35" t="s">
        <v>174</v>
      </c>
      <c r="B14" s="39">
        <v>5.0989354152707445E-2</v>
      </c>
      <c r="C14" s="39">
        <v>4.5488384434406337E-2</v>
      </c>
      <c r="D14" s="40">
        <v>3609212</v>
      </c>
    </row>
    <row r="15" spans="1:4" x14ac:dyDescent="0.25">
      <c r="A15" s="35" t="s">
        <v>165</v>
      </c>
      <c r="B15" s="39">
        <v>5.3432145142293689E-3</v>
      </c>
      <c r="C15" s="39">
        <v>7.3491574025360204E-2</v>
      </c>
      <c r="D15" s="40">
        <v>25801268</v>
      </c>
    </row>
    <row r="16" spans="1:4" x14ac:dyDescent="0.25">
      <c r="A16" s="35" t="s">
        <v>171</v>
      </c>
      <c r="B16" s="39">
        <v>8.5116820463784229E-2</v>
      </c>
      <c r="C16" s="39">
        <v>0.10880320889652149</v>
      </c>
      <c r="D16" s="40">
        <v>4616419</v>
      </c>
    </row>
    <row r="17" spans="1:6" x14ac:dyDescent="0.25">
      <c r="A17" s="35" t="s">
        <v>167</v>
      </c>
      <c r="B17" s="39">
        <v>1.2567714481683845E-2</v>
      </c>
      <c r="C17" s="39">
        <v>5.9712844127417022E-2</v>
      </c>
      <c r="D17" s="40">
        <v>868050</v>
      </c>
    </row>
    <row r="18" spans="1:6" x14ac:dyDescent="0.25">
      <c r="A18" s="35" t="s">
        <v>169</v>
      </c>
      <c r="B18" s="39">
        <v>1.015813114797884E-2</v>
      </c>
      <c r="C18" s="39">
        <v>7.4147871872723106E-2</v>
      </c>
      <c r="D18" s="40">
        <v>13010267</v>
      </c>
    </row>
    <row r="19" spans="1:6" x14ac:dyDescent="0.25">
      <c r="A19" s="35" t="s">
        <v>172</v>
      </c>
      <c r="B19" s="39">
        <v>4.3773887185416513E-2</v>
      </c>
      <c r="C19" s="39">
        <v>4.3320864459618316E-2</v>
      </c>
      <c r="D19" s="40">
        <v>3314886</v>
      </c>
    </row>
    <row r="20" spans="1:6" x14ac:dyDescent="0.25">
      <c r="A20" s="35" t="s">
        <v>179</v>
      </c>
      <c r="B20" s="39">
        <v>9.0929407180155072E-3</v>
      </c>
      <c r="C20" s="39">
        <v>-5.8090970053319438E-2</v>
      </c>
      <c r="D20" s="40">
        <v>25742192</v>
      </c>
    </row>
    <row r="21" spans="1:6" x14ac:dyDescent="0.25">
      <c r="A21" s="35" t="s">
        <v>166</v>
      </c>
      <c r="B21" s="39">
        <v>6.5407648449083727E-2</v>
      </c>
      <c r="C21" s="39">
        <v>0.127494714897705</v>
      </c>
      <c r="D21" s="40">
        <v>6459769</v>
      </c>
    </row>
    <row r="22" spans="1:6" x14ac:dyDescent="0.25">
      <c r="A22" s="35" t="s">
        <v>173</v>
      </c>
      <c r="B22" s="39">
        <v>9.5455104553943862E-2</v>
      </c>
      <c r="C22" s="39">
        <v>5.6197598314785428E-2</v>
      </c>
      <c r="D22" s="40">
        <v>4648934</v>
      </c>
      <c r="F22" s="17" t="s">
        <v>34</v>
      </c>
    </row>
    <row r="23" spans="1:6" x14ac:dyDescent="0.25">
      <c r="A23" s="35" t="s">
        <v>170</v>
      </c>
      <c r="B23" s="39">
        <v>6.5964327161651695E-2</v>
      </c>
      <c r="C23" s="39">
        <v>9.8512434229964099E-2</v>
      </c>
      <c r="D23" s="40">
        <v>2795969</v>
      </c>
    </row>
    <row r="24" spans="1:6" x14ac:dyDescent="0.25">
      <c r="A24" s="35" t="s">
        <v>175</v>
      </c>
      <c r="B24" s="39">
        <v>8.0170436950024918E-2</v>
      </c>
      <c r="C24" s="39">
        <v>7.3949080303990722E-2</v>
      </c>
      <c r="D24" s="40">
        <v>11165172</v>
      </c>
    </row>
    <row r="25" spans="1:6" x14ac:dyDescent="0.25">
      <c r="A25" s="35" t="s">
        <v>164</v>
      </c>
      <c r="B25" s="39">
        <v>3.4077826509787898E-2</v>
      </c>
      <c r="C25" s="39">
        <v>0.12428536392935891</v>
      </c>
      <c r="D25" s="40">
        <v>1943723</v>
      </c>
    </row>
    <row r="26" spans="1:6" x14ac:dyDescent="0.25">
      <c r="A26" s="35" t="s">
        <v>182</v>
      </c>
      <c r="B26" s="39">
        <v>4.7282900270618364E-2</v>
      </c>
      <c r="C26" s="39">
        <v>-3.6704595604975514E-2</v>
      </c>
      <c r="D26" s="40">
        <v>2475228</v>
      </c>
    </row>
    <row r="27" spans="1:6" x14ac:dyDescent="0.25">
      <c r="B27" s="36"/>
      <c r="C27" s="36"/>
      <c r="D27" s="37"/>
    </row>
  </sheetData>
  <autoFilter ref="A3:D3">
    <sortState ref="A4:D26">
      <sortCondition ref="A3"/>
    </sortState>
  </autoFilter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>
      <selection activeCell="E32" sqref="E32"/>
    </sheetView>
  </sheetViews>
  <sheetFormatPr defaultRowHeight="15" x14ac:dyDescent="0.25"/>
  <cols>
    <col min="2" max="3" width="12.140625" bestFit="1" customWidth="1"/>
    <col min="18" max="18" width="14.85546875" bestFit="1" customWidth="1"/>
    <col min="19" max="19" width="14.7109375" bestFit="1" customWidth="1"/>
  </cols>
  <sheetData>
    <row r="1" spans="1:18" x14ac:dyDescent="0.25">
      <c r="A1" t="s">
        <v>90</v>
      </c>
      <c r="B1" t="s">
        <v>95</v>
      </c>
      <c r="C1" t="s">
        <v>96</v>
      </c>
      <c r="O1" t="s">
        <v>90</v>
      </c>
      <c r="P1" t="s">
        <v>92</v>
      </c>
      <c r="Q1" t="s">
        <v>91</v>
      </c>
      <c r="R1" t="s">
        <v>1</v>
      </c>
    </row>
    <row r="2" spans="1:18" x14ac:dyDescent="0.25">
      <c r="A2">
        <v>2018</v>
      </c>
      <c r="B2" s="20">
        <v>65861505</v>
      </c>
      <c r="C2" s="20">
        <v>94751641</v>
      </c>
      <c r="O2" s="21">
        <v>2018</v>
      </c>
      <c r="P2" t="s">
        <v>96</v>
      </c>
      <c r="Q2" t="s">
        <v>88</v>
      </c>
      <c r="R2" s="20">
        <v>49519854</v>
      </c>
    </row>
    <row r="3" spans="1:18" x14ac:dyDescent="0.25">
      <c r="A3">
        <v>2019</v>
      </c>
      <c r="B3" s="20">
        <v>76044409</v>
      </c>
      <c r="C3" s="20">
        <v>101202774</v>
      </c>
      <c r="O3" s="21">
        <v>2019</v>
      </c>
      <c r="P3" t="s">
        <v>96</v>
      </c>
      <c r="Q3" t="s">
        <v>88</v>
      </c>
      <c r="R3" s="20">
        <v>52987666</v>
      </c>
    </row>
    <row r="4" spans="1:18" x14ac:dyDescent="0.25">
      <c r="A4">
        <v>2020</v>
      </c>
      <c r="B4" s="20">
        <v>30283865</v>
      </c>
      <c r="C4" s="20">
        <v>53963948</v>
      </c>
      <c r="O4" s="21">
        <v>2020</v>
      </c>
      <c r="P4" t="s">
        <v>96</v>
      </c>
      <c r="Q4" t="s">
        <v>88</v>
      </c>
      <c r="R4" s="20">
        <v>17252852</v>
      </c>
    </row>
    <row r="5" spans="1:18" x14ac:dyDescent="0.25">
      <c r="A5">
        <v>2021</v>
      </c>
      <c r="B5" s="20">
        <v>44892223</v>
      </c>
      <c r="C5" s="20">
        <v>74087776</v>
      </c>
      <c r="O5" s="21">
        <v>2021</v>
      </c>
      <c r="P5" t="s">
        <v>96</v>
      </c>
      <c r="Q5" t="s">
        <v>88</v>
      </c>
      <c r="R5" s="20">
        <v>28934633</v>
      </c>
    </row>
    <row r="6" spans="1:18" x14ac:dyDescent="0.25">
      <c r="A6">
        <v>2022</v>
      </c>
      <c r="B6" s="20">
        <v>84105950</v>
      </c>
      <c r="C6" s="20">
        <v>104293841</v>
      </c>
      <c r="O6" s="21">
        <v>2022</v>
      </c>
      <c r="P6" t="s">
        <v>96</v>
      </c>
      <c r="Q6" t="s">
        <v>88</v>
      </c>
      <c r="R6" s="20">
        <v>54707450</v>
      </c>
    </row>
    <row r="7" spans="1:18" x14ac:dyDescent="0.25">
      <c r="A7">
        <v>2023</v>
      </c>
      <c r="B7" s="20">
        <v>100439300</v>
      </c>
      <c r="C7" s="20">
        <v>116663501</v>
      </c>
      <c r="O7" s="21">
        <v>2023</v>
      </c>
      <c r="P7" t="s">
        <v>96</v>
      </c>
      <c r="Q7" t="s">
        <v>88</v>
      </c>
      <c r="R7" s="20">
        <v>65026598</v>
      </c>
    </row>
    <row r="8" spans="1:18" x14ac:dyDescent="0.25">
      <c r="O8" s="21">
        <v>2018</v>
      </c>
      <c r="P8" t="s">
        <v>96</v>
      </c>
      <c r="Q8" t="s">
        <v>89</v>
      </c>
      <c r="R8" s="20">
        <v>45231787</v>
      </c>
    </row>
    <row r="9" spans="1:18" x14ac:dyDescent="0.25">
      <c r="O9" s="21">
        <v>2019</v>
      </c>
      <c r="P9" t="s">
        <v>96</v>
      </c>
      <c r="Q9" t="s">
        <v>89</v>
      </c>
      <c r="R9" s="20">
        <v>48215108</v>
      </c>
    </row>
    <row r="10" spans="1:18" x14ac:dyDescent="0.25">
      <c r="A10" s="18" t="s">
        <v>283</v>
      </c>
      <c r="O10" s="21">
        <v>2020</v>
      </c>
      <c r="P10" t="s">
        <v>96</v>
      </c>
      <c r="Q10" t="s">
        <v>89</v>
      </c>
      <c r="R10" s="20">
        <v>36711096</v>
      </c>
    </row>
    <row r="11" spans="1:18" x14ac:dyDescent="0.25">
      <c r="O11" s="21">
        <v>2021</v>
      </c>
      <c r="P11" t="s">
        <v>96</v>
      </c>
      <c r="Q11" t="s">
        <v>89</v>
      </c>
      <c r="R11" s="20">
        <v>45153143</v>
      </c>
    </row>
    <row r="12" spans="1:18" x14ac:dyDescent="0.25">
      <c r="O12" s="21">
        <v>2022</v>
      </c>
      <c r="P12" t="s">
        <v>96</v>
      </c>
      <c r="Q12" t="s">
        <v>89</v>
      </c>
      <c r="R12" s="20">
        <v>49586391</v>
      </c>
    </row>
    <row r="13" spans="1:18" x14ac:dyDescent="0.25">
      <c r="O13" s="21">
        <v>2023</v>
      </c>
      <c r="P13" t="s">
        <v>96</v>
      </c>
      <c r="Q13" t="s">
        <v>89</v>
      </c>
      <c r="R13" s="20">
        <v>51636903</v>
      </c>
    </row>
    <row r="14" spans="1:18" x14ac:dyDescent="0.25">
      <c r="O14" s="21">
        <v>2018</v>
      </c>
      <c r="P14" t="s">
        <v>96</v>
      </c>
      <c r="Q14" t="s">
        <v>94</v>
      </c>
      <c r="R14" s="20">
        <v>94751641</v>
      </c>
    </row>
    <row r="15" spans="1:18" x14ac:dyDescent="0.25">
      <c r="O15" s="21">
        <v>2019</v>
      </c>
      <c r="P15" t="s">
        <v>96</v>
      </c>
      <c r="Q15" t="s">
        <v>94</v>
      </c>
      <c r="R15" s="20">
        <v>101202774</v>
      </c>
    </row>
    <row r="16" spans="1:18" x14ac:dyDescent="0.25">
      <c r="O16" s="21">
        <v>2020</v>
      </c>
      <c r="P16" t="s">
        <v>96</v>
      </c>
      <c r="Q16" t="s">
        <v>94</v>
      </c>
      <c r="R16" s="20">
        <v>53963948</v>
      </c>
    </row>
    <row r="17" spans="1:18" x14ac:dyDescent="0.25">
      <c r="O17" s="21">
        <v>2021</v>
      </c>
      <c r="P17" t="s">
        <v>96</v>
      </c>
      <c r="Q17" t="s">
        <v>94</v>
      </c>
      <c r="R17" s="20">
        <v>74087776</v>
      </c>
    </row>
    <row r="18" spans="1:18" x14ac:dyDescent="0.25">
      <c r="O18" s="21">
        <v>2022</v>
      </c>
      <c r="P18" t="s">
        <v>96</v>
      </c>
      <c r="Q18" t="s">
        <v>94</v>
      </c>
      <c r="R18" s="20">
        <v>104293841</v>
      </c>
    </row>
    <row r="19" spans="1:18" x14ac:dyDescent="0.25">
      <c r="O19" s="21">
        <v>2023</v>
      </c>
      <c r="P19" t="s">
        <v>96</v>
      </c>
      <c r="Q19" t="s">
        <v>94</v>
      </c>
      <c r="R19" s="20">
        <v>116663501</v>
      </c>
    </row>
    <row r="20" spans="1:18" x14ac:dyDescent="0.25">
      <c r="O20">
        <v>2018</v>
      </c>
      <c r="P20" t="s">
        <v>93</v>
      </c>
      <c r="Q20" t="s">
        <v>88</v>
      </c>
      <c r="R20" s="20">
        <v>48964580</v>
      </c>
    </row>
    <row r="21" spans="1:18" x14ac:dyDescent="0.25">
      <c r="O21">
        <v>2019</v>
      </c>
      <c r="P21" t="s">
        <v>93</v>
      </c>
      <c r="Q21" t="s">
        <v>88</v>
      </c>
      <c r="R21" s="20">
        <v>56348486</v>
      </c>
    </row>
    <row r="22" spans="1:18" x14ac:dyDescent="0.25">
      <c r="O22">
        <v>2020</v>
      </c>
      <c r="P22" t="s">
        <v>93</v>
      </c>
      <c r="Q22" t="s">
        <v>88</v>
      </c>
      <c r="R22" s="20">
        <v>15124326</v>
      </c>
    </row>
    <row r="23" spans="1:18" x14ac:dyDescent="0.25">
      <c r="O23">
        <v>2021</v>
      </c>
      <c r="P23" t="s">
        <v>93</v>
      </c>
      <c r="Q23" t="s">
        <v>88</v>
      </c>
      <c r="R23" s="20">
        <v>25125252</v>
      </c>
    </row>
    <row r="24" spans="1:18" x14ac:dyDescent="0.25">
      <c r="O24">
        <v>2022</v>
      </c>
      <c r="P24" t="s">
        <v>93</v>
      </c>
      <c r="Q24" t="s">
        <v>88</v>
      </c>
      <c r="R24" s="20">
        <v>59633842</v>
      </c>
    </row>
    <row r="25" spans="1:18" x14ac:dyDescent="0.25">
      <c r="O25">
        <v>2023</v>
      </c>
      <c r="P25" t="s">
        <v>93</v>
      </c>
      <c r="Q25" t="s">
        <v>88</v>
      </c>
      <c r="R25" s="20">
        <v>74244441</v>
      </c>
    </row>
    <row r="26" spans="1:18" x14ac:dyDescent="0.25">
      <c r="O26">
        <v>2018</v>
      </c>
      <c r="P26" t="s">
        <v>93</v>
      </c>
      <c r="Q26" t="s">
        <v>89</v>
      </c>
      <c r="R26" s="20">
        <v>16896925</v>
      </c>
    </row>
    <row r="27" spans="1:18" x14ac:dyDescent="0.25">
      <c r="A27" s="168" t="s">
        <v>137</v>
      </c>
      <c r="B27" s="168"/>
      <c r="C27" s="168"/>
      <c r="D27" s="168"/>
      <c r="E27" s="168"/>
      <c r="F27" s="168"/>
      <c r="G27" s="168"/>
      <c r="H27" s="168"/>
      <c r="I27" s="168"/>
      <c r="O27">
        <v>2019</v>
      </c>
      <c r="P27" t="s">
        <v>93</v>
      </c>
      <c r="Q27" t="s">
        <v>89</v>
      </c>
      <c r="R27" s="20">
        <v>19695923</v>
      </c>
    </row>
    <row r="28" spans="1:18" x14ac:dyDescent="0.25">
      <c r="A28" s="168" t="s">
        <v>284</v>
      </c>
      <c r="B28" s="168"/>
      <c r="C28" s="168"/>
      <c r="D28" s="168"/>
      <c r="E28" s="168"/>
      <c r="F28" s="168"/>
      <c r="G28" s="168"/>
      <c r="H28" s="168"/>
      <c r="I28" s="168"/>
      <c r="O28">
        <v>2020</v>
      </c>
      <c r="P28" t="s">
        <v>93</v>
      </c>
      <c r="Q28" t="s">
        <v>89</v>
      </c>
      <c r="R28" s="20">
        <v>15159539</v>
      </c>
    </row>
    <row r="29" spans="1:18" x14ac:dyDescent="0.25">
      <c r="O29">
        <v>2021</v>
      </c>
      <c r="P29" t="s">
        <v>93</v>
      </c>
      <c r="Q29" t="s">
        <v>89</v>
      </c>
      <c r="R29" s="20">
        <v>19766971</v>
      </c>
    </row>
    <row r="30" spans="1:18" x14ac:dyDescent="0.25">
      <c r="O30">
        <v>2022</v>
      </c>
      <c r="P30" t="s">
        <v>93</v>
      </c>
      <c r="Q30" t="s">
        <v>89</v>
      </c>
      <c r="R30" s="20">
        <v>24472108</v>
      </c>
    </row>
    <row r="31" spans="1:18" x14ac:dyDescent="0.25">
      <c r="O31">
        <v>2023</v>
      </c>
      <c r="P31" t="s">
        <v>93</v>
      </c>
      <c r="Q31" t="s">
        <v>89</v>
      </c>
      <c r="R31" s="20">
        <v>26194859</v>
      </c>
    </row>
    <row r="32" spans="1:18" x14ac:dyDescent="0.25">
      <c r="O32">
        <v>2018</v>
      </c>
      <c r="P32" t="s">
        <v>93</v>
      </c>
      <c r="Q32" t="s">
        <v>94</v>
      </c>
      <c r="R32" s="20">
        <v>65861505</v>
      </c>
    </row>
    <row r="33" spans="15:21" x14ac:dyDescent="0.25">
      <c r="O33">
        <v>2019</v>
      </c>
      <c r="P33" t="s">
        <v>93</v>
      </c>
      <c r="Q33" t="s">
        <v>94</v>
      </c>
      <c r="R33" s="20">
        <v>76044409</v>
      </c>
    </row>
    <row r="34" spans="15:21" x14ac:dyDescent="0.25">
      <c r="O34">
        <v>2020</v>
      </c>
      <c r="P34" t="s">
        <v>93</v>
      </c>
      <c r="Q34" t="s">
        <v>94</v>
      </c>
      <c r="R34" s="20">
        <v>30283865</v>
      </c>
    </row>
    <row r="35" spans="15:21" x14ac:dyDescent="0.25">
      <c r="O35">
        <v>2021</v>
      </c>
      <c r="P35" t="s">
        <v>93</v>
      </c>
      <c r="Q35" t="s">
        <v>94</v>
      </c>
      <c r="R35" s="20">
        <v>44892223</v>
      </c>
    </row>
    <row r="36" spans="15:21" x14ac:dyDescent="0.25">
      <c r="O36">
        <v>2022</v>
      </c>
      <c r="P36" t="s">
        <v>93</v>
      </c>
      <c r="Q36" t="s">
        <v>94</v>
      </c>
      <c r="R36" s="20">
        <v>84105950</v>
      </c>
    </row>
    <row r="37" spans="15:21" x14ac:dyDescent="0.25">
      <c r="O37">
        <v>2023</v>
      </c>
      <c r="P37" t="s">
        <v>93</v>
      </c>
      <c r="Q37" t="s">
        <v>94</v>
      </c>
      <c r="R37" s="20">
        <v>100439300</v>
      </c>
      <c r="U37" t="s">
        <v>97</v>
      </c>
    </row>
    <row r="38" spans="15:21" x14ac:dyDescent="0.25">
      <c r="U38" t="s">
        <v>97</v>
      </c>
    </row>
    <row r="39" spans="15:21" x14ac:dyDescent="0.25">
      <c r="U39" t="s">
        <v>97</v>
      </c>
    </row>
    <row r="40" spans="15:21" x14ac:dyDescent="0.25">
      <c r="U40" t="s">
        <v>97</v>
      </c>
    </row>
    <row r="41" spans="15:21" x14ac:dyDescent="0.25">
      <c r="U41" t="s">
        <v>97</v>
      </c>
    </row>
  </sheetData>
  <autoFilter ref="O1:R37">
    <sortState ref="O2:R37">
      <sortCondition ref="P1:P37"/>
    </sortState>
  </autoFilter>
  <mergeCells count="2">
    <mergeCell ref="A27:I27"/>
    <mergeCell ref="A28:I2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32" sqref="C32"/>
    </sheetView>
  </sheetViews>
  <sheetFormatPr defaultColWidth="9" defaultRowHeight="13.5" x14ac:dyDescent="0.25"/>
  <cols>
    <col min="1" max="1" width="17.42578125" style="30" bestFit="1" customWidth="1"/>
    <col min="2" max="3" width="13.7109375" style="30" bestFit="1" customWidth="1"/>
    <col min="4" max="5" width="11.140625" style="30" customWidth="1"/>
    <col min="6" max="16384" width="9" style="30"/>
  </cols>
  <sheetData>
    <row r="1" spans="1:5" ht="15" x14ac:dyDescent="0.25">
      <c r="A1" s="18" t="s">
        <v>285</v>
      </c>
      <c r="B1"/>
      <c r="C1"/>
      <c r="D1"/>
      <c r="E1"/>
    </row>
    <row r="2" spans="1:5" ht="14.25" thickBot="1" x14ac:dyDescent="0.3"/>
    <row r="3" spans="1:5" ht="14.25" thickBot="1" x14ac:dyDescent="0.3">
      <c r="A3" s="169" t="s">
        <v>136</v>
      </c>
      <c r="B3" s="171" t="s">
        <v>286</v>
      </c>
      <c r="C3" s="171"/>
    </row>
    <row r="4" spans="1:5" ht="14.25" thickBot="1" x14ac:dyDescent="0.3">
      <c r="A4" s="170"/>
      <c r="B4" s="59" t="s">
        <v>93</v>
      </c>
      <c r="C4" s="102" t="s">
        <v>96</v>
      </c>
    </row>
    <row r="5" spans="1:5" ht="14.25" thickBot="1" x14ac:dyDescent="0.3">
      <c r="A5" s="103" t="s">
        <v>113</v>
      </c>
      <c r="B5" s="104">
        <v>9.0999999999999998E-2</v>
      </c>
      <c r="C5" s="105">
        <v>0.20699999999999999</v>
      </c>
    </row>
    <row r="6" spans="1:5" ht="14.25" thickBot="1" x14ac:dyDescent="0.3">
      <c r="A6" s="103" t="s">
        <v>110</v>
      </c>
      <c r="B6" s="104">
        <v>0.13300000000000001</v>
      </c>
      <c r="C6" s="105">
        <v>0.14099999999999999</v>
      </c>
    </row>
    <row r="7" spans="1:5" ht="14.25" thickBot="1" x14ac:dyDescent="0.3">
      <c r="A7" s="103" t="s">
        <v>109</v>
      </c>
      <c r="B7" s="104">
        <v>0.13500000000000001</v>
      </c>
      <c r="C7" s="105">
        <v>9.6000000000000002E-2</v>
      </c>
    </row>
    <row r="8" spans="1:5" ht="14.25" thickBot="1" x14ac:dyDescent="0.3">
      <c r="A8" s="103" t="s">
        <v>118</v>
      </c>
      <c r="B8" s="104">
        <v>3.5999999999999997E-2</v>
      </c>
      <c r="C8" s="105">
        <v>9.5000000000000001E-2</v>
      </c>
    </row>
    <row r="9" spans="1:5" ht="14.25" thickBot="1" x14ac:dyDescent="0.3">
      <c r="A9" s="103" t="s">
        <v>111</v>
      </c>
      <c r="B9" s="104">
        <v>0.13</v>
      </c>
      <c r="C9" s="105">
        <v>8.5000000000000006E-2</v>
      </c>
    </row>
    <row r="10" spans="1:5" ht="14.25" thickBot="1" x14ac:dyDescent="0.3">
      <c r="A10" s="103" t="s">
        <v>120</v>
      </c>
      <c r="B10" s="104">
        <v>0.03</v>
      </c>
      <c r="C10" s="105">
        <v>5.2999999999999999E-2</v>
      </c>
    </row>
    <row r="11" spans="1:5" ht="14.25" thickBot="1" x14ac:dyDescent="0.3">
      <c r="A11" s="103" t="s">
        <v>116</v>
      </c>
      <c r="B11" s="104">
        <v>5.8000000000000003E-2</v>
      </c>
      <c r="C11" s="105">
        <v>4.9000000000000002E-2</v>
      </c>
    </row>
    <row r="12" spans="1:5" ht="14.25" thickBot="1" x14ac:dyDescent="0.3">
      <c r="A12" s="103" t="s">
        <v>119</v>
      </c>
      <c r="B12" s="104">
        <v>3.5000000000000003E-2</v>
      </c>
      <c r="C12" s="105">
        <v>3.5000000000000003E-2</v>
      </c>
    </row>
    <row r="13" spans="1:5" ht="14.25" thickBot="1" x14ac:dyDescent="0.3">
      <c r="A13" s="103" t="s">
        <v>112</v>
      </c>
      <c r="B13" s="104">
        <v>9.5000000000000001E-2</v>
      </c>
      <c r="C13" s="105">
        <v>3.4000000000000002E-2</v>
      </c>
    </row>
    <row r="14" spans="1:5" ht="14.25" thickBot="1" x14ac:dyDescent="0.3">
      <c r="A14" s="103" t="s">
        <v>121</v>
      </c>
      <c r="B14" s="104">
        <v>1.2E-2</v>
      </c>
      <c r="C14" s="105">
        <v>3.4000000000000002E-2</v>
      </c>
    </row>
    <row r="15" spans="1:5" ht="14.25" thickBot="1" x14ac:dyDescent="0.3">
      <c r="A15" s="103" t="s">
        <v>117</v>
      </c>
      <c r="B15" s="104">
        <v>5.8000000000000003E-2</v>
      </c>
      <c r="C15" s="105">
        <v>3.4000000000000002E-2</v>
      </c>
    </row>
    <row r="16" spans="1:5" ht="14.25" thickBot="1" x14ac:dyDescent="0.3">
      <c r="A16" s="103" t="s">
        <v>114</v>
      </c>
      <c r="B16" s="104">
        <v>7.3999999999999996E-2</v>
      </c>
      <c r="C16" s="105">
        <v>2.9000000000000001E-2</v>
      </c>
    </row>
    <row r="17" spans="1:4" ht="14.25" thickBot="1" x14ac:dyDescent="0.3">
      <c r="A17" s="103" t="s">
        <v>123</v>
      </c>
      <c r="B17" s="104">
        <v>0.01</v>
      </c>
      <c r="C17" s="105">
        <v>2.9000000000000001E-2</v>
      </c>
    </row>
    <row r="18" spans="1:4" ht="14.25" thickBot="1" x14ac:dyDescent="0.3">
      <c r="A18" s="103" t="s">
        <v>122</v>
      </c>
      <c r="B18" s="104">
        <v>1.2E-2</v>
      </c>
      <c r="C18" s="105">
        <v>2.3E-2</v>
      </c>
    </row>
    <row r="19" spans="1:4" ht="14.25" thickBot="1" x14ac:dyDescent="0.3">
      <c r="A19" s="103" t="s">
        <v>115</v>
      </c>
      <c r="B19" s="104">
        <v>6.0999999999999999E-2</v>
      </c>
      <c r="C19" s="105">
        <v>2.3E-2</v>
      </c>
    </row>
    <row r="20" spans="1:4" ht="14.25" thickBot="1" x14ac:dyDescent="0.3">
      <c r="A20" s="103" t="s">
        <v>124</v>
      </c>
      <c r="B20" s="104">
        <v>0.01</v>
      </c>
      <c r="C20" s="105">
        <v>1.0999999999999999E-2</v>
      </c>
    </row>
    <row r="21" spans="1:4" ht="14.25" thickBot="1" x14ac:dyDescent="0.3">
      <c r="A21" s="103" t="s">
        <v>126</v>
      </c>
      <c r="B21" s="104">
        <v>8.0000000000000002E-3</v>
      </c>
      <c r="C21" s="105">
        <v>8.0000000000000002E-3</v>
      </c>
    </row>
    <row r="22" spans="1:4" ht="14.25" thickBot="1" x14ac:dyDescent="0.3">
      <c r="A22" s="103" t="s">
        <v>125</v>
      </c>
      <c r="B22" s="104">
        <v>8.9999999999999993E-3</v>
      </c>
      <c r="C22" s="105">
        <v>6.0000000000000001E-3</v>
      </c>
    </row>
    <row r="23" spans="1:4" ht="14.25" thickBot="1" x14ac:dyDescent="0.3">
      <c r="A23" s="103" t="s">
        <v>127</v>
      </c>
      <c r="B23" s="104">
        <v>3.0000000000000001E-3</v>
      </c>
      <c r="C23" s="105">
        <v>6.0000000000000001E-3</v>
      </c>
    </row>
    <row r="24" spans="1:4" ht="14.25" thickBot="1" x14ac:dyDescent="0.3">
      <c r="A24" s="103" t="s">
        <v>128</v>
      </c>
      <c r="B24" s="104">
        <v>1E-3</v>
      </c>
      <c r="C24" s="105">
        <v>1E-3</v>
      </c>
    </row>
    <row r="25" spans="1:4" ht="14.25" thickBot="1" x14ac:dyDescent="0.3">
      <c r="A25" s="106" t="s">
        <v>35</v>
      </c>
      <c r="B25" s="107">
        <v>1</v>
      </c>
      <c r="C25" s="108">
        <v>1</v>
      </c>
    </row>
    <row r="26" spans="1:4" ht="15" customHeight="1" x14ac:dyDescent="0.25">
      <c r="A26" s="109" t="s">
        <v>137</v>
      </c>
      <c r="B26" s="109"/>
      <c r="C26" s="109"/>
      <c r="D26" s="109"/>
    </row>
    <row r="27" spans="1:4" x14ac:dyDescent="0.25">
      <c r="A27" s="109" t="s">
        <v>287</v>
      </c>
      <c r="B27" s="109"/>
      <c r="C27" s="109"/>
      <c r="D27" s="109"/>
    </row>
  </sheetData>
  <mergeCells count="2">
    <mergeCell ref="A3:A4"/>
    <mergeCell ref="B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L9" sqref="L9"/>
    </sheetView>
  </sheetViews>
  <sheetFormatPr defaultRowHeight="15" x14ac:dyDescent="0.25"/>
  <sheetData>
    <row r="1" spans="1:9" x14ac:dyDescent="0.25">
      <c r="A1" s="18" t="s">
        <v>288</v>
      </c>
    </row>
    <row r="9" spans="1:9" ht="95.1" customHeight="1" x14ac:dyDescent="0.25"/>
    <row r="10" spans="1:9" x14ac:dyDescent="0.25">
      <c r="A10" s="168" t="s">
        <v>137</v>
      </c>
      <c r="B10" s="168"/>
      <c r="C10" s="168"/>
      <c r="D10" s="168"/>
      <c r="E10" s="168"/>
      <c r="F10" s="168"/>
      <c r="G10" s="168"/>
      <c r="H10" s="168"/>
      <c r="I10" s="168"/>
    </row>
  </sheetData>
  <mergeCells count="1">
    <mergeCell ref="A10:I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14" sqref="I14"/>
    </sheetView>
  </sheetViews>
  <sheetFormatPr defaultRowHeight="15" x14ac:dyDescent="0.25"/>
  <sheetData>
    <row r="1" spans="1:1" x14ac:dyDescent="0.25">
      <c r="A1" s="18" t="s">
        <v>289</v>
      </c>
    </row>
    <row r="20" spans="1:7" x14ac:dyDescent="0.25">
      <c r="A20" s="168" t="s">
        <v>137</v>
      </c>
      <c r="B20" s="168"/>
      <c r="C20" s="168"/>
      <c r="D20" s="168"/>
      <c r="E20" s="168"/>
      <c r="F20" s="168"/>
      <c r="G20" s="168"/>
    </row>
    <row r="21" spans="1:7" x14ac:dyDescent="0.25">
      <c r="A21" s="110"/>
    </row>
  </sheetData>
  <mergeCells count="1">
    <mergeCell ref="A20:G2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19" sqref="C19"/>
    </sheetView>
  </sheetViews>
  <sheetFormatPr defaultRowHeight="15" x14ac:dyDescent="0.25"/>
  <cols>
    <col min="1" max="1" width="14.5703125" customWidth="1"/>
    <col min="4" max="4" width="11.7109375" customWidth="1"/>
  </cols>
  <sheetData>
    <row r="1" spans="1:9" ht="15.75" thickBot="1" x14ac:dyDescent="0.3">
      <c r="A1" s="18" t="s">
        <v>290</v>
      </c>
      <c r="B1" s="18"/>
      <c r="C1" s="18"/>
      <c r="D1" s="18"/>
      <c r="E1" s="18"/>
    </row>
    <row r="2" spans="1:9" ht="23.25" thickBot="1" x14ac:dyDescent="0.3">
      <c r="A2" s="172" t="s">
        <v>130</v>
      </c>
      <c r="B2" s="174" t="s">
        <v>131</v>
      </c>
      <c r="C2" s="174"/>
      <c r="D2" s="111" t="s">
        <v>291</v>
      </c>
    </row>
    <row r="3" spans="1:9" ht="15.75" thickBot="1" x14ac:dyDescent="0.3">
      <c r="A3" s="173"/>
      <c r="B3" s="112">
        <v>2022</v>
      </c>
      <c r="C3" s="112">
        <v>2023</v>
      </c>
      <c r="D3" s="113" t="s">
        <v>132</v>
      </c>
    </row>
    <row r="4" spans="1:9" ht="15.75" thickBot="1" x14ac:dyDescent="0.3">
      <c r="A4" s="31" t="s">
        <v>292</v>
      </c>
      <c r="B4" s="46">
        <v>353990</v>
      </c>
      <c r="C4" s="45">
        <v>384786</v>
      </c>
      <c r="D4" s="124">
        <f>+(C4-B4)/B4*100</f>
        <v>8.6996807819429929</v>
      </c>
      <c r="F4" s="125"/>
      <c r="G4" s="126"/>
      <c r="H4" s="126"/>
      <c r="I4" s="126"/>
    </row>
    <row r="5" spans="1:9" ht="15.75" thickBot="1" x14ac:dyDescent="0.3">
      <c r="A5" s="31" t="s">
        <v>133</v>
      </c>
      <c r="B5" s="46">
        <v>1577680</v>
      </c>
      <c r="C5" s="45">
        <v>1658322</v>
      </c>
      <c r="D5" s="124">
        <f t="shared" ref="D5:D6" si="0">+(C5-B5)/B5*100</f>
        <v>5.1114294406977328</v>
      </c>
      <c r="F5" s="125"/>
      <c r="G5" s="126"/>
      <c r="H5" s="126"/>
      <c r="I5" s="126"/>
    </row>
    <row r="6" spans="1:9" ht="15.75" thickBot="1" x14ac:dyDescent="0.3">
      <c r="A6" s="114" t="s">
        <v>134</v>
      </c>
      <c r="B6" s="63">
        <v>1931670</v>
      </c>
      <c r="C6" s="115">
        <v>2043108</v>
      </c>
      <c r="D6" s="128">
        <f t="shared" si="0"/>
        <v>5.7689978101849695</v>
      </c>
      <c r="E6" s="125"/>
      <c r="F6" s="127"/>
      <c r="G6" s="126"/>
      <c r="H6" s="126"/>
      <c r="I6" s="126"/>
    </row>
    <row r="7" spans="1:9" x14ac:dyDescent="0.25">
      <c r="A7" s="163" t="s">
        <v>135</v>
      </c>
      <c r="B7" s="163"/>
      <c r="C7" s="163"/>
      <c r="D7" s="163"/>
    </row>
  </sheetData>
  <mergeCells count="3">
    <mergeCell ref="A7:D7"/>
    <mergeCell ref="A2:A3"/>
    <mergeCell ref="B2:C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39" sqref="A39"/>
    </sheetView>
  </sheetViews>
  <sheetFormatPr defaultColWidth="9.140625" defaultRowHeight="12.75" x14ac:dyDescent="0.2"/>
  <cols>
    <col min="1" max="1" width="5" style="7" bestFit="1" customWidth="1"/>
    <col min="2" max="2" width="19.42578125" style="7" bestFit="1" customWidth="1"/>
    <col min="3" max="3" width="12" style="7" bestFit="1" customWidth="1"/>
    <col min="4" max="4" width="12.85546875" style="7" bestFit="1" customWidth="1"/>
    <col min="5" max="5" width="12" style="7" bestFit="1" customWidth="1"/>
    <col min="6" max="8" width="12.85546875" style="7" bestFit="1" customWidth="1"/>
    <col min="9" max="16384" width="9.140625" style="7"/>
  </cols>
  <sheetData>
    <row r="1" spans="1:8" x14ac:dyDescent="0.2">
      <c r="C1" s="7" t="s">
        <v>10</v>
      </c>
      <c r="D1" s="7" t="s">
        <v>11</v>
      </c>
      <c r="E1" s="7" t="s">
        <v>12</v>
      </c>
      <c r="F1" s="7" t="s">
        <v>13</v>
      </c>
      <c r="G1" s="7" t="s">
        <v>0</v>
      </c>
      <c r="H1" s="7" t="s">
        <v>1</v>
      </c>
    </row>
    <row r="2" spans="1:8" x14ac:dyDescent="0.2">
      <c r="A2" s="7">
        <v>2023</v>
      </c>
      <c r="B2" s="7" t="s">
        <v>7</v>
      </c>
      <c r="C2" s="9">
        <v>93676175</v>
      </c>
      <c r="D2" s="9">
        <v>275360996</v>
      </c>
      <c r="E2" s="9">
        <v>39960534</v>
      </c>
      <c r="F2" s="9">
        <v>171809053</v>
      </c>
      <c r="G2" s="9">
        <v>133636709</v>
      </c>
      <c r="H2" s="9">
        <v>447170049</v>
      </c>
    </row>
    <row r="3" spans="1:8" x14ac:dyDescent="0.2">
      <c r="A3" s="7">
        <v>2023</v>
      </c>
      <c r="B3" s="7" t="s">
        <v>8</v>
      </c>
      <c r="C3" s="9">
        <v>45493109</v>
      </c>
      <c r="D3" s="9">
        <v>139243478</v>
      </c>
      <c r="E3" s="9">
        <v>22384946</v>
      </c>
      <c r="F3" s="9">
        <v>94938777</v>
      </c>
      <c r="G3" s="9">
        <v>67878055</v>
      </c>
      <c r="H3" s="9">
        <v>234182255</v>
      </c>
    </row>
    <row r="4" spans="1:8" x14ac:dyDescent="0.2">
      <c r="A4" s="7">
        <v>2023</v>
      </c>
      <c r="B4" s="7" t="s">
        <v>9</v>
      </c>
      <c r="C4" s="9">
        <v>48183066</v>
      </c>
      <c r="D4" s="9">
        <v>136117518</v>
      </c>
      <c r="E4" s="9">
        <v>17575588</v>
      </c>
      <c r="F4" s="9">
        <v>76870276</v>
      </c>
      <c r="G4" s="9">
        <v>65758654</v>
      </c>
      <c r="H4" s="9">
        <v>212987794</v>
      </c>
    </row>
    <row r="5" spans="1:8" x14ac:dyDescent="0.2">
      <c r="A5" s="7">
        <v>2022</v>
      </c>
      <c r="B5" s="7" t="s">
        <v>7</v>
      </c>
      <c r="C5" s="9">
        <v>83375475</v>
      </c>
      <c r="D5" s="9">
        <v>252663840</v>
      </c>
      <c r="E5" s="9">
        <v>35139158</v>
      </c>
      <c r="F5" s="9">
        <v>159344692</v>
      </c>
      <c r="G5" s="9">
        <v>118514633</v>
      </c>
      <c r="H5" s="9">
        <v>412008532</v>
      </c>
    </row>
    <row r="6" spans="1:8" x14ac:dyDescent="0.2">
      <c r="A6" s="7">
        <v>2022</v>
      </c>
      <c r="B6" s="7" t="s">
        <v>8</v>
      </c>
      <c r="C6" s="9">
        <v>36609132</v>
      </c>
      <c r="D6" s="9">
        <v>117538868</v>
      </c>
      <c r="E6" s="9">
        <v>18477720</v>
      </c>
      <c r="F6" s="9">
        <v>83530566</v>
      </c>
      <c r="G6" s="9">
        <v>55086852</v>
      </c>
      <c r="H6" s="9">
        <v>201069434</v>
      </c>
    </row>
    <row r="7" spans="1:8" x14ac:dyDescent="0.2">
      <c r="A7" s="7">
        <v>2022</v>
      </c>
      <c r="B7" s="7" t="s">
        <v>9</v>
      </c>
      <c r="C7" s="9">
        <v>46766343</v>
      </c>
      <c r="D7" s="9">
        <v>135124972</v>
      </c>
      <c r="E7" s="9">
        <v>16661438</v>
      </c>
      <c r="F7" s="9">
        <v>75814126</v>
      </c>
      <c r="G7" s="9">
        <v>63427781</v>
      </c>
      <c r="H7" s="9">
        <v>210939098</v>
      </c>
    </row>
    <row r="8" spans="1:8" x14ac:dyDescent="0.2">
      <c r="A8" s="7">
        <v>2019</v>
      </c>
      <c r="B8" s="7" t="s">
        <v>7</v>
      </c>
      <c r="C8" s="9">
        <v>97798618</v>
      </c>
      <c r="D8" s="9">
        <v>280937897</v>
      </c>
      <c r="E8" s="9">
        <v>33583035</v>
      </c>
      <c r="F8" s="9">
        <v>155801374</v>
      </c>
      <c r="G8" s="9">
        <v>131381653</v>
      </c>
      <c r="H8" s="9">
        <v>436739271</v>
      </c>
    </row>
    <row r="9" spans="1:8" x14ac:dyDescent="0.2">
      <c r="A9" s="7">
        <v>2019</v>
      </c>
      <c r="B9" s="7" t="s">
        <v>8</v>
      </c>
      <c r="C9" s="9">
        <v>47376634</v>
      </c>
      <c r="D9" s="9">
        <v>140561131</v>
      </c>
      <c r="E9" s="9">
        <v>17633586</v>
      </c>
      <c r="F9" s="9">
        <v>80101553</v>
      </c>
      <c r="G9" s="9">
        <v>65010220</v>
      </c>
      <c r="H9" s="9">
        <v>220662684</v>
      </c>
    </row>
    <row r="10" spans="1:8" x14ac:dyDescent="0.2">
      <c r="A10" s="7">
        <v>2019</v>
      </c>
      <c r="B10" s="7" t="s">
        <v>9</v>
      </c>
      <c r="C10" s="9">
        <v>50421984</v>
      </c>
      <c r="D10" s="9">
        <v>140376766</v>
      </c>
      <c r="E10" s="9">
        <v>15949449</v>
      </c>
      <c r="F10" s="9">
        <v>75699821</v>
      </c>
      <c r="G10" s="9">
        <v>66371433</v>
      </c>
      <c r="H10" s="9">
        <v>216076587</v>
      </c>
    </row>
    <row r="13" spans="1:8" x14ac:dyDescent="0.2">
      <c r="A13" s="7" t="s">
        <v>16</v>
      </c>
      <c r="B13" s="7" t="s">
        <v>7</v>
      </c>
      <c r="C13" s="10">
        <f>(C2-C5)/C5</f>
        <v>0.12354592282682647</v>
      </c>
      <c r="D13" s="10">
        <f t="shared" ref="D13:E13" si="0">(D2-D5)/D5</f>
        <v>8.9831437692073385E-2</v>
      </c>
      <c r="E13" s="10">
        <f t="shared" si="0"/>
        <v>0.13720806855986703</v>
      </c>
      <c r="F13" s="10">
        <f t="shared" ref="F13:H13" si="1">(F2-F5)/F5</f>
        <v>7.8222630723086772E-2</v>
      </c>
      <c r="G13" s="10">
        <f t="shared" si="1"/>
        <v>0.12759669938816753</v>
      </c>
      <c r="H13" s="10">
        <f t="shared" si="1"/>
        <v>8.534172054475804E-2</v>
      </c>
    </row>
    <row r="14" spans="1:8" x14ac:dyDescent="0.2">
      <c r="A14" s="7" t="s">
        <v>16</v>
      </c>
      <c r="B14" s="7" t="s">
        <v>8</v>
      </c>
      <c r="C14" s="10">
        <f t="shared" ref="C14:E15" si="2">(C3-C6)/C6</f>
        <v>0.24267106360238205</v>
      </c>
      <c r="D14" s="10">
        <f t="shared" si="2"/>
        <v>0.18465900148025927</v>
      </c>
      <c r="E14" s="10">
        <f t="shared" si="2"/>
        <v>0.2114560670905285</v>
      </c>
      <c r="F14" s="10">
        <f t="shared" ref="F14:H14" si="3">(F3-F6)/F6</f>
        <v>0.13657528670403118</v>
      </c>
      <c r="G14" s="10">
        <f t="shared" si="3"/>
        <v>0.23220065288900515</v>
      </c>
      <c r="H14" s="10">
        <f t="shared" si="3"/>
        <v>0.1646835142530913</v>
      </c>
    </row>
    <row r="15" spans="1:8" x14ac:dyDescent="0.2">
      <c r="A15" s="7" t="s">
        <v>16</v>
      </c>
      <c r="B15" s="7" t="s">
        <v>9</v>
      </c>
      <c r="C15" s="10">
        <f t="shared" si="2"/>
        <v>3.0293645154165678E-2</v>
      </c>
      <c r="D15" s="10">
        <f t="shared" si="2"/>
        <v>7.3453928264273754E-3</v>
      </c>
      <c r="E15" s="10">
        <f t="shared" si="2"/>
        <v>5.4866212628225726E-2</v>
      </c>
      <c r="F15" s="10">
        <f t="shared" ref="F15:H15" si="4">(F4-F7)/F7</f>
        <v>1.3930781184498519E-2</v>
      </c>
      <c r="G15" s="10">
        <f t="shared" si="4"/>
        <v>3.6748455696408486E-2</v>
      </c>
      <c r="H15" s="10">
        <f t="shared" si="4"/>
        <v>9.7122630153656953E-3</v>
      </c>
    </row>
    <row r="16" spans="1:8" x14ac:dyDescent="0.2">
      <c r="A16" s="7" t="s">
        <v>17</v>
      </c>
      <c r="B16" s="7" t="s">
        <v>7</v>
      </c>
      <c r="C16" s="10">
        <f>(C2-C8)/C8</f>
        <v>-4.2152364566133235E-2</v>
      </c>
      <c r="D16" s="10">
        <f t="shared" ref="D16:H16" si="5">(D2-D8)/D8</f>
        <v>-1.9851009990296896E-2</v>
      </c>
      <c r="E16" s="10">
        <f t="shared" si="5"/>
        <v>0.18990240161438654</v>
      </c>
      <c r="F16" s="10">
        <f t="shared" si="5"/>
        <v>0.10274414524739686</v>
      </c>
      <c r="G16" s="10">
        <f t="shared" si="5"/>
        <v>1.716416218328445E-2</v>
      </c>
      <c r="H16" s="10">
        <f t="shared" si="5"/>
        <v>2.38833067979362E-2</v>
      </c>
    </row>
    <row r="17" spans="1:8" x14ac:dyDescent="0.2">
      <c r="A17" s="7" t="s">
        <v>17</v>
      </c>
      <c r="B17" s="7" t="s">
        <v>8</v>
      </c>
      <c r="C17" s="10">
        <f t="shared" ref="C17:H17" si="6">(C3-C9)/C9</f>
        <v>-3.9756412412076385E-2</v>
      </c>
      <c r="D17" s="10">
        <f t="shared" si="6"/>
        <v>-9.3742344745362076E-3</v>
      </c>
      <c r="E17" s="10">
        <f t="shared" si="6"/>
        <v>0.269449447208299</v>
      </c>
      <c r="F17" s="10">
        <f t="shared" si="6"/>
        <v>0.18523016651125354</v>
      </c>
      <c r="G17" s="10">
        <f t="shared" si="6"/>
        <v>4.4113602445892353E-2</v>
      </c>
      <c r="H17" s="10">
        <f t="shared" si="6"/>
        <v>6.1268043852851894E-2</v>
      </c>
    </row>
    <row r="18" spans="1:8" x14ac:dyDescent="0.2">
      <c r="A18" s="7" t="s">
        <v>17</v>
      </c>
      <c r="B18" s="7" t="s">
        <v>9</v>
      </c>
      <c r="C18" s="10">
        <f t="shared" ref="C18:H18" si="7">(C4-C10)/C10</f>
        <v>-4.4403607759662928E-2</v>
      </c>
      <c r="D18" s="10">
        <f t="shared" si="7"/>
        <v>-3.0341545266828557E-2</v>
      </c>
      <c r="E18" s="10">
        <f t="shared" si="7"/>
        <v>0.10195581051107157</v>
      </c>
      <c r="F18" s="10">
        <f t="shared" si="7"/>
        <v>1.5461793496182772E-2</v>
      </c>
      <c r="G18" s="10">
        <f t="shared" si="7"/>
        <v>-9.2325714890019017E-3</v>
      </c>
      <c r="H18" s="10">
        <f t="shared" si="7"/>
        <v>-1.4294899058175147E-2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26" sqref="E26"/>
    </sheetView>
  </sheetViews>
  <sheetFormatPr defaultRowHeight="15" x14ac:dyDescent="0.25"/>
  <cols>
    <col min="2" max="6" width="10.85546875" bestFit="1" customWidth="1"/>
  </cols>
  <sheetData>
    <row r="1" spans="1:6" ht="16.5" x14ac:dyDescent="0.3">
      <c r="A1" s="1"/>
      <c r="B1" s="4">
        <v>2019</v>
      </c>
      <c r="C1" s="4">
        <v>2020</v>
      </c>
      <c r="D1" s="3">
        <v>2021</v>
      </c>
      <c r="E1" s="3">
        <v>2022</v>
      </c>
      <c r="F1" s="3">
        <v>2023</v>
      </c>
    </row>
    <row r="2" spans="1:6" ht="16.5" x14ac:dyDescent="0.3">
      <c r="A2" s="2" t="s">
        <v>0</v>
      </c>
      <c r="B2" s="5">
        <v>131381653</v>
      </c>
      <c r="C2" s="5">
        <v>55702138</v>
      </c>
      <c r="D2" s="5">
        <v>78670967</v>
      </c>
      <c r="E2" s="5">
        <v>118514633</v>
      </c>
      <c r="F2" s="5">
        <v>133636709</v>
      </c>
    </row>
    <row r="3" spans="1:6" ht="16.5" x14ac:dyDescent="0.3">
      <c r="A3" s="2" t="s">
        <v>1</v>
      </c>
      <c r="B3" s="5">
        <v>436739271</v>
      </c>
      <c r="C3" s="5">
        <v>208447085</v>
      </c>
      <c r="D3" s="5">
        <v>289178142</v>
      </c>
      <c r="E3" s="5">
        <v>412008532</v>
      </c>
      <c r="F3" s="5">
        <v>447170049</v>
      </c>
    </row>
    <row r="5" spans="1:6" x14ac:dyDescent="0.25">
      <c r="A5" s="18" t="s">
        <v>196</v>
      </c>
    </row>
    <row r="22" spans="1:1" x14ac:dyDescent="0.25">
      <c r="A22" s="17" t="s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E31" sqref="E31"/>
    </sheetView>
  </sheetViews>
  <sheetFormatPr defaultColWidth="9.140625" defaultRowHeight="12.75" x14ac:dyDescent="0.2"/>
  <cols>
    <col min="1" max="16384" width="9.140625" style="7"/>
  </cols>
  <sheetData>
    <row r="1" spans="1:4" x14ac:dyDescent="0.2">
      <c r="C1" s="7" t="s">
        <v>5</v>
      </c>
      <c r="D1" s="7" t="s">
        <v>6</v>
      </c>
    </row>
    <row r="2" spans="1:4" x14ac:dyDescent="0.2">
      <c r="A2" s="7" t="s">
        <v>2</v>
      </c>
      <c r="B2" s="7" t="s">
        <v>0</v>
      </c>
      <c r="C2" s="8">
        <v>3.7</v>
      </c>
      <c r="D2" s="8">
        <v>-0.92325714890019017</v>
      </c>
    </row>
    <row r="3" spans="1:4" x14ac:dyDescent="0.2">
      <c r="B3" s="7" t="s">
        <v>1</v>
      </c>
      <c r="C3" s="8">
        <v>1</v>
      </c>
      <c r="D3" s="8">
        <v>-1.4294899058175148</v>
      </c>
    </row>
    <row r="4" spans="1:4" x14ac:dyDescent="0.2">
      <c r="A4" s="7" t="s">
        <v>3</v>
      </c>
      <c r="B4" s="7" t="s">
        <v>0</v>
      </c>
      <c r="C4" s="8">
        <v>23.220065288900514</v>
      </c>
      <c r="D4" s="8">
        <v>4.4113602445892353</v>
      </c>
    </row>
    <row r="5" spans="1:4" x14ac:dyDescent="0.2">
      <c r="B5" s="7" t="s">
        <v>1</v>
      </c>
      <c r="C5" s="8">
        <v>16.46835142530913</v>
      </c>
      <c r="D5" s="8">
        <v>6.1268043852851894</v>
      </c>
    </row>
    <row r="6" spans="1:4" x14ac:dyDescent="0.2">
      <c r="A6" s="7" t="s">
        <v>4</v>
      </c>
      <c r="B6" s="7" t="s">
        <v>0</v>
      </c>
      <c r="C6" s="8">
        <v>12.759669938816753</v>
      </c>
      <c r="D6" s="8">
        <v>1.716416218328445</v>
      </c>
    </row>
    <row r="7" spans="1:4" x14ac:dyDescent="0.2">
      <c r="B7" s="7" t="s">
        <v>1</v>
      </c>
      <c r="C7" s="8">
        <v>8.5341720544758033</v>
      </c>
      <c r="D7" s="8">
        <v>2.3883306797936199</v>
      </c>
    </row>
    <row r="10" spans="1:4" ht="16.5" x14ac:dyDescent="0.2">
      <c r="A10" s="18" t="s">
        <v>197</v>
      </c>
    </row>
    <row r="29" spans="1:1" x14ac:dyDescent="0.2">
      <c r="A29" s="17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A36" sqref="A36"/>
    </sheetView>
  </sheetViews>
  <sheetFormatPr defaultColWidth="9" defaultRowHeight="11.25" x14ac:dyDescent="0.2"/>
  <cols>
    <col min="1" max="1" width="34.85546875" style="12" bestFit="1" customWidth="1"/>
    <col min="2" max="2" width="13.42578125" style="12" bestFit="1" customWidth="1"/>
    <col min="3" max="4" width="14.28515625" style="12" bestFit="1" customWidth="1"/>
    <col min="5" max="5" width="14.28515625" style="12" customWidth="1"/>
    <col min="6" max="6" width="13.140625" style="12" bestFit="1" customWidth="1"/>
    <col min="7" max="7" width="13.7109375" style="12" bestFit="1" customWidth="1"/>
    <col min="8" max="8" width="40.7109375" style="12" customWidth="1"/>
    <col min="9" max="12" width="9" style="12"/>
    <col min="13" max="14" width="13.42578125" style="16" bestFit="1" customWidth="1"/>
    <col min="15" max="15" width="12.5703125" style="16" bestFit="1" customWidth="1"/>
    <col min="16" max="16384" width="9" style="12"/>
  </cols>
  <sheetData>
    <row r="1" spans="1:8" ht="16.5" x14ac:dyDescent="0.2">
      <c r="A1" s="146" t="s">
        <v>202</v>
      </c>
      <c r="B1" s="146"/>
      <c r="C1" s="146"/>
      <c r="D1" s="146"/>
      <c r="E1" s="146"/>
      <c r="F1" s="146"/>
      <c r="G1" s="146"/>
      <c r="H1" s="146"/>
    </row>
    <row r="2" spans="1:8" x14ac:dyDescent="0.2">
      <c r="A2" s="57" t="s">
        <v>203</v>
      </c>
      <c r="B2" s="57"/>
      <c r="C2" s="57"/>
      <c r="D2" s="57"/>
      <c r="E2" s="57"/>
      <c r="F2" s="57"/>
      <c r="G2" s="57"/>
      <c r="H2" s="57"/>
    </row>
    <row r="3" spans="1:8" ht="12" thickBot="1" x14ac:dyDescent="0.25"/>
    <row r="4" spans="1:8" ht="12" thickBot="1" x14ac:dyDescent="0.25">
      <c r="A4" s="147" t="s">
        <v>204</v>
      </c>
      <c r="B4" s="131" t="s">
        <v>192</v>
      </c>
      <c r="C4" s="131"/>
      <c r="D4" s="131"/>
      <c r="E4" s="131"/>
      <c r="F4" s="58" t="s">
        <v>129</v>
      </c>
      <c r="G4" s="131" t="s">
        <v>205</v>
      </c>
      <c r="H4" s="131"/>
    </row>
    <row r="5" spans="1:8" ht="12" thickBot="1" x14ac:dyDescent="0.25">
      <c r="A5" s="148"/>
      <c r="B5" s="48" t="s">
        <v>2</v>
      </c>
      <c r="C5" s="59" t="s">
        <v>3</v>
      </c>
      <c r="D5" s="59" t="s">
        <v>4</v>
      </c>
      <c r="E5" s="149" t="s">
        <v>206</v>
      </c>
      <c r="F5" s="149"/>
      <c r="G5" s="59" t="s">
        <v>194</v>
      </c>
      <c r="H5" s="59" t="s">
        <v>195</v>
      </c>
    </row>
    <row r="6" spans="1:8" ht="12" thickBot="1" x14ac:dyDescent="0.25">
      <c r="A6" s="60" t="s">
        <v>207</v>
      </c>
      <c r="B6" s="61">
        <v>33823021</v>
      </c>
      <c r="C6" s="62">
        <v>42159588</v>
      </c>
      <c r="D6" s="63">
        <v>75982609</v>
      </c>
      <c r="E6" s="144">
        <v>0.17</v>
      </c>
      <c r="F6" s="144"/>
      <c r="G6" s="64">
        <v>6.2E-2</v>
      </c>
      <c r="H6" s="65">
        <v>2.5999999999999999E-2</v>
      </c>
    </row>
    <row r="7" spans="1:8" ht="12" thickBot="1" x14ac:dyDescent="0.25">
      <c r="A7" s="66" t="s">
        <v>119</v>
      </c>
      <c r="B7" s="67">
        <v>7229845</v>
      </c>
      <c r="C7" s="68">
        <v>7180603</v>
      </c>
      <c r="D7" s="46">
        <v>14410448</v>
      </c>
      <c r="E7" s="143">
        <v>3.2000000000000001E-2</v>
      </c>
      <c r="F7" s="143"/>
      <c r="G7" s="69">
        <v>4.8000000000000001E-2</v>
      </c>
      <c r="H7" s="70">
        <v>-3.2000000000000001E-2</v>
      </c>
    </row>
    <row r="8" spans="1:8" ht="12" thickBot="1" x14ac:dyDescent="0.25">
      <c r="A8" s="66" t="s">
        <v>208</v>
      </c>
      <c r="B8" s="67">
        <v>2253209</v>
      </c>
      <c r="C8" s="68">
        <v>1439669</v>
      </c>
      <c r="D8" s="46">
        <v>3692878</v>
      </c>
      <c r="E8" s="143">
        <v>8.0000000000000002E-3</v>
      </c>
      <c r="F8" s="143"/>
      <c r="G8" s="69">
        <v>0.11</v>
      </c>
      <c r="H8" s="70">
        <v>1.9E-2</v>
      </c>
    </row>
    <row r="9" spans="1:8" ht="12" thickBot="1" x14ac:dyDescent="0.25">
      <c r="A9" s="66" t="s">
        <v>117</v>
      </c>
      <c r="B9" s="67">
        <v>8845282</v>
      </c>
      <c r="C9" s="68">
        <v>7238928</v>
      </c>
      <c r="D9" s="46">
        <v>16084210</v>
      </c>
      <c r="E9" s="143">
        <v>3.5999999999999997E-2</v>
      </c>
      <c r="F9" s="143"/>
      <c r="G9" s="69">
        <v>0.04</v>
      </c>
      <c r="H9" s="70">
        <v>6.7000000000000004E-2</v>
      </c>
    </row>
    <row r="10" spans="1:8" ht="12" thickBot="1" x14ac:dyDescent="0.25">
      <c r="A10" s="66" t="s">
        <v>111</v>
      </c>
      <c r="B10" s="67">
        <v>15494685</v>
      </c>
      <c r="C10" s="68">
        <v>26300388</v>
      </c>
      <c r="D10" s="46">
        <v>41795073</v>
      </c>
      <c r="E10" s="143">
        <v>9.2999999999999999E-2</v>
      </c>
      <c r="F10" s="143"/>
      <c r="G10" s="69">
        <v>7.1999999999999995E-2</v>
      </c>
      <c r="H10" s="70">
        <v>3.2000000000000001E-2</v>
      </c>
    </row>
    <row r="11" spans="1:8" ht="12" thickBot="1" x14ac:dyDescent="0.25">
      <c r="A11" s="60" t="s">
        <v>209</v>
      </c>
      <c r="B11" s="61">
        <v>76018664</v>
      </c>
      <c r="C11" s="62">
        <v>100228342</v>
      </c>
      <c r="D11" s="63">
        <v>176247006</v>
      </c>
      <c r="E11" s="144">
        <v>0.39400000000000002</v>
      </c>
      <c r="F11" s="144"/>
      <c r="G11" s="64">
        <v>6.5000000000000002E-2</v>
      </c>
      <c r="H11" s="65">
        <v>0.02</v>
      </c>
    </row>
    <row r="12" spans="1:8" ht="12" thickBot="1" x14ac:dyDescent="0.25">
      <c r="A12" s="66" t="s">
        <v>210</v>
      </c>
      <c r="B12" s="67">
        <v>21682327</v>
      </c>
      <c r="C12" s="68">
        <v>33544804</v>
      </c>
      <c r="D12" s="46">
        <v>55227131</v>
      </c>
      <c r="E12" s="143">
        <v>0.124</v>
      </c>
      <c r="F12" s="143"/>
      <c r="G12" s="69">
        <v>5.8999999999999997E-2</v>
      </c>
      <c r="H12" s="70">
        <v>6.0999999999999999E-2</v>
      </c>
    </row>
    <row r="13" spans="1:8" ht="12" thickBot="1" x14ac:dyDescent="0.25">
      <c r="A13" s="71" t="s">
        <v>211</v>
      </c>
      <c r="B13" s="72">
        <v>10649009</v>
      </c>
      <c r="C13" s="73">
        <v>25436178</v>
      </c>
      <c r="D13" s="74">
        <v>36085187</v>
      </c>
      <c r="E13" s="145">
        <v>8.1000000000000003E-2</v>
      </c>
      <c r="F13" s="145"/>
      <c r="G13" s="75">
        <v>0.05</v>
      </c>
      <c r="H13" s="76">
        <v>7.2999999999999995E-2</v>
      </c>
    </row>
    <row r="14" spans="1:8" ht="12" thickBot="1" x14ac:dyDescent="0.25">
      <c r="A14" s="71" t="s">
        <v>212</v>
      </c>
      <c r="B14" s="72">
        <v>11033318</v>
      </c>
      <c r="C14" s="73">
        <v>8108626</v>
      </c>
      <c r="D14" s="74">
        <v>19141944</v>
      </c>
      <c r="E14" s="145">
        <v>4.2999999999999997E-2</v>
      </c>
      <c r="F14" s="145"/>
      <c r="G14" s="75">
        <v>7.6999999999999999E-2</v>
      </c>
      <c r="H14" s="76">
        <v>3.9E-2</v>
      </c>
    </row>
    <row r="15" spans="1:8" ht="12" thickBot="1" x14ac:dyDescent="0.25">
      <c r="A15" s="66" t="s">
        <v>113</v>
      </c>
      <c r="B15" s="67">
        <v>22097826</v>
      </c>
      <c r="C15" s="68">
        <v>49799037</v>
      </c>
      <c r="D15" s="46">
        <v>71896863</v>
      </c>
      <c r="E15" s="143">
        <v>0.161</v>
      </c>
      <c r="F15" s="143"/>
      <c r="G15" s="69">
        <v>9.0999999999999998E-2</v>
      </c>
      <c r="H15" s="70">
        <v>8.9999999999999993E-3</v>
      </c>
    </row>
    <row r="16" spans="1:8" ht="12" thickBot="1" x14ac:dyDescent="0.25">
      <c r="A16" s="66" t="s">
        <v>121</v>
      </c>
      <c r="B16" s="67">
        <v>4149828</v>
      </c>
      <c r="C16" s="68">
        <v>5797047</v>
      </c>
      <c r="D16" s="46">
        <v>9946875</v>
      </c>
      <c r="E16" s="143">
        <v>2.1999999999999999E-2</v>
      </c>
      <c r="F16" s="143"/>
      <c r="G16" s="69">
        <v>6.4000000000000001E-2</v>
      </c>
      <c r="H16" s="70">
        <v>9.9000000000000005E-2</v>
      </c>
    </row>
    <row r="17" spans="1:8" ht="12" thickBot="1" x14ac:dyDescent="0.25">
      <c r="A17" s="66" t="s">
        <v>120</v>
      </c>
      <c r="B17" s="67">
        <v>28088683</v>
      </c>
      <c r="C17" s="68">
        <v>11087454</v>
      </c>
      <c r="D17" s="46">
        <v>39176137</v>
      </c>
      <c r="E17" s="143">
        <v>8.7999999999999995E-2</v>
      </c>
      <c r="F17" s="143"/>
      <c r="G17" s="69">
        <v>2.7E-2</v>
      </c>
      <c r="H17" s="70">
        <v>-2.9000000000000001E-2</v>
      </c>
    </row>
    <row r="18" spans="1:8" ht="12" thickBot="1" x14ac:dyDescent="0.25">
      <c r="A18" s="60" t="s">
        <v>213</v>
      </c>
      <c r="B18" s="61">
        <v>50531672</v>
      </c>
      <c r="C18" s="62">
        <v>58304432</v>
      </c>
      <c r="D18" s="63">
        <v>108836104</v>
      </c>
      <c r="E18" s="144">
        <v>0.24299999999999999</v>
      </c>
      <c r="F18" s="144"/>
      <c r="G18" s="64">
        <v>0.14199999999999999</v>
      </c>
      <c r="H18" s="65">
        <v>5.2999999999999999E-2</v>
      </c>
    </row>
    <row r="19" spans="1:8" ht="12" thickBot="1" x14ac:dyDescent="0.25">
      <c r="A19" s="66" t="s">
        <v>110</v>
      </c>
      <c r="B19" s="67">
        <v>20722001</v>
      </c>
      <c r="C19" s="68">
        <v>25297309</v>
      </c>
      <c r="D19" s="46">
        <v>46019310</v>
      </c>
      <c r="E19" s="143">
        <v>0.10299999999999999</v>
      </c>
      <c r="F19" s="143"/>
      <c r="G19" s="69">
        <v>7.4999999999999997E-2</v>
      </c>
      <c r="H19" s="70">
        <v>-4.2999999999999997E-2</v>
      </c>
    </row>
    <row r="20" spans="1:8" ht="12" thickBot="1" x14ac:dyDescent="0.25">
      <c r="A20" s="66" t="s">
        <v>122</v>
      </c>
      <c r="B20" s="67">
        <v>4261852</v>
      </c>
      <c r="C20" s="68">
        <v>2167096</v>
      </c>
      <c r="D20" s="46">
        <v>6428948</v>
      </c>
      <c r="E20" s="143">
        <v>1.4E-2</v>
      </c>
      <c r="F20" s="143"/>
      <c r="G20" s="69">
        <v>7.9000000000000001E-2</v>
      </c>
      <c r="H20" s="70">
        <v>9.1999999999999998E-2</v>
      </c>
    </row>
    <row r="21" spans="1:8" ht="12" thickBot="1" x14ac:dyDescent="0.25">
      <c r="A21" s="66" t="s">
        <v>123</v>
      </c>
      <c r="B21" s="67">
        <v>8931093</v>
      </c>
      <c r="C21" s="68">
        <v>1729584</v>
      </c>
      <c r="D21" s="46">
        <v>10660677</v>
      </c>
      <c r="E21" s="143">
        <v>2.4E-2</v>
      </c>
      <c r="F21" s="143"/>
      <c r="G21" s="69">
        <v>6.0000000000000001E-3</v>
      </c>
      <c r="H21" s="70">
        <v>2.8000000000000001E-2</v>
      </c>
    </row>
    <row r="22" spans="1:8" ht="12" thickBot="1" x14ac:dyDescent="0.25">
      <c r="A22" s="66" t="s">
        <v>109</v>
      </c>
      <c r="B22" s="67">
        <v>16616726</v>
      </c>
      <c r="C22" s="68">
        <v>29110443</v>
      </c>
      <c r="D22" s="46">
        <v>45727169</v>
      </c>
      <c r="E22" s="143">
        <v>0.10199999999999999</v>
      </c>
      <c r="F22" s="143"/>
      <c r="G22" s="69">
        <v>0.27200000000000002</v>
      </c>
      <c r="H22" s="70">
        <v>0.17199999999999999</v>
      </c>
    </row>
    <row r="23" spans="1:8" ht="12" thickBot="1" x14ac:dyDescent="0.25">
      <c r="A23" s="60" t="s">
        <v>214</v>
      </c>
      <c r="B23" s="61">
        <v>36804503</v>
      </c>
      <c r="C23" s="62">
        <v>18651007</v>
      </c>
      <c r="D23" s="63">
        <v>55455510</v>
      </c>
      <c r="E23" s="144">
        <v>0.124</v>
      </c>
      <c r="F23" s="144"/>
      <c r="G23" s="64">
        <v>0.106</v>
      </c>
      <c r="H23" s="65">
        <v>-1.4999999999999999E-2</v>
      </c>
    </row>
    <row r="24" spans="1:8" ht="12" thickBot="1" x14ac:dyDescent="0.25">
      <c r="A24" s="66" t="s">
        <v>124</v>
      </c>
      <c r="B24" s="67">
        <v>5825896</v>
      </c>
      <c r="C24" s="68">
        <v>978924</v>
      </c>
      <c r="D24" s="46">
        <v>6804820</v>
      </c>
      <c r="E24" s="143">
        <v>1.4999999999999999E-2</v>
      </c>
      <c r="F24" s="143"/>
      <c r="G24" s="69">
        <v>6.5000000000000002E-2</v>
      </c>
      <c r="H24" s="70">
        <v>0.10199999999999999</v>
      </c>
    </row>
    <row r="25" spans="1:8" ht="12" thickBot="1" x14ac:dyDescent="0.25">
      <c r="A25" s="66" t="s">
        <v>128</v>
      </c>
      <c r="B25" s="67">
        <v>447289</v>
      </c>
      <c r="C25" s="68">
        <v>47497</v>
      </c>
      <c r="D25" s="46">
        <v>494786</v>
      </c>
      <c r="E25" s="143">
        <v>1E-3</v>
      </c>
      <c r="F25" s="143"/>
      <c r="G25" s="69">
        <v>0.192</v>
      </c>
      <c r="H25" s="70">
        <v>0.125</v>
      </c>
    </row>
    <row r="26" spans="1:8" ht="12" thickBot="1" x14ac:dyDescent="0.25">
      <c r="A26" s="66" t="s">
        <v>114</v>
      </c>
      <c r="B26" s="67">
        <v>10093962</v>
      </c>
      <c r="C26" s="68">
        <v>10601880</v>
      </c>
      <c r="D26" s="46">
        <v>20695842</v>
      </c>
      <c r="E26" s="143">
        <v>4.5999999999999999E-2</v>
      </c>
      <c r="F26" s="143"/>
      <c r="G26" s="69">
        <v>0.16600000000000001</v>
      </c>
      <c r="H26" s="70">
        <v>-0.06</v>
      </c>
    </row>
    <row r="27" spans="1:8" ht="12" thickBot="1" x14ac:dyDescent="0.25">
      <c r="A27" s="66" t="s">
        <v>116</v>
      </c>
      <c r="B27" s="67">
        <v>11714009</v>
      </c>
      <c r="C27" s="68">
        <v>5108135</v>
      </c>
      <c r="D27" s="46">
        <v>16822144</v>
      </c>
      <c r="E27" s="143">
        <v>3.7999999999999999E-2</v>
      </c>
      <c r="F27" s="143"/>
      <c r="G27" s="69">
        <v>4.3999999999999997E-2</v>
      </c>
      <c r="H27" s="70">
        <v>8.8999999999999996E-2</v>
      </c>
    </row>
    <row r="28" spans="1:8" ht="12" thickBot="1" x14ac:dyDescent="0.25">
      <c r="A28" s="66" t="s">
        <v>127</v>
      </c>
      <c r="B28" s="67">
        <v>2109144</v>
      </c>
      <c r="C28" s="68">
        <v>428180</v>
      </c>
      <c r="D28" s="46">
        <v>2537324</v>
      </c>
      <c r="E28" s="143">
        <v>6.0000000000000001E-3</v>
      </c>
      <c r="F28" s="143"/>
      <c r="G28" s="69">
        <v>0.14399999999999999</v>
      </c>
      <c r="H28" s="70">
        <v>-7.1999999999999995E-2</v>
      </c>
    </row>
    <row r="29" spans="1:8" ht="12" thickBot="1" x14ac:dyDescent="0.25">
      <c r="A29" s="66" t="s">
        <v>126</v>
      </c>
      <c r="B29" s="67">
        <v>6614203</v>
      </c>
      <c r="C29" s="68">
        <v>1486391</v>
      </c>
      <c r="D29" s="46">
        <v>8100594</v>
      </c>
      <c r="E29" s="143">
        <v>1.7999999999999999E-2</v>
      </c>
      <c r="F29" s="143"/>
      <c r="G29" s="69">
        <v>0.11700000000000001</v>
      </c>
      <c r="H29" s="70">
        <v>-0.14799999999999999</v>
      </c>
    </row>
    <row r="30" spans="1:8" ht="12" thickBot="1" x14ac:dyDescent="0.25">
      <c r="A30" s="60" t="s">
        <v>215</v>
      </c>
      <c r="B30" s="61">
        <v>15809934</v>
      </c>
      <c r="C30" s="62">
        <v>14838886</v>
      </c>
      <c r="D30" s="63">
        <v>30648820</v>
      </c>
      <c r="E30" s="144">
        <v>6.9000000000000006E-2</v>
      </c>
      <c r="F30" s="144"/>
      <c r="G30" s="64">
        <v>0.04</v>
      </c>
      <c r="H30" s="65">
        <v>1.2999999999999999E-2</v>
      </c>
    </row>
    <row r="31" spans="1:8" ht="12" thickBot="1" x14ac:dyDescent="0.25">
      <c r="A31" s="66" t="s">
        <v>112</v>
      </c>
      <c r="B31" s="67">
        <v>8427343</v>
      </c>
      <c r="C31" s="68">
        <v>8020941</v>
      </c>
      <c r="D31" s="46">
        <v>16448284</v>
      </c>
      <c r="E31" s="143">
        <v>3.6999999999999998E-2</v>
      </c>
      <c r="F31" s="143"/>
      <c r="G31" s="69">
        <v>0.113</v>
      </c>
      <c r="H31" s="70">
        <v>8.7999999999999995E-2</v>
      </c>
    </row>
    <row r="32" spans="1:8" ht="12" thickBot="1" x14ac:dyDescent="0.25">
      <c r="A32" s="66" t="s">
        <v>115</v>
      </c>
      <c r="B32" s="67">
        <v>7382591</v>
      </c>
      <c r="C32" s="68">
        <v>6817945</v>
      </c>
      <c r="D32" s="46">
        <v>14200536</v>
      </c>
      <c r="E32" s="143">
        <v>3.2000000000000001E-2</v>
      </c>
      <c r="F32" s="143"/>
      <c r="G32" s="69">
        <v>-3.4000000000000002E-2</v>
      </c>
      <c r="H32" s="70">
        <v>-6.2E-2</v>
      </c>
    </row>
    <row r="33" spans="1:8" ht="12" thickBot="1" x14ac:dyDescent="0.25">
      <c r="A33" s="60" t="s">
        <v>9</v>
      </c>
      <c r="B33" s="61">
        <v>212987794</v>
      </c>
      <c r="C33" s="62">
        <v>234182255</v>
      </c>
      <c r="D33" s="63">
        <v>447170049</v>
      </c>
      <c r="E33" s="144">
        <v>1</v>
      </c>
      <c r="F33" s="144"/>
      <c r="G33" s="64">
        <v>8.5000000000000006E-2</v>
      </c>
      <c r="H33" s="65">
        <v>2.4E-2</v>
      </c>
    </row>
    <row r="34" spans="1:8" x14ac:dyDescent="0.2">
      <c r="A34" s="17" t="s">
        <v>34</v>
      </c>
    </row>
  </sheetData>
  <mergeCells count="33">
    <mergeCell ref="A1:H1"/>
    <mergeCell ref="A4:A5"/>
    <mergeCell ref="B4:E4"/>
    <mergeCell ref="G4:H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32:F32"/>
    <mergeCell ref="E33:F33"/>
    <mergeCell ref="E27:F27"/>
    <mergeCell ref="E28:F28"/>
    <mergeCell ref="E29:F29"/>
    <mergeCell ref="E30:F30"/>
    <mergeCell ref="E31:F3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28" sqref="A28"/>
    </sheetView>
  </sheetViews>
  <sheetFormatPr defaultColWidth="9.140625" defaultRowHeight="12.75" x14ac:dyDescent="0.2"/>
  <cols>
    <col min="1" max="16384" width="9.140625" style="7"/>
  </cols>
  <sheetData>
    <row r="1" spans="1:4" x14ac:dyDescent="0.2">
      <c r="C1" s="7" t="s">
        <v>5</v>
      </c>
      <c r="D1" s="7" t="s">
        <v>6</v>
      </c>
    </row>
    <row r="2" spans="1:4" x14ac:dyDescent="0.2">
      <c r="A2" s="7" t="s">
        <v>14</v>
      </c>
      <c r="B2" s="7" t="s">
        <v>0</v>
      </c>
      <c r="C2" s="8">
        <v>12.354592282682647</v>
      </c>
      <c r="D2" s="8">
        <v>-4.2152364566133231</v>
      </c>
    </row>
    <row r="3" spans="1:4" x14ac:dyDescent="0.2">
      <c r="B3" s="7" t="s">
        <v>1</v>
      </c>
      <c r="C3" s="8">
        <v>8.9831437692073379</v>
      </c>
      <c r="D3" s="8">
        <v>-1.9851009990296895</v>
      </c>
    </row>
    <row r="4" spans="1:4" x14ac:dyDescent="0.2">
      <c r="A4" s="7" t="s">
        <v>15</v>
      </c>
      <c r="B4" s="7" t="s">
        <v>0</v>
      </c>
      <c r="C4" s="8">
        <v>13.720806855986703</v>
      </c>
      <c r="D4" s="8">
        <v>18.990240161438653</v>
      </c>
    </row>
    <row r="5" spans="1:4" x14ac:dyDescent="0.2">
      <c r="B5" s="7" t="s">
        <v>1</v>
      </c>
      <c r="C5" s="8">
        <v>7.8222630723086777</v>
      </c>
      <c r="D5" s="8">
        <v>10.274414524739687</v>
      </c>
    </row>
    <row r="6" spans="1:4" x14ac:dyDescent="0.2">
      <c r="A6" s="7" t="s">
        <v>4</v>
      </c>
      <c r="B6" s="7" t="s">
        <v>0</v>
      </c>
      <c r="C6" s="8">
        <v>12.759669938816753</v>
      </c>
      <c r="D6" s="8">
        <v>1.716416218328445</v>
      </c>
    </row>
    <row r="7" spans="1:4" x14ac:dyDescent="0.2">
      <c r="B7" s="7" t="s">
        <v>1</v>
      </c>
      <c r="C7" s="8">
        <v>8.5341720544758033</v>
      </c>
      <c r="D7" s="8">
        <v>2.3883306797936199</v>
      </c>
    </row>
    <row r="10" spans="1:4" ht="16.5" x14ac:dyDescent="0.2">
      <c r="A10" s="18" t="s">
        <v>198</v>
      </c>
    </row>
    <row r="28" spans="1:1" x14ac:dyDescent="0.2">
      <c r="A28" s="17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pane xSplit="1" ySplit="2" topLeftCell="B12" activePane="bottomRight" state="frozen"/>
      <selection pane="topRight"/>
      <selection pane="bottomLeft"/>
      <selection pane="bottomRight" activeCell="K38" sqref="K38"/>
    </sheetView>
  </sheetViews>
  <sheetFormatPr defaultColWidth="9" defaultRowHeight="11.45" customHeight="1" x14ac:dyDescent="0.3"/>
  <cols>
    <col min="1" max="1" width="29.85546875" style="22" customWidth="1"/>
    <col min="2" max="2" width="9.42578125" style="22" bestFit="1" customWidth="1"/>
    <col min="3" max="3" width="9.7109375" style="22" bestFit="1" customWidth="1"/>
    <col min="4" max="4" width="9.42578125" style="22" bestFit="1" customWidth="1"/>
    <col min="5" max="7" width="12.42578125" style="23" bestFit="1" customWidth="1"/>
    <col min="8" max="8" width="11.5703125" style="22" bestFit="1" customWidth="1"/>
    <col min="9" max="16384" width="9" style="22"/>
  </cols>
  <sheetData>
    <row r="1" spans="1:8" ht="11.45" customHeight="1" x14ac:dyDescent="0.3">
      <c r="B1" s="150">
        <v>2023</v>
      </c>
      <c r="C1" s="151"/>
      <c r="D1" s="152"/>
      <c r="E1" s="150">
        <v>2022</v>
      </c>
      <c r="F1" s="151"/>
      <c r="G1" s="152"/>
    </row>
    <row r="2" spans="1:8" ht="11.45" customHeight="1" x14ac:dyDescent="0.3">
      <c r="A2" s="28" t="s">
        <v>108</v>
      </c>
      <c r="B2" s="28" t="s">
        <v>2</v>
      </c>
      <c r="C2" s="28" t="s">
        <v>3</v>
      </c>
      <c r="D2" s="28" t="s">
        <v>107</v>
      </c>
      <c r="E2" s="28" t="s">
        <v>2</v>
      </c>
      <c r="F2" s="28" t="s">
        <v>3</v>
      </c>
      <c r="G2" s="28" t="s">
        <v>107</v>
      </c>
      <c r="H2" s="28" t="s">
        <v>31</v>
      </c>
    </row>
    <row r="3" spans="1:8" ht="16.5" x14ac:dyDescent="0.3">
      <c r="A3" s="27" t="s">
        <v>138</v>
      </c>
      <c r="B3" s="24">
        <v>183129528</v>
      </c>
      <c r="C3" s="24">
        <v>301857957</v>
      </c>
      <c r="D3" s="24">
        <v>484987485</v>
      </c>
      <c r="E3" s="23">
        <v>180184036</v>
      </c>
      <c r="F3" s="23">
        <v>271440904</v>
      </c>
      <c r="G3" s="23">
        <v>451624940</v>
      </c>
      <c r="H3" s="26">
        <f t="shared" ref="H3:H37" si="0">(D3-G3)/G3</f>
        <v>7.3872237879511263E-2</v>
      </c>
    </row>
    <row r="4" spans="1:8" ht="16.5" x14ac:dyDescent="0.3">
      <c r="A4" s="27" t="s">
        <v>139</v>
      </c>
      <c r="B4" s="24">
        <v>321903813</v>
      </c>
      <c r="C4" s="24">
        <v>138367983</v>
      </c>
      <c r="D4" s="24">
        <v>460271796</v>
      </c>
      <c r="E4" s="23">
        <v>324342680</v>
      </c>
      <c r="F4" s="23">
        <v>125449581</v>
      </c>
      <c r="G4" s="23">
        <v>449792261</v>
      </c>
      <c r="H4" s="26">
        <f t="shared" si="0"/>
        <v>2.329861117819455E-2</v>
      </c>
    </row>
    <row r="5" spans="1:8" ht="16.5" x14ac:dyDescent="0.3">
      <c r="A5" s="27" t="s">
        <v>140</v>
      </c>
      <c r="B5" s="24">
        <v>212987794</v>
      </c>
      <c r="C5" s="24">
        <v>234182255</v>
      </c>
      <c r="D5" s="24">
        <v>447170049</v>
      </c>
      <c r="E5" s="23">
        <v>210939098</v>
      </c>
      <c r="F5" s="23">
        <v>201069434</v>
      </c>
      <c r="G5" s="23">
        <v>412008532</v>
      </c>
      <c r="H5" s="26">
        <f t="shared" si="0"/>
        <v>8.534172054475804E-2</v>
      </c>
    </row>
    <row r="6" spans="1:8" ht="16.5" x14ac:dyDescent="0.3">
      <c r="A6" s="27" t="s">
        <v>141</v>
      </c>
      <c r="B6" s="24">
        <v>351060606</v>
      </c>
      <c r="C6" s="24">
        <v>80378429</v>
      </c>
      <c r="D6" s="24">
        <v>431439035</v>
      </c>
      <c r="E6" s="23">
        <v>332792753</v>
      </c>
      <c r="F6" s="23">
        <v>67616302</v>
      </c>
      <c r="G6" s="23">
        <v>400409055</v>
      </c>
      <c r="H6" s="26">
        <f t="shared" si="0"/>
        <v>7.7495699991100356E-2</v>
      </c>
    </row>
    <row r="7" spans="1:8" ht="16.5" x14ac:dyDescent="0.3">
      <c r="A7" s="27" t="s">
        <v>142</v>
      </c>
      <c r="B7" s="24">
        <v>24103015</v>
      </c>
      <c r="C7" s="24">
        <v>123106806</v>
      </c>
      <c r="D7" s="24">
        <v>147209821</v>
      </c>
      <c r="E7" s="23">
        <v>21195814</v>
      </c>
      <c r="F7" s="23">
        <v>111550090</v>
      </c>
      <c r="G7" s="23">
        <v>132745904</v>
      </c>
      <c r="H7" s="26">
        <f t="shared" si="0"/>
        <v>0.10895942220559965</v>
      </c>
    </row>
    <row r="8" spans="1:8" ht="16.5" x14ac:dyDescent="0.3">
      <c r="A8" s="27" t="s">
        <v>143</v>
      </c>
      <c r="B8" s="24">
        <v>83168429</v>
      </c>
      <c r="C8" s="24">
        <v>59104032</v>
      </c>
      <c r="D8" s="24">
        <v>142272461</v>
      </c>
      <c r="E8" s="23">
        <v>84478125</v>
      </c>
      <c r="F8" s="23">
        <v>48160140</v>
      </c>
      <c r="G8" s="23">
        <v>132638265</v>
      </c>
      <c r="H8" s="26">
        <f t="shared" si="0"/>
        <v>7.2635117776910008E-2</v>
      </c>
    </row>
    <row r="9" spans="1:8" ht="16.5" x14ac:dyDescent="0.3">
      <c r="A9" s="27" t="s">
        <v>106</v>
      </c>
      <c r="B9" s="24">
        <v>36742409</v>
      </c>
      <c r="C9" s="24">
        <v>91023501</v>
      </c>
      <c r="D9" s="24">
        <v>127765910</v>
      </c>
      <c r="E9" s="23">
        <v>35592486</v>
      </c>
      <c r="F9" s="23">
        <v>79470210</v>
      </c>
      <c r="G9" s="23">
        <v>115062696</v>
      </c>
      <c r="H9" s="26">
        <f t="shared" si="0"/>
        <v>0.11040254088953383</v>
      </c>
    </row>
    <row r="10" spans="1:8" ht="16.5" x14ac:dyDescent="0.3">
      <c r="A10" s="27" t="s">
        <v>144</v>
      </c>
      <c r="B10" s="24">
        <v>75786956</v>
      </c>
      <c r="C10" s="24">
        <v>17010905</v>
      </c>
      <c r="D10" s="24">
        <v>92797861</v>
      </c>
      <c r="E10" s="23">
        <v>75194553</v>
      </c>
      <c r="F10" s="23">
        <v>14759246</v>
      </c>
      <c r="G10" s="23">
        <v>89953799</v>
      </c>
      <c r="H10" s="26">
        <f t="shared" si="0"/>
        <v>3.1616919258740814E-2</v>
      </c>
    </row>
    <row r="11" spans="1:8" ht="16.5" x14ac:dyDescent="0.3">
      <c r="A11" s="27" t="s">
        <v>145</v>
      </c>
      <c r="B11" s="24">
        <v>8083165</v>
      </c>
      <c r="C11" s="24">
        <v>84257983</v>
      </c>
      <c r="D11" s="24">
        <v>92341148</v>
      </c>
      <c r="E11" s="23">
        <v>7726655</v>
      </c>
      <c r="F11" s="23">
        <v>82278728</v>
      </c>
      <c r="G11" s="23">
        <v>90005383</v>
      </c>
      <c r="H11" s="26">
        <f t="shared" si="0"/>
        <v>2.5951392262838324E-2</v>
      </c>
    </row>
    <row r="12" spans="1:8" ht="16.5" x14ac:dyDescent="0.3">
      <c r="A12" s="27" t="s">
        <v>146</v>
      </c>
      <c r="B12" s="24">
        <v>27939627</v>
      </c>
      <c r="C12" s="24">
        <v>56947203</v>
      </c>
      <c r="D12" s="24">
        <v>84886830</v>
      </c>
      <c r="E12" s="23">
        <v>27363326</v>
      </c>
      <c r="F12" s="23">
        <v>49584659</v>
      </c>
      <c r="G12" s="23">
        <v>76947985</v>
      </c>
      <c r="H12" s="26">
        <f t="shared" si="0"/>
        <v>0.10317157752733876</v>
      </c>
    </row>
    <row r="13" spans="1:8" ht="16.5" x14ac:dyDescent="0.3">
      <c r="A13" s="27" t="s">
        <v>147</v>
      </c>
      <c r="B13" s="24">
        <v>48316077</v>
      </c>
      <c r="C13" s="24">
        <v>15580042</v>
      </c>
      <c r="D13" s="24">
        <v>63896119</v>
      </c>
      <c r="E13" s="23">
        <v>48958144</v>
      </c>
      <c r="F13" s="23">
        <v>13967415</v>
      </c>
      <c r="G13" s="23">
        <v>62925559</v>
      </c>
      <c r="H13" s="26">
        <f t="shared" si="0"/>
        <v>1.5423939261310337E-2</v>
      </c>
    </row>
    <row r="14" spans="1:8" ht="16.5" x14ac:dyDescent="0.3">
      <c r="A14" s="32" t="s">
        <v>148</v>
      </c>
      <c r="B14" s="24">
        <v>32858344</v>
      </c>
      <c r="C14" s="24">
        <v>26452859</v>
      </c>
      <c r="D14" s="24">
        <v>59311203</v>
      </c>
      <c r="E14" s="23">
        <v>33446345</v>
      </c>
      <c r="F14" s="23">
        <v>22193751</v>
      </c>
      <c r="G14" s="23">
        <v>55640095</v>
      </c>
      <c r="H14" s="26">
        <f t="shared" si="0"/>
        <v>6.5979542270731203E-2</v>
      </c>
    </row>
    <row r="15" spans="1:8" ht="16.5" x14ac:dyDescent="0.3">
      <c r="A15" s="27" t="s">
        <v>149</v>
      </c>
      <c r="B15" s="24">
        <v>32480862</v>
      </c>
      <c r="C15" s="24">
        <v>23361609</v>
      </c>
      <c r="D15" s="24">
        <v>55842471</v>
      </c>
      <c r="E15" s="23">
        <v>32459645</v>
      </c>
      <c r="F15" s="23">
        <v>18139667</v>
      </c>
      <c r="G15" s="23">
        <v>50599312</v>
      </c>
      <c r="H15" s="26">
        <f t="shared" si="0"/>
        <v>0.10362115200301537</v>
      </c>
    </row>
    <row r="16" spans="1:8" ht="16.5" x14ac:dyDescent="0.3">
      <c r="A16" s="27" t="s">
        <v>150</v>
      </c>
      <c r="B16" s="24">
        <v>23102177</v>
      </c>
      <c r="C16" s="24">
        <v>21594425</v>
      </c>
      <c r="D16" s="24">
        <v>44696602</v>
      </c>
      <c r="E16" s="23">
        <v>23646343</v>
      </c>
      <c r="F16" s="23">
        <v>19377781</v>
      </c>
      <c r="G16" s="23">
        <v>43024124</v>
      </c>
      <c r="H16" s="26">
        <f t="shared" si="0"/>
        <v>3.887302853626956E-2</v>
      </c>
    </row>
    <row r="17" spans="1:10" ht="16.5" x14ac:dyDescent="0.3">
      <c r="A17" s="27" t="s">
        <v>151</v>
      </c>
      <c r="B17" s="24">
        <v>16274003</v>
      </c>
      <c r="C17" s="24">
        <v>24362147</v>
      </c>
      <c r="D17" s="24">
        <v>40636150</v>
      </c>
      <c r="E17" s="23">
        <v>18456000</v>
      </c>
      <c r="F17" s="23">
        <v>16474828</v>
      </c>
      <c r="G17" s="23">
        <v>34930828</v>
      </c>
      <c r="H17" s="26">
        <f t="shared" si="0"/>
        <v>0.16333200003160531</v>
      </c>
    </row>
    <row r="18" spans="1:10" ht="16.5" x14ac:dyDescent="0.3">
      <c r="A18" s="27" t="s">
        <v>152</v>
      </c>
      <c r="B18" s="24">
        <v>24268566</v>
      </c>
      <c r="C18" s="24">
        <v>14677540</v>
      </c>
      <c r="D18" s="24">
        <v>38946106</v>
      </c>
      <c r="E18" s="23">
        <v>25017892</v>
      </c>
      <c r="F18" s="23">
        <v>13421956</v>
      </c>
      <c r="G18" s="23">
        <v>38439848</v>
      </c>
      <c r="H18" s="26">
        <f t="shared" si="0"/>
        <v>1.3170135324156328E-2</v>
      </c>
    </row>
    <row r="19" spans="1:10" ht="16.5" x14ac:dyDescent="0.3">
      <c r="A19" s="32" t="s">
        <v>153</v>
      </c>
      <c r="B19" s="24">
        <v>25907064</v>
      </c>
      <c r="C19" s="24">
        <v>11137428</v>
      </c>
      <c r="D19" s="24">
        <v>37044492</v>
      </c>
      <c r="E19" s="23">
        <v>26313965</v>
      </c>
      <c r="F19" s="23">
        <v>9813229</v>
      </c>
      <c r="G19" s="23">
        <v>36127194</v>
      </c>
      <c r="H19" s="26">
        <f t="shared" si="0"/>
        <v>2.5390790106754484E-2</v>
      </c>
    </row>
    <row r="20" spans="1:10" ht="16.5" x14ac:dyDescent="0.3">
      <c r="A20" s="27" t="s">
        <v>154</v>
      </c>
      <c r="B20" s="24">
        <v>16314547</v>
      </c>
      <c r="C20" s="24">
        <v>14173761</v>
      </c>
      <c r="D20" s="24">
        <v>30488308</v>
      </c>
      <c r="E20" s="23">
        <v>17081903</v>
      </c>
      <c r="F20" s="23">
        <v>12364137</v>
      </c>
      <c r="G20" s="23">
        <v>29446040</v>
      </c>
      <c r="H20" s="26">
        <f t="shared" si="0"/>
        <v>3.5395863077004583E-2</v>
      </c>
      <c r="J20" s="18" t="s">
        <v>199</v>
      </c>
    </row>
    <row r="21" spans="1:10" ht="16.5" x14ac:dyDescent="0.3">
      <c r="A21" s="27" t="s">
        <v>105</v>
      </c>
      <c r="B21" s="24">
        <v>24738466</v>
      </c>
      <c r="C21" s="24">
        <v>4467102</v>
      </c>
      <c r="D21" s="24">
        <v>29205568</v>
      </c>
      <c r="E21" s="23">
        <v>22976069</v>
      </c>
      <c r="F21" s="23">
        <v>3638152</v>
      </c>
      <c r="G21" s="23">
        <v>26614221</v>
      </c>
      <c r="H21" s="26">
        <f t="shared" si="0"/>
        <v>9.7367005406620771E-2</v>
      </c>
    </row>
    <row r="22" spans="1:10" ht="16.5" x14ac:dyDescent="0.3">
      <c r="A22" s="27" t="s">
        <v>104</v>
      </c>
      <c r="B22" s="24">
        <v>12311004</v>
      </c>
      <c r="C22" s="24">
        <v>14554042</v>
      </c>
      <c r="D22" s="24">
        <v>26865046</v>
      </c>
      <c r="E22" s="23">
        <v>11286336</v>
      </c>
      <c r="F22" s="23">
        <v>12886955</v>
      </c>
      <c r="G22" s="23">
        <v>24173291</v>
      </c>
      <c r="H22" s="26">
        <f t="shared" si="0"/>
        <v>0.11135244266078624</v>
      </c>
    </row>
    <row r="23" spans="1:10" ht="16.5" x14ac:dyDescent="0.3">
      <c r="A23" s="27" t="s">
        <v>155</v>
      </c>
      <c r="B23" s="24">
        <v>17080229</v>
      </c>
      <c r="C23" s="24">
        <v>5751832</v>
      </c>
      <c r="D23" s="24">
        <v>22832061</v>
      </c>
      <c r="E23" s="23">
        <v>16996271</v>
      </c>
      <c r="F23" s="23">
        <v>4974995</v>
      </c>
      <c r="G23" s="23">
        <v>21971266</v>
      </c>
      <c r="H23" s="26">
        <f t="shared" si="0"/>
        <v>3.9178215765991821E-2</v>
      </c>
    </row>
    <row r="24" spans="1:10" ht="16.5" x14ac:dyDescent="0.3">
      <c r="A24" s="27" t="s">
        <v>103</v>
      </c>
      <c r="B24" s="24">
        <v>4569928</v>
      </c>
      <c r="C24" s="24">
        <v>11532874</v>
      </c>
      <c r="D24" s="24">
        <v>16102802</v>
      </c>
      <c r="E24" s="23">
        <v>5503765</v>
      </c>
      <c r="F24" s="23">
        <v>10054900</v>
      </c>
      <c r="G24" s="23">
        <v>15558665</v>
      </c>
      <c r="H24" s="26">
        <f t="shared" si="0"/>
        <v>3.4973244812456596E-2</v>
      </c>
    </row>
    <row r="25" spans="1:10" ht="16.5" x14ac:dyDescent="0.3">
      <c r="A25" s="27" t="s">
        <v>156</v>
      </c>
      <c r="B25" s="24">
        <v>1207788</v>
      </c>
      <c r="C25" s="24">
        <v>14428337</v>
      </c>
      <c r="D25" s="24">
        <v>15636125</v>
      </c>
      <c r="E25" s="23">
        <v>1317451</v>
      </c>
      <c r="F25" s="23">
        <v>12934983</v>
      </c>
      <c r="G25" s="23">
        <v>14252434</v>
      </c>
      <c r="H25" s="26">
        <f t="shared" si="0"/>
        <v>9.7084540086275789E-2</v>
      </c>
    </row>
    <row r="26" spans="1:10" ht="16.5" x14ac:dyDescent="0.3">
      <c r="A26" s="27" t="s">
        <v>157</v>
      </c>
      <c r="B26" s="24">
        <v>9639648</v>
      </c>
      <c r="C26" s="24">
        <v>4720206</v>
      </c>
      <c r="D26" s="24">
        <v>14359854</v>
      </c>
      <c r="E26" s="23">
        <v>8697709</v>
      </c>
      <c r="F26" s="23">
        <v>3651100</v>
      </c>
      <c r="G26" s="23">
        <v>12348809</v>
      </c>
      <c r="H26" s="26">
        <f t="shared" si="0"/>
        <v>0.16285335695126552</v>
      </c>
    </row>
    <row r="27" spans="1:10" ht="16.5" x14ac:dyDescent="0.3">
      <c r="A27" s="32" t="s">
        <v>102</v>
      </c>
      <c r="B27" s="24">
        <v>6858331</v>
      </c>
      <c r="C27" s="24">
        <v>5582604</v>
      </c>
      <c r="D27" s="24">
        <v>12440935</v>
      </c>
      <c r="E27" s="23">
        <v>7306219</v>
      </c>
      <c r="F27" s="23">
        <v>4939394</v>
      </c>
      <c r="G27" s="23">
        <v>12245613</v>
      </c>
      <c r="H27" s="26">
        <f t="shared" si="0"/>
        <v>1.595036524508818E-2</v>
      </c>
    </row>
    <row r="28" spans="1:10" ht="16.5" x14ac:dyDescent="0.3">
      <c r="A28" s="27" t="s">
        <v>101</v>
      </c>
      <c r="B28" s="24">
        <v>685459</v>
      </c>
      <c r="C28" s="24">
        <v>9206833</v>
      </c>
      <c r="D28" s="24">
        <v>9892292</v>
      </c>
      <c r="E28" s="23">
        <v>661199</v>
      </c>
      <c r="F28" s="23">
        <v>7549225</v>
      </c>
      <c r="G28" s="23">
        <v>8210424</v>
      </c>
      <c r="H28" s="26">
        <f t="shared" si="0"/>
        <v>0.20484545012535285</v>
      </c>
    </row>
    <row r="29" spans="1:10" ht="16.5" x14ac:dyDescent="0.3">
      <c r="A29" s="32" t="s">
        <v>158</v>
      </c>
      <c r="B29" s="24">
        <v>1961430</v>
      </c>
      <c r="C29" s="24">
        <v>7557161</v>
      </c>
      <c r="D29" s="24">
        <v>9518591</v>
      </c>
      <c r="E29" s="23">
        <v>1968404</v>
      </c>
      <c r="F29" s="23">
        <v>6578780</v>
      </c>
      <c r="G29" s="23">
        <v>8547184</v>
      </c>
      <c r="H29" s="26">
        <f t="shared" si="0"/>
        <v>0.11365228594587411</v>
      </c>
    </row>
    <row r="30" spans="1:10" ht="16.5" x14ac:dyDescent="0.3">
      <c r="A30" s="27" t="s">
        <v>159</v>
      </c>
      <c r="B30" s="24">
        <v>5471881</v>
      </c>
      <c r="C30" s="24">
        <v>3001947</v>
      </c>
      <c r="D30" s="24">
        <v>8473828</v>
      </c>
      <c r="E30" s="23">
        <v>5458686</v>
      </c>
      <c r="F30" s="23">
        <v>2614444</v>
      </c>
      <c r="G30" s="23">
        <v>8073130</v>
      </c>
      <c r="H30" s="26">
        <f t="shared" si="0"/>
        <v>4.9633537426004536E-2</v>
      </c>
    </row>
    <row r="31" spans="1:10" ht="16.5" x14ac:dyDescent="0.3">
      <c r="A31" s="27" t="s">
        <v>100</v>
      </c>
      <c r="B31" s="24">
        <v>3003818</v>
      </c>
      <c r="C31" s="24">
        <v>3371044</v>
      </c>
      <c r="D31" s="24">
        <v>6374862</v>
      </c>
      <c r="E31" s="23">
        <v>3031814</v>
      </c>
      <c r="F31" s="23">
        <v>2919059</v>
      </c>
      <c r="G31" s="23">
        <v>5950873</v>
      </c>
      <c r="H31" s="26">
        <f t="shared" si="0"/>
        <v>7.1248201734434594E-2</v>
      </c>
    </row>
    <row r="32" spans="1:10" ht="16.5" x14ac:dyDescent="0.3">
      <c r="A32" s="27" t="s">
        <v>160</v>
      </c>
      <c r="B32" s="24">
        <v>1793070</v>
      </c>
      <c r="C32" s="24">
        <v>2577784</v>
      </c>
      <c r="D32" s="24">
        <v>4370854</v>
      </c>
      <c r="E32" s="23">
        <v>1769701</v>
      </c>
      <c r="F32" s="23">
        <v>2113221</v>
      </c>
      <c r="G32" s="23">
        <v>3882922</v>
      </c>
      <c r="H32" s="26">
        <f t="shared" si="0"/>
        <v>0.12566103568395143</v>
      </c>
    </row>
    <row r="33" spans="1:11" ht="16.5" x14ac:dyDescent="0.3">
      <c r="A33" s="27" t="s">
        <v>161</v>
      </c>
      <c r="B33" s="24">
        <v>473681</v>
      </c>
      <c r="C33" s="24">
        <v>3012273</v>
      </c>
      <c r="D33" s="24">
        <v>3485954</v>
      </c>
      <c r="E33" s="23">
        <v>488592</v>
      </c>
      <c r="F33" s="23">
        <v>2807759</v>
      </c>
      <c r="G33" s="23">
        <v>3296351</v>
      </c>
      <c r="H33" s="26">
        <f t="shared" si="0"/>
        <v>5.7519056678126811E-2</v>
      </c>
    </row>
    <row r="34" spans="1:11" ht="16.5" x14ac:dyDescent="0.3">
      <c r="A34" s="32" t="s">
        <v>162</v>
      </c>
      <c r="B34" s="24">
        <v>668340</v>
      </c>
      <c r="C34" s="24">
        <v>1404586</v>
      </c>
      <c r="D34" s="24">
        <v>2072926</v>
      </c>
      <c r="E34" s="23">
        <v>675621</v>
      </c>
      <c r="F34" s="23">
        <v>1143265</v>
      </c>
      <c r="G34" s="23">
        <v>1818886</v>
      </c>
      <c r="H34" s="26">
        <f t="shared" si="0"/>
        <v>0.13966790661976616</v>
      </c>
    </row>
    <row r="35" spans="1:11" ht="16.5" x14ac:dyDescent="0.3">
      <c r="A35" s="32" t="s">
        <v>99</v>
      </c>
      <c r="B35" s="24">
        <v>4525</v>
      </c>
      <c r="C35" s="24">
        <v>217741</v>
      </c>
      <c r="D35" s="24">
        <v>222266</v>
      </c>
      <c r="H35" s="26"/>
    </row>
    <row r="36" spans="1:11" ht="16.5" x14ac:dyDescent="0.3">
      <c r="H36" s="26"/>
    </row>
    <row r="37" spans="1:11" ht="11.45" customHeight="1" x14ac:dyDescent="0.3">
      <c r="A37" s="25" t="s">
        <v>98</v>
      </c>
      <c r="B37" s="24">
        <v>1566636546</v>
      </c>
      <c r="C37" s="24">
        <v>1376610852</v>
      </c>
      <c r="D37" s="24">
        <v>2943247398</v>
      </c>
      <c r="E37" s="23">
        <v>1543617046</v>
      </c>
      <c r="F37" s="23">
        <v>1211269871</v>
      </c>
      <c r="G37" s="23">
        <v>2754886917</v>
      </c>
      <c r="H37" s="26">
        <f t="shared" si="0"/>
        <v>6.8373217004899664E-2</v>
      </c>
    </row>
    <row r="38" spans="1:11" ht="11.45" customHeight="1" x14ac:dyDescent="0.3">
      <c r="K38" s="17" t="s">
        <v>200</v>
      </c>
    </row>
  </sheetData>
  <autoFilter ref="A2:X2">
    <sortState ref="A3:X35">
      <sortCondition descending="1" ref="D2"/>
    </sortState>
  </autoFilter>
  <mergeCells count="2">
    <mergeCell ref="E1:G1"/>
    <mergeCell ref="B1:D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7" sqref="A27"/>
    </sheetView>
  </sheetViews>
  <sheetFormatPr defaultRowHeight="15" x14ac:dyDescent="0.25"/>
  <cols>
    <col min="1" max="1" width="20.5703125" bestFit="1" customWidth="1"/>
    <col min="2" max="6" width="11" bestFit="1" customWidth="1"/>
    <col min="7" max="7" width="12.140625" bestFit="1" customWidth="1"/>
    <col min="8" max="13" width="11" bestFit="1" customWidth="1"/>
  </cols>
  <sheetData>
    <row r="1" spans="1:13" ht="16.5" x14ac:dyDescent="0.3">
      <c r="A1" s="2" t="s">
        <v>18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27</v>
      </c>
      <c r="K1" s="2" t="s">
        <v>28</v>
      </c>
      <c r="L1" s="2" t="s">
        <v>29</v>
      </c>
      <c r="M1" s="2" t="s">
        <v>30</v>
      </c>
    </row>
    <row r="2" spans="1:13" ht="16.5" x14ac:dyDescent="0.3">
      <c r="A2" s="2" t="s">
        <v>2</v>
      </c>
      <c r="B2" s="11">
        <v>10844945</v>
      </c>
      <c r="C2" s="11">
        <v>9113918</v>
      </c>
      <c r="D2" s="11">
        <v>9985077</v>
      </c>
      <c r="E2" s="11">
        <v>13109684</v>
      </c>
      <c r="F2" s="11">
        <v>11599827</v>
      </c>
      <c r="G2" s="11">
        <v>24981389</v>
      </c>
      <c r="H2" s="11">
        <v>37275842</v>
      </c>
      <c r="I2" s="11">
        <v>46360628</v>
      </c>
      <c r="J2" s="11">
        <v>19900161</v>
      </c>
      <c r="K2" s="11">
        <v>9898896</v>
      </c>
      <c r="L2" s="11">
        <v>8460707</v>
      </c>
      <c r="M2" s="11">
        <v>11456720</v>
      </c>
    </row>
    <row r="3" spans="1:13" ht="16.5" x14ac:dyDescent="0.3">
      <c r="A3" s="2" t="s">
        <v>3</v>
      </c>
      <c r="B3" s="11">
        <v>7566036</v>
      </c>
      <c r="C3" s="11">
        <v>9487659</v>
      </c>
      <c r="D3" s="11">
        <v>10433155</v>
      </c>
      <c r="E3" s="11">
        <v>16894983</v>
      </c>
      <c r="F3" s="11">
        <v>22454283</v>
      </c>
      <c r="G3" s="11">
        <v>29204324</v>
      </c>
      <c r="H3" s="11">
        <v>37989324</v>
      </c>
      <c r="I3" s="11">
        <v>36247678</v>
      </c>
      <c r="J3" s="11">
        <v>29981365</v>
      </c>
      <c r="K3" s="11">
        <v>19152955</v>
      </c>
      <c r="L3" s="11">
        <v>7277583</v>
      </c>
      <c r="M3" s="11">
        <v>7492910</v>
      </c>
    </row>
    <row r="4" spans="1:13" ht="16.5" x14ac:dyDescent="0.3">
      <c r="A4" s="2" t="s">
        <v>4</v>
      </c>
      <c r="B4" s="11">
        <v>18410981</v>
      </c>
      <c r="C4" s="11">
        <v>18601577</v>
      </c>
      <c r="D4" s="11">
        <v>20418232</v>
      </c>
      <c r="E4" s="11">
        <v>30004667</v>
      </c>
      <c r="F4" s="11">
        <v>34054110</v>
      </c>
      <c r="G4" s="11">
        <v>54185713</v>
      </c>
      <c r="H4" s="11">
        <v>75265166</v>
      </c>
      <c r="I4" s="11">
        <v>82608306</v>
      </c>
      <c r="J4" s="11">
        <v>49881526</v>
      </c>
      <c r="K4" s="11">
        <v>29051851</v>
      </c>
      <c r="L4" s="11">
        <v>15738290</v>
      </c>
      <c r="M4" s="11">
        <v>18949630</v>
      </c>
    </row>
    <row r="5" spans="1:13" ht="16.5" x14ac:dyDescent="0.3">
      <c r="A5" s="2" t="s">
        <v>2</v>
      </c>
      <c r="B5" s="6">
        <f>B2/SUM($B$2:$M$2)</f>
        <v>5.0918152614886469E-2</v>
      </c>
      <c r="C5" s="6">
        <f t="shared" ref="C5:M5" si="0">C2/SUM($B$2:$M$2)</f>
        <v>4.2790799551640037E-2</v>
      </c>
      <c r="D5" s="6">
        <f t="shared" si="0"/>
        <v>4.6880982297041865E-2</v>
      </c>
      <c r="E5" s="6">
        <f t="shared" si="0"/>
        <v>6.1551339416192084E-2</v>
      </c>
      <c r="F5" s="6">
        <f t="shared" si="0"/>
        <v>5.4462402667074902E-2</v>
      </c>
      <c r="G5" s="6">
        <f t="shared" si="0"/>
        <v>0.11729023776827324</v>
      </c>
      <c r="H5" s="6">
        <f t="shared" si="0"/>
        <v>0.17501398225665457</v>
      </c>
      <c r="I5" s="6">
        <f t="shared" si="0"/>
        <v>0.21766800401716918</v>
      </c>
      <c r="J5" s="6">
        <f t="shared" si="0"/>
        <v>9.3433340128401918E-2</v>
      </c>
      <c r="K5" s="6">
        <f t="shared" si="0"/>
        <v>4.647635347591797E-2</v>
      </c>
      <c r="L5" s="6">
        <f t="shared" si="0"/>
        <v>3.9723905492912895E-2</v>
      </c>
      <c r="M5" s="6">
        <f t="shared" si="0"/>
        <v>5.3790500313834887E-2</v>
      </c>
    </row>
    <row r="6" spans="1:13" ht="16.5" x14ac:dyDescent="0.3">
      <c r="A6" s="2" t="s">
        <v>3</v>
      </c>
      <c r="B6" s="6">
        <f>B3/SUM($B$3:$M$3)</f>
        <v>3.2308323275817806E-2</v>
      </c>
      <c r="C6" s="6">
        <f t="shared" ref="C6:M6" si="1">C3/SUM($B$3:$M$3)</f>
        <v>4.0513996246214302E-2</v>
      </c>
      <c r="D6" s="6">
        <f t="shared" si="1"/>
        <v>4.4551432814582813E-2</v>
      </c>
      <c r="E6" s="6">
        <f t="shared" si="1"/>
        <v>7.2144590972531203E-2</v>
      </c>
      <c r="F6" s="6">
        <f t="shared" si="1"/>
        <v>9.588379358632447E-2</v>
      </c>
      <c r="G6" s="6">
        <f t="shared" si="1"/>
        <v>0.12470767266290095</v>
      </c>
      <c r="H6" s="6">
        <f t="shared" si="1"/>
        <v>0.16222118964564586</v>
      </c>
      <c r="I6" s="6">
        <f t="shared" si="1"/>
        <v>0.15478405056779387</v>
      </c>
      <c r="J6" s="6">
        <f t="shared" si="1"/>
        <v>0.1280257763339071</v>
      </c>
      <c r="K6" s="6">
        <f t="shared" si="1"/>
        <v>8.1786534167586689E-2</v>
      </c>
      <c r="L6" s="6">
        <f t="shared" si="1"/>
        <v>3.1076577514380841E-2</v>
      </c>
      <c r="M6" s="6">
        <f t="shared" si="1"/>
        <v>3.1996062212314082E-2</v>
      </c>
    </row>
    <row r="9" spans="1:13" ht="16.5" x14ac:dyDescent="0.25">
      <c r="A9" s="18" t="s">
        <v>201</v>
      </c>
    </row>
    <row r="23" spans="1:7" x14ac:dyDescent="0.25">
      <c r="G23" s="15">
        <f>G4+H4+I4+J4</f>
        <v>261940711</v>
      </c>
    </row>
    <row r="24" spans="1:7" x14ac:dyDescent="0.25">
      <c r="G24" s="15">
        <f>SUM(B4:M4)</f>
        <v>447170049</v>
      </c>
    </row>
    <row r="25" spans="1:7" x14ac:dyDescent="0.25">
      <c r="G25" s="6">
        <f>G23/G24</f>
        <v>0.58577427443044161</v>
      </c>
    </row>
    <row r="27" spans="1:7" x14ac:dyDescent="0.25">
      <c r="A27" s="17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K7" sqref="K7"/>
    </sheetView>
  </sheetViews>
  <sheetFormatPr defaultRowHeight="15" x14ac:dyDescent="0.25"/>
  <sheetData>
    <row r="1" spans="1:1" ht="16.5" x14ac:dyDescent="0.3">
      <c r="A1" s="56" t="s">
        <v>216</v>
      </c>
    </row>
    <row r="27" spans="1:1" x14ac:dyDescent="0.25">
      <c r="A27" s="17" t="s">
        <v>34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F25" sqref="F25"/>
    </sheetView>
  </sheetViews>
  <sheetFormatPr defaultColWidth="9" defaultRowHeight="15" x14ac:dyDescent="0.25"/>
  <cols>
    <col min="1" max="16384" width="9" style="29"/>
  </cols>
  <sheetData>
    <row r="1" spans="1:3" ht="16.5" x14ac:dyDescent="0.25">
      <c r="A1" s="18" t="s">
        <v>293</v>
      </c>
    </row>
    <row r="3" spans="1:3" s="116" customFormat="1" x14ac:dyDescent="0.25"/>
    <row r="4" spans="1:3" s="116" customFormat="1" x14ac:dyDescent="0.25">
      <c r="A4" s="117" t="s">
        <v>294</v>
      </c>
      <c r="B4" s="117" t="s">
        <v>295</v>
      </c>
      <c r="C4" s="117" t="s">
        <v>296</v>
      </c>
    </row>
    <row r="5" spans="1:3" s="116" customFormat="1" x14ac:dyDescent="0.25">
      <c r="A5" s="118" t="s">
        <v>119</v>
      </c>
      <c r="B5" s="119">
        <v>4.8064671652855696E-2</v>
      </c>
      <c r="C5" s="119">
        <v>-3.2203128136553301E-2</v>
      </c>
    </row>
    <row r="6" spans="1:3" s="116" customFormat="1" x14ac:dyDescent="0.25">
      <c r="A6" s="118" t="s">
        <v>125</v>
      </c>
      <c r="B6" s="119">
        <v>0.10989528529879651</v>
      </c>
      <c r="C6" s="119">
        <v>1.8551881942268568E-2</v>
      </c>
    </row>
    <row r="7" spans="1:3" s="116" customFormat="1" x14ac:dyDescent="0.25">
      <c r="A7" s="118" t="s">
        <v>111</v>
      </c>
      <c r="B7" s="119">
        <v>7.2451015221490445E-2</v>
      </c>
      <c r="C7" s="119">
        <v>3.2412024235690992E-2</v>
      </c>
    </row>
    <row r="8" spans="1:3" s="116" customFormat="1" x14ac:dyDescent="0.25">
      <c r="A8" s="118" t="s">
        <v>297</v>
      </c>
      <c r="B8" s="119">
        <v>4.9972159951321815E-2</v>
      </c>
      <c r="C8" s="119">
        <v>7.2576731492053959E-2</v>
      </c>
    </row>
    <row r="9" spans="1:3" s="116" customFormat="1" x14ac:dyDescent="0.25">
      <c r="A9" s="118" t="s">
        <v>84</v>
      </c>
      <c r="B9" s="119">
        <v>7.7288136699721344E-2</v>
      </c>
      <c r="C9" s="119">
        <v>3.8570399485086337E-2</v>
      </c>
    </row>
    <row r="10" spans="1:3" s="116" customFormat="1" x14ac:dyDescent="0.25">
      <c r="A10" s="118" t="s">
        <v>113</v>
      </c>
      <c r="B10" s="119">
        <v>9.0659794835969296E-2</v>
      </c>
      <c r="C10" s="119">
        <v>9.2681672336268582E-3</v>
      </c>
    </row>
    <row r="11" spans="1:3" s="116" customFormat="1" x14ac:dyDescent="0.25">
      <c r="A11" s="118" t="s">
        <v>298</v>
      </c>
      <c r="B11" s="119">
        <v>6.3777508892016943E-2</v>
      </c>
      <c r="C11" s="119">
        <v>9.875619280116206E-2</v>
      </c>
    </row>
    <row r="12" spans="1:3" s="116" customFormat="1" x14ac:dyDescent="0.25">
      <c r="A12" s="118" t="s">
        <v>117</v>
      </c>
      <c r="B12" s="119">
        <v>3.9723123356263094E-2</v>
      </c>
      <c r="C12" s="119">
        <v>6.6953863935838201E-2</v>
      </c>
    </row>
    <row r="13" spans="1:3" s="116" customFormat="1" x14ac:dyDescent="0.25">
      <c r="A13" s="118" t="s">
        <v>120</v>
      </c>
      <c r="B13" s="119">
        <v>2.6908978871610378E-2</v>
      </c>
      <c r="C13" s="119">
        <v>-2.933359187287268E-2</v>
      </c>
    </row>
    <row r="14" spans="1:3" s="116" customFormat="1" x14ac:dyDescent="0.25">
      <c r="A14" s="118" t="s">
        <v>110</v>
      </c>
      <c r="B14" s="119">
        <v>7.5383303248477418E-2</v>
      </c>
      <c r="C14" s="119">
        <v>-4.2805876311567487E-2</v>
      </c>
    </row>
    <row r="15" spans="1:3" s="116" customFormat="1" x14ac:dyDescent="0.25">
      <c r="A15" s="118" t="s">
        <v>122</v>
      </c>
      <c r="B15" s="119">
        <v>7.8685446135425871E-2</v>
      </c>
      <c r="C15" s="119">
        <v>9.1646030105154777E-2</v>
      </c>
    </row>
    <row r="16" spans="1:3" s="116" customFormat="1" x14ac:dyDescent="0.25">
      <c r="A16" s="118" t="s">
        <v>123</v>
      </c>
      <c r="B16" s="119">
        <v>5.6771871806753195E-3</v>
      </c>
      <c r="C16" s="119">
        <v>2.7951267018937787E-2</v>
      </c>
    </row>
    <row r="17" spans="1:5" s="116" customFormat="1" x14ac:dyDescent="0.25">
      <c r="A17" s="118" t="s">
        <v>109</v>
      </c>
      <c r="B17" s="119">
        <v>0.24894798341743457</v>
      </c>
      <c r="C17" s="119">
        <v>0.15031975373344944</v>
      </c>
    </row>
    <row r="18" spans="1:5" s="116" customFormat="1" x14ac:dyDescent="0.25">
      <c r="A18" s="118" t="s">
        <v>124</v>
      </c>
      <c r="B18" s="119">
        <v>6.4949889691434934E-2</v>
      </c>
      <c r="C18" s="119">
        <v>0.10169148519711652</v>
      </c>
    </row>
    <row r="19" spans="1:5" s="116" customFormat="1" x14ac:dyDescent="0.25">
      <c r="A19" s="118" t="s">
        <v>128</v>
      </c>
      <c r="B19" s="119">
        <v>0.19151754214859715</v>
      </c>
      <c r="C19" s="119">
        <v>0.12542164701065633</v>
      </c>
    </row>
    <row r="20" spans="1:5" s="116" customFormat="1" x14ac:dyDescent="0.25">
      <c r="A20" s="118" t="s">
        <v>114</v>
      </c>
      <c r="B20" s="119">
        <v>0.16586440582485987</v>
      </c>
      <c r="C20" s="119">
        <v>-5.9845924578588935E-2</v>
      </c>
    </row>
    <row r="21" spans="1:5" s="116" customFormat="1" x14ac:dyDescent="0.25">
      <c r="A21" s="118" t="s">
        <v>116</v>
      </c>
      <c r="B21" s="119">
        <v>4.3680528786990178E-2</v>
      </c>
      <c r="C21" s="119">
        <v>8.9413448940641599E-2</v>
      </c>
    </row>
    <row r="22" spans="1:5" s="116" customFormat="1" x14ac:dyDescent="0.25">
      <c r="A22" s="118" t="s">
        <v>127</v>
      </c>
      <c r="B22" s="119">
        <v>0.14355842377648789</v>
      </c>
      <c r="C22" s="119">
        <v>-7.1926565370711959E-2</v>
      </c>
    </row>
    <row r="23" spans="1:5" s="116" customFormat="1" x14ac:dyDescent="0.25">
      <c r="A23" s="118" t="s">
        <v>126</v>
      </c>
      <c r="B23" s="119">
        <v>0.11656758660035201</v>
      </c>
      <c r="C23" s="119">
        <v>-0.14815083943578911</v>
      </c>
    </row>
    <row r="24" spans="1:5" s="116" customFormat="1" x14ac:dyDescent="0.25">
      <c r="A24" s="118" t="s">
        <v>112</v>
      </c>
      <c r="B24" s="119">
        <v>0.11263684155128986</v>
      </c>
      <c r="C24" s="119">
        <v>8.821429618170272E-2</v>
      </c>
    </row>
    <row r="25" spans="1:5" s="116" customFormat="1" x14ac:dyDescent="0.25">
      <c r="A25" s="120" t="s">
        <v>115</v>
      </c>
      <c r="B25" s="121">
        <v>-3.4037006278046303E-2</v>
      </c>
      <c r="C25" s="121">
        <v>-6.2416227245882298E-2</v>
      </c>
      <c r="E25" s="17" t="s">
        <v>34</v>
      </c>
    </row>
    <row r="26" spans="1:5" s="116" customFormat="1" x14ac:dyDescent="0.25">
      <c r="A26" s="122" t="s">
        <v>35</v>
      </c>
      <c r="B26" s="123">
        <v>8.3324660373780807E-2</v>
      </c>
      <c r="C26" s="123">
        <v>2.1980464403898316E-2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18</vt:i4>
      </vt:variant>
    </vt:vector>
  </HeadingPairs>
  <TitlesOfParts>
    <vt:vector size="18" baseType="lpstr">
      <vt:lpstr>Prospetto 1</vt:lpstr>
      <vt:lpstr>Figura 1</vt:lpstr>
      <vt:lpstr>Figura 2</vt:lpstr>
      <vt:lpstr>Prospetto 2</vt:lpstr>
      <vt:lpstr>Figura 3</vt:lpstr>
      <vt:lpstr>Figura 4</vt:lpstr>
      <vt:lpstr>Figura 5</vt:lpstr>
      <vt:lpstr>Figura 6</vt:lpstr>
      <vt:lpstr>Figura 7</vt:lpstr>
      <vt:lpstr>Prospetto 3</vt:lpstr>
      <vt:lpstr>Prospetto 4</vt:lpstr>
      <vt:lpstr>Figura 8</vt:lpstr>
      <vt:lpstr>Figura 9</vt:lpstr>
      <vt:lpstr>Prospetto 5</vt:lpstr>
      <vt:lpstr>Figura 10</vt:lpstr>
      <vt:lpstr>Figura 11</vt:lpstr>
      <vt:lpstr>Prospetto 6</vt:lpstr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dcterms:created xsi:type="dcterms:W3CDTF">2024-10-28T15:51:54Z</dcterms:created>
  <dcterms:modified xsi:type="dcterms:W3CDTF">2024-11-27T10:59:16Z</dcterms:modified>
</cp:coreProperties>
</file>