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ENTE\Desktop\"/>
    </mc:Choice>
  </mc:AlternateContent>
  <bookViews>
    <workbookView xWindow="0" yWindow="0" windowWidth="19200" windowHeight="6350" tabRatio="775"/>
  </bookViews>
  <sheets>
    <sheet name="PROSPETTO 1 testo" sheetId="21" r:id="rId1"/>
    <sheet name="PROSPETTO 2 testo" sheetId="22" r:id="rId2"/>
    <sheet name="PROSPETTO 3 testo" sheetId="23" r:id="rId3"/>
    <sheet name="PROSPETTO 4 testo" sheetId="13" r:id="rId4"/>
    <sheet name="figura 1 c.capitale" sheetId="25" r:id="rId5"/>
    <sheet name="figura 2 cuneo lav" sheetId="18" r:id="rId6"/>
    <sheet name="Prospetto 5" sheetId="19" r:id="rId7"/>
    <sheet name="Figura 3" sheetId="27" r:id="rId8"/>
    <sheet name="figura 4a" sheetId="28" r:id="rId9"/>
    <sheet name="Figura 4b" sheetId="29" r:id="rId10"/>
    <sheet name="Figura 5a" sheetId="30" r:id="rId11"/>
    <sheet name="Figura 5b" sheetId="31" r:id="rId12"/>
    <sheet name="Figura 6a" sheetId="32" r:id="rId13"/>
    <sheet name="Figura 6b" sheetId="33" r:id="rId14"/>
    <sheet name="Figura 7a" sheetId="34" r:id="rId15"/>
    <sheet name="Figura 7b" sheetId="35" r:id="rId16"/>
    <sheet name="Prospetto 6 new" sheetId="26" r:id="rId17"/>
    <sheet name="Prospetto A.2 nota metod" sheetId="10" r:id="rId18"/>
    <sheet name="Prospetto 3  Nota metod" sheetId="8" r:id="rId19"/>
    <sheet name="Prospetto 4 Nota metod" sheetId="3" r:id="rId20"/>
    <sheet name="Prospetto 5 Nota metod" sheetId="2" r:id="rId21"/>
    <sheet name="Prospetto 6 Nota metod" sheetId="7" r:id="rId22"/>
  </sheets>
  <externalReferences>
    <externalReference r:id="rId23"/>
  </externalReferences>
  <calcPr calcId="162913"/>
</workbook>
</file>

<file path=xl/calcChain.xml><?xml version="1.0" encoding="utf-8"?>
<calcChain xmlns="http://schemas.openxmlformats.org/spreadsheetml/2006/main">
  <c r="F17" i="25" l="1"/>
  <c r="D17" i="25"/>
  <c r="C17" i="25"/>
  <c r="F10" i="25"/>
  <c r="F9" i="25"/>
  <c r="F8" i="25"/>
  <c r="F7" i="25"/>
  <c r="F6" i="25"/>
  <c r="F5" i="25"/>
  <c r="F4" i="25"/>
  <c r="F3" i="25"/>
  <c r="G49" i="22" l="1"/>
  <c r="F49" i="22"/>
  <c r="E49" i="22"/>
  <c r="G48" i="22"/>
  <c r="F48" i="22"/>
  <c r="E48" i="22"/>
  <c r="G47" i="22"/>
  <c r="F47" i="22"/>
  <c r="E47" i="22"/>
  <c r="G46" i="22"/>
  <c r="F46" i="22"/>
  <c r="E46" i="22"/>
  <c r="G45" i="22"/>
  <c r="F45" i="22"/>
  <c r="E45" i="22"/>
  <c r="G44" i="22"/>
  <c r="F44" i="22"/>
  <c r="E44" i="22"/>
  <c r="G42" i="22"/>
  <c r="F42" i="22"/>
  <c r="E42" i="22"/>
  <c r="G41" i="22"/>
  <c r="F41" i="22"/>
  <c r="E41" i="22"/>
  <c r="G40" i="22"/>
  <c r="F40" i="22"/>
  <c r="E40" i="22"/>
  <c r="G38" i="22"/>
  <c r="F38" i="22"/>
  <c r="E38" i="22"/>
  <c r="G37" i="22"/>
  <c r="F37" i="22"/>
  <c r="E37" i="22"/>
  <c r="G35" i="22"/>
  <c r="F35" i="22"/>
  <c r="E35" i="22"/>
  <c r="G34" i="22"/>
  <c r="F34" i="22"/>
  <c r="E34" i="22"/>
  <c r="G33" i="22"/>
  <c r="F33" i="22"/>
  <c r="E33" i="22"/>
  <c r="G32" i="22"/>
  <c r="F32" i="22"/>
  <c r="E32" i="22"/>
  <c r="G31" i="22"/>
  <c r="F31" i="22"/>
  <c r="E31" i="22"/>
  <c r="G29" i="22"/>
  <c r="F29" i="22"/>
  <c r="E29" i="22"/>
  <c r="G28" i="22"/>
  <c r="F28" i="22"/>
  <c r="E28" i="22"/>
  <c r="G27" i="22"/>
  <c r="F27" i="22"/>
  <c r="E27" i="22"/>
  <c r="G26" i="22"/>
  <c r="F26" i="22"/>
  <c r="E26" i="22"/>
  <c r="G24" i="22"/>
  <c r="F24" i="22"/>
  <c r="E24" i="22"/>
  <c r="G23" i="22"/>
  <c r="F23" i="22"/>
  <c r="E23" i="22"/>
  <c r="G22" i="22"/>
  <c r="F22" i="22"/>
  <c r="E22" i="22"/>
  <c r="G21" i="22"/>
  <c r="F21" i="22"/>
  <c r="E21" i="22"/>
  <c r="G20" i="22"/>
  <c r="F20" i="22"/>
  <c r="E20" i="22"/>
  <c r="G19" i="22"/>
  <c r="F19" i="22"/>
  <c r="E19" i="22"/>
  <c r="G17" i="22"/>
  <c r="F17" i="22"/>
  <c r="E17" i="22"/>
  <c r="G16" i="22"/>
  <c r="F16" i="22"/>
  <c r="E16" i="22"/>
  <c r="G15" i="22"/>
  <c r="F15" i="22"/>
  <c r="E15" i="22"/>
  <c r="G14" i="22"/>
  <c r="F14" i="22"/>
  <c r="E14" i="22"/>
  <c r="G13" i="22"/>
  <c r="F13" i="22"/>
  <c r="E13" i="22"/>
  <c r="G11" i="22"/>
  <c r="F11" i="22"/>
  <c r="E11" i="22"/>
  <c r="D26" i="21"/>
  <c r="E26" i="21"/>
  <c r="F26" i="21"/>
  <c r="G26" i="21"/>
  <c r="H26" i="21"/>
  <c r="D27" i="21"/>
  <c r="E27" i="21"/>
  <c r="F27" i="21"/>
  <c r="G27" i="21"/>
  <c r="H27" i="21"/>
  <c r="D28" i="21"/>
  <c r="E28" i="21"/>
  <c r="F28" i="21"/>
  <c r="G28" i="21"/>
  <c r="H28" i="21"/>
  <c r="D29" i="21"/>
  <c r="E29" i="21"/>
  <c r="F29" i="21"/>
  <c r="G29" i="21"/>
  <c r="H29" i="21"/>
  <c r="D37" i="21"/>
  <c r="E37" i="21"/>
  <c r="F37" i="21"/>
  <c r="G37" i="21"/>
  <c r="H37" i="21"/>
  <c r="D38" i="21"/>
  <c r="E38" i="21"/>
  <c r="F38" i="21"/>
  <c r="G38" i="21"/>
  <c r="H38" i="21"/>
  <c r="D31" i="21"/>
  <c r="E31" i="21"/>
  <c r="F31" i="21"/>
  <c r="G31" i="21"/>
  <c r="H31" i="21"/>
  <c r="D32" i="21"/>
  <c r="E32" i="21"/>
  <c r="F32" i="21"/>
  <c r="G32" i="21"/>
  <c r="H32" i="21"/>
  <c r="D33" i="21"/>
  <c r="E33" i="21"/>
  <c r="F33" i="21"/>
  <c r="G33" i="21"/>
  <c r="H33" i="21"/>
  <c r="D34" i="21"/>
  <c r="E34" i="21"/>
  <c r="F34" i="21"/>
  <c r="G34" i="21"/>
  <c r="H34" i="21"/>
  <c r="D35" i="21"/>
  <c r="E35" i="21"/>
  <c r="F35" i="21"/>
  <c r="G35" i="21"/>
  <c r="H35" i="21"/>
  <c r="H49" i="21"/>
  <c r="G49" i="21"/>
  <c r="F49" i="21"/>
  <c r="E49" i="21"/>
  <c r="D49" i="21"/>
  <c r="H48" i="21"/>
  <c r="G48" i="21"/>
  <c r="F48" i="21"/>
  <c r="E48" i="21"/>
  <c r="D48" i="21"/>
  <c r="H47" i="21"/>
  <c r="G47" i="21"/>
  <c r="F47" i="21"/>
  <c r="E47" i="21"/>
  <c r="D47" i="21"/>
  <c r="H46" i="21"/>
  <c r="G46" i="21"/>
  <c r="F46" i="21"/>
  <c r="E46" i="21"/>
  <c r="D46" i="21"/>
  <c r="H45" i="21"/>
  <c r="G45" i="21"/>
  <c r="F45" i="21"/>
  <c r="E45" i="21"/>
  <c r="D45" i="21"/>
  <c r="H44" i="21"/>
  <c r="G44" i="21"/>
  <c r="F44" i="21"/>
  <c r="E44" i="21"/>
  <c r="D44" i="21"/>
  <c r="H42" i="21"/>
  <c r="G42" i="21"/>
  <c r="F42" i="21"/>
  <c r="E42" i="21"/>
  <c r="D42" i="21"/>
  <c r="H41" i="21"/>
  <c r="G41" i="21"/>
  <c r="F41" i="21"/>
  <c r="E41" i="21"/>
  <c r="D41" i="21"/>
  <c r="H40" i="21"/>
  <c r="G40" i="21"/>
  <c r="F40" i="21"/>
  <c r="E40" i="21"/>
  <c r="D40" i="21"/>
  <c r="H24" i="21"/>
  <c r="G24" i="21"/>
  <c r="F24" i="21"/>
  <c r="E24" i="21"/>
  <c r="D24" i="21"/>
  <c r="H23" i="21"/>
  <c r="G23" i="21"/>
  <c r="F23" i="21"/>
  <c r="E23" i="21"/>
  <c r="D23" i="21"/>
  <c r="H22" i="21"/>
  <c r="G22" i="21"/>
  <c r="F22" i="21"/>
  <c r="E22" i="21"/>
  <c r="D22" i="21"/>
  <c r="H21" i="21"/>
  <c r="G21" i="21"/>
  <c r="F21" i="21"/>
  <c r="E21" i="21"/>
  <c r="D21" i="21"/>
  <c r="H20" i="21"/>
  <c r="G20" i="21"/>
  <c r="F20" i="21"/>
  <c r="E20" i="21"/>
  <c r="D20" i="21"/>
  <c r="H19" i="21"/>
  <c r="G19" i="21"/>
  <c r="F19" i="21"/>
  <c r="E19" i="21"/>
  <c r="D19" i="21"/>
  <c r="H17" i="21"/>
  <c r="G17" i="21"/>
  <c r="F17" i="21"/>
  <c r="E17" i="21"/>
  <c r="D17" i="21"/>
  <c r="H16" i="21"/>
  <c r="G16" i="21"/>
  <c r="F16" i="21"/>
  <c r="E16" i="21"/>
  <c r="D16" i="21"/>
  <c r="H15" i="21"/>
  <c r="G15" i="21"/>
  <c r="F15" i="21"/>
  <c r="E15" i="21"/>
  <c r="D15" i="21"/>
  <c r="H14" i="21"/>
  <c r="G14" i="21"/>
  <c r="F14" i="21"/>
  <c r="E14" i="21"/>
  <c r="D14" i="21"/>
  <c r="H13" i="21"/>
  <c r="G13" i="21"/>
  <c r="F13" i="21"/>
  <c r="E13" i="21"/>
  <c r="D13" i="21"/>
  <c r="H11" i="21"/>
  <c r="G11" i="21"/>
  <c r="F11" i="21"/>
  <c r="E11" i="21"/>
  <c r="D11" i="21"/>
  <c r="C2" i="18" l="1"/>
  <c r="F2" i="18" s="1"/>
  <c r="D2" i="18"/>
  <c r="C3" i="18"/>
  <c r="D3" i="18"/>
  <c r="F3" i="18"/>
  <c r="D7" i="18"/>
  <c r="Q1" i="18" l="1"/>
  <c r="Q2" i="18" s="1"/>
</calcChain>
</file>

<file path=xl/sharedStrings.xml><?xml version="1.0" encoding="utf-8"?>
<sst xmlns="http://schemas.openxmlformats.org/spreadsheetml/2006/main" count="476" uniqueCount="192">
  <si>
    <t>0</t>
  </si>
  <si>
    <t>numero imprese</t>
  </si>
  <si>
    <t>frequenze (%)</t>
  </si>
  <si>
    <t>valori simulati</t>
  </si>
  <si>
    <t>UnicoSC 2021</t>
  </si>
  <si>
    <t>differenza %</t>
  </si>
  <si>
    <t>sotto stima</t>
  </si>
  <si>
    <t>stima esatta</t>
  </si>
  <si>
    <t>sovra stima</t>
  </si>
  <si>
    <t>Totale</t>
  </si>
  <si>
    <t>Settore: (a)</t>
  </si>
  <si>
    <t>Ind. estr. e manifatturiera</t>
  </si>
  <si>
    <t>Energia, gas, acqua, rifiuti</t>
  </si>
  <si>
    <t>Costruzioni</t>
  </si>
  <si>
    <t>Commercio</t>
  </si>
  <si>
    <t>Altri servizi</t>
  </si>
  <si>
    <t>Tecnologia e conoscenza: (b)</t>
  </si>
  <si>
    <t>Manifattura - intensità tecnologica:</t>
  </si>
  <si>
    <t>-alta</t>
  </si>
  <si>
    <t>-medio-alta</t>
  </si>
  <si>
    <t>-medio-bassa</t>
  </si>
  <si>
    <t>-bassa</t>
  </si>
  <si>
    <t>Servizi - intensità di conoscenza:</t>
  </si>
  <si>
    <t>-alta - tecnologia</t>
  </si>
  <si>
    <t>-alta - servizi di mercato</t>
  </si>
  <si>
    <t>-alta - altri servizi</t>
  </si>
  <si>
    <t>Altro</t>
  </si>
  <si>
    <t>Classe di fatturato:</t>
  </si>
  <si>
    <t>1-500.000</t>
  </si>
  <si>
    <t>500.000-2 milioni</t>
  </si>
  <si>
    <t>2-10 milioni</t>
  </si>
  <si>
    <t>10-50 milioni</t>
  </si>
  <si>
    <t>50 milioni+</t>
  </si>
  <si>
    <t>Classe di addetti:</t>
  </si>
  <si>
    <t>1-9</t>
  </si>
  <si>
    <t>10-19</t>
  </si>
  <si>
    <t>20-49</t>
  </si>
  <si>
    <t>50-249</t>
  </si>
  <si>
    <t>250-499</t>
  </si>
  <si>
    <t>500+</t>
  </si>
  <si>
    <t>Rip. geografica:</t>
  </si>
  <si>
    <t>Nord Ovest</t>
  </si>
  <si>
    <t>Nord Est</t>
  </si>
  <si>
    <t>Centro</t>
  </si>
  <si>
    <t>Mezzogiorno</t>
  </si>
  <si>
    <t>Struttura proprietaria:</t>
  </si>
  <si>
    <t xml:space="preserve">Impresa singola </t>
  </si>
  <si>
    <t>Impresa in gruppo naz.</t>
  </si>
  <si>
    <t>Consolidato nazionale</t>
  </si>
  <si>
    <t>Controllata estera</t>
  </si>
  <si>
    <t>Multinazionale</t>
  </si>
  <si>
    <t>Export:</t>
  </si>
  <si>
    <t>No</t>
  </si>
  <si>
    <t>Sì</t>
  </si>
  <si>
    <t>Interessi</t>
  </si>
  <si>
    <t>Perdite scomputate</t>
  </si>
  <si>
    <t>Perdite riportate</t>
  </si>
  <si>
    <t>Deduzione ACE</t>
  </si>
  <si>
    <t>Eccedenze ACE</t>
  </si>
  <si>
    <t>Imponibile IRES</t>
  </si>
  <si>
    <t>Società singole</t>
  </si>
  <si>
    <t>Gruppi fiscali</t>
  </si>
  <si>
    <t>Numero imprese</t>
  </si>
  <si>
    <t>Valori simulati</t>
  </si>
  <si>
    <t>Gettito</t>
  </si>
  <si>
    <t>Numero gruppi</t>
  </si>
  <si>
    <t>Imprese in perdita</t>
  </si>
  <si>
    <t xml:space="preserve">Maggiorazione quote di ammortamento </t>
  </si>
  <si>
    <t>Credito d'imposta</t>
  </si>
  <si>
    <t>Periodo di applicazione</t>
  </si>
  <si>
    <t>15/10/2015 – 2016</t>
  </si>
  <si>
    <t>Beni tangibili ordinari</t>
  </si>
  <si>
    <t>aliquota</t>
  </si>
  <si>
    <t>tetto</t>
  </si>
  <si>
    <t>Beni intangibili ordinari</t>
  </si>
  <si>
    <t>Beni tangibili  Industria 4.0</t>
  </si>
  <si>
    <t>20(50)</t>
  </si>
  <si>
    <t>Beni intangibili Industria 4.0</t>
  </si>
  <si>
    <t>15%(***)</t>
  </si>
  <si>
    <t xml:space="preserve">Ripartizione pluriennale </t>
  </si>
  <si>
    <t>Periodo di ammortamento</t>
  </si>
  <si>
    <t>5 quote annuali</t>
  </si>
  <si>
    <t xml:space="preserve">3 quote annuali </t>
  </si>
  <si>
    <t>PROSPETTO A.2 – INDUSTRIA 4.0: SUPER/IPER AMMORTAMENTO E CREDITO D'IMPOSTA</t>
  </si>
  <si>
    <t>ALIQUOTE EFFETTIVE IRES A NORMATIVA VIGENTE, E ALIQUOTE EFFETTIVE</t>
  </si>
  <si>
    <t>Aliquote effettive IRES
normativa</t>
  </si>
  <si>
    <t>Aliquote effettive
IRES + IRAP
normativa</t>
  </si>
  <si>
    <t>previgente</t>
  </si>
  <si>
    <t>vigente</t>
  </si>
  <si>
    <t>Alto</t>
  </si>
  <si>
    <t>Medio</t>
  </si>
  <si>
    <t>Basso</t>
  </si>
  <si>
    <t>In salute</t>
  </si>
  <si>
    <t>Fragile</t>
  </si>
  <si>
    <t>Fragile s.p.</t>
  </si>
  <si>
    <t>A rischio</t>
  </si>
  <si>
    <t>A rischio s.p.</t>
  </si>
  <si>
    <t>Fortemente a rischio</t>
  </si>
  <si>
    <t>Aliquote effettive IRES</t>
  </si>
  <si>
    <t>Perdenti ACE</t>
  </si>
  <si>
    <t>Non beneficiari ACE</t>
  </si>
  <si>
    <t>TAVOLA 2. PRELIEVO IRES E IRAP SUI PROFITTI SOCIETARI ANTE-IMPOSTE: CONFRONTO TRA</t>
  </si>
  <si>
    <t>Tecnologia e conoscenza:</t>
  </si>
  <si>
    <t>Settore:</t>
  </si>
  <si>
    <t>Anno</t>
  </si>
  <si>
    <t>Differenza %</t>
  </si>
  <si>
    <t>Tavola. Legge di Bilancio 2024. Impatto derivante dall'eliminazione dell'ACE e dell'introduzione della deduzione incremento occupazione in termini di perdenti e beneficiari</t>
  </si>
  <si>
    <t>Società</t>
  </si>
  <si>
    <t>Distribuzione addetti</t>
  </si>
  <si>
    <t>Eliminazione ACE</t>
  </si>
  <si>
    <t>Deduzione incremento occupazione</t>
  </si>
  <si>
    <t>Beneficiari</t>
  </si>
  <si>
    <t>%</t>
  </si>
  <si>
    <t>Fonte: Istat modello MATIS</t>
  </si>
  <si>
    <t>Note:</t>
  </si>
  <si>
    <t>(a) Ai fini della suddivisione delle imprese nei settori di attività economica si è utilizzata la classificazione Ateco 2007. L'industria estrattiva e manifatturiera corrisponde alle sezioni B e C; energia, gas, acqua, rifiuti alle sezioni D e E; le costruzioni alla sezione F; il commercio alla sezione G; gli altri servizi alle sezioni H, I, J, L, M, N, S (solo divisioni 95 e 96).</t>
  </si>
  <si>
    <t>(b) Per intensità tecnologica e di conoscenza si sono utilizzate le aggregazioni Eurostat basate sulla classificazione statistica delle attività economiche nella comunità europea (Nace) e la corrispondente classificazione dell'Istat Ateco 2007. La manifattura ad alta intensità tecnologica corrisponde alle divisioni 21 e 26; la manifattura a medio-alta intensità tecnologica alle divisioni 20, 27-30; la manifattura a medio-bassa intensità tecnologica alle divisioni 19, 22-25,33; la manifattura a bassa intensità tecnologica alle divisioni 10-18, 31-32; i servizi ad alta intensità di conoscenza sono suddivisi in servizi tecnologici (divisioni 59-63, 72), servizi di mercato (divisioni 50-51, 69-71, 73-74, 78, 80) e altri servizi (divisioni 58,75,84-93); i servizi a bassa intensità di conoscenza corrispondono alle divisioni 45-47, 49, 52-53, 55-56, 68, 77, 79, 81-82, 94-99.</t>
  </si>
  <si>
    <t>(c) Per quanto riguarda il grado di dinamismo, un campione di imprese sopra i 3 addetti è stato riclassificato applicando una metodologia di analisi fattoriale e di clustering alle informazioni che descrivono l’orientamento delle imprese in materia di: a) governance (manageriale vs. familiare); b) investimenti in R&amp;S, high-tech, capitale umano, innovazione responsabilità sociale, internazionalizzazione; c) processi di sviluppo aziendale (estensione verso nuove attività principali, introduzione di beni/servizi non ancora sul mercato, profonda mutazione tecnologica dei processi produttivi); d) punti di forza competitivi (prezzo, qualità, capitale umano, innovazione, Ict, internazionalizzazione, rete distributiva, diversificazione, flessibilità produttiva). Sono stati individuati in particolare tre gruppi. Al primo, quello delle imprese “ad alto dinamismo”, appartiene il 2,4%delle imprese che impiegano quasi il 15% degli addetti e realizzano quasi il 24% del fatturato complessivo. All’opposto, le unità “a basso dinamismo” (il 2%) hanno con un peso limitato in termini di addetti (5,6% del totale) e di fatturato (3,4%). Le imprese a “medio dinamismo” sono il 9% e spiegano il 50,7% del totale degli addetti e il 51,2% del fatturato (per ulteriori dettagli sulla classificazione per grado di dinamismo si veda il cap. 4 del Rapporto Annuale Istat 2020, https://www.istat.it/it/archivio/244848).</t>
  </si>
  <si>
    <t>(d) Si veda la nota metodologica a pag. 80 del Rapporto Istat sulla Competitività dei settori produttivi, edizione 2017. La classe fortemente a rischio, non inclusa in quella analisi, è caratterizzata dalle imprese con redditività, sostenibilità e liquidità non sostenibile. Si veda: https://www.istat.it/storage/settori-produttivi/2017/Rapporto-competitivita-2017.pdf.</t>
  </si>
  <si>
    <t>Tavola. Legge di Bilancio 2024. Impatto derivante dall'eliminazione dell'ACE e dell'introduzione della deduzione incremento occupazione in termini di variazione percentuale IRES</t>
  </si>
  <si>
    <t>Variazione complessiva IRES</t>
  </si>
  <si>
    <t>Variazione IRES</t>
  </si>
  <si>
    <t>beneficiari ACE</t>
  </si>
  <si>
    <t>non beneficiari</t>
  </si>
  <si>
    <t>2021-2023</t>
  </si>
  <si>
    <t>2017-2019</t>
  </si>
  <si>
    <t>2012-2013</t>
  </si>
  <si>
    <t>2009-2011</t>
  </si>
  <si>
    <t xml:space="preserve">Componente imposte societarie, benefici per incremento occupazionale </t>
  </si>
  <si>
    <t xml:space="preserve">Componente imposte societarie </t>
  </si>
  <si>
    <t>Componente contribuzione previdenziale (asse destra)</t>
  </si>
  <si>
    <t>Cuneo datore complessivo - benefici per incremento occupazionale (asse destra)</t>
  </si>
  <si>
    <t>Cuneo datore complessivo (asse destra)</t>
  </si>
  <si>
    <t>Ante Dl Coesione</t>
  </si>
  <si>
    <r>
      <t>Dl Coesione</t>
    </r>
    <r>
      <rPr>
        <vertAlign val="superscript"/>
        <sz val="11"/>
        <color theme="1"/>
        <rFont val="Calibri"/>
        <family val="2"/>
        <scheme val="minor"/>
      </rPr>
      <t>(2)</t>
    </r>
  </si>
  <si>
    <t>Giovani</t>
  </si>
  <si>
    <t>&lt;30 anni, mai occupati a tempo indeterminato</t>
  </si>
  <si>
    <t>30-35 anni, mai occupati a tempo indeterminato</t>
  </si>
  <si>
    <t>Donne</t>
  </si>
  <si>
    <t>&lt;2 figli</t>
  </si>
  <si>
    <t>≥ 2 figli o disoccupate da almeno 6 mesi in zone depresse</t>
  </si>
  <si>
    <t xml:space="preserve"> </t>
  </si>
  <si>
    <t>Localizzazione</t>
  </si>
  <si>
    <t>Centro-Nord</t>
  </si>
  <si>
    <r>
      <t>-3,9</t>
    </r>
    <r>
      <rPr>
        <vertAlign val="superscript"/>
        <sz val="11"/>
        <color theme="1"/>
        <rFont val="Calibri"/>
        <family val="2"/>
        <scheme val="minor"/>
      </rPr>
      <t xml:space="preserve"> (*)</t>
    </r>
  </si>
  <si>
    <t>Mezzogiogiorno- imprese fino a 10 dipendenti, disoccupati da almeno 24 mesi, almeno 35 anni</t>
  </si>
  <si>
    <t>Note: (1) Decontribuzione Sud: misura volta a ridurre il costo del lavoro per le imprese operanti nelle regioni meridionali incluso l'Abruzzo, soggetta alla disciplina degli aiuti di Stato. Sino al 31-12-2025 esonero del 30% della contribuzione previdenziale a carico del datore di lavoro.Per gli anni 2026 e 2027 la percentuale di esonero scende al 20%, mentre per gli anni 2028 e 2029 esonero del 10%. Decreto Coesione in vigore dal 1 Settembre 2024.</t>
  </si>
  <si>
    <t>(*) L'attuale autorizzazione della Commissione Europea scade il 30 giugno 2024.</t>
  </si>
  <si>
    <t>capitale proprio</t>
  </si>
  <si>
    <t>debito ROL non stringente</t>
  </si>
  <si>
    <t>debito ROL stringente</t>
  </si>
  <si>
    <t>tasso di interesse  reale</t>
  </si>
  <si>
    <t>PROSPETTO A.23.SOCIETÀ IN PERDITA O CON UTILE NULLO. Anni di imposta 2015-2021, valori percentuali</t>
  </si>
  <si>
    <t>PROSPETTO A.4. I RISULTATI DEL MODELLO MATIS, CONFRONTO CON UNICOSC 2021. Valori medi (mln. di euro)</t>
  </si>
  <si>
    <t>PROSPETTO A.5. I RISULTATI DEL MODELLO MATIS, CONFRONTO CON UNICOSC 2021: IMPONIBILE. Valori medi (mln. di euro)</t>
  </si>
  <si>
    <t>PROSPETTO A.6. I RISULTATI DELLE SIMULAZIONI DEL MODELLO MATIS:CONFRONTO CON IL GETTITO IRES, milioni di euro</t>
  </si>
  <si>
    <t xml:space="preserve">Settore: </t>
  </si>
  <si>
    <t xml:space="preserve">Grado di dinamismo:  </t>
  </si>
  <si>
    <t xml:space="preserve">Isef: </t>
  </si>
  <si>
    <t>Isef:</t>
  </si>
  <si>
    <t>AEI</t>
  </si>
  <si>
    <t>Variazione AEI</t>
  </si>
  <si>
    <t>IRES+IRAP; VALORI MEDIANI. Anno di imposta 2024, punti percentuali</t>
  </si>
  <si>
    <t>TAVOLA 4. ALIQUOTE EFFETTIVE D’IMPOSTA (AEI) SUI PROFITTI SOCIETARI PER BENEFICIARI ACE E NON BENEFICIARI; VALORI MEDIANI. Anno di imposta 2024, punti percentuali</t>
  </si>
  <si>
    <r>
      <t>Mezzogiorno - rapporti di lavoro dipendente instaurati o da instaurare</t>
    </r>
    <r>
      <rPr>
        <vertAlign val="superscript"/>
        <sz val="11"/>
        <color theme="1"/>
        <rFont val="Calibri"/>
        <family val="2"/>
        <scheme val="minor"/>
      </rPr>
      <t xml:space="preserve">(1) </t>
    </r>
  </si>
  <si>
    <t>Classi di sostenibilità economico-finanziaria 2010</t>
  </si>
  <si>
    <t>Classi di sostenibilità economico-finanziaria 2021</t>
  </si>
  <si>
    <t xml:space="preserve">Beneficiari ACE </t>
  </si>
  <si>
    <t>Taglio aliquota IRES (asse destra)</t>
  </si>
  <si>
    <t xml:space="preserve">Base ACE su patrimonio netto </t>
  </si>
  <si>
    <t>HT</t>
  </si>
  <si>
    <t>MH</t>
  </si>
  <si>
    <t>ML</t>
  </si>
  <si>
    <t>LL</t>
  </si>
  <si>
    <t>KIH</t>
  </si>
  <si>
    <t>KMS</t>
  </si>
  <si>
    <t>OKI</t>
  </si>
  <si>
    <t>KIL</t>
  </si>
  <si>
    <t>ripartizione beneficio</t>
  </si>
  <si>
    <t>Singole</t>
  </si>
  <si>
    <t>Gruppo nazionale</t>
  </si>
  <si>
    <t>Consolidato</t>
  </si>
  <si>
    <t>Gruppo internazionale</t>
  </si>
  <si>
    <t>Manifattura</t>
  </si>
  <si>
    <t>Servizi publica utilità</t>
  </si>
  <si>
    <t>Fragili</t>
  </si>
  <si>
    <t>Fragili sp</t>
  </si>
  <si>
    <t>A rischio sp</t>
  </si>
  <si>
    <t>Fragili sotto patrim.</t>
  </si>
  <si>
    <t>A rischio sotto patrim</t>
  </si>
  <si>
    <t>0-9</t>
  </si>
  <si>
    <t>500 e più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</si>
</sst>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_-* #,##0.0_-;\-* #,##0.0_-;_-* &quot;-&quot;??_-;_-@_-"/>
    <numFmt numFmtId="166" formatCode="0.00_ ;\-0.00\ "/>
    <numFmt numFmtId="167" formatCode="#,##0.0"/>
    <numFmt numFmtId="168" formatCode="_-* #,##0.00\ _€_-;\-* #,##0.00\ _€_-;_-* &quot;-&quot;??\ _€_-;_-@_-"/>
    <numFmt numFmtId="169" formatCode="0.0"/>
  </numFmts>
  <fonts count="23"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Narrow"/>
      <family val="2"/>
    </font>
    <font>
      <b/>
      <sz val="9"/>
      <color theme="1"/>
      <name val="Arial Narrow"/>
      <family val="2"/>
    </font>
    <font>
      <sz val="11"/>
      <name val="Calibri"/>
      <family val="2"/>
    </font>
    <font>
      <sz val="9"/>
      <color theme="1"/>
      <name val="Arial Narrow"/>
      <family val="2"/>
    </font>
    <font>
      <i/>
      <sz val="9"/>
      <color theme="1"/>
      <name val="Arial Narrow"/>
      <family val="2"/>
    </font>
    <font>
      <sz val="9"/>
      <color rgb="FF000000"/>
      <name val="Arial Narrow"/>
      <family val="2"/>
    </font>
    <font>
      <b/>
      <sz val="9"/>
      <color rgb="FF000000"/>
      <name val="Arial Narrow"/>
      <family val="2"/>
    </font>
    <font>
      <i/>
      <sz val="9"/>
      <color rgb="FF000000"/>
      <name val="Arial Narrow"/>
      <family val="2"/>
    </font>
    <font>
      <b/>
      <sz val="11"/>
      <name val="Calibri"/>
      <family val="2"/>
    </font>
    <font>
      <sz val="10"/>
      <color theme="1"/>
      <name val="Arial"/>
      <family val="2"/>
    </font>
    <font>
      <b/>
      <sz val="10"/>
      <color theme="1"/>
      <name val="Arial"/>
      <family val="2"/>
    </font>
    <font>
      <sz val="11"/>
      <color theme="1"/>
      <name val="Calibri"/>
      <family val="2"/>
    </font>
    <font>
      <vertAlign val="superscript"/>
      <sz val="11"/>
      <color theme="1"/>
      <name val="Calibri"/>
      <family val="2"/>
      <scheme val="minor"/>
    </font>
    <font>
      <i/>
      <sz val="11"/>
      <color theme="1"/>
      <name val="Calibri"/>
      <family val="2"/>
      <scheme val="minor"/>
    </font>
    <font>
      <sz val="11"/>
      <color rgb="FF3F3F76"/>
      <name val="Calibri"/>
      <family val="2"/>
      <scheme val="minor"/>
    </font>
    <font>
      <b/>
      <sz val="11"/>
      <color rgb="FF3F3F3F"/>
      <name val="Calibri"/>
      <family val="2"/>
      <scheme val="minor"/>
    </font>
    <font>
      <sz val="14"/>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D9D9D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99"/>
      </patternFill>
    </fill>
    <fill>
      <patternFill patternType="solid">
        <fgColor rgb="FFF2F2F2"/>
      </patternFill>
    </fill>
  </fills>
  <borders count="23">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bottom style="medium">
        <color rgb="FF000000"/>
      </bottom>
      <diagonal/>
    </border>
    <border>
      <left/>
      <right/>
      <top style="medium">
        <color rgb="FF000000"/>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double">
        <color indexed="64"/>
      </bottom>
      <diagonal/>
    </border>
    <border>
      <left/>
      <right/>
      <top style="double">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bottom/>
      <diagonal/>
    </border>
    <border>
      <left style="thin">
        <color rgb="FF7F7F7F"/>
      </left>
      <right/>
      <top/>
      <bottom/>
      <diagonal/>
    </border>
  </borders>
  <cellStyleXfs count="10">
    <xf numFmtId="0" fontId="0" fillId="0" borderId="0"/>
    <xf numFmtId="43" fontId="8" fillId="0" borderId="0" applyFont="0" applyFill="0" applyBorder="0" applyAlignment="0" applyProtection="0"/>
    <xf numFmtId="0" fontId="8" fillId="0" borderId="0"/>
    <xf numFmtId="0" fontId="5" fillId="0" borderId="0"/>
    <xf numFmtId="0" fontId="4" fillId="0" borderId="0"/>
    <xf numFmtId="0" fontId="20" fillId="9" borderId="19" applyNumberFormat="0" applyAlignment="0" applyProtection="0"/>
    <xf numFmtId="0" fontId="21" fillId="10" borderId="20" applyNumberFormat="0" applyAlignment="0" applyProtection="0"/>
    <xf numFmtId="0" fontId="3" fillId="0" borderId="0"/>
    <xf numFmtId="0" fontId="2" fillId="0" borderId="0"/>
    <xf numFmtId="0" fontId="1" fillId="0" borderId="0"/>
  </cellStyleXfs>
  <cellXfs count="208">
    <xf numFmtId="0" fontId="0" fillId="0" borderId="0" xfId="0"/>
    <xf numFmtId="0" fontId="6" fillId="2" borderId="0" xfId="0" applyFont="1" applyFill="1"/>
    <xf numFmtId="0" fontId="0" fillId="0" borderId="0" xfId="0" applyFill="1"/>
    <xf numFmtId="0" fontId="7" fillId="2" borderId="1" xfId="0" applyFont="1" applyFill="1" applyBorder="1" applyAlignment="1">
      <alignment horizontal="right"/>
    </xf>
    <xf numFmtId="0" fontId="0" fillId="0" borderId="0" xfId="0" applyBorder="1"/>
    <xf numFmtId="0" fontId="7" fillId="2" borderId="3" xfId="0" applyFont="1" applyFill="1" applyBorder="1" applyAlignment="1">
      <alignment horizontal="left"/>
    </xf>
    <xf numFmtId="0" fontId="7" fillId="2" borderId="3" xfId="0" applyFont="1" applyFill="1" applyBorder="1" applyAlignment="1">
      <alignment horizontal="right"/>
    </xf>
    <xf numFmtId="0" fontId="7" fillId="0" borderId="2" xfId="0" applyFont="1" applyBorder="1" applyAlignment="1">
      <alignment horizontal="left"/>
    </xf>
    <xf numFmtId="164" fontId="9" fillId="3" borderId="3" xfId="1" applyNumberFormat="1" applyFont="1" applyFill="1" applyBorder="1" applyAlignment="1">
      <alignment horizontal="right"/>
    </xf>
    <xf numFmtId="165" fontId="9" fillId="0" borderId="3" xfId="1" applyNumberFormat="1" applyFont="1" applyFill="1" applyBorder="1" applyAlignment="1">
      <alignment horizontal="right"/>
    </xf>
    <xf numFmtId="164" fontId="9" fillId="0" borderId="3" xfId="1" applyNumberFormat="1" applyFont="1" applyFill="1" applyBorder="1" applyAlignment="1">
      <alignment horizontal="right"/>
    </xf>
    <xf numFmtId="43" fontId="9" fillId="3" borderId="3" xfId="1" applyNumberFormat="1" applyFont="1" applyFill="1" applyBorder="1" applyAlignment="1">
      <alignment horizontal="right"/>
    </xf>
    <xf numFmtId="0" fontId="7" fillId="0" borderId="3" xfId="0" applyFont="1" applyBorder="1" applyAlignment="1">
      <alignment horizontal="left"/>
    </xf>
    <xf numFmtId="164" fontId="9" fillId="3" borderId="2" xfId="1" applyNumberFormat="1" applyFont="1" applyFill="1" applyBorder="1" applyAlignment="1">
      <alignment horizontal="right"/>
    </xf>
    <xf numFmtId="165" fontId="9" fillId="0" borderId="2" xfId="1" applyNumberFormat="1" applyFont="1" applyFill="1" applyBorder="1" applyAlignment="1">
      <alignment horizontal="right"/>
    </xf>
    <xf numFmtId="164" fontId="9" fillId="0" borderId="2" xfId="1" applyNumberFormat="1" applyFont="1" applyFill="1" applyBorder="1" applyAlignment="1">
      <alignment horizontal="right"/>
    </xf>
    <xf numFmtId="0" fontId="9" fillId="0" borderId="3" xfId="0" applyFont="1" applyBorder="1" applyAlignment="1">
      <alignment horizontal="left"/>
    </xf>
    <xf numFmtId="0" fontId="10" fillId="0" borderId="3" xfId="0" applyFont="1" applyBorder="1" applyAlignment="1">
      <alignment horizontal="left"/>
    </xf>
    <xf numFmtId="0" fontId="9" fillId="0" borderId="3" xfId="0" quotePrefix="1" applyFont="1" applyBorder="1" applyAlignment="1">
      <alignment horizontal="left"/>
    </xf>
    <xf numFmtId="43" fontId="9" fillId="0" borderId="3" xfId="1" applyNumberFormat="1" applyFont="1" applyFill="1" applyBorder="1" applyAlignment="1">
      <alignment horizontal="right"/>
    </xf>
    <xf numFmtId="166" fontId="9" fillId="3" borderId="3" xfId="1" applyNumberFormat="1" applyFont="1" applyFill="1" applyBorder="1" applyAlignment="1">
      <alignment horizontal="right"/>
    </xf>
    <xf numFmtId="43" fontId="9" fillId="0" borderId="2" xfId="1" applyNumberFormat="1" applyFont="1" applyFill="1" applyBorder="1" applyAlignment="1">
      <alignment horizontal="right"/>
    </xf>
    <xf numFmtId="164" fontId="9" fillId="3" borderId="2" xfId="1" applyNumberFormat="1" applyFont="1" applyFill="1" applyBorder="1" applyAlignment="1">
      <alignment horizontal="right" vertical="center"/>
    </xf>
    <xf numFmtId="164" fontId="9" fillId="0" borderId="2" xfId="1" applyNumberFormat="1" applyFont="1" applyFill="1" applyBorder="1" applyAlignment="1">
      <alignment horizontal="right" vertical="center"/>
    </xf>
    <xf numFmtId="0" fontId="7" fillId="2" borderId="1" xfId="0" applyFont="1" applyFill="1" applyBorder="1" applyAlignment="1">
      <alignment horizontal="left" vertical="center"/>
    </xf>
    <xf numFmtId="0" fontId="7" fillId="2" borderId="4" xfId="0" applyFont="1" applyFill="1" applyBorder="1" applyAlignment="1">
      <alignment horizontal="center" vertical="center"/>
    </xf>
    <xf numFmtId="0" fontId="7" fillId="2" borderId="3" xfId="0" applyFont="1" applyFill="1" applyBorder="1" applyAlignment="1">
      <alignment horizontal="left" vertical="center"/>
    </xf>
    <xf numFmtId="0" fontId="7" fillId="2" borderId="3" xfId="0" applyFont="1" applyFill="1" applyBorder="1" applyAlignment="1">
      <alignment horizontal="right" vertical="center" wrapText="1"/>
    </xf>
    <xf numFmtId="0" fontId="7" fillId="2" borderId="3" xfId="0" applyFont="1" applyFill="1" applyBorder="1" applyAlignment="1">
      <alignment horizontal="right" vertical="center"/>
    </xf>
    <xf numFmtId="0" fontId="9" fillId="0" borderId="2" xfId="0" applyFont="1" applyBorder="1" applyAlignment="1">
      <alignment horizontal="left"/>
    </xf>
    <xf numFmtId="164" fontId="0" fillId="0" borderId="0" xfId="0" applyNumberFormat="1"/>
    <xf numFmtId="165" fontId="9" fillId="3" borderId="2" xfId="1" applyNumberFormat="1" applyFont="1" applyFill="1" applyBorder="1" applyAlignment="1">
      <alignment horizontal="right"/>
    </xf>
    <xf numFmtId="165" fontId="9" fillId="3" borderId="3" xfId="1" applyNumberFormat="1" applyFont="1" applyFill="1" applyBorder="1" applyAlignment="1">
      <alignment horizontal="right"/>
    </xf>
    <xf numFmtId="0" fontId="7" fillId="0" borderId="2" xfId="0" applyFont="1" applyBorder="1" applyAlignment="1">
      <alignment horizontal="right" vertical="center"/>
    </xf>
    <xf numFmtId="0" fontId="9" fillId="0" borderId="3" xfId="0" applyFont="1" applyBorder="1" applyAlignment="1">
      <alignment horizontal="left" vertical="center"/>
    </xf>
    <xf numFmtId="0" fontId="9" fillId="0" borderId="0" xfId="0" applyFont="1" applyBorder="1" applyAlignment="1">
      <alignment horizontal="left" vertical="center"/>
    </xf>
    <xf numFmtId="0" fontId="6" fillId="0" borderId="3" xfId="0" applyFont="1" applyBorder="1"/>
    <xf numFmtId="0" fontId="11" fillId="4" borderId="2"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5" borderId="3"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0" xfId="0" applyFont="1" applyFill="1" applyAlignment="1">
      <alignment horizontal="center" vertical="center"/>
    </xf>
    <xf numFmtId="9" fontId="11" fillId="4" borderId="0" xfId="0" applyNumberFormat="1" applyFont="1" applyFill="1" applyAlignment="1">
      <alignment horizontal="center" vertical="center"/>
    </xf>
    <xf numFmtId="9" fontId="11" fillId="5" borderId="0" xfId="0" applyNumberFormat="1" applyFont="1" applyFill="1" applyAlignment="1">
      <alignment horizontal="center" vertical="center"/>
    </xf>
    <xf numFmtId="0" fontId="11" fillId="5" borderId="0" xfId="0" applyFont="1" applyFill="1" applyAlignment="1">
      <alignment horizontal="center" vertical="center"/>
    </xf>
    <xf numFmtId="0" fontId="11" fillId="4" borderId="3" xfId="0" applyFont="1" applyFill="1" applyBorder="1" applyAlignment="1">
      <alignment horizontal="center" vertical="center"/>
    </xf>
    <xf numFmtId="0" fontId="13" fillId="4" borderId="3" xfId="0" applyFont="1" applyFill="1" applyBorder="1" applyAlignment="1">
      <alignment horizontal="center" vertical="center"/>
    </xf>
    <xf numFmtId="0" fontId="13" fillId="5" borderId="3" xfId="0" applyFont="1" applyFill="1" applyBorder="1" applyAlignment="1">
      <alignment horizontal="center" vertical="center"/>
    </xf>
    <xf numFmtId="0" fontId="11" fillId="5" borderId="3" xfId="0" applyFont="1" applyFill="1" applyBorder="1" applyAlignment="1">
      <alignment horizontal="center" vertical="center"/>
    </xf>
    <xf numFmtId="0" fontId="13" fillId="4" borderId="0" xfId="0" applyFont="1" applyFill="1" applyAlignment="1">
      <alignment horizontal="center" vertical="center"/>
    </xf>
    <xf numFmtId="0" fontId="13" fillId="5" borderId="0" xfId="0" applyFont="1" applyFill="1" applyAlignment="1">
      <alignment horizontal="center" vertical="center"/>
    </xf>
    <xf numFmtId="0" fontId="11" fillId="5" borderId="2" xfId="0" applyFont="1" applyFill="1" applyBorder="1" applyAlignment="1">
      <alignment horizontal="center" vertical="center" wrapText="1"/>
    </xf>
    <xf numFmtId="0" fontId="0" fillId="0" borderId="0" xfId="0" applyAlignment="1">
      <alignment horizontal="right"/>
    </xf>
    <xf numFmtId="0" fontId="0" fillId="2" borderId="0" xfId="0" applyFill="1"/>
    <xf numFmtId="0" fontId="0" fillId="2" borderId="0" xfId="0" applyFill="1" applyAlignment="1">
      <alignment horizontal="right"/>
    </xf>
    <xf numFmtId="0" fontId="6" fillId="2" borderId="0" xfId="0" applyFont="1" applyFill="1" applyAlignment="1"/>
    <xf numFmtId="0" fontId="6" fillId="2" borderId="0" xfId="0" applyFont="1" applyFill="1" applyAlignment="1">
      <alignment horizontal="right"/>
    </xf>
    <xf numFmtId="0" fontId="6" fillId="2" borderId="7" xfId="0" applyFont="1" applyFill="1" applyBorder="1" applyAlignment="1"/>
    <xf numFmtId="0" fontId="7" fillId="2" borderId="7" xfId="0" applyFont="1" applyFill="1" applyBorder="1" applyAlignment="1">
      <alignment horizontal="right" vertical="center" wrapText="1"/>
    </xf>
    <xf numFmtId="0" fontId="0" fillId="2" borderId="0" xfId="0" applyFill="1" applyBorder="1"/>
    <xf numFmtId="0" fontId="7" fillId="2" borderId="9" xfId="0" applyFont="1" applyFill="1" applyBorder="1" applyAlignment="1">
      <alignment horizontal="right" vertical="center"/>
    </xf>
    <xf numFmtId="164" fontId="0" fillId="0" borderId="0" xfId="1" applyNumberFormat="1" applyFont="1"/>
    <xf numFmtId="16" fontId="0" fillId="0" borderId="0" xfId="0" applyNumberFormat="1"/>
    <xf numFmtId="49" fontId="0" fillId="0" borderId="0" xfId="0" applyNumberFormat="1"/>
    <xf numFmtId="0" fontId="0" fillId="0" borderId="0" xfId="0" applyAlignment="1">
      <alignment horizontal="left"/>
    </xf>
    <xf numFmtId="0" fontId="0" fillId="0" borderId="0" xfId="0" applyAlignment="1">
      <alignment wrapText="1"/>
    </xf>
    <xf numFmtId="0" fontId="0" fillId="2" borderId="0" xfId="0" applyFill="1" applyBorder="1" applyAlignment="1">
      <alignment horizontal="right"/>
    </xf>
    <xf numFmtId="0" fontId="0" fillId="2" borderId="8" xfId="0" applyFill="1" applyBorder="1"/>
    <xf numFmtId="0" fontId="7" fillId="2" borderId="0" xfId="0" applyFont="1" applyFill="1" applyBorder="1" applyAlignment="1">
      <alignment horizontal="left" vertical="center"/>
    </xf>
    <xf numFmtId="0" fontId="7" fillId="2" borderId="9" xfId="0" applyFont="1" applyFill="1" applyBorder="1" applyAlignment="1">
      <alignment horizontal="left" vertical="center"/>
    </xf>
    <xf numFmtId="0" fontId="0" fillId="0" borderId="0" xfId="0" applyFill="1" applyAlignment="1">
      <alignment horizontal="right"/>
    </xf>
    <xf numFmtId="0" fontId="7" fillId="2" borderId="11" xfId="0" applyFont="1" applyFill="1" applyBorder="1" applyAlignment="1">
      <alignment horizontal="right"/>
    </xf>
    <xf numFmtId="43" fontId="9" fillId="0" borderId="11" xfId="1" applyNumberFormat="1" applyFont="1" applyFill="1" applyBorder="1" applyAlignment="1">
      <alignment horizontal="right"/>
    </xf>
    <xf numFmtId="43" fontId="9" fillId="0" borderId="10" xfId="1" applyNumberFormat="1" applyFont="1" applyFill="1" applyBorder="1" applyAlignment="1">
      <alignment horizontal="right"/>
    </xf>
    <xf numFmtId="0" fontId="8" fillId="0" borderId="0" xfId="2"/>
    <xf numFmtId="0" fontId="8" fillId="2" borderId="0" xfId="2" applyFill="1"/>
    <xf numFmtId="0" fontId="6" fillId="2" borderId="0" xfId="2" applyFont="1" applyFill="1"/>
    <xf numFmtId="0" fontId="8" fillId="2" borderId="3" xfId="2" applyFill="1" applyBorder="1"/>
    <xf numFmtId="0" fontId="8" fillId="2" borderId="0" xfId="2" applyFill="1" applyAlignment="1"/>
    <xf numFmtId="0" fontId="7" fillId="2" borderId="0" xfId="2" applyFont="1" applyFill="1" applyBorder="1" applyAlignment="1">
      <alignment horizontal="right"/>
    </xf>
    <xf numFmtId="0" fontId="7" fillId="2" borderId="12" xfId="2" applyFont="1" applyFill="1" applyBorder="1" applyAlignment="1">
      <alignment horizontal="right"/>
    </xf>
    <xf numFmtId="0" fontId="7" fillId="2" borderId="11" xfId="2" applyFont="1" applyFill="1" applyBorder="1" applyAlignment="1">
      <alignment horizontal="center"/>
    </xf>
    <xf numFmtId="0" fontId="7" fillId="2" borderId="11" xfId="2" applyFont="1" applyFill="1" applyBorder="1" applyAlignment="1">
      <alignment horizontal="center" wrapText="1"/>
    </xf>
    <xf numFmtId="0" fontId="8" fillId="2" borderId="0" xfId="2" applyFill="1" applyBorder="1" applyAlignment="1"/>
    <xf numFmtId="0" fontId="8" fillId="0" borderId="12" xfId="2" applyBorder="1" applyAlignment="1"/>
    <xf numFmtId="0" fontId="7" fillId="2" borderId="14" xfId="2" applyFont="1" applyFill="1" applyBorder="1" applyAlignment="1">
      <alignment horizontal="right"/>
    </xf>
    <xf numFmtId="0" fontId="7" fillId="2" borderId="12" xfId="2" applyFont="1" applyFill="1" applyBorder="1" applyAlignment="1">
      <alignment horizontal="right" wrapText="1"/>
    </xf>
    <xf numFmtId="0" fontId="7" fillId="2" borderId="3" xfId="2" applyFont="1" applyFill="1" applyBorder="1" applyAlignment="1">
      <alignment horizontal="left"/>
    </xf>
    <xf numFmtId="0" fontId="8" fillId="0" borderId="0" xfId="2" applyBorder="1" applyAlignment="1"/>
    <xf numFmtId="0" fontId="7" fillId="2" borderId="15" xfId="2" applyFont="1" applyFill="1" applyBorder="1" applyAlignment="1">
      <alignment horizontal="right"/>
    </xf>
    <xf numFmtId="0" fontId="7" fillId="2" borderId="11" xfId="2" applyFont="1" applyFill="1" applyBorder="1" applyAlignment="1">
      <alignment horizontal="right"/>
    </xf>
    <xf numFmtId="0" fontId="7" fillId="0" borderId="2" xfId="2" applyFont="1" applyBorder="1" applyAlignment="1">
      <alignment horizontal="left"/>
    </xf>
    <xf numFmtId="165" fontId="9" fillId="0" borderId="10" xfId="1" applyNumberFormat="1" applyFont="1" applyFill="1" applyBorder="1" applyAlignment="1">
      <alignment horizontal="right"/>
    </xf>
    <xf numFmtId="0" fontId="7" fillId="0" borderId="3" xfId="2" applyFont="1" applyBorder="1" applyAlignment="1">
      <alignment horizontal="left"/>
    </xf>
    <xf numFmtId="0" fontId="9" fillId="0" borderId="3" xfId="2" applyFont="1" applyBorder="1" applyAlignment="1">
      <alignment horizontal="left"/>
    </xf>
    <xf numFmtId="16" fontId="8" fillId="0" borderId="0" xfId="2" applyNumberFormat="1"/>
    <xf numFmtId="49" fontId="8" fillId="0" borderId="0" xfId="2" applyNumberFormat="1"/>
    <xf numFmtId="0" fontId="8" fillId="0" borderId="0" xfId="2" applyAlignment="1">
      <alignment horizontal="left"/>
    </xf>
    <xf numFmtId="0" fontId="8" fillId="0" borderId="0" xfId="2" applyFont="1"/>
    <xf numFmtId="0" fontId="8" fillId="0" borderId="0" xfId="2" applyAlignment="1">
      <alignment wrapText="1"/>
    </xf>
    <xf numFmtId="0" fontId="7" fillId="2" borderId="0" xfId="2" applyFont="1" applyFill="1" applyBorder="1" applyAlignment="1">
      <alignment horizontal="left" vertical="center"/>
    </xf>
    <xf numFmtId="0" fontId="9" fillId="2" borderId="0" xfId="2" applyFont="1" applyFill="1" applyBorder="1" applyAlignment="1">
      <alignment vertical="center" wrapText="1"/>
    </xf>
    <xf numFmtId="0" fontId="8" fillId="2" borderId="0" xfId="2" applyFill="1" applyAlignment="1">
      <alignment horizontal="right"/>
    </xf>
    <xf numFmtId="0" fontId="6" fillId="2" borderId="0" xfId="2" applyFont="1" applyFill="1" applyAlignment="1">
      <alignment horizontal="right"/>
    </xf>
    <xf numFmtId="0" fontId="8" fillId="2" borderId="3" xfId="2" applyFill="1" applyBorder="1" applyAlignment="1">
      <alignment horizontal="right"/>
    </xf>
    <xf numFmtId="0" fontId="7" fillId="2" borderId="16" xfId="2" applyFont="1" applyFill="1" applyBorder="1" applyAlignment="1">
      <alignment horizontal="center"/>
    </xf>
    <xf numFmtId="0" fontId="7" fillId="2" borderId="16" xfId="2" applyFont="1" applyFill="1" applyBorder="1" applyAlignment="1">
      <alignment horizontal="center" wrapText="1"/>
    </xf>
    <xf numFmtId="167" fontId="9" fillId="0" borderId="10" xfId="1" applyNumberFormat="1" applyFont="1" applyFill="1" applyBorder="1" applyAlignment="1">
      <alignment horizontal="right"/>
    </xf>
    <xf numFmtId="0" fontId="9" fillId="2" borderId="0" xfId="2" applyFont="1" applyFill="1" applyBorder="1" applyAlignment="1">
      <alignment horizontal="right" vertical="center" wrapText="1"/>
    </xf>
    <xf numFmtId="0" fontId="8" fillId="0" borderId="0" xfId="2" applyAlignment="1">
      <alignment horizontal="right"/>
    </xf>
    <xf numFmtId="0" fontId="8" fillId="2" borderId="0" xfId="0" applyFont="1" applyFill="1"/>
    <xf numFmtId="168" fontId="0" fillId="0" borderId="0" xfId="0" applyNumberFormat="1"/>
    <xf numFmtId="0" fontId="7" fillId="2" borderId="13" xfId="2" applyFont="1" applyFill="1" applyBorder="1" applyAlignment="1">
      <alignment horizontal="right" wrapText="1"/>
    </xf>
    <xf numFmtId="0" fontId="4" fillId="0" borderId="0" xfId="4"/>
    <xf numFmtId="1" fontId="4" fillId="0" borderId="0" xfId="4" applyNumberFormat="1"/>
    <xf numFmtId="2" fontId="4" fillId="0" borderId="0" xfId="4" applyNumberFormat="1"/>
    <xf numFmtId="169" fontId="4" fillId="0" borderId="0" xfId="4" applyNumberFormat="1"/>
    <xf numFmtId="169" fontId="4" fillId="6" borderId="0" xfId="4" applyNumberFormat="1" applyFill="1"/>
    <xf numFmtId="0" fontId="4" fillId="2" borderId="0" xfId="4" applyFill="1"/>
    <xf numFmtId="0" fontId="4" fillId="2" borderId="17" xfId="4" applyFill="1" applyBorder="1"/>
    <xf numFmtId="0" fontId="4" fillId="2" borderId="0" xfId="4" applyFill="1" applyBorder="1"/>
    <xf numFmtId="0" fontId="4" fillId="2" borderId="18" xfId="4" applyFill="1" applyBorder="1" applyAlignment="1">
      <alignment horizontal="center"/>
    </xf>
    <xf numFmtId="0" fontId="4" fillId="2" borderId="0" xfId="4" applyFill="1" applyAlignment="1">
      <alignment vertical="center" wrapText="1"/>
    </xf>
    <xf numFmtId="0" fontId="4" fillId="2" borderId="9" xfId="4" applyFill="1" applyBorder="1" applyAlignment="1">
      <alignment vertical="center" wrapText="1"/>
    </xf>
    <xf numFmtId="0" fontId="19" fillId="2" borderId="0" xfId="4" applyFont="1" applyFill="1"/>
    <xf numFmtId="0" fontId="4" fillId="2" borderId="0" xfId="4" applyFill="1" applyAlignment="1">
      <alignment horizontal="center"/>
    </xf>
    <xf numFmtId="0" fontId="17" fillId="2" borderId="0" xfId="4" applyFont="1" applyFill="1" applyAlignment="1">
      <alignment wrapText="1"/>
    </xf>
    <xf numFmtId="0" fontId="4" fillId="2" borderId="0" xfId="4" applyFill="1" applyBorder="1" applyAlignment="1">
      <alignment horizontal="center"/>
    </xf>
    <xf numFmtId="0" fontId="4" fillId="2" borderId="0" xfId="4" quotePrefix="1" applyFill="1" applyBorder="1" applyAlignment="1">
      <alignment horizontal="center"/>
    </xf>
    <xf numFmtId="0" fontId="4" fillId="2" borderId="17" xfId="4" applyFill="1" applyBorder="1" applyAlignment="1">
      <alignment vertical="center" wrapText="1"/>
    </xf>
    <xf numFmtId="0" fontId="4" fillId="2" borderId="17" xfId="4" applyFill="1" applyBorder="1" applyAlignment="1">
      <alignment horizontal="center" wrapText="1"/>
    </xf>
    <xf numFmtId="0" fontId="20" fillId="9" borderId="19" xfId="5"/>
    <xf numFmtId="0" fontId="3" fillId="0" borderId="0" xfId="7"/>
    <xf numFmtId="10" fontId="21" fillId="10" borderId="20" xfId="6" applyNumberFormat="1"/>
    <xf numFmtId="9" fontId="3" fillId="0" borderId="0" xfId="7" applyNumberFormat="1"/>
    <xf numFmtId="10" fontId="3" fillId="0" borderId="0" xfId="7" applyNumberFormat="1"/>
    <xf numFmtId="0" fontId="20" fillId="9" borderId="21" xfId="5" applyBorder="1"/>
    <xf numFmtId="0" fontId="20" fillId="9" borderId="22" xfId="5" applyBorder="1"/>
    <xf numFmtId="0" fontId="7" fillId="2" borderId="9" xfId="0" applyFont="1" applyFill="1" applyBorder="1" applyAlignment="1">
      <alignment horizontal="center" vertical="center"/>
    </xf>
    <xf numFmtId="165" fontId="9" fillId="3" borderId="2" xfId="1" applyNumberFormat="1" applyFont="1" applyFill="1" applyBorder="1" applyAlignment="1">
      <alignment horizontal="right" vertical="center"/>
    </xf>
    <xf numFmtId="165" fontId="9" fillId="2" borderId="2" xfId="1" applyNumberFormat="1" applyFont="1" applyFill="1" applyBorder="1" applyAlignment="1">
      <alignment horizontal="right" vertical="center"/>
    </xf>
    <xf numFmtId="0" fontId="2" fillId="2" borderId="0" xfId="4" applyFont="1" applyFill="1" applyAlignment="1">
      <alignment vertical="center" wrapText="1"/>
    </xf>
    <xf numFmtId="0" fontId="2" fillId="0" borderId="0" xfId="8"/>
    <xf numFmtId="0" fontId="15" fillId="2" borderId="17" xfId="8" applyFont="1" applyFill="1" applyBorder="1"/>
    <xf numFmtId="169" fontId="15" fillId="0" borderId="17" xfId="8" applyNumberFormat="1" applyFont="1" applyBorder="1"/>
    <xf numFmtId="0" fontId="15" fillId="2" borderId="0" xfId="8" applyFont="1" applyFill="1"/>
    <xf numFmtId="169" fontId="15" fillId="0" borderId="0" xfId="8" applyNumberFormat="1" applyFont="1"/>
    <xf numFmtId="0" fontId="2" fillId="8" borderId="0" xfId="8" applyFill="1"/>
    <xf numFmtId="0" fontId="2" fillId="6" borderId="0" xfId="8" applyFill="1"/>
    <xf numFmtId="169" fontId="15" fillId="8" borderId="0" xfId="8" applyNumberFormat="1" applyFont="1" applyFill="1"/>
    <xf numFmtId="169" fontId="16" fillId="7" borderId="0" xfId="8" applyNumberFormat="1" applyFont="1" applyFill="1"/>
    <xf numFmtId="0" fontId="15" fillId="2" borderId="0" xfId="8" applyFont="1" applyFill="1" applyBorder="1"/>
    <xf numFmtId="169" fontId="16" fillId="8" borderId="0" xfId="8" applyNumberFormat="1" applyFont="1" applyFill="1"/>
    <xf numFmtId="169" fontId="15" fillId="7" borderId="0" xfId="8" applyNumberFormat="1" applyFont="1" applyFill="1"/>
    <xf numFmtId="0" fontId="15" fillId="2" borderId="0" xfId="8" applyFont="1" applyFill="1" applyBorder="1" applyAlignment="1">
      <alignment vertical="center"/>
    </xf>
    <xf numFmtId="0" fontId="2" fillId="7" borderId="0" xfId="8" applyFill="1"/>
    <xf numFmtId="169" fontId="15" fillId="6" borderId="0" xfId="8" applyNumberFormat="1" applyFont="1" applyFill="1"/>
    <xf numFmtId="169" fontId="16" fillId="6" borderId="0" xfId="8" applyNumberFormat="1" applyFont="1" applyFill="1"/>
    <xf numFmtId="0" fontId="15" fillId="2" borderId="0" xfId="8" applyFont="1" applyFill="1" applyBorder="1" applyAlignment="1">
      <alignment vertical="center" wrapText="1"/>
    </xf>
    <xf numFmtId="0" fontId="2" fillId="2" borderId="0" xfId="8" applyFill="1"/>
    <xf numFmtId="0" fontId="15" fillId="2" borderId="8" xfId="8" applyFont="1" applyFill="1" applyBorder="1" applyAlignment="1">
      <alignment vertical="center"/>
    </xf>
    <xf numFmtId="0" fontId="15" fillId="2" borderId="8" xfId="8" applyFont="1" applyFill="1" applyBorder="1" applyAlignment="1">
      <alignment vertical="center" wrapText="1"/>
    </xf>
    <xf numFmtId="0" fontId="15" fillId="2" borderId="18" xfId="8" applyFont="1" applyFill="1" applyBorder="1"/>
    <xf numFmtId="0" fontId="2" fillId="0" borderId="17" xfId="8" applyBorder="1"/>
    <xf numFmtId="0" fontId="1" fillId="0" borderId="0" xfId="9"/>
    <xf numFmtId="0" fontId="1" fillId="0" borderId="0" xfId="9" applyAlignment="1">
      <alignment wrapText="1"/>
    </xf>
    <xf numFmtId="169" fontId="1" fillId="0" borderId="0" xfId="9" applyNumberFormat="1"/>
    <xf numFmtId="0" fontId="22" fillId="0" borderId="0" xfId="9" applyFont="1"/>
    <xf numFmtId="1" fontId="1" fillId="0" borderId="0" xfId="9" applyNumberFormat="1"/>
    <xf numFmtId="3" fontId="1" fillId="0" borderId="0" xfId="9" applyNumberFormat="1"/>
    <xf numFmtId="0" fontId="1" fillId="0" borderId="0" xfId="9" quotePrefix="1"/>
    <xf numFmtId="17" fontId="1" fillId="0" borderId="0" xfId="9" quotePrefix="1" applyNumberFormat="1"/>
    <xf numFmtId="0" fontId="7" fillId="2" borderId="13" xfId="2" applyFont="1" applyFill="1" applyBorder="1" applyAlignment="1">
      <alignment horizontal="right" wrapText="1"/>
    </xf>
    <xf numFmtId="0" fontId="9" fillId="2" borderId="0" xfId="2" applyFont="1" applyFill="1" applyBorder="1" applyAlignment="1">
      <alignment horizontal="left"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center" vertical="center"/>
    </xf>
    <xf numFmtId="0" fontId="14" fillId="2" borderId="8" xfId="0" applyFont="1" applyFill="1" applyBorder="1" applyAlignment="1">
      <alignment horizontal="center" vertical="center"/>
    </xf>
    <xf numFmtId="0" fontId="0" fillId="2" borderId="8" xfId="0" applyFill="1" applyBorder="1" applyAlignment="1">
      <alignment horizontal="center" vertical="center"/>
    </xf>
    <xf numFmtId="0" fontId="4" fillId="2" borderId="18" xfId="4" applyFill="1" applyBorder="1" applyAlignment="1">
      <alignment horizontal="center" vertical="center"/>
    </xf>
    <xf numFmtId="0" fontId="16" fillId="2" borderId="9" xfId="8" applyFont="1" applyFill="1" applyBorder="1" applyAlignment="1">
      <alignment horizontal="center" vertical="center"/>
    </xf>
    <xf numFmtId="0" fontId="15" fillId="2" borderId="9" xfId="8" applyFont="1" applyFill="1" applyBorder="1" applyAlignment="1">
      <alignment horizontal="center" vertical="center"/>
    </xf>
    <xf numFmtId="0" fontId="16" fillId="2" borderId="0" xfId="8" applyFont="1" applyFill="1" applyAlignment="1">
      <alignment horizontal="center" wrapText="1"/>
    </xf>
    <xf numFmtId="9" fontId="11" fillId="4" borderId="1" xfId="0" applyNumberFormat="1" applyFont="1" applyFill="1" applyBorder="1" applyAlignment="1">
      <alignment horizontal="center" vertical="center"/>
    </xf>
    <xf numFmtId="9" fontId="11" fillId="4" borderId="5" xfId="0" applyNumberFormat="1" applyFont="1" applyFill="1" applyBorder="1" applyAlignment="1">
      <alignment horizontal="center" vertical="center"/>
    </xf>
    <xf numFmtId="9" fontId="11" fillId="5" borderId="1" xfId="0" applyNumberFormat="1" applyFont="1" applyFill="1" applyBorder="1" applyAlignment="1">
      <alignment horizontal="center" vertical="center"/>
    </xf>
    <xf numFmtId="9" fontId="11" fillId="5" borderId="5" xfId="0" applyNumberFormat="1" applyFont="1" applyFill="1" applyBorder="1" applyAlignment="1">
      <alignment horizontal="center" vertical="center"/>
    </xf>
    <xf numFmtId="9" fontId="11" fillId="4" borderId="3" xfId="0" applyNumberFormat="1" applyFont="1" applyFill="1" applyBorder="1" applyAlignment="1">
      <alignment horizontal="center" vertical="center"/>
    </xf>
    <xf numFmtId="0" fontId="11" fillId="5" borderId="2"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0" borderId="2" xfId="0" applyFont="1" applyBorder="1" applyAlignment="1">
      <alignment horizontal="center" vertical="center"/>
    </xf>
    <xf numFmtId="0" fontId="12" fillId="5" borderId="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0" xfId="0" applyFont="1" applyFill="1" applyAlignment="1">
      <alignment horizontal="center" vertical="center" wrapText="1"/>
    </xf>
    <xf numFmtId="9" fontId="11" fillId="4" borderId="0" xfId="0" applyNumberFormat="1" applyFont="1" applyFill="1" applyAlignment="1">
      <alignment horizontal="center" vertical="center"/>
    </xf>
    <xf numFmtId="9" fontId="11" fillId="5" borderId="0" xfId="0" applyNumberFormat="1" applyFont="1" applyFill="1" applyAlignment="1">
      <alignment horizontal="center" vertical="center"/>
    </xf>
    <xf numFmtId="0" fontId="12" fillId="5" borderId="3" xfId="0" applyFont="1" applyFill="1" applyBorder="1" applyAlignment="1">
      <alignment horizontal="center" vertical="center" wrapText="1"/>
    </xf>
    <xf numFmtId="9" fontId="11" fillId="4" borderId="6" xfId="0" applyNumberFormat="1" applyFont="1" applyFill="1" applyBorder="1" applyAlignment="1">
      <alignment horizontal="center" vertical="center"/>
    </xf>
    <xf numFmtId="9" fontId="11" fillId="5" borderId="6" xfId="0" applyNumberFormat="1" applyFont="1" applyFill="1" applyBorder="1" applyAlignment="1">
      <alignment horizontal="center" vertical="center"/>
    </xf>
    <xf numFmtId="9" fontId="11" fillId="5" borderId="3" xfId="0" applyNumberFormat="1" applyFont="1" applyFill="1" applyBorder="1" applyAlignment="1">
      <alignment horizontal="center" vertical="center"/>
    </xf>
    <xf numFmtId="0" fontId="7" fillId="0" borderId="2" xfId="0" applyFont="1" applyBorder="1" applyAlignment="1">
      <alignment horizontal="center" vertical="center"/>
    </xf>
    <xf numFmtId="0" fontId="7" fillId="2" borderId="2" xfId="0" applyFont="1" applyFill="1" applyBorder="1" applyAlignment="1">
      <alignment horizontal="center"/>
    </xf>
    <xf numFmtId="0" fontId="7" fillId="2" borderId="10" xfId="0" applyFont="1" applyFill="1" applyBorder="1" applyAlignment="1">
      <alignment horizontal="center"/>
    </xf>
    <xf numFmtId="0" fontId="7" fillId="2" borderId="1" xfId="0" applyFont="1" applyFill="1" applyBorder="1" applyAlignment="1">
      <alignment horizontal="right" wrapText="1"/>
    </xf>
    <xf numFmtId="0" fontId="7" fillId="2" borderId="3" xfId="0" applyFont="1" applyFill="1" applyBorder="1" applyAlignment="1">
      <alignment horizontal="right" wrapText="1"/>
    </xf>
    <xf numFmtId="0" fontId="7" fillId="0" borderId="1" xfId="0" applyFont="1" applyFill="1" applyBorder="1" applyAlignment="1">
      <alignment horizontal="right" wrapText="1"/>
    </xf>
    <xf numFmtId="0" fontId="7" fillId="0" borderId="3" xfId="0" applyFont="1" applyFill="1" applyBorder="1" applyAlignment="1">
      <alignment horizontal="right" wrapText="1"/>
    </xf>
    <xf numFmtId="0" fontId="7" fillId="2" borderId="4" xfId="0" applyFont="1" applyFill="1" applyBorder="1" applyAlignment="1">
      <alignment horizontal="center" vertical="center"/>
    </xf>
  </cellXfs>
  <cellStyles count="10">
    <cellStyle name="Input" xfId="5" builtinId="20"/>
    <cellStyle name="Migliaia 2" xfId="1"/>
    <cellStyle name="Normale" xfId="0" builtinId="0"/>
    <cellStyle name="Normale 2" xfId="2"/>
    <cellStyle name="Normale 3" xfId="3"/>
    <cellStyle name="Normale 4" xfId="4"/>
    <cellStyle name="Normale 5" xfId="7"/>
    <cellStyle name="Normale 6" xfId="8"/>
    <cellStyle name="Normale 7" xfId="9"/>
    <cellStyle name="Output" xfId="6"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567366579177596E-2"/>
          <c:y val="2.5428331875182269E-2"/>
          <c:w val="0.87109930008748904"/>
          <c:h val="0.72106372120151652"/>
        </c:manualLayout>
      </c:layout>
      <c:lineChart>
        <c:grouping val="standard"/>
        <c:varyColors val="0"/>
        <c:ser>
          <c:idx val="0"/>
          <c:order val="0"/>
          <c:tx>
            <c:strRef>
              <c:f>'figura 1 c.capitale'!$B$2</c:f>
              <c:strCache>
                <c:ptCount val="1"/>
                <c:pt idx="0">
                  <c:v>capitale proprio</c:v>
                </c:pt>
              </c:strCache>
            </c:strRef>
          </c:tx>
          <c:spPr>
            <a:ln w="28575" cap="rnd">
              <a:solidFill>
                <a:schemeClr val="accent6"/>
              </a:solidFill>
              <a:round/>
            </a:ln>
            <a:effectLst/>
          </c:spPr>
          <c:marker>
            <c:symbol val="none"/>
          </c:marker>
          <c:cat>
            <c:numRef>
              <c:f>'figura 1 c.capitale'!$A$3:$A$18</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'figura 1 c.capitale'!$B$3:$B$18</c:f>
              <c:numCache>
                <c:formatCode>0.00%</c:formatCode>
                <c:ptCount val="16"/>
                <c:pt idx="0">
                  <c:v>7.053833070652378E-2</c:v>
                </c:pt>
                <c:pt idx="1">
                  <c:v>7.053833070652378E-2</c:v>
                </c:pt>
                <c:pt idx="2">
                  <c:v>5.8888448572395127E-2</c:v>
                </c:pt>
                <c:pt idx="3">
                  <c:v>5.9842379690085712E-2</c:v>
                </c:pt>
                <c:pt idx="4">
                  <c:v>5.9695622787239333E-2</c:v>
                </c:pt>
                <c:pt idx="5">
                  <c:v>5.5859032460790638E-2</c:v>
                </c:pt>
                <c:pt idx="6">
                  <c:v>5.2573990065376316E-2</c:v>
                </c:pt>
                <c:pt idx="7">
                  <c:v>4.7575749496712817E-2</c:v>
                </c:pt>
                <c:pt idx="8">
                  <c:v>5.8611297845196392E-2</c:v>
                </c:pt>
                <c:pt idx="9">
                  <c:v>6.0049608315771469E-2</c:v>
                </c:pt>
                <c:pt idx="10">
                  <c:v>6.0572834674793512E-2</c:v>
                </c:pt>
                <c:pt idx="11">
                  <c:v>6.0729417776538529E-2</c:v>
                </c:pt>
                <c:pt idx="12">
                  <c:v>8.5398507064996208E-3</c:v>
                </c:pt>
                <c:pt idx="13">
                  <c:v>5.5931290724959955E-2</c:v>
                </c:pt>
                <c:pt idx="14">
                  <c:v>6.3714876742890961E-2</c:v>
                </c:pt>
                <c:pt idx="15">
                  <c:v>6.7911416618754411E-2</c:v>
                </c:pt>
              </c:numCache>
            </c:numRef>
          </c:val>
          <c:smooth val="0"/>
          <c:extLst>
            <c:ext xmlns:c16="http://schemas.microsoft.com/office/drawing/2014/chart" uri="{C3380CC4-5D6E-409C-BE32-E72D297353CC}">
              <c16:uniqueId val="{00000000-4247-49B0-8076-D53F5917936A}"/>
            </c:ext>
          </c:extLst>
        </c:ser>
        <c:ser>
          <c:idx val="1"/>
          <c:order val="1"/>
          <c:tx>
            <c:strRef>
              <c:f>'figura 1 c.capitale'!$C$2</c:f>
              <c:strCache>
                <c:ptCount val="1"/>
                <c:pt idx="0">
                  <c:v>debito ROL non stringente</c:v>
                </c:pt>
              </c:strCache>
            </c:strRef>
          </c:tx>
          <c:spPr>
            <a:ln w="28575" cap="rnd">
              <a:solidFill>
                <a:schemeClr val="accent1"/>
              </a:solidFill>
              <a:prstDash val="sysDash"/>
              <a:round/>
            </a:ln>
            <a:effectLst/>
          </c:spPr>
          <c:marker>
            <c:symbol val="none"/>
          </c:marker>
          <c:cat>
            <c:numRef>
              <c:f>'figura 1 c.capitale'!$A$3:$A$18</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'figura 1 c.capitale'!$F$3:$F$18</c:f>
              <c:numCache>
                <c:formatCode>0.00%</c:formatCode>
                <c:ptCount val="16"/>
                <c:pt idx="0">
                  <c:v>4.5728260060286796E-2</c:v>
                </c:pt>
                <c:pt idx="1">
                  <c:v>4.5728260060286796E-2</c:v>
                </c:pt>
                <c:pt idx="2">
                  <c:v>4.5728260060286796E-2</c:v>
                </c:pt>
                <c:pt idx="3">
                  <c:v>4.6587544787459176E-2</c:v>
                </c:pt>
                <c:pt idx="4">
                  <c:v>4.6455348696059516E-2</c:v>
                </c:pt>
                <c:pt idx="5">
                  <c:v>4.6499414059859516E-2</c:v>
                </c:pt>
                <c:pt idx="6">
                  <c:v>4.5299618236209975E-2</c:v>
                </c:pt>
                <c:pt idx="7">
                  <c:v>4.1700230765261311E-2</c:v>
                </c:pt>
                <c:pt idx="8">
                  <c:v>4.0852666769950641E-2</c:v>
                </c:pt>
                <c:pt idx="9">
                  <c:v>4.1968093039157502E-2</c:v>
                </c:pt>
                <c:pt idx="10">
                  <c:v>4.1847148352120771E-2</c:v>
                </c:pt>
                <c:pt idx="11">
                  <c:v>4.2004263906091605E-2</c:v>
                </c:pt>
                <c:pt idx="12">
                  <c:v>3.4044801667970574E-2</c:v>
                </c:pt>
                <c:pt idx="13">
                  <c:v>3.7208266663415916E-2</c:v>
                </c:pt>
                <c:pt idx="14">
                  <c:v>4.4991852681346894E-2</c:v>
                </c:pt>
                <c:pt idx="15">
                  <c:v>4.4991852681346894E-2</c:v>
                </c:pt>
              </c:numCache>
            </c:numRef>
          </c:val>
          <c:smooth val="0"/>
          <c:extLst>
            <c:ext xmlns:c16="http://schemas.microsoft.com/office/drawing/2014/chart" uri="{C3380CC4-5D6E-409C-BE32-E72D297353CC}">
              <c16:uniqueId val="{00000001-4247-49B0-8076-D53F5917936A}"/>
            </c:ext>
          </c:extLst>
        </c:ser>
        <c:ser>
          <c:idx val="2"/>
          <c:order val="2"/>
          <c:tx>
            <c:strRef>
              <c:f>'figura 1 c.capitale'!$D$2</c:f>
              <c:strCache>
                <c:ptCount val="1"/>
                <c:pt idx="0">
                  <c:v>debito ROL stringente</c:v>
                </c:pt>
              </c:strCache>
            </c:strRef>
          </c:tx>
          <c:spPr>
            <a:ln w="28575" cap="rnd">
              <a:solidFill>
                <a:schemeClr val="accent1"/>
              </a:solidFill>
              <a:round/>
            </a:ln>
            <a:effectLst/>
          </c:spPr>
          <c:marker>
            <c:symbol val="none"/>
          </c:marker>
          <c:cat>
            <c:numRef>
              <c:f>'figura 1 c.capitale'!$A$3:$A$18</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'figura 1 c.capitale'!$D$3:$D$18</c:f>
              <c:numCache>
                <c:formatCode>0.00%</c:formatCode>
                <c:ptCount val="16"/>
                <c:pt idx="0">
                  <c:v>5.5428260060286796E-2</c:v>
                </c:pt>
                <c:pt idx="1">
                  <c:v>5.5428260060286796E-2</c:v>
                </c:pt>
                <c:pt idx="2">
                  <c:v>5.5428260060286796E-2</c:v>
                </c:pt>
                <c:pt idx="3">
                  <c:v>5.6287544787459176E-2</c:v>
                </c:pt>
                <c:pt idx="4">
                  <c:v>5.6155348696059516E-2</c:v>
                </c:pt>
                <c:pt idx="5">
                  <c:v>5.6199414059859516E-2</c:v>
                </c:pt>
                <c:pt idx="6">
                  <c:v>5.4999618236209975E-2</c:v>
                </c:pt>
                <c:pt idx="7">
                  <c:v>5.1268034673861651E-2</c:v>
                </c:pt>
                <c:pt idx="8">
                  <c:v>5.1599052379291979E-2</c:v>
                </c:pt>
                <c:pt idx="9">
                  <c:v>5.2614284260605201E-2</c:v>
                </c:pt>
                <c:pt idx="10">
                  <c:v>5.2502423822413678E-2</c:v>
                </c:pt>
                <c:pt idx="11">
                  <c:v>5.2644833052675699E-2</c:v>
                </c:pt>
                <c:pt idx="12">
                  <c:v>4.5400338239051749E-2</c:v>
                </c:pt>
                <c:pt idx="13">
                  <c:v>4.827726853490881E-2</c:v>
                </c:pt>
                <c:pt idx="14">
                  <c:v>5.5361685402700721E-2</c:v>
                </c:pt>
                <c:pt idx="15">
                  <c:v>5.5361685402700721E-2</c:v>
                </c:pt>
              </c:numCache>
            </c:numRef>
          </c:val>
          <c:smooth val="0"/>
          <c:extLst>
            <c:ext xmlns:c16="http://schemas.microsoft.com/office/drawing/2014/chart" uri="{C3380CC4-5D6E-409C-BE32-E72D297353CC}">
              <c16:uniqueId val="{00000002-4247-49B0-8076-D53F5917936A}"/>
            </c:ext>
          </c:extLst>
        </c:ser>
        <c:ser>
          <c:idx val="3"/>
          <c:order val="3"/>
          <c:tx>
            <c:strRef>
              <c:f>'figura 1 c.capitale'!$E$2</c:f>
              <c:strCache>
                <c:ptCount val="1"/>
                <c:pt idx="0">
                  <c:v>tasso di interesse  reale</c:v>
                </c:pt>
              </c:strCache>
            </c:strRef>
          </c:tx>
          <c:spPr>
            <a:ln w="19050" cap="rnd">
              <a:solidFill>
                <a:sysClr val="windowText" lastClr="000000"/>
              </a:solidFill>
              <a:prstDash val="lgDash"/>
              <a:round/>
            </a:ln>
            <a:effectLst/>
          </c:spPr>
          <c:marker>
            <c:symbol val="none"/>
          </c:marker>
          <c:cat>
            <c:numRef>
              <c:f>'figura 1 c.capitale'!$A$3:$A$18</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'figura 1 c.capitale'!$E$3:$E$18</c:f>
              <c:numCache>
                <c:formatCode>0%</c:formatCode>
                <c:ptCount val="1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numCache>
            </c:numRef>
          </c:val>
          <c:smooth val="0"/>
          <c:extLst>
            <c:ext xmlns:c16="http://schemas.microsoft.com/office/drawing/2014/chart" uri="{C3380CC4-5D6E-409C-BE32-E72D297353CC}">
              <c16:uniqueId val="{00000003-4247-49B0-8076-D53F5917936A}"/>
            </c:ext>
          </c:extLst>
        </c:ser>
        <c:dLbls>
          <c:showLegendKey val="0"/>
          <c:showVal val="0"/>
          <c:showCatName val="0"/>
          <c:showSerName val="0"/>
          <c:showPercent val="0"/>
          <c:showBubbleSize val="0"/>
        </c:dLbls>
        <c:smooth val="0"/>
        <c:axId val="1693827535"/>
        <c:axId val="1693821711"/>
      </c:lineChart>
      <c:catAx>
        <c:axId val="1693827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693821711"/>
        <c:crosses val="autoZero"/>
        <c:auto val="1"/>
        <c:lblAlgn val="ctr"/>
        <c:lblOffset val="100"/>
        <c:noMultiLvlLbl val="0"/>
      </c:catAx>
      <c:valAx>
        <c:axId val="169382171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693827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'Figura 6b'!$B$3</c:f>
              <c:strCache>
                <c:ptCount val="1"/>
                <c:pt idx="0">
                  <c:v>In salute</c:v>
                </c:pt>
              </c:strCache>
            </c:strRef>
          </c:tx>
          <c:spPr>
            <a:ln w="28575" cap="rnd">
              <a:solidFill>
                <a:schemeClr val="accent5">
                  <a:lumMod val="50000"/>
                </a:schemeClr>
              </a:solidFill>
              <a:round/>
            </a:ln>
            <a:effectLst/>
          </c:spPr>
          <c:marker>
            <c:symbol val="none"/>
          </c:marker>
          <c:cat>
            <c:numRef>
              <c:f>'Figura 6b'!$A$4:$A$14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6b'!$B$4:$B$14</c:f>
              <c:numCache>
                <c:formatCode>0.0</c:formatCode>
                <c:ptCount val="11"/>
                <c:pt idx="0">
                  <c:v>0.39855768077536169</c:v>
                </c:pt>
                <c:pt idx="1">
                  <c:v>0.757099415764376</c:v>
                </c:pt>
                <c:pt idx="2">
                  <c:v>1.0605368349918898</c:v>
                </c:pt>
                <c:pt idx="3">
                  <c:v>1.649301340534123</c:v>
                </c:pt>
                <c:pt idx="4">
                  <c:v>2.0724802503769091</c:v>
                </c:pt>
                <c:pt idx="5">
                  <c:v>2.4328131212137301</c:v>
                </c:pt>
                <c:pt idx="6">
                  <c:v>0.90518639828525949</c:v>
                </c:pt>
                <c:pt idx="7">
                  <c:v>0.90764303252943179</c:v>
                </c:pt>
                <c:pt idx="8">
                  <c:v>0.8766033244327005</c:v>
                </c:pt>
                <c:pt idx="9">
                  <c:v>0.94062452807515484</c:v>
                </c:pt>
                <c:pt idx="10">
                  <c:v>1.9922297698110469</c:v>
                </c:pt>
              </c:numCache>
            </c:numRef>
          </c:val>
          <c:smooth val="0"/>
          <c:extLst>
            <c:ext xmlns:c16="http://schemas.microsoft.com/office/drawing/2014/chart" uri="{C3380CC4-5D6E-409C-BE32-E72D297353CC}">
              <c16:uniqueId val="{00000000-B123-420C-8EB7-E092802DF158}"/>
            </c:ext>
          </c:extLst>
        </c:ser>
        <c:ser>
          <c:idx val="1"/>
          <c:order val="1"/>
          <c:tx>
            <c:strRef>
              <c:f>'Figura 6b'!$C$3</c:f>
              <c:strCache>
                <c:ptCount val="1"/>
                <c:pt idx="0">
                  <c:v>Fragili</c:v>
                </c:pt>
              </c:strCache>
            </c:strRef>
          </c:tx>
          <c:spPr>
            <a:ln w="28575" cap="rnd">
              <a:solidFill>
                <a:srgbClr val="FFFF00"/>
              </a:solidFill>
              <a:round/>
            </a:ln>
            <a:effectLst/>
          </c:spPr>
          <c:marker>
            <c:symbol val="none"/>
          </c:marker>
          <c:cat>
            <c:numRef>
              <c:f>'Figura 6b'!$A$4:$A$14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6b'!$C$4:$C$14</c:f>
              <c:numCache>
                <c:formatCode>0.0</c:formatCode>
                <c:ptCount val="11"/>
                <c:pt idx="0">
                  <c:v>0.40900757631220586</c:v>
                </c:pt>
                <c:pt idx="1">
                  <c:v>0.77755468593261057</c:v>
                </c:pt>
                <c:pt idx="2">
                  <c:v>1.0830863139514051</c:v>
                </c:pt>
                <c:pt idx="3">
                  <c:v>1.4524415821266885</c:v>
                </c:pt>
                <c:pt idx="4">
                  <c:v>2.051026508230251</c:v>
                </c:pt>
                <c:pt idx="5">
                  <c:v>2.490143452933399</c:v>
                </c:pt>
                <c:pt idx="6">
                  <c:v>0.93277587637297543</c:v>
                </c:pt>
                <c:pt idx="7">
                  <c:v>0.965197398913336</c:v>
                </c:pt>
                <c:pt idx="8">
                  <c:v>0.86968402266441558</c:v>
                </c:pt>
                <c:pt idx="9">
                  <c:v>0.98275866777461118</c:v>
                </c:pt>
                <c:pt idx="10">
                  <c:v>2.216724565358632</c:v>
                </c:pt>
              </c:numCache>
            </c:numRef>
          </c:val>
          <c:smooth val="0"/>
          <c:extLst>
            <c:ext xmlns:c16="http://schemas.microsoft.com/office/drawing/2014/chart" uri="{C3380CC4-5D6E-409C-BE32-E72D297353CC}">
              <c16:uniqueId val="{00000001-B123-420C-8EB7-E092802DF158}"/>
            </c:ext>
          </c:extLst>
        </c:ser>
        <c:ser>
          <c:idx val="2"/>
          <c:order val="2"/>
          <c:tx>
            <c:strRef>
              <c:f>'Figura 6b'!$D$3</c:f>
              <c:strCache>
                <c:ptCount val="1"/>
                <c:pt idx="0">
                  <c:v>Fragili sotto patrim.</c:v>
                </c:pt>
              </c:strCache>
            </c:strRef>
          </c:tx>
          <c:spPr>
            <a:ln w="28575" cap="rnd">
              <a:solidFill>
                <a:schemeClr val="accent6">
                  <a:lumMod val="75000"/>
                </a:schemeClr>
              </a:solidFill>
              <a:round/>
            </a:ln>
            <a:effectLst/>
          </c:spPr>
          <c:marker>
            <c:symbol val="none"/>
          </c:marker>
          <c:cat>
            <c:numRef>
              <c:f>'Figura 6b'!$A$4:$A$14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6b'!$D$4:$D$14</c:f>
              <c:numCache>
                <c:formatCode>0.0</c:formatCode>
                <c:ptCount val="11"/>
                <c:pt idx="0">
                  <c:v>0.38218876842080718</c:v>
                </c:pt>
                <c:pt idx="1">
                  <c:v>0.83788718775379678</c:v>
                </c:pt>
                <c:pt idx="2">
                  <c:v>1.140068398149694</c:v>
                </c:pt>
                <c:pt idx="3">
                  <c:v>1.7700700605059865</c:v>
                </c:pt>
                <c:pt idx="4">
                  <c:v>2.3373873870586976</c:v>
                </c:pt>
                <c:pt idx="5">
                  <c:v>2.8129538786631763</c:v>
                </c:pt>
                <c:pt idx="6">
                  <c:v>1.0794597469228044</c:v>
                </c:pt>
                <c:pt idx="7">
                  <c:v>1.061195276642529</c:v>
                </c:pt>
                <c:pt idx="8">
                  <c:v>1.1798212918295796</c:v>
                </c:pt>
                <c:pt idx="9">
                  <c:v>1.134227882451956</c:v>
                </c:pt>
                <c:pt idx="10">
                  <c:v>2.0588468772829707</c:v>
                </c:pt>
              </c:numCache>
            </c:numRef>
          </c:val>
          <c:smooth val="0"/>
          <c:extLst>
            <c:ext xmlns:c16="http://schemas.microsoft.com/office/drawing/2014/chart" uri="{C3380CC4-5D6E-409C-BE32-E72D297353CC}">
              <c16:uniqueId val="{00000002-B123-420C-8EB7-E092802DF158}"/>
            </c:ext>
          </c:extLst>
        </c:ser>
        <c:ser>
          <c:idx val="3"/>
          <c:order val="3"/>
          <c:tx>
            <c:strRef>
              <c:f>'Figura 6b'!$E$3</c:f>
              <c:strCache>
                <c:ptCount val="1"/>
                <c:pt idx="0">
                  <c:v>A rischio</c:v>
                </c:pt>
              </c:strCache>
            </c:strRef>
          </c:tx>
          <c:spPr>
            <a:ln w="28575" cap="rnd">
              <a:solidFill>
                <a:schemeClr val="accent1">
                  <a:lumMod val="20000"/>
                  <a:lumOff val="80000"/>
                </a:schemeClr>
              </a:solidFill>
              <a:round/>
            </a:ln>
            <a:effectLst/>
          </c:spPr>
          <c:marker>
            <c:symbol val="none"/>
          </c:marker>
          <c:cat>
            <c:numRef>
              <c:f>'Figura 6b'!$A$4:$A$14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6b'!$E$4:$E$14</c:f>
              <c:numCache>
                <c:formatCode>0.0</c:formatCode>
                <c:ptCount val="11"/>
                <c:pt idx="0">
                  <c:v>0.77611564584819348</c:v>
                </c:pt>
                <c:pt idx="1">
                  <c:v>2.186635983257144</c:v>
                </c:pt>
                <c:pt idx="2">
                  <c:v>3.4604436043149107</c:v>
                </c:pt>
                <c:pt idx="3">
                  <c:v>4.6793522468025763</c:v>
                </c:pt>
                <c:pt idx="4">
                  <c:v>6.236730655666058</c:v>
                </c:pt>
                <c:pt idx="5">
                  <c:v>7.4903843693987504</c:v>
                </c:pt>
                <c:pt idx="6">
                  <c:v>3.405246783230389</c:v>
                </c:pt>
                <c:pt idx="7">
                  <c:v>3.0969506961991655</c:v>
                </c:pt>
                <c:pt idx="8">
                  <c:v>3.621528726563092</c:v>
                </c:pt>
                <c:pt idx="9">
                  <c:v>3.2556367739914549</c:v>
                </c:pt>
                <c:pt idx="10">
                  <c:v>5.2381664406476176</c:v>
                </c:pt>
              </c:numCache>
            </c:numRef>
          </c:val>
          <c:smooth val="0"/>
          <c:extLst>
            <c:ext xmlns:c16="http://schemas.microsoft.com/office/drawing/2014/chart" uri="{C3380CC4-5D6E-409C-BE32-E72D297353CC}">
              <c16:uniqueId val="{00000003-B123-420C-8EB7-E092802DF158}"/>
            </c:ext>
          </c:extLst>
        </c:ser>
        <c:ser>
          <c:idx val="4"/>
          <c:order val="4"/>
          <c:tx>
            <c:strRef>
              <c:f>'Figura 6b'!$F$3</c:f>
              <c:strCache>
                <c:ptCount val="1"/>
                <c:pt idx="0">
                  <c:v>A rischio sotto patrim</c:v>
                </c:pt>
              </c:strCache>
            </c:strRef>
          </c:tx>
          <c:spPr>
            <a:ln w="28575" cap="rnd">
              <a:solidFill>
                <a:schemeClr val="accent5"/>
              </a:solidFill>
              <a:round/>
            </a:ln>
            <a:effectLst/>
          </c:spPr>
          <c:marker>
            <c:symbol val="none"/>
          </c:marker>
          <c:cat>
            <c:numRef>
              <c:f>'Figura 6b'!$A$4:$A$14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6b'!$F$4:$F$14</c:f>
              <c:numCache>
                <c:formatCode>0.0</c:formatCode>
                <c:ptCount val="11"/>
                <c:pt idx="0">
                  <c:v>2.575845764388788</c:v>
                </c:pt>
                <c:pt idx="1">
                  <c:v>1.5537876126539416</c:v>
                </c:pt>
                <c:pt idx="2">
                  <c:v>2.9631701893170472</c:v>
                </c:pt>
                <c:pt idx="3">
                  <c:v>4.904947635229135</c:v>
                </c:pt>
                <c:pt idx="4">
                  <c:v>5.4285860686582303</c:v>
                </c:pt>
                <c:pt idx="5">
                  <c:v>6.0436828119483188</c:v>
                </c:pt>
                <c:pt idx="6">
                  <c:v>2.9495645647881368</c:v>
                </c:pt>
                <c:pt idx="7">
                  <c:v>2.5419218441338778</c:v>
                </c:pt>
                <c:pt idx="8">
                  <c:v>2.8449313528166478</c:v>
                </c:pt>
                <c:pt idx="9">
                  <c:v>3.3336823259542463</c:v>
                </c:pt>
                <c:pt idx="10">
                  <c:v>3.0728099983219224</c:v>
                </c:pt>
              </c:numCache>
            </c:numRef>
          </c:val>
          <c:smooth val="0"/>
          <c:extLst>
            <c:ext xmlns:c16="http://schemas.microsoft.com/office/drawing/2014/chart" uri="{C3380CC4-5D6E-409C-BE32-E72D297353CC}">
              <c16:uniqueId val="{00000004-B123-420C-8EB7-E092802DF158}"/>
            </c:ext>
          </c:extLst>
        </c:ser>
        <c:ser>
          <c:idx val="5"/>
          <c:order val="5"/>
          <c:tx>
            <c:strRef>
              <c:f>'Figura 6b'!$G$3</c:f>
              <c:strCache>
                <c:ptCount val="1"/>
                <c:pt idx="0">
                  <c:v>Fortemente a rischio</c:v>
                </c:pt>
              </c:strCache>
            </c:strRef>
          </c:tx>
          <c:spPr>
            <a:ln w="28575" cap="rnd">
              <a:solidFill>
                <a:srgbClr val="0099CC"/>
              </a:solidFill>
              <a:round/>
            </a:ln>
            <a:effectLst/>
          </c:spPr>
          <c:marker>
            <c:symbol val="none"/>
          </c:marker>
          <c:cat>
            <c:numRef>
              <c:f>'Figura 6b'!$A$4:$A$14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6b'!$G$4:$G$14</c:f>
              <c:numCache>
                <c:formatCode>0.0</c:formatCode>
                <c:ptCount val="11"/>
                <c:pt idx="0">
                  <c:v>0.60379676169732122</c:v>
                </c:pt>
                <c:pt idx="1">
                  <c:v>1.4880455196872688</c:v>
                </c:pt>
                <c:pt idx="2">
                  <c:v>1.9506365166862096</c:v>
                </c:pt>
                <c:pt idx="3">
                  <c:v>2.8485559382251786</c:v>
                </c:pt>
                <c:pt idx="4">
                  <c:v>4.109573188581912</c:v>
                </c:pt>
                <c:pt idx="5">
                  <c:v>4.5991432888581762</c:v>
                </c:pt>
                <c:pt idx="6">
                  <c:v>3.523998124522965</c:v>
                </c:pt>
                <c:pt idx="7">
                  <c:v>2.0477437518261503</c:v>
                </c:pt>
                <c:pt idx="8">
                  <c:v>2.4382418222632687</c:v>
                </c:pt>
                <c:pt idx="9">
                  <c:v>2.1553170742166472</c:v>
                </c:pt>
                <c:pt idx="10">
                  <c:v>4.2113088347926038</c:v>
                </c:pt>
              </c:numCache>
            </c:numRef>
          </c:val>
          <c:smooth val="0"/>
          <c:extLst>
            <c:ext xmlns:c16="http://schemas.microsoft.com/office/drawing/2014/chart" uri="{C3380CC4-5D6E-409C-BE32-E72D297353CC}">
              <c16:uniqueId val="{00000005-B123-420C-8EB7-E092802DF158}"/>
            </c:ext>
          </c:extLst>
        </c:ser>
        <c:dLbls>
          <c:showLegendKey val="0"/>
          <c:showVal val="0"/>
          <c:showCatName val="0"/>
          <c:showSerName val="0"/>
          <c:showPercent val="0"/>
          <c:showBubbleSize val="0"/>
        </c:dLbls>
        <c:smooth val="0"/>
        <c:axId val="1919087615"/>
        <c:axId val="1919089695"/>
      </c:lineChart>
      <c:catAx>
        <c:axId val="191908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919089695"/>
        <c:crosses val="autoZero"/>
        <c:auto val="1"/>
        <c:lblAlgn val="ctr"/>
        <c:lblOffset val="100"/>
        <c:noMultiLvlLbl val="0"/>
      </c:catAx>
      <c:valAx>
        <c:axId val="191908969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9190876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'Figura 7a'!$B$1</c:f>
              <c:strCache>
                <c:ptCount val="1"/>
                <c:pt idx="0">
                  <c:v>0-9</c:v>
                </c:pt>
              </c:strCache>
            </c:strRef>
          </c:tx>
          <c:spPr>
            <a:ln w="28575" cap="rnd">
              <a:solidFill>
                <a:schemeClr val="accent1"/>
              </a:solidFill>
              <a:round/>
            </a:ln>
            <a:effectLst/>
          </c:spPr>
          <c:marker>
            <c:symbol val="none"/>
          </c:marker>
          <c:cat>
            <c:numRef>
              <c:f>'Figura 7a'!$A$2:$A$12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7a'!$B$2:$B$12</c:f>
              <c:numCache>
                <c:formatCode>0</c:formatCode>
                <c:ptCount val="11"/>
                <c:pt idx="0">
                  <c:v>8.6362290532731905</c:v>
                </c:pt>
                <c:pt idx="1">
                  <c:v>14.295641049693808</c:v>
                </c:pt>
                <c:pt idx="2">
                  <c:v>19.041303317008907</c:v>
                </c:pt>
                <c:pt idx="3">
                  <c:v>23.776748386127185</c:v>
                </c:pt>
                <c:pt idx="4">
                  <c:v>27.477409636996132</c:v>
                </c:pt>
                <c:pt idx="5">
                  <c:v>30.633560252434506</c:v>
                </c:pt>
                <c:pt idx="6">
                  <c:v>33.796301968366301</c:v>
                </c:pt>
                <c:pt idx="7">
                  <c:v>37.2672804572289</c:v>
                </c:pt>
                <c:pt idx="8">
                  <c:v>41.402492559049634</c:v>
                </c:pt>
                <c:pt idx="9">
                  <c:v>41.224234691799289</c:v>
                </c:pt>
                <c:pt idx="10">
                  <c:v>99</c:v>
                </c:pt>
              </c:numCache>
            </c:numRef>
          </c:val>
          <c:smooth val="0"/>
          <c:extLst>
            <c:ext xmlns:c16="http://schemas.microsoft.com/office/drawing/2014/chart" uri="{C3380CC4-5D6E-409C-BE32-E72D297353CC}">
              <c16:uniqueId val="{00000000-6777-4E99-958A-4B3D4B12ACE6}"/>
            </c:ext>
          </c:extLst>
        </c:ser>
        <c:ser>
          <c:idx val="1"/>
          <c:order val="1"/>
          <c:tx>
            <c:strRef>
              <c:f>'Figura 7a'!$C$1</c:f>
              <c:strCache>
                <c:ptCount val="1"/>
                <c:pt idx="0">
                  <c:v>10-19</c:v>
                </c:pt>
              </c:strCache>
            </c:strRef>
          </c:tx>
          <c:spPr>
            <a:ln w="28575" cap="rnd">
              <a:solidFill>
                <a:schemeClr val="accent5">
                  <a:lumMod val="50000"/>
                </a:schemeClr>
              </a:solidFill>
              <a:round/>
            </a:ln>
            <a:effectLst/>
          </c:spPr>
          <c:marker>
            <c:symbol val="none"/>
          </c:marker>
          <c:cat>
            <c:numRef>
              <c:f>'Figura 7a'!$A$2:$A$12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7a'!$C$2:$C$12</c:f>
              <c:numCache>
                <c:formatCode>0</c:formatCode>
                <c:ptCount val="11"/>
                <c:pt idx="0">
                  <c:v>8.4997922156279735</c:v>
                </c:pt>
                <c:pt idx="1">
                  <c:v>14.101673373774387</c:v>
                </c:pt>
                <c:pt idx="2">
                  <c:v>19.082549572687675</c:v>
                </c:pt>
                <c:pt idx="3">
                  <c:v>24.004975565679594</c:v>
                </c:pt>
                <c:pt idx="4">
                  <c:v>28.195247980841398</c:v>
                </c:pt>
                <c:pt idx="5">
                  <c:v>33.04713059402706</c:v>
                </c:pt>
                <c:pt idx="6">
                  <c:v>37.102160397389063</c:v>
                </c:pt>
                <c:pt idx="7">
                  <c:v>37.827040430819871</c:v>
                </c:pt>
                <c:pt idx="8">
                  <c:v>47.964682394642686</c:v>
                </c:pt>
                <c:pt idx="9">
                  <c:v>47.887901480420147</c:v>
                </c:pt>
                <c:pt idx="10">
                  <c:v>99</c:v>
                </c:pt>
              </c:numCache>
            </c:numRef>
          </c:val>
          <c:smooth val="0"/>
          <c:extLst>
            <c:ext xmlns:c16="http://schemas.microsoft.com/office/drawing/2014/chart" uri="{C3380CC4-5D6E-409C-BE32-E72D297353CC}">
              <c16:uniqueId val="{00000001-6777-4E99-958A-4B3D4B12ACE6}"/>
            </c:ext>
          </c:extLst>
        </c:ser>
        <c:ser>
          <c:idx val="2"/>
          <c:order val="2"/>
          <c:tx>
            <c:strRef>
              <c:f>'Figura 7a'!$D$1</c:f>
              <c:strCache>
                <c:ptCount val="1"/>
                <c:pt idx="0">
                  <c:v>20-49</c:v>
                </c:pt>
              </c:strCache>
            </c:strRef>
          </c:tx>
          <c:spPr>
            <a:ln w="28575" cap="rnd">
              <a:solidFill>
                <a:schemeClr val="accent4"/>
              </a:solidFill>
              <a:round/>
            </a:ln>
            <a:effectLst/>
          </c:spPr>
          <c:marker>
            <c:symbol val="none"/>
          </c:marker>
          <c:cat>
            <c:numRef>
              <c:f>'Figura 7a'!$A$2:$A$12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7a'!$D$2:$D$12</c:f>
              <c:numCache>
                <c:formatCode>0</c:formatCode>
                <c:ptCount val="11"/>
                <c:pt idx="0">
                  <c:v>7.6045007191737222</c:v>
                </c:pt>
                <c:pt idx="1">
                  <c:v>13.656464803417077</c:v>
                </c:pt>
                <c:pt idx="2">
                  <c:v>18.542747101277257</c:v>
                </c:pt>
                <c:pt idx="3">
                  <c:v>22.13046040205985</c:v>
                </c:pt>
                <c:pt idx="4">
                  <c:v>26.265224515380858</c:v>
                </c:pt>
                <c:pt idx="5">
                  <c:v>30.381188865632353</c:v>
                </c:pt>
                <c:pt idx="6">
                  <c:v>33.878428769514038</c:v>
                </c:pt>
                <c:pt idx="7">
                  <c:v>41.904745279726377</c:v>
                </c:pt>
                <c:pt idx="8">
                  <c:v>46.603319223829203</c:v>
                </c:pt>
                <c:pt idx="9">
                  <c:v>50.051925246556664</c:v>
                </c:pt>
                <c:pt idx="10">
                  <c:v>99</c:v>
                </c:pt>
              </c:numCache>
            </c:numRef>
          </c:val>
          <c:smooth val="0"/>
          <c:extLst>
            <c:ext xmlns:c16="http://schemas.microsoft.com/office/drawing/2014/chart" uri="{C3380CC4-5D6E-409C-BE32-E72D297353CC}">
              <c16:uniqueId val="{00000002-6777-4E99-958A-4B3D4B12ACE6}"/>
            </c:ext>
          </c:extLst>
        </c:ser>
        <c:ser>
          <c:idx val="3"/>
          <c:order val="3"/>
          <c:tx>
            <c:strRef>
              <c:f>'Figura 7a'!$E$1</c:f>
              <c:strCache>
                <c:ptCount val="1"/>
                <c:pt idx="0">
                  <c:v>50-249</c:v>
                </c:pt>
              </c:strCache>
            </c:strRef>
          </c:tx>
          <c:spPr>
            <a:ln w="28575" cap="rnd">
              <a:solidFill>
                <a:schemeClr val="accent6">
                  <a:lumMod val="20000"/>
                  <a:lumOff val="80000"/>
                </a:schemeClr>
              </a:solidFill>
              <a:round/>
            </a:ln>
            <a:effectLst/>
          </c:spPr>
          <c:marker>
            <c:symbol val="none"/>
          </c:marker>
          <c:cat>
            <c:numRef>
              <c:f>'Figura 7a'!$A$2:$A$12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7a'!$E$2:$E$12</c:f>
              <c:numCache>
                <c:formatCode>0</c:formatCode>
                <c:ptCount val="11"/>
                <c:pt idx="0">
                  <c:v>6.9252160224765564</c:v>
                </c:pt>
                <c:pt idx="1">
                  <c:v>11.897905444439481</c:v>
                </c:pt>
                <c:pt idx="2">
                  <c:v>16.994359179950703</c:v>
                </c:pt>
                <c:pt idx="3">
                  <c:v>20.15327793834663</c:v>
                </c:pt>
                <c:pt idx="4">
                  <c:v>26.182123466576712</c:v>
                </c:pt>
                <c:pt idx="5">
                  <c:v>29.446132686745745</c:v>
                </c:pt>
                <c:pt idx="6">
                  <c:v>33.637495227268523</c:v>
                </c:pt>
                <c:pt idx="7">
                  <c:v>42.94812912695614</c:v>
                </c:pt>
                <c:pt idx="8">
                  <c:v>47.787088213030316</c:v>
                </c:pt>
                <c:pt idx="9">
                  <c:v>52.180925429400929</c:v>
                </c:pt>
                <c:pt idx="10">
                  <c:v>99</c:v>
                </c:pt>
              </c:numCache>
            </c:numRef>
          </c:val>
          <c:smooth val="0"/>
          <c:extLst>
            <c:ext xmlns:c16="http://schemas.microsoft.com/office/drawing/2014/chart" uri="{C3380CC4-5D6E-409C-BE32-E72D297353CC}">
              <c16:uniqueId val="{00000003-6777-4E99-958A-4B3D4B12ACE6}"/>
            </c:ext>
          </c:extLst>
        </c:ser>
        <c:ser>
          <c:idx val="4"/>
          <c:order val="4"/>
          <c:tx>
            <c:strRef>
              <c:f>'Figura 7a'!$F$1</c:f>
              <c:strCache>
                <c:ptCount val="1"/>
                <c:pt idx="0">
                  <c:v>250-499</c:v>
                </c:pt>
              </c:strCache>
            </c:strRef>
          </c:tx>
          <c:spPr>
            <a:ln w="28575" cap="rnd">
              <a:solidFill>
                <a:schemeClr val="accent6">
                  <a:lumMod val="60000"/>
                  <a:lumOff val="40000"/>
                </a:schemeClr>
              </a:solidFill>
              <a:round/>
            </a:ln>
            <a:effectLst/>
          </c:spPr>
          <c:marker>
            <c:symbol val="none"/>
          </c:marker>
          <c:cat>
            <c:numRef>
              <c:f>'Figura 7a'!$A$2:$A$12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7a'!$F$2:$F$12</c:f>
              <c:numCache>
                <c:formatCode>0</c:formatCode>
                <c:ptCount val="11"/>
                <c:pt idx="0">
                  <c:v>5.9838523920509212</c:v>
                </c:pt>
                <c:pt idx="1">
                  <c:v>11.468745988273023</c:v>
                </c:pt>
                <c:pt idx="2">
                  <c:v>17.088841557736174</c:v>
                </c:pt>
                <c:pt idx="3">
                  <c:v>20.447229097417608</c:v>
                </c:pt>
                <c:pt idx="4">
                  <c:v>27.968681512036859</c:v>
                </c:pt>
                <c:pt idx="5">
                  <c:v>33.225377409088843</c:v>
                </c:pt>
                <c:pt idx="6">
                  <c:v>36.822314497747506</c:v>
                </c:pt>
                <c:pt idx="7">
                  <c:v>45.863783191113384</c:v>
                </c:pt>
                <c:pt idx="8">
                  <c:v>47.695100857030646</c:v>
                </c:pt>
                <c:pt idx="9">
                  <c:v>55.679117766010386</c:v>
                </c:pt>
                <c:pt idx="10">
                  <c:v>99</c:v>
                </c:pt>
              </c:numCache>
            </c:numRef>
          </c:val>
          <c:smooth val="0"/>
          <c:extLst>
            <c:ext xmlns:c16="http://schemas.microsoft.com/office/drawing/2014/chart" uri="{C3380CC4-5D6E-409C-BE32-E72D297353CC}">
              <c16:uniqueId val="{00000004-6777-4E99-958A-4B3D4B12ACE6}"/>
            </c:ext>
          </c:extLst>
        </c:ser>
        <c:ser>
          <c:idx val="5"/>
          <c:order val="5"/>
          <c:tx>
            <c:strRef>
              <c:f>'Figura 7a'!$G$1</c:f>
              <c:strCache>
                <c:ptCount val="1"/>
                <c:pt idx="0">
                  <c:v>500 e più</c:v>
                </c:pt>
              </c:strCache>
            </c:strRef>
          </c:tx>
          <c:spPr>
            <a:ln w="28575" cap="rnd">
              <a:solidFill>
                <a:schemeClr val="accent1">
                  <a:lumMod val="20000"/>
                  <a:lumOff val="80000"/>
                </a:schemeClr>
              </a:solidFill>
              <a:round/>
            </a:ln>
            <a:effectLst/>
          </c:spPr>
          <c:marker>
            <c:symbol val="none"/>
          </c:marker>
          <c:cat>
            <c:numRef>
              <c:f>'Figura 7a'!$A$2:$A$12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7a'!$G$2:$G$12</c:f>
              <c:numCache>
                <c:formatCode>0</c:formatCode>
                <c:ptCount val="11"/>
                <c:pt idx="0">
                  <c:v>2.9621341997008681</c:v>
                </c:pt>
                <c:pt idx="1">
                  <c:v>4.997448783785865</c:v>
                </c:pt>
                <c:pt idx="2">
                  <c:v>7.6164924588297644</c:v>
                </c:pt>
                <c:pt idx="3">
                  <c:v>9.6630539441892882</c:v>
                </c:pt>
                <c:pt idx="4">
                  <c:v>13.113255546919733</c:v>
                </c:pt>
                <c:pt idx="5">
                  <c:v>16.376069367752365</c:v>
                </c:pt>
                <c:pt idx="6">
                  <c:v>18.085514621466018</c:v>
                </c:pt>
                <c:pt idx="7">
                  <c:v>25.177964456323437</c:v>
                </c:pt>
                <c:pt idx="8">
                  <c:v>27.369072289331285</c:v>
                </c:pt>
                <c:pt idx="9">
                  <c:v>32.872323062869938</c:v>
                </c:pt>
                <c:pt idx="10">
                  <c:v>99</c:v>
                </c:pt>
              </c:numCache>
            </c:numRef>
          </c:val>
          <c:smooth val="0"/>
          <c:extLst>
            <c:ext xmlns:c16="http://schemas.microsoft.com/office/drawing/2014/chart" uri="{C3380CC4-5D6E-409C-BE32-E72D297353CC}">
              <c16:uniqueId val="{00000005-6777-4E99-958A-4B3D4B12ACE6}"/>
            </c:ext>
          </c:extLst>
        </c:ser>
        <c:dLbls>
          <c:showLegendKey val="0"/>
          <c:showVal val="0"/>
          <c:showCatName val="0"/>
          <c:showSerName val="0"/>
          <c:showPercent val="0"/>
          <c:showBubbleSize val="0"/>
        </c:dLbls>
        <c:smooth val="0"/>
        <c:axId val="587399871"/>
        <c:axId val="587406111"/>
      </c:lineChart>
      <c:catAx>
        <c:axId val="587399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587406111"/>
        <c:crosses val="autoZero"/>
        <c:auto val="1"/>
        <c:lblAlgn val="ctr"/>
        <c:lblOffset val="100"/>
        <c:noMultiLvlLbl val="0"/>
      </c:catAx>
      <c:valAx>
        <c:axId val="58740611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587399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'Figura 7b'!$B$1</c:f>
              <c:strCache>
                <c:ptCount val="1"/>
                <c:pt idx="0">
                  <c:v>In salute</c:v>
                </c:pt>
              </c:strCache>
            </c:strRef>
          </c:tx>
          <c:spPr>
            <a:ln w="28575" cap="rnd">
              <a:solidFill>
                <a:schemeClr val="accent5">
                  <a:lumMod val="50000"/>
                </a:schemeClr>
              </a:solidFill>
              <a:round/>
            </a:ln>
            <a:effectLst/>
          </c:spPr>
          <c:marker>
            <c:symbol val="none"/>
          </c:marker>
          <c:cat>
            <c:numRef>
              <c:f>'Figura 7b'!$A$2:$A$12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7b'!$B$2:$B$12</c:f>
              <c:numCache>
                <c:formatCode>0</c:formatCode>
                <c:ptCount val="11"/>
                <c:pt idx="0">
                  <c:v>8.3444086198489646</c:v>
                </c:pt>
                <c:pt idx="1">
                  <c:v>16.051264274428437</c:v>
                </c:pt>
                <c:pt idx="2">
                  <c:v>21.195629832502217</c:v>
                </c:pt>
                <c:pt idx="3">
                  <c:v>24.953875526517997</c:v>
                </c:pt>
                <c:pt idx="4">
                  <c:v>29.060065835383824</c:v>
                </c:pt>
                <c:pt idx="5">
                  <c:v>32.70398173458117</c:v>
                </c:pt>
                <c:pt idx="6">
                  <c:v>35.919320019761741</c:v>
                </c:pt>
                <c:pt idx="7">
                  <c:v>41.583710541522464</c:v>
                </c:pt>
                <c:pt idx="8">
                  <c:v>45.541087588875307</c:v>
                </c:pt>
                <c:pt idx="9">
                  <c:v>46.737028456612741</c:v>
                </c:pt>
                <c:pt idx="10">
                  <c:v>99</c:v>
                </c:pt>
              </c:numCache>
            </c:numRef>
          </c:val>
          <c:smooth val="0"/>
          <c:extLst>
            <c:ext xmlns:c16="http://schemas.microsoft.com/office/drawing/2014/chart" uri="{C3380CC4-5D6E-409C-BE32-E72D297353CC}">
              <c16:uniqueId val="{00000000-D204-4239-BB5D-D0CA4C74BD7C}"/>
            </c:ext>
          </c:extLst>
        </c:ser>
        <c:ser>
          <c:idx val="1"/>
          <c:order val="1"/>
          <c:tx>
            <c:strRef>
              <c:f>'Figura 7b'!$C$1</c:f>
              <c:strCache>
                <c:ptCount val="1"/>
                <c:pt idx="0">
                  <c:v>Fragili</c:v>
                </c:pt>
              </c:strCache>
            </c:strRef>
          </c:tx>
          <c:spPr>
            <a:ln w="28575" cap="rnd">
              <a:solidFill>
                <a:srgbClr val="05A794"/>
              </a:solidFill>
              <a:round/>
            </a:ln>
            <a:effectLst/>
          </c:spPr>
          <c:marker>
            <c:symbol val="none"/>
          </c:marker>
          <c:cat>
            <c:numRef>
              <c:f>'Figura 7b'!$A$2:$A$12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7b'!$C$2:$C$12</c:f>
              <c:numCache>
                <c:formatCode>0</c:formatCode>
                <c:ptCount val="11"/>
                <c:pt idx="0">
                  <c:v>10.256648969765513</c:v>
                </c:pt>
                <c:pt idx="1">
                  <c:v>18.408342348720399</c:v>
                </c:pt>
                <c:pt idx="2">
                  <c:v>25.092521396135588</c:v>
                </c:pt>
                <c:pt idx="3">
                  <c:v>26.971748037876875</c:v>
                </c:pt>
                <c:pt idx="4">
                  <c:v>33.608393250641171</c:v>
                </c:pt>
                <c:pt idx="5">
                  <c:v>38.090520078260155</c:v>
                </c:pt>
                <c:pt idx="6">
                  <c:v>41.038044538583023</c:v>
                </c:pt>
                <c:pt idx="7">
                  <c:v>46.166735528913044</c:v>
                </c:pt>
                <c:pt idx="8">
                  <c:v>51.425414180909797</c:v>
                </c:pt>
                <c:pt idx="9">
                  <c:v>50.659332787918473</c:v>
                </c:pt>
                <c:pt idx="10">
                  <c:v>99</c:v>
                </c:pt>
              </c:numCache>
            </c:numRef>
          </c:val>
          <c:smooth val="0"/>
          <c:extLst>
            <c:ext xmlns:c16="http://schemas.microsoft.com/office/drawing/2014/chart" uri="{C3380CC4-5D6E-409C-BE32-E72D297353CC}">
              <c16:uniqueId val="{00000001-D204-4239-BB5D-D0CA4C74BD7C}"/>
            </c:ext>
          </c:extLst>
        </c:ser>
        <c:ser>
          <c:idx val="2"/>
          <c:order val="2"/>
          <c:tx>
            <c:strRef>
              <c:f>'Figura 7b'!$D$1</c:f>
              <c:strCache>
                <c:ptCount val="1"/>
                <c:pt idx="0">
                  <c:v>Fragili sp</c:v>
                </c:pt>
              </c:strCache>
            </c:strRef>
          </c:tx>
          <c:spPr>
            <a:ln w="28575" cap="rnd">
              <a:solidFill>
                <a:srgbClr val="FFFF00"/>
              </a:solidFill>
              <a:round/>
            </a:ln>
            <a:effectLst/>
          </c:spPr>
          <c:marker>
            <c:symbol val="none"/>
          </c:marker>
          <c:cat>
            <c:numRef>
              <c:f>'Figura 7b'!$A$2:$A$12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7b'!$D$2:$D$12</c:f>
              <c:numCache>
                <c:formatCode>0</c:formatCode>
                <c:ptCount val="11"/>
                <c:pt idx="0">
                  <c:v>6.4720484219622616</c:v>
                </c:pt>
                <c:pt idx="1">
                  <c:v>12.345105716310128</c:v>
                </c:pt>
                <c:pt idx="2">
                  <c:v>16.86846842589155</c:v>
                </c:pt>
                <c:pt idx="3">
                  <c:v>20.352858877839783</c:v>
                </c:pt>
                <c:pt idx="4">
                  <c:v>25.650456334035969</c:v>
                </c:pt>
                <c:pt idx="5">
                  <c:v>30.918846389103827</c:v>
                </c:pt>
                <c:pt idx="6">
                  <c:v>34.70076754169574</c:v>
                </c:pt>
                <c:pt idx="7">
                  <c:v>44.81799410289031</c:v>
                </c:pt>
                <c:pt idx="8">
                  <c:v>48.77903152385403</c:v>
                </c:pt>
                <c:pt idx="9">
                  <c:v>52.699469768295756</c:v>
                </c:pt>
                <c:pt idx="10">
                  <c:v>99</c:v>
                </c:pt>
              </c:numCache>
            </c:numRef>
          </c:val>
          <c:smooth val="0"/>
          <c:extLst>
            <c:ext xmlns:c16="http://schemas.microsoft.com/office/drawing/2014/chart" uri="{C3380CC4-5D6E-409C-BE32-E72D297353CC}">
              <c16:uniqueId val="{00000002-D204-4239-BB5D-D0CA4C74BD7C}"/>
            </c:ext>
          </c:extLst>
        </c:ser>
        <c:ser>
          <c:idx val="3"/>
          <c:order val="3"/>
          <c:tx>
            <c:strRef>
              <c:f>'Figura 7b'!$E$1</c:f>
              <c:strCache>
                <c:ptCount val="1"/>
                <c:pt idx="0">
                  <c:v>A rischio</c:v>
                </c:pt>
              </c:strCache>
            </c:strRef>
          </c:tx>
          <c:spPr>
            <a:ln w="28575" cap="rnd">
              <a:solidFill>
                <a:schemeClr val="accent4"/>
              </a:solidFill>
              <a:round/>
            </a:ln>
            <a:effectLst/>
          </c:spPr>
          <c:marker>
            <c:symbol val="none"/>
          </c:marker>
          <c:cat>
            <c:numRef>
              <c:f>'Figura 7b'!$A$2:$A$12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7b'!$E$2:$E$12</c:f>
              <c:numCache>
                <c:formatCode>0</c:formatCode>
                <c:ptCount val="11"/>
                <c:pt idx="0">
                  <c:v>5.4357569145177909</c:v>
                </c:pt>
                <c:pt idx="1">
                  <c:v>13.547148008886204</c:v>
                </c:pt>
                <c:pt idx="2">
                  <c:v>19.43749247476104</c:v>
                </c:pt>
                <c:pt idx="3">
                  <c:v>21.476134890204428</c:v>
                </c:pt>
                <c:pt idx="4">
                  <c:v>26.393837219811129</c:v>
                </c:pt>
                <c:pt idx="5">
                  <c:v>28.273803011009296</c:v>
                </c:pt>
                <c:pt idx="6">
                  <c:v>30.164452838694274</c:v>
                </c:pt>
                <c:pt idx="7">
                  <c:v>35.775709121569307</c:v>
                </c:pt>
                <c:pt idx="8">
                  <c:v>39.854146188595372</c:v>
                </c:pt>
                <c:pt idx="9">
                  <c:v>43.000983880194667</c:v>
                </c:pt>
                <c:pt idx="10">
                  <c:v>99</c:v>
                </c:pt>
              </c:numCache>
            </c:numRef>
          </c:val>
          <c:smooth val="0"/>
          <c:extLst>
            <c:ext xmlns:c16="http://schemas.microsoft.com/office/drawing/2014/chart" uri="{C3380CC4-5D6E-409C-BE32-E72D297353CC}">
              <c16:uniqueId val="{00000003-D204-4239-BB5D-D0CA4C74BD7C}"/>
            </c:ext>
          </c:extLst>
        </c:ser>
        <c:ser>
          <c:idx val="4"/>
          <c:order val="4"/>
          <c:tx>
            <c:strRef>
              <c:f>'Figura 7b'!$F$1</c:f>
              <c:strCache>
                <c:ptCount val="1"/>
                <c:pt idx="0">
                  <c:v>A rischio sp</c:v>
                </c:pt>
              </c:strCache>
            </c:strRef>
          </c:tx>
          <c:spPr>
            <a:ln w="28575" cap="rnd">
              <a:solidFill>
                <a:schemeClr val="accent5"/>
              </a:solidFill>
              <a:round/>
            </a:ln>
            <a:effectLst/>
          </c:spPr>
          <c:marker>
            <c:symbol val="none"/>
          </c:marker>
          <c:cat>
            <c:numRef>
              <c:f>'Figura 7b'!$A$2:$A$12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7b'!$F$2:$F$12</c:f>
              <c:numCache>
                <c:formatCode>0</c:formatCode>
                <c:ptCount val="11"/>
                <c:pt idx="0">
                  <c:v>6.2359264043195122</c:v>
                </c:pt>
                <c:pt idx="1">
                  <c:v>8.7438303026714106</c:v>
                </c:pt>
                <c:pt idx="2">
                  <c:v>13.612581985746679</c:v>
                </c:pt>
                <c:pt idx="3">
                  <c:v>17.104002283408189</c:v>
                </c:pt>
                <c:pt idx="4">
                  <c:v>17.982508150358246</c:v>
                </c:pt>
                <c:pt idx="5">
                  <c:v>17.363232746202314</c:v>
                </c:pt>
                <c:pt idx="6">
                  <c:v>22.969198014445155</c:v>
                </c:pt>
                <c:pt idx="7">
                  <c:v>29.283337098031236</c:v>
                </c:pt>
                <c:pt idx="8">
                  <c:v>29.292941843766336</c:v>
                </c:pt>
                <c:pt idx="9">
                  <c:v>31.975142882698616</c:v>
                </c:pt>
                <c:pt idx="10">
                  <c:v>99</c:v>
                </c:pt>
              </c:numCache>
            </c:numRef>
          </c:val>
          <c:smooth val="0"/>
          <c:extLst>
            <c:ext xmlns:c16="http://schemas.microsoft.com/office/drawing/2014/chart" uri="{C3380CC4-5D6E-409C-BE32-E72D297353CC}">
              <c16:uniqueId val="{00000004-D204-4239-BB5D-D0CA4C74BD7C}"/>
            </c:ext>
          </c:extLst>
        </c:ser>
        <c:ser>
          <c:idx val="5"/>
          <c:order val="5"/>
          <c:tx>
            <c:strRef>
              <c:f>'Figura 7b'!$G$1</c:f>
              <c:strCache>
                <c:ptCount val="1"/>
                <c:pt idx="0">
                  <c:v>Fortemente a rischio</c:v>
                </c:pt>
              </c:strCache>
            </c:strRef>
          </c:tx>
          <c:spPr>
            <a:ln w="28575" cap="rnd">
              <a:solidFill>
                <a:schemeClr val="accent1">
                  <a:lumMod val="20000"/>
                  <a:lumOff val="80000"/>
                </a:schemeClr>
              </a:solidFill>
              <a:round/>
            </a:ln>
            <a:effectLst/>
          </c:spPr>
          <c:marker>
            <c:symbol val="none"/>
          </c:marker>
          <c:cat>
            <c:numRef>
              <c:f>'Figura 7b'!$A$2:$A$12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7b'!$G$2:$G$12</c:f>
              <c:numCache>
                <c:formatCode>0</c:formatCode>
                <c:ptCount val="11"/>
                <c:pt idx="0">
                  <c:v>5.7665913598066512</c:v>
                </c:pt>
                <c:pt idx="1">
                  <c:v>14.255154646618371</c:v>
                </c:pt>
                <c:pt idx="2">
                  <c:v>18.907568208955002</c:v>
                </c:pt>
                <c:pt idx="3">
                  <c:v>23.828666310730959</c:v>
                </c:pt>
                <c:pt idx="4">
                  <c:v>29.209392730511279</c:v>
                </c:pt>
                <c:pt idx="5">
                  <c:v>30.934594320319338</c:v>
                </c:pt>
                <c:pt idx="6">
                  <c:v>32.616771042399442</c:v>
                </c:pt>
                <c:pt idx="7">
                  <c:v>40.095508082416252</c:v>
                </c:pt>
                <c:pt idx="8">
                  <c:v>39.725335001903552</c:v>
                </c:pt>
                <c:pt idx="9">
                  <c:v>50.988495236846646</c:v>
                </c:pt>
                <c:pt idx="10">
                  <c:v>99</c:v>
                </c:pt>
              </c:numCache>
            </c:numRef>
          </c:val>
          <c:smooth val="0"/>
          <c:extLst>
            <c:ext xmlns:c16="http://schemas.microsoft.com/office/drawing/2014/chart" uri="{C3380CC4-5D6E-409C-BE32-E72D297353CC}">
              <c16:uniqueId val="{00000005-D204-4239-BB5D-D0CA4C74BD7C}"/>
            </c:ext>
          </c:extLst>
        </c:ser>
        <c:dLbls>
          <c:showLegendKey val="0"/>
          <c:showVal val="0"/>
          <c:showCatName val="0"/>
          <c:showSerName val="0"/>
          <c:showPercent val="0"/>
          <c:showBubbleSize val="0"/>
        </c:dLbls>
        <c:smooth val="0"/>
        <c:axId val="1492789023"/>
        <c:axId val="1492789855"/>
      </c:lineChart>
      <c:catAx>
        <c:axId val="1492789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92789855"/>
        <c:crosses val="autoZero"/>
        <c:auto val="1"/>
        <c:lblAlgn val="ctr"/>
        <c:lblOffset val="100"/>
        <c:noMultiLvlLbl val="0"/>
      </c:catAx>
      <c:valAx>
        <c:axId val="149278985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92789023"/>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tx>
            <c:strRef>
              <c:f>'figura 2 cuneo lav'!$F$1</c:f>
              <c:strCache>
                <c:ptCount val="1"/>
                <c:pt idx="0">
                  <c:v>Componente imposte societarie </c:v>
                </c:pt>
              </c:strCache>
            </c:strRef>
          </c:tx>
          <c:spPr>
            <a:solidFill>
              <a:schemeClr val="accent4"/>
            </a:solidFill>
            <a:ln>
              <a:noFill/>
            </a:ln>
            <a:effectLst/>
          </c:spPr>
          <c:invertIfNegative val="0"/>
          <c:cat>
            <c:strRef>
              <c:f>'figura 2 cuneo lav'!$B$2:$B$13</c:f>
              <c:strCache>
                <c:ptCount val="12"/>
                <c:pt idx="0">
                  <c:v>2006</c:v>
                </c:pt>
                <c:pt idx="1">
                  <c:v>2007</c:v>
                </c:pt>
                <c:pt idx="2">
                  <c:v>2008</c:v>
                </c:pt>
                <c:pt idx="3">
                  <c:v>2009-2011</c:v>
                </c:pt>
                <c:pt idx="4">
                  <c:v>2012-2013</c:v>
                </c:pt>
                <c:pt idx="5">
                  <c:v>2014</c:v>
                </c:pt>
                <c:pt idx="6">
                  <c:v>2015</c:v>
                </c:pt>
                <c:pt idx="7">
                  <c:v>2016</c:v>
                </c:pt>
                <c:pt idx="8">
                  <c:v>2017-2019</c:v>
                </c:pt>
                <c:pt idx="9">
                  <c:v>2020</c:v>
                </c:pt>
                <c:pt idx="10">
                  <c:v>2021-2023</c:v>
                </c:pt>
                <c:pt idx="11">
                  <c:v>2024</c:v>
                </c:pt>
              </c:strCache>
            </c:strRef>
          </c:cat>
          <c:val>
            <c:numRef>
              <c:f>'figura 2 cuneo lav'!$F$2:$F$13</c:f>
              <c:numCache>
                <c:formatCode>0</c:formatCode>
                <c:ptCount val="12"/>
                <c:pt idx="0">
                  <c:v>6.1354949830972672</c:v>
                </c:pt>
                <c:pt idx="1">
                  <c:v>5.4</c:v>
                </c:pt>
                <c:pt idx="2">
                  <c:v>3.8</c:v>
                </c:pt>
                <c:pt idx="3">
                  <c:v>3.51404685121841</c:v>
                </c:pt>
                <c:pt idx="4">
                  <c:v>2.7060997040184489</c:v>
                </c:pt>
                <c:pt idx="5">
                  <c:v>2.3382896341699606</c:v>
                </c:pt>
                <c:pt idx="6">
                  <c:v>0</c:v>
                </c:pt>
                <c:pt idx="7">
                  <c:v>0</c:v>
                </c:pt>
                <c:pt idx="8">
                  <c:v>0</c:v>
                </c:pt>
                <c:pt idx="9">
                  <c:v>0</c:v>
                </c:pt>
                <c:pt idx="10">
                  <c:v>0</c:v>
                </c:pt>
                <c:pt idx="11">
                  <c:v>0</c:v>
                </c:pt>
              </c:numCache>
            </c:numRef>
          </c:val>
          <c:extLst>
            <c:ext xmlns:c16="http://schemas.microsoft.com/office/drawing/2014/chart" uri="{C3380CC4-5D6E-409C-BE32-E72D297353CC}">
              <c16:uniqueId val="{00000000-8DAD-4C20-ADEB-6144904F6FE5}"/>
            </c:ext>
          </c:extLst>
        </c:ser>
        <c:ser>
          <c:idx val="4"/>
          <c:order val="4"/>
          <c:tx>
            <c:strRef>
              <c:f>'figura 2 cuneo lav'!$G$1</c:f>
              <c:strCache>
                <c:ptCount val="1"/>
                <c:pt idx="0">
                  <c:v>Componente imposte societarie, benefici per incremento occupazionale </c:v>
                </c:pt>
              </c:strCache>
            </c:strRef>
          </c:tx>
          <c:spPr>
            <a:solidFill>
              <a:schemeClr val="accent5"/>
            </a:solidFill>
            <a:ln>
              <a:noFill/>
            </a:ln>
            <a:effectLst/>
          </c:spPr>
          <c:invertIfNegative val="0"/>
          <c:cat>
            <c:strRef>
              <c:f>'figura 2 cuneo lav'!$B$2:$B$13</c:f>
              <c:strCache>
                <c:ptCount val="12"/>
                <c:pt idx="0">
                  <c:v>2006</c:v>
                </c:pt>
                <c:pt idx="1">
                  <c:v>2007</c:v>
                </c:pt>
                <c:pt idx="2">
                  <c:v>2008</c:v>
                </c:pt>
                <c:pt idx="3">
                  <c:v>2009-2011</c:v>
                </c:pt>
                <c:pt idx="4">
                  <c:v>2012-2013</c:v>
                </c:pt>
                <c:pt idx="5">
                  <c:v>2014</c:v>
                </c:pt>
                <c:pt idx="6">
                  <c:v>2015</c:v>
                </c:pt>
                <c:pt idx="7">
                  <c:v>2016</c:v>
                </c:pt>
                <c:pt idx="8">
                  <c:v>2017-2019</c:v>
                </c:pt>
                <c:pt idx="9">
                  <c:v>2020</c:v>
                </c:pt>
                <c:pt idx="10">
                  <c:v>2021-2023</c:v>
                </c:pt>
                <c:pt idx="11">
                  <c:v>2024</c:v>
                </c:pt>
              </c:strCache>
            </c:strRef>
          </c:cat>
          <c:val>
            <c:numRef>
              <c:f>'figura 2 cuneo lav'!$G$2:$G$13</c:f>
              <c:numCache>
                <c:formatCode>0</c:formatCode>
                <c:ptCount val="12"/>
                <c:pt idx="0">
                  <c:v>4.8</c:v>
                </c:pt>
                <c:pt idx="5">
                  <c:v>1.45</c:v>
                </c:pt>
                <c:pt idx="11">
                  <c:v>-0.87597634863857365</c:v>
                </c:pt>
              </c:numCache>
            </c:numRef>
          </c:val>
          <c:extLst>
            <c:ext xmlns:c16="http://schemas.microsoft.com/office/drawing/2014/chart" uri="{C3380CC4-5D6E-409C-BE32-E72D297353CC}">
              <c16:uniqueId val="{00000001-8DAD-4C20-ADEB-6144904F6FE5}"/>
            </c:ext>
          </c:extLst>
        </c:ser>
        <c:dLbls>
          <c:showLegendKey val="0"/>
          <c:showVal val="0"/>
          <c:showCatName val="0"/>
          <c:showSerName val="0"/>
          <c:showPercent val="0"/>
          <c:showBubbleSize val="0"/>
        </c:dLbls>
        <c:gapWidth val="150"/>
        <c:axId val="2134712016"/>
        <c:axId val="2134706192"/>
      </c:barChart>
      <c:lineChart>
        <c:grouping val="standard"/>
        <c:varyColors val="0"/>
        <c:ser>
          <c:idx val="0"/>
          <c:order val="0"/>
          <c:tx>
            <c:strRef>
              <c:f>'figura 2 cuneo lav'!$C$1</c:f>
              <c:strCache>
                <c:ptCount val="1"/>
                <c:pt idx="0">
                  <c:v>Cuneo datore complessivo (asse destra)</c:v>
                </c:pt>
              </c:strCache>
            </c:strRef>
          </c:tx>
          <c:spPr>
            <a:ln w="28575" cap="rnd">
              <a:solidFill>
                <a:schemeClr val="accent1"/>
              </a:solidFill>
              <a:round/>
            </a:ln>
            <a:effectLst/>
          </c:spPr>
          <c:marker>
            <c:symbol val="none"/>
          </c:marker>
          <c:cat>
            <c:strRef>
              <c:f>'figura 2 cuneo lav'!$B$2:$B$13</c:f>
              <c:strCache>
                <c:ptCount val="12"/>
                <c:pt idx="0">
                  <c:v>2006</c:v>
                </c:pt>
                <c:pt idx="1">
                  <c:v>2007</c:v>
                </c:pt>
                <c:pt idx="2">
                  <c:v>2008</c:v>
                </c:pt>
                <c:pt idx="3">
                  <c:v>2009-2011</c:v>
                </c:pt>
                <c:pt idx="4">
                  <c:v>2012-2013</c:v>
                </c:pt>
                <c:pt idx="5">
                  <c:v>2014</c:v>
                </c:pt>
                <c:pt idx="6">
                  <c:v>2015</c:v>
                </c:pt>
                <c:pt idx="7">
                  <c:v>2016</c:v>
                </c:pt>
                <c:pt idx="8">
                  <c:v>2017-2019</c:v>
                </c:pt>
                <c:pt idx="9">
                  <c:v>2020</c:v>
                </c:pt>
                <c:pt idx="10">
                  <c:v>2021-2023</c:v>
                </c:pt>
                <c:pt idx="11">
                  <c:v>2024</c:v>
                </c:pt>
              </c:strCache>
            </c:strRef>
          </c:cat>
          <c:val>
            <c:numRef>
              <c:f>'figura 2 cuneo lav'!$C$2:$C$13</c:f>
              <c:numCache>
                <c:formatCode>0</c:formatCode>
                <c:ptCount val="12"/>
                <c:pt idx="0">
                  <c:v>27.957000000000001</c:v>
                </c:pt>
                <c:pt idx="1">
                  <c:v>27.1751</c:v>
                </c:pt>
                <c:pt idx="2">
                  <c:v>25.523404263781085</c:v>
                </c:pt>
                <c:pt idx="3">
                  <c:v>25.335551868121144</c:v>
                </c:pt>
                <c:pt idx="4">
                  <c:v>24.527604720921182</c:v>
                </c:pt>
                <c:pt idx="5">
                  <c:v>24.159794651072694</c:v>
                </c:pt>
                <c:pt idx="6">
                  <c:v>14.854215272650409</c:v>
                </c:pt>
                <c:pt idx="7">
                  <c:v>20.077537842778163</c:v>
                </c:pt>
                <c:pt idx="8">
                  <c:v>21.821505016902755</c:v>
                </c:pt>
                <c:pt idx="9">
                  <c:v>19.629320507475956</c:v>
                </c:pt>
                <c:pt idx="10">
                  <c:v>21.821505016902755</c:v>
                </c:pt>
                <c:pt idx="11">
                  <c:v>21.821505016902755</c:v>
                </c:pt>
              </c:numCache>
            </c:numRef>
          </c:val>
          <c:smooth val="0"/>
          <c:extLst>
            <c:ext xmlns:c16="http://schemas.microsoft.com/office/drawing/2014/chart" uri="{C3380CC4-5D6E-409C-BE32-E72D297353CC}">
              <c16:uniqueId val="{00000002-8DAD-4C20-ADEB-6144904F6FE5}"/>
            </c:ext>
          </c:extLst>
        </c:ser>
        <c:ser>
          <c:idx val="1"/>
          <c:order val="1"/>
          <c:tx>
            <c:strRef>
              <c:f>'figura 2 cuneo lav'!$D$1</c:f>
              <c:strCache>
                <c:ptCount val="1"/>
                <c:pt idx="0">
                  <c:v>Cuneo datore complessivo - benefici per incremento occupazionale (asse destra)</c:v>
                </c:pt>
              </c:strCache>
            </c:strRef>
          </c:tx>
          <c:spPr>
            <a:ln w="28575" cap="rnd">
              <a:solidFill>
                <a:schemeClr val="accent2"/>
              </a:solidFill>
              <a:round/>
            </a:ln>
            <a:effectLst/>
          </c:spPr>
          <c:marker>
            <c:symbol val="none"/>
          </c:marker>
          <c:cat>
            <c:strRef>
              <c:f>'figura 2 cuneo lav'!$B$2:$B$13</c:f>
              <c:strCache>
                <c:ptCount val="12"/>
                <c:pt idx="0">
                  <c:v>2006</c:v>
                </c:pt>
                <c:pt idx="1">
                  <c:v>2007</c:v>
                </c:pt>
                <c:pt idx="2">
                  <c:v>2008</c:v>
                </c:pt>
                <c:pt idx="3">
                  <c:v>2009-2011</c:v>
                </c:pt>
                <c:pt idx="4">
                  <c:v>2012-2013</c:v>
                </c:pt>
                <c:pt idx="5">
                  <c:v>2014</c:v>
                </c:pt>
                <c:pt idx="6">
                  <c:v>2015</c:v>
                </c:pt>
                <c:pt idx="7">
                  <c:v>2016</c:v>
                </c:pt>
                <c:pt idx="8">
                  <c:v>2017-2019</c:v>
                </c:pt>
                <c:pt idx="9">
                  <c:v>2020</c:v>
                </c:pt>
                <c:pt idx="10">
                  <c:v>2021-2023</c:v>
                </c:pt>
                <c:pt idx="11">
                  <c:v>2024</c:v>
                </c:pt>
              </c:strCache>
            </c:strRef>
          </c:cat>
          <c:val>
            <c:numRef>
              <c:f>'figura 2 cuneo lav'!$D$2:$D$13</c:f>
              <c:numCache>
                <c:formatCode>0</c:formatCode>
                <c:ptCount val="12"/>
                <c:pt idx="0">
                  <c:v>26.621505016902734</c:v>
                </c:pt>
                <c:pt idx="1">
                  <c:v>27.1751</c:v>
                </c:pt>
                <c:pt idx="4">
                  <c:v>24.527604720921182</c:v>
                </c:pt>
                <c:pt idx="5">
                  <c:v>23.271505016902733</c:v>
                </c:pt>
                <c:pt idx="7">
                  <c:v>20.077537842778163</c:v>
                </c:pt>
                <c:pt idx="8">
                  <c:v>21.821505016902734</c:v>
                </c:pt>
                <c:pt idx="9">
                  <c:v>19.629320507475935</c:v>
                </c:pt>
                <c:pt idx="10">
                  <c:v>21.821505016902734</c:v>
                </c:pt>
                <c:pt idx="11">
                  <c:v>20.94552866826416</c:v>
                </c:pt>
              </c:numCache>
            </c:numRef>
          </c:val>
          <c:smooth val="0"/>
          <c:extLst>
            <c:ext xmlns:c16="http://schemas.microsoft.com/office/drawing/2014/chart" uri="{C3380CC4-5D6E-409C-BE32-E72D297353CC}">
              <c16:uniqueId val="{00000003-8DAD-4C20-ADEB-6144904F6FE5}"/>
            </c:ext>
          </c:extLst>
        </c:ser>
        <c:ser>
          <c:idx val="2"/>
          <c:order val="2"/>
          <c:tx>
            <c:strRef>
              <c:f>'figura 2 cuneo lav'!$E$1</c:f>
              <c:strCache>
                <c:ptCount val="1"/>
                <c:pt idx="0">
                  <c:v>Componente contribuzione previdenziale (asse destra)</c:v>
                </c:pt>
              </c:strCache>
            </c:strRef>
          </c:tx>
          <c:spPr>
            <a:ln w="28575" cap="rnd">
              <a:solidFill>
                <a:schemeClr val="accent3"/>
              </a:solidFill>
              <a:round/>
            </a:ln>
            <a:effectLst/>
          </c:spPr>
          <c:marker>
            <c:symbol val="none"/>
          </c:marker>
          <c:cat>
            <c:strRef>
              <c:f>'figura 2 cuneo lav'!$B$2:$B$13</c:f>
              <c:strCache>
                <c:ptCount val="12"/>
                <c:pt idx="0">
                  <c:v>2006</c:v>
                </c:pt>
                <c:pt idx="1">
                  <c:v>2007</c:v>
                </c:pt>
                <c:pt idx="2">
                  <c:v>2008</c:v>
                </c:pt>
                <c:pt idx="3">
                  <c:v>2009-2011</c:v>
                </c:pt>
                <c:pt idx="4">
                  <c:v>2012-2013</c:v>
                </c:pt>
                <c:pt idx="5">
                  <c:v>2014</c:v>
                </c:pt>
                <c:pt idx="6">
                  <c:v>2015</c:v>
                </c:pt>
                <c:pt idx="7">
                  <c:v>2016</c:v>
                </c:pt>
                <c:pt idx="8">
                  <c:v>2017-2019</c:v>
                </c:pt>
                <c:pt idx="9">
                  <c:v>2020</c:v>
                </c:pt>
                <c:pt idx="10">
                  <c:v>2021-2023</c:v>
                </c:pt>
                <c:pt idx="11">
                  <c:v>2024</c:v>
                </c:pt>
              </c:strCache>
            </c:strRef>
          </c:cat>
          <c:val>
            <c:numRef>
              <c:f>'figura 2 cuneo lav'!$E$2:$E$13</c:f>
              <c:numCache>
                <c:formatCode>0</c:formatCode>
                <c:ptCount val="12"/>
                <c:pt idx="0">
                  <c:v>21.821505016902734</c:v>
                </c:pt>
                <c:pt idx="1">
                  <c:v>21.821505016902734</c:v>
                </c:pt>
                <c:pt idx="2">
                  <c:v>21.821505016902734</c:v>
                </c:pt>
                <c:pt idx="3">
                  <c:v>21.821505016902734</c:v>
                </c:pt>
                <c:pt idx="4">
                  <c:v>21.821505016902734</c:v>
                </c:pt>
                <c:pt idx="5">
                  <c:v>21.821505016902734</c:v>
                </c:pt>
                <c:pt idx="6">
                  <c:v>14.854215272650404</c:v>
                </c:pt>
                <c:pt idx="7">
                  <c:v>20.077537842778163</c:v>
                </c:pt>
                <c:pt idx="8">
                  <c:v>21.821505016902734</c:v>
                </c:pt>
                <c:pt idx="9">
                  <c:v>19.629320507475935</c:v>
                </c:pt>
                <c:pt idx="10">
                  <c:v>21.821505016902734</c:v>
                </c:pt>
                <c:pt idx="11">
                  <c:v>21.821505016902734</c:v>
                </c:pt>
              </c:numCache>
            </c:numRef>
          </c:val>
          <c:smooth val="0"/>
          <c:extLst>
            <c:ext xmlns:c16="http://schemas.microsoft.com/office/drawing/2014/chart" uri="{C3380CC4-5D6E-409C-BE32-E72D297353CC}">
              <c16:uniqueId val="{00000004-8DAD-4C20-ADEB-6144904F6FE5}"/>
            </c:ext>
          </c:extLst>
        </c:ser>
        <c:dLbls>
          <c:showLegendKey val="0"/>
          <c:showVal val="0"/>
          <c:showCatName val="0"/>
          <c:showSerName val="0"/>
          <c:showPercent val="0"/>
          <c:showBubbleSize val="0"/>
        </c:dLbls>
        <c:marker val="1"/>
        <c:smooth val="0"/>
        <c:axId val="374478304"/>
        <c:axId val="374523232"/>
      </c:lineChart>
      <c:catAx>
        <c:axId val="2134712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134706192"/>
        <c:crosses val="autoZero"/>
        <c:auto val="1"/>
        <c:lblAlgn val="ctr"/>
        <c:lblOffset val="100"/>
        <c:noMultiLvlLbl val="0"/>
      </c:catAx>
      <c:valAx>
        <c:axId val="2134706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134712016"/>
        <c:crosses val="autoZero"/>
        <c:crossBetween val="between"/>
      </c:valAx>
      <c:valAx>
        <c:axId val="37452323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374478304"/>
        <c:crosses val="max"/>
        <c:crossBetween val="between"/>
      </c:valAx>
      <c:catAx>
        <c:axId val="374478304"/>
        <c:scaling>
          <c:orientation val="minMax"/>
        </c:scaling>
        <c:delete val="1"/>
        <c:axPos val="b"/>
        <c:numFmt formatCode="General" sourceLinked="1"/>
        <c:majorTickMark val="out"/>
        <c:minorTickMark val="none"/>
        <c:tickLblPos val="nextTo"/>
        <c:crossAx val="37452323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'Figura 3'!$C$2</c:f>
              <c:strCache>
                <c:ptCount val="1"/>
                <c:pt idx="0">
                  <c:v>Taglio aliquota IRES (asse destra)</c:v>
                </c:pt>
              </c:strCache>
            </c:strRef>
          </c:tx>
          <c:spPr>
            <a:solidFill>
              <a:srgbClr val="0CA9B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'Figura 3'!$A$3:$A$13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3'!$C$3:$C$13</c:f>
              <c:numCache>
                <c:formatCode>0.0</c:formatCode>
                <c:ptCount val="11"/>
                <c:pt idx="0">
                  <c:v>0.40175811446031773</c:v>
                </c:pt>
                <c:pt idx="1">
                  <c:v>0.78543078717506631</c:v>
                </c:pt>
                <c:pt idx="2">
                  <c:v>1.1452192922123388</c:v>
                </c:pt>
                <c:pt idx="3">
                  <c:v>1.8517744161705636</c:v>
                </c:pt>
                <c:pt idx="4">
                  <c:v>2.4336526973803316</c:v>
                </c:pt>
                <c:pt idx="5">
                  <c:v>2.8929494629155172</c:v>
                </c:pt>
                <c:pt idx="6">
                  <c:v>1.1898218189342522</c:v>
                </c:pt>
                <c:pt idx="7">
                  <c:v>1.1332766279462554</c:v>
                </c:pt>
                <c:pt idx="8">
                  <c:v>1.2767794676104387</c:v>
                </c:pt>
                <c:pt idx="9">
                  <c:v>1.2314330079114555</c:v>
                </c:pt>
                <c:pt idx="10">
                  <c:v>1.9499547550393714</c:v>
                </c:pt>
              </c:numCache>
            </c:numRef>
          </c:val>
          <c:extLst>
            <c:ext xmlns:c16="http://schemas.microsoft.com/office/drawing/2014/chart" uri="{C3380CC4-5D6E-409C-BE32-E72D297353CC}">
              <c16:uniqueId val="{00000000-246A-4A63-91BA-B0C8C15011B9}"/>
            </c:ext>
          </c:extLst>
        </c:ser>
        <c:dLbls>
          <c:showLegendKey val="0"/>
          <c:showVal val="0"/>
          <c:showCatName val="0"/>
          <c:showSerName val="0"/>
          <c:showPercent val="0"/>
          <c:showBubbleSize val="0"/>
        </c:dLbls>
        <c:gapWidth val="150"/>
        <c:axId val="1777131887"/>
        <c:axId val="1777133135"/>
      </c:barChart>
      <c:lineChart>
        <c:grouping val="standard"/>
        <c:varyColors val="0"/>
        <c:ser>
          <c:idx val="0"/>
          <c:order val="0"/>
          <c:tx>
            <c:strRef>
              <c:f>'Figura 3'!$B$2</c:f>
              <c:strCache>
                <c:ptCount val="1"/>
                <c:pt idx="0">
                  <c:v>Beneficiari ACE </c:v>
                </c:pt>
              </c:strCache>
            </c:strRef>
          </c:tx>
          <c:spPr>
            <a:ln w="28575" cap="rnd">
              <a:solidFill>
                <a:schemeClr val="accent5">
                  <a:lumMod val="40000"/>
                  <a:lumOff val="60000"/>
                </a:schemeClr>
              </a:solidFill>
              <a:round/>
            </a:ln>
            <a:effectLst/>
          </c:spPr>
          <c:marker>
            <c:symbol val="none"/>
          </c:marker>
          <c:cat>
            <c:numRef>
              <c:f>'Figura 3'!$A$3:$A$13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3'!$B$3:$B$13</c:f>
              <c:numCache>
                <c:formatCode>0.0</c:formatCode>
                <c:ptCount val="11"/>
                <c:pt idx="0">
                  <c:v>22.984274559838006</c:v>
                </c:pt>
                <c:pt idx="1">
                  <c:v>25.40773025895345</c:v>
                </c:pt>
                <c:pt idx="2">
                  <c:v>26.560737525774979</c:v>
                </c:pt>
                <c:pt idx="3">
                  <c:v>28.258405228628895</c:v>
                </c:pt>
                <c:pt idx="4">
                  <c:v>29.834456658813707</c:v>
                </c:pt>
                <c:pt idx="5">
                  <c:v>30.293457917556214</c:v>
                </c:pt>
                <c:pt idx="6">
                  <c:v>29.645504513136</c:v>
                </c:pt>
                <c:pt idx="7">
                  <c:v>28.075843387227273</c:v>
                </c:pt>
                <c:pt idx="8">
                  <c:v>28.618117623740382</c:v>
                </c:pt>
                <c:pt idx="9">
                  <c:v>28.219170667547132</c:v>
                </c:pt>
                <c:pt idx="10">
                  <c:v>31.439378840549914</c:v>
                </c:pt>
              </c:numCache>
            </c:numRef>
          </c:val>
          <c:smooth val="0"/>
          <c:extLst>
            <c:ext xmlns:c16="http://schemas.microsoft.com/office/drawing/2014/chart" uri="{C3380CC4-5D6E-409C-BE32-E72D297353CC}">
              <c16:uniqueId val="{00000001-246A-4A63-91BA-B0C8C15011B9}"/>
            </c:ext>
          </c:extLst>
        </c:ser>
        <c:ser>
          <c:idx val="2"/>
          <c:order val="2"/>
          <c:tx>
            <c:strRef>
              <c:f>'Figura 3'!$D$2</c:f>
              <c:strCache>
                <c:ptCount val="1"/>
                <c:pt idx="0">
                  <c:v>Base ACE su patrimonio netto </c:v>
                </c:pt>
              </c:strCache>
            </c:strRef>
          </c:tx>
          <c:spPr>
            <a:ln w="28575" cap="rnd">
              <a:solidFill>
                <a:schemeClr val="accent1">
                  <a:lumMod val="50000"/>
                </a:schemeClr>
              </a:solidFill>
              <a:round/>
            </a:ln>
            <a:effectLst/>
          </c:spPr>
          <c:marker>
            <c:symbol val="none"/>
          </c:marker>
          <c:cat>
            <c:numRef>
              <c:f>'Figura 3'!$A$3:$A$13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3'!$D$3:$D$13</c:f>
              <c:numCache>
                <c:formatCode>0.0</c:formatCode>
                <c:ptCount val="11"/>
                <c:pt idx="0">
                  <c:v>4.9098105229182831</c:v>
                </c:pt>
                <c:pt idx="1">
                  <c:v>8.5238316551352682</c:v>
                </c:pt>
                <c:pt idx="2">
                  <c:v>12.317651078973393</c:v>
                </c:pt>
                <c:pt idx="3">
                  <c:v>15.27959498002053</c:v>
                </c:pt>
                <c:pt idx="4">
                  <c:v>19.607874515433711</c:v>
                </c:pt>
                <c:pt idx="5">
                  <c:v>22.958146229402313</c:v>
                </c:pt>
                <c:pt idx="6">
                  <c:v>25.388847118262063</c:v>
                </c:pt>
                <c:pt idx="7">
                  <c:v>32.406919043626026</c:v>
                </c:pt>
                <c:pt idx="8">
                  <c:v>35.558731465754221</c:v>
                </c:pt>
                <c:pt idx="9">
                  <c:v>40.169588438060153</c:v>
                </c:pt>
                <c:pt idx="10">
                  <c:v>79.872414854509103</c:v>
                </c:pt>
              </c:numCache>
            </c:numRef>
          </c:val>
          <c:smooth val="0"/>
          <c:extLst>
            <c:ext xmlns:c16="http://schemas.microsoft.com/office/drawing/2014/chart" uri="{C3380CC4-5D6E-409C-BE32-E72D297353CC}">
              <c16:uniqueId val="{00000002-246A-4A63-91BA-B0C8C15011B9}"/>
            </c:ext>
          </c:extLst>
        </c:ser>
        <c:dLbls>
          <c:showLegendKey val="0"/>
          <c:showVal val="0"/>
          <c:showCatName val="0"/>
          <c:showSerName val="0"/>
          <c:showPercent val="0"/>
          <c:showBubbleSize val="0"/>
        </c:dLbls>
        <c:marker val="1"/>
        <c:smooth val="0"/>
        <c:axId val="1860802303"/>
        <c:axId val="1860800639"/>
      </c:lineChart>
      <c:catAx>
        <c:axId val="1860802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60800639"/>
        <c:crosses val="autoZero"/>
        <c:auto val="1"/>
        <c:lblAlgn val="ctr"/>
        <c:lblOffset val="100"/>
        <c:noMultiLvlLbl val="0"/>
      </c:catAx>
      <c:valAx>
        <c:axId val="1860800639"/>
        <c:scaling>
          <c:orientation val="minMax"/>
          <c:max val="9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60802303"/>
        <c:crosses val="autoZero"/>
        <c:crossBetween val="between"/>
      </c:valAx>
      <c:valAx>
        <c:axId val="1777133135"/>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777131887"/>
        <c:crosses val="max"/>
        <c:crossBetween val="between"/>
      </c:valAx>
      <c:catAx>
        <c:axId val="1777131887"/>
        <c:scaling>
          <c:orientation val="minMax"/>
        </c:scaling>
        <c:delete val="1"/>
        <c:axPos val="b"/>
        <c:numFmt formatCode="General" sourceLinked="1"/>
        <c:majorTickMark val="out"/>
        <c:minorTickMark val="none"/>
        <c:tickLblPos val="nextTo"/>
        <c:crossAx val="177713313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55816742531523E-2"/>
          <c:y val="5.1846045820473884E-2"/>
          <c:w val="0.92524096007295709"/>
          <c:h val="0.73099732939051021"/>
        </c:manualLayout>
      </c:layout>
      <c:lineChart>
        <c:grouping val="standard"/>
        <c:varyColors val="0"/>
        <c:ser>
          <c:idx val="0"/>
          <c:order val="0"/>
          <c:tx>
            <c:strRef>
              <c:f>'figura 4a'!$C$2:$C$3</c:f>
              <c:strCache>
                <c:ptCount val="2"/>
                <c:pt idx="0">
                  <c:v>HT</c:v>
                </c:pt>
              </c:strCache>
            </c:strRef>
          </c:tx>
          <c:spPr>
            <a:ln w="28575" cap="rnd">
              <a:solidFill>
                <a:schemeClr val="accent1"/>
              </a:solidFill>
              <a:round/>
            </a:ln>
            <a:effectLst/>
          </c:spPr>
          <c:marker>
            <c:symbol val="none"/>
          </c:marker>
          <c:cat>
            <c:numRef>
              <c:f>'figura 4a'!$B$4:$B$15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4a'!$C$4:$C$15</c:f>
              <c:numCache>
                <c:formatCode>0</c:formatCode>
                <c:ptCount val="12"/>
                <c:pt idx="0">
                  <c:v>35.63125168964585</c:v>
                </c:pt>
                <c:pt idx="1">
                  <c:v>39.010388190267911</c:v>
                </c:pt>
                <c:pt idx="2">
                  <c:v>40.793047256925583</c:v>
                </c:pt>
                <c:pt idx="3">
                  <c:v>43.422874549986155</c:v>
                </c:pt>
                <c:pt idx="4">
                  <c:v>46.090983383274313</c:v>
                </c:pt>
                <c:pt idx="5">
                  <c:v>46.82779456193353</c:v>
                </c:pt>
                <c:pt idx="6">
                  <c:v>47.454844006568145</c:v>
                </c:pt>
                <c:pt idx="7">
                  <c:v>46.533296793642094</c:v>
                </c:pt>
                <c:pt idx="8">
                  <c:v>48.335625859697387</c:v>
                </c:pt>
                <c:pt idx="9">
                  <c:v>48.054098813138282</c:v>
                </c:pt>
                <c:pt idx="10">
                  <c:v>52.777777777777779</c:v>
                </c:pt>
              </c:numCache>
            </c:numRef>
          </c:val>
          <c:smooth val="0"/>
          <c:extLst>
            <c:ext xmlns:c16="http://schemas.microsoft.com/office/drawing/2014/chart" uri="{C3380CC4-5D6E-409C-BE32-E72D297353CC}">
              <c16:uniqueId val="{00000000-5622-4769-8FB3-C93CDCC3244A}"/>
            </c:ext>
          </c:extLst>
        </c:ser>
        <c:ser>
          <c:idx val="1"/>
          <c:order val="1"/>
          <c:tx>
            <c:strRef>
              <c:f>'figura 4a'!$D$2:$D$3</c:f>
              <c:strCache>
                <c:ptCount val="2"/>
                <c:pt idx="0">
                  <c:v>MH</c:v>
                </c:pt>
              </c:strCache>
            </c:strRef>
          </c:tx>
          <c:spPr>
            <a:ln w="28575" cap="rnd">
              <a:solidFill>
                <a:schemeClr val="accent2"/>
              </a:solidFill>
              <a:round/>
            </a:ln>
            <a:effectLst/>
          </c:spPr>
          <c:marker>
            <c:symbol val="none"/>
          </c:marker>
          <c:cat>
            <c:numRef>
              <c:f>'figura 4a'!$B$4:$B$15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4a'!$D$4:$D$15</c:f>
              <c:numCache>
                <c:formatCode>0</c:formatCode>
                <c:ptCount val="12"/>
                <c:pt idx="0">
                  <c:v>34.897563079577317</c:v>
                </c:pt>
                <c:pt idx="1">
                  <c:v>39.762288301623926</c:v>
                </c:pt>
                <c:pt idx="2">
                  <c:v>42.696337345224691</c:v>
                </c:pt>
                <c:pt idx="3">
                  <c:v>45.172623178348367</c:v>
                </c:pt>
                <c:pt idx="4">
                  <c:v>48.238132161626609</c:v>
                </c:pt>
                <c:pt idx="5">
                  <c:v>49.551944432534405</c:v>
                </c:pt>
                <c:pt idx="6">
                  <c:v>49.470357081838372</c:v>
                </c:pt>
                <c:pt idx="7">
                  <c:v>47.441504947131513</c:v>
                </c:pt>
                <c:pt idx="8">
                  <c:v>48.526173132305608</c:v>
                </c:pt>
                <c:pt idx="9">
                  <c:v>48.84761215012994</c:v>
                </c:pt>
                <c:pt idx="10">
                  <c:v>53.246918286948784</c:v>
                </c:pt>
              </c:numCache>
            </c:numRef>
          </c:val>
          <c:smooth val="0"/>
          <c:extLst>
            <c:ext xmlns:c16="http://schemas.microsoft.com/office/drawing/2014/chart" uri="{C3380CC4-5D6E-409C-BE32-E72D297353CC}">
              <c16:uniqueId val="{00000001-5622-4769-8FB3-C93CDCC3244A}"/>
            </c:ext>
          </c:extLst>
        </c:ser>
        <c:ser>
          <c:idx val="2"/>
          <c:order val="2"/>
          <c:tx>
            <c:strRef>
              <c:f>'figura 4a'!$E$2:$E$3</c:f>
              <c:strCache>
                <c:ptCount val="2"/>
                <c:pt idx="0">
                  <c:v>ML</c:v>
                </c:pt>
              </c:strCache>
            </c:strRef>
          </c:tx>
          <c:spPr>
            <a:ln w="28575" cap="rnd">
              <a:solidFill>
                <a:schemeClr val="accent3"/>
              </a:solidFill>
              <a:round/>
            </a:ln>
            <a:effectLst/>
          </c:spPr>
          <c:marker>
            <c:symbol val="none"/>
          </c:marker>
          <c:cat>
            <c:numRef>
              <c:f>'figura 4a'!$B$4:$B$15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4a'!$E$4:$E$15</c:f>
              <c:numCache>
                <c:formatCode>0</c:formatCode>
                <c:ptCount val="12"/>
                <c:pt idx="0">
                  <c:v>29.247096352036646</c:v>
                </c:pt>
                <c:pt idx="1">
                  <c:v>32.448371519572589</c:v>
                </c:pt>
                <c:pt idx="2">
                  <c:v>34.682457318438026</c:v>
                </c:pt>
                <c:pt idx="3">
                  <c:v>36.987807112178636</c:v>
                </c:pt>
                <c:pt idx="4">
                  <c:v>39.146258093055053</c:v>
                </c:pt>
                <c:pt idx="5">
                  <c:v>40.217756436856561</c:v>
                </c:pt>
                <c:pt idx="6">
                  <c:v>39.615339963623697</c:v>
                </c:pt>
                <c:pt idx="7">
                  <c:v>37.559672652875655</c:v>
                </c:pt>
                <c:pt idx="8">
                  <c:v>38.360079959646534</c:v>
                </c:pt>
                <c:pt idx="9">
                  <c:v>37.998507741093078</c:v>
                </c:pt>
                <c:pt idx="10">
                  <c:v>42.009266750018384</c:v>
                </c:pt>
              </c:numCache>
            </c:numRef>
          </c:val>
          <c:smooth val="0"/>
          <c:extLst>
            <c:ext xmlns:c16="http://schemas.microsoft.com/office/drawing/2014/chart" uri="{C3380CC4-5D6E-409C-BE32-E72D297353CC}">
              <c16:uniqueId val="{00000002-5622-4769-8FB3-C93CDCC3244A}"/>
            </c:ext>
          </c:extLst>
        </c:ser>
        <c:ser>
          <c:idx val="3"/>
          <c:order val="3"/>
          <c:tx>
            <c:strRef>
              <c:f>'figura 4a'!$F$2:$F$3</c:f>
              <c:strCache>
                <c:ptCount val="2"/>
                <c:pt idx="0">
                  <c:v>LL</c:v>
                </c:pt>
              </c:strCache>
            </c:strRef>
          </c:tx>
          <c:spPr>
            <a:ln w="28575" cap="rnd">
              <a:solidFill>
                <a:schemeClr val="accent4"/>
              </a:solidFill>
              <a:round/>
            </a:ln>
            <a:effectLst/>
          </c:spPr>
          <c:marker>
            <c:symbol val="none"/>
          </c:marker>
          <c:cat>
            <c:numRef>
              <c:f>'figura 4a'!$B$4:$B$15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4a'!$F$4:$F$15</c:f>
              <c:numCache>
                <c:formatCode>0</c:formatCode>
                <c:ptCount val="12"/>
                <c:pt idx="0">
                  <c:v>26.135120904046339</c:v>
                </c:pt>
                <c:pt idx="1">
                  <c:v>28.335505416632728</c:v>
                </c:pt>
                <c:pt idx="2">
                  <c:v>30.329136293351006</c:v>
                </c:pt>
                <c:pt idx="3">
                  <c:v>32.054108216432866</c:v>
                </c:pt>
                <c:pt idx="4">
                  <c:v>34.347129664418915</c:v>
                </c:pt>
                <c:pt idx="5">
                  <c:v>34.821203115591551</c:v>
                </c:pt>
                <c:pt idx="6">
                  <c:v>34.172400611620795</c:v>
                </c:pt>
                <c:pt idx="7">
                  <c:v>32.467630658727906</c:v>
                </c:pt>
                <c:pt idx="8">
                  <c:v>32.818373176965871</c:v>
                </c:pt>
                <c:pt idx="9">
                  <c:v>31.882462367836599</c:v>
                </c:pt>
                <c:pt idx="10">
                  <c:v>35.592547804398762</c:v>
                </c:pt>
              </c:numCache>
            </c:numRef>
          </c:val>
          <c:smooth val="0"/>
          <c:extLst>
            <c:ext xmlns:c16="http://schemas.microsoft.com/office/drawing/2014/chart" uri="{C3380CC4-5D6E-409C-BE32-E72D297353CC}">
              <c16:uniqueId val="{00000003-5622-4769-8FB3-C93CDCC3244A}"/>
            </c:ext>
          </c:extLst>
        </c:ser>
        <c:ser>
          <c:idx val="4"/>
          <c:order val="4"/>
          <c:tx>
            <c:strRef>
              <c:f>'figura 4a'!$G$2:$G$3</c:f>
              <c:strCache>
                <c:ptCount val="2"/>
                <c:pt idx="0">
                  <c:v>KIH</c:v>
                </c:pt>
              </c:strCache>
            </c:strRef>
          </c:tx>
          <c:spPr>
            <a:ln w="28575" cap="rnd">
              <a:solidFill>
                <a:schemeClr val="accent5"/>
              </a:solidFill>
              <a:round/>
            </a:ln>
            <a:effectLst/>
          </c:spPr>
          <c:marker>
            <c:symbol val="none"/>
          </c:marker>
          <c:cat>
            <c:numRef>
              <c:f>'figura 4a'!$B$4:$B$15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4a'!$G$4:$G$15</c:f>
              <c:numCache>
                <c:formatCode>0</c:formatCode>
                <c:ptCount val="12"/>
                <c:pt idx="0">
                  <c:v>24.144511888037744</c:v>
                </c:pt>
                <c:pt idx="1">
                  <c:v>27.206520310240567</c:v>
                </c:pt>
                <c:pt idx="2">
                  <c:v>28.885898542629363</c:v>
                </c:pt>
                <c:pt idx="3">
                  <c:v>30.729414118176589</c:v>
                </c:pt>
                <c:pt idx="4">
                  <c:v>31.546322667113419</c:v>
                </c:pt>
                <c:pt idx="5">
                  <c:v>32.415395587457155</c:v>
                </c:pt>
                <c:pt idx="6">
                  <c:v>32.0903326287685</c:v>
                </c:pt>
                <c:pt idx="7">
                  <c:v>30.343761406823695</c:v>
                </c:pt>
                <c:pt idx="8">
                  <c:v>31.227908727751867</c:v>
                </c:pt>
                <c:pt idx="9">
                  <c:v>31.61201285325863</c:v>
                </c:pt>
                <c:pt idx="10">
                  <c:v>35.035452541261989</c:v>
                </c:pt>
              </c:numCache>
            </c:numRef>
          </c:val>
          <c:smooth val="0"/>
          <c:extLst>
            <c:ext xmlns:c16="http://schemas.microsoft.com/office/drawing/2014/chart" uri="{C3380CC4-5D6E-409C-BE32-E72D297353CC}">
              <c16:uniqueId val="{00000004-5622-4769-8FB3-C93CDCC3244A}"/>
            </c:ext>
          </c:extLst>
        </c:ser>
        <c:ser>
          <c:idx val="5"/>
          <c:order val="5"/>
          <c:tx>
            <c:strRef>
              <c:f>'figura 4a'!$H$2:$H$3</c:f>
              <c:strCache>
                <c:ptCount val="2"/>
                <c:pt idx="0">
                  <c:v>KMS</c:v>
                </c:pt>
              </c:strCache>
            </c:strRef>
          </c:tx>
          <c:spPr>
            <a:ln w="28575" cap="rnd">
              <a:solidFill>
                <a:schemeClr val="accent6"/>
              </a:solidFill>
              <a:round/>
            </a:ln>
            <a:effectLst/>
          </c:spPr>
          <c:marker>
            <c:symbol val="none"/>
          </c:marker>
          <c:cat>
            <c:numRef>
              <c:f>'figura 4a'!$B$4:$B$15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4a'!$H$4:$H$15</c:f>
              <c:numCache>
                <c:formatCode>0</c:formatCode>
                <c:ptCount val="12"/>
                <c:pt idx="0">
                  <c:v>25.654628018503583</c:v>
                </c:pt>
                <c:pt idx="1">
                  <c:v>28.987606298235086</c:v>
                </c:pt>
                <c:pt idx="2">
                  <c:v>30.247011321352229</c:v>
                </c:pt>
                <c:pt idx="3">
                  <c:v>32.241490044958255</c:v>
                </c:pt>
                <c:pt idx="4">
                  <c:v>34.010513122696743</c:v>
                </c:pt>
                <c:pt idx="5">
                  <c:v>34.692761091306956</c:v>
                </c:pt>
                <c:pt idx="6">
                  <c:v>34.10129030107025</c:v>
                </c:pt>
                <c:pt idx="7">
                  <c:v>32.43179532310787</c:v>
                </c:pt>
                <c:pt idx="8">
                  <c:v>33.468082538916377</c:v>
                </c:pt>
                <c:pt idx="9">
                  <c:v>33.453158563850771</c:v>
                </c:pt>
                <c:pt idx="10">
                  <c:v>36.592167371757377</c:v>
                </c:pt>
              </c:numCache>
            </c:numRef>
          </c:val>
          <c:smooth val="0"/>
          <c:extLst>
            <c:ext xmlns:c16="http://schemas.microsoft.com/office/drawing/2014/chart" uri="{C3380CC4-5D6E-409C-BE32-E72D297353CC}">
              <c16:uniqueId val="{00000005-5622-4769-8FB3-C93CDCC3244A}"/>
            </c:ext>
          </c:extLst>
        </c:ser>
        <c:ser>
          <c:idx val="6"/>
          <c:order val="6"/>
          <c:tx>
            <c:strRef>
              <c:f>'figura 4a'!$I$2:$I$3</c:f>
              <c:strCache>
                <c:ptCount val="2"/>
                <c:pt idx="0">
                  <c:v>OKI</c:v>
                </c:pt>
              </c:strCache>
            </c:strRef>
          </c:tx>
          <c:spPr>
            <a:ln w="28575" cap="rnd">
              <a:solidFill>
                <a:schemeClr val="accent1">
                  <a:lumMod val="60000"/>
                </a:schemeClr>
              </a:solidFill>
              <a:round/>
            </a:ln>
            <a:effectLst/>
          </c:spPr>
          <c:marker>
            <c:symbol val="none"/>
          </c:marker>
          <c:cat>
            <c:numRef>
              <c:f>'figura 4a'!$B$4:$B$15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4a'!$I$4:$I$15</c:f>
              <c:numCache>
                <c:formatCode>0</c:formatCode>
                <c:ptCount val="12"/>
                <c:pt idx="0">
                  <c:v>19.373921616958341</c:v>
                </c:pt>
                <c:pt idx="1">
                  <c:v>22.11296016137166</c:v>
                </c:pt>
                <c:pt idx="2">
                  <c:v>23.558897243107769</c:v>
                </c:pt>
                <c:pt idx="3">
                  <c:v>25.578974759302632</c:v>
                </c:pt>
                <c:pt idx="4">
                  <c:v>28.132450331125831</c:v>
                </c:pt>
                <c:pt idx="5">
                  <c:v>29.059379926431951</c:v>
                </c:pt>
                <c:pt idx="6">
                  <c:v>28.236842105263161</c:v>
                </c:pt>
                <c:pt idx="7">
                  <c:v>27.655677655677657</c:v>
                </c:pt>
                <c:pt idx="8">
                  <c:v>28.439397940322152</c:v>
                </c:pt>
                <c:pt idx="9">
                  <c:v>29.10010649627263</c:v>
                </c:pt>
                <c:pt idx="10">
                  <c:v>32.868787799105966</c:v>
                </c:pt>
              </c:numCache>
            </c:numRef>
          </c:val>
          <c:smooth val="0"/>
          <c:extLst>
            <c:ext xmlns:c16="http://schemas.microsoft.com/office/drawing/2014/chart" uri="{C3380CC4-5D6E-409C-BE32-E72D297353CC}">
              <c16:uniqueId val="{00000006-5622-4769-8FB3-C93CDCC3244A}"/>
            </c:ext>
          </c:extLst>
        </c:ser>
        <c:ser>
          <c:idx val="7"/>
          <c:order val="7"/>
          <c:tx>
            <c:strRef>
              <c:f>'figura 4a'!$J$2:$J$3</c:f>
              <c:strCache>
                <c:ptCount val="2"/>
                <c:pt idx="0">
                  <c:v>KIL</c:v>
                </c:pt>
              </c:strCache>
            </c:strRef>
          </c:tx>
          <c:spPr>
            <a:ln w="28575" cap="rnd">
              <a:solidFill>
                <a:schemeClr val="accent2">
                  <a:lumMod val="60000"/>
                </a:schemeClr>
              </a:solidFill>
              <a:round/>
            </a:ln>
            <a:effectLst/>
          </c:spPr>
          <c:marker>
            <c:symbol val="none"/>
          </c:marker>
          <c:cat>
            <c:numRef>
              <c:f>'figura 4a'!$B$4:$B$15</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4a'!$J$4:$J$15</c:f>
              <c:numCache>
                <c:formatCode>0</c:formatCode>
                <c:ptCount val="12"/>
                <c:pt idx="0">
                  <c:v>21.829909666865174</c:v>
                </c:pt>
                <c:pt idx="1">
                  <c:v>23.946927855791866</c:v>
                </c:pt>
                <c:pt idx="2">
                  <c:v>24.934023421400774</c:v>
                </c:pt>
                <c:pt idx="3">
                  <c:v>26.482778657974659</c:v>
                </c:pt>
                <c:pt idx="4">
                  <c:v>27.901496797318377</c:v>
                </c:pt>
                <c:pt idx="5">
                  <c:v>28.217968478522714</c:v>
                </c:pt>
                <c:pt idx="6">
                  <c:v>27.463666780612616</c:v>
                </c:pt>
                <c:pt idx="7">
                  <c:v>25.855473500253684</c:v>
                </c:pt>
                <c:pt idx="8">
                  <c:v>26.261998440276059</c:v>
                </c:pt>
                <c:pt idx="9">
                  <c:v>25.609009194682674</c:v>
                </c:pt>
                <c:pt idx="10">
                  <c:v>28.763001068463566</c:v>
                </c:pt>
              </c:numCache>
            </c:numRef>
          </c:val>
          <c:smooth val="0"/>
          <c:extLst>
            <c:ext xmlns:c16="http://schemas.microsoft.com/office/drawing/2014/chart" uri="{C3380CC4-5D6E-409C-BE32-E72D297353CC}">
              <c16:uniqueId val="{00000007-5622-4769-8FB3-C93CDCC3244A}"/>
            </c:ext>
          </c:extLst>
        </c:ser>
        <c:dLbls>
          <c:showLegendKey val="0"/>
          <c:showVal val="0"/>
          <c:showCatName val="0"/>
          <c:showSerName val="0"/>
          <c:showPercent val="0"/>
          <c:showBubbleSize val="0"/>
        </c:dLbls>
        <c:smooth val="0"/>
        <c:axId val="1712501904"/>
        <c:axId val="1712512304"/>
      </c:lineChart>
      <c:catAx>
        <c:axId val="1712501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712512304"/>
        <c:crosses val="autoZero"/>
        <c:auto val="1"/>
        <c:lblAlgn val="ctr"/>
        <c:lblOffset val="100"/>
        <c:noMultiLvlLbl val="0"/>
      </c:catAx>
      <c:valAx>
        <c:axId val="1712512304"/>
        <c:scaling>
          <c:orientation val="minMax"/>
          <c:max val="55"/>
          <c:min val="1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712501904"/>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lineChart>
        <c:grouping val="standard"/>
        <c:varyColors val="0"/>
        <c:ser>
          <c:idx val="0"/>
          <c:order val="0"/>
          <c:spPr>
            <a:ln w="28575" cap="rnd">
              <a:solidFill>
                <a:schemeClr val="accent1">
                  <a:lumMod val="40000"/>
                  <a:lumOff val="60000"/>
                </a:schemeClr>
              </a:solidFill>
              <a:round/>
            </a:ln>
            <a:effectLst/>
          </c:spPr>
          <c:marker>
            <c:symbol val="none"/>
          </c:marker>
          <c:val>
            <c:numRef>
              <c:f>'Figura 4b'!#REF!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'Figura 4b'!#REF!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'Figura 4b'!#REF!</c15:sqref>
                        </c15:formulaRef>
                      </c:ext>
                    </c:extLst>
                  </c:multiLvlStrRef>
                </c15:cat>
              </c15:filteredCategoryTitle>
            </c:ext>
            <c:ext xmlns:c16="http://schemas.microsoft.com/office/drawing/2014/chart" uri="{C3380CC4-5D6E-409C-BE32-E72D297353CC}">
              <c16:uniqueId val="{00000000-9671-46BA-90D6-1551B1CB457F}"/>
            </c:ext>
          </c:extLst>
        </c:ser>
        <c:ser>
          <c:idx val="1"/>
          <c:order val="1"/>
          <c:spPr>
            <a:ln w="28575" cap="rnd">
              <a:solidFill>
                <a:schemeClr val="accent1">
                  <a:lumMod val="50000"/>
                </a:schemeClr>
              </a:solidFill>
              <a:round/>
            </a:ln>
            <a:effectLst/>
          </c:spPr>
          <c:marker>
            <c:symbol val="none"/>
          </c:marker>
          <c:val>
            <c:numRef>
              <c:f>'Figura 4b'!#REF!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'Figura 4b'!#REF!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'Figura 4b'!#REF!</c15:sqref>
                        </c15:formulaRef>
                      </c:ext>
                    </c:extLst>
                  </c:multiLvlStrRef>
                </c15:cat>
              </c15:filteredCategoryTitle>
            </c:ext>
            <c:ext xmlns:c16="http://schemas.microsoft.com/office/drawing/2014/chart" uri="{C3380CC4-5D6E-409C-BE32-E72D297353CC}">
              <c16:uniqueId val="{00000001-9671-46BA-90D6-1551B1CB457F}"/>
            </c:ext>
          </c:extLst>
        </c:ser>
        <c:ser>
          <c:idx val="2"/>
          <c:order val="2"/>
          <c:spPr>
            <a:ln w="28575" cap="rnd">
              <a:solidFill>
                <a:srgbClr val="05A794"/>
              </a:solidFill>
              <a:round/>
            </a:ln>
            <a:effectLst/>
          </c:spPr>
          <c:marker>
            <c:symbol val="none"/>
          </c:marker>
          <c:val>
            <c:numRef>
              <c:f>'Figura 4b'!#REF!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'Figura 4b'!#REF!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'Figura 4b'!#REF!</c15:sqref>
                        </c15:formulaRef>
                      </c:ext>
                    </c:extLst>
                  </c:multiLvlStrRef>
                </c15:cat>
              </c15:filteredCategoryTitle>
            </c:ext>
            <c:ext xmlns:c16="http://schemas.microsoft.com/office/drawing/2014/chart" uri="{C3380CC4-5D6E-409C-BE32-E72D297353CC}">
              <c16:uniqueId val="{00000002-9671-46BA-90D6-1551B1CB457F}"/>
            </c:ext>
          </c:extLst>
        </c:ser>
        <c:ser>
          <c:idx val="3"/>
          <c:order val="3"/>
          <c:spPr>
            <a:ln w="28575" cap="rnd">
              <a:solidFill>
                <a:srgbClr val="0099CC"/>
              </a:solidFill>
              <a:round/>
            </a:ln>
            <a:effectLst/>
          </c:spPr>
          <c:marker>
            <c:symbol val="none"/>
          </c:marker>
          <c:val>
            <c:numRef>
              <c:f>'Figura 4b'!#REF!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'Figura 4b'!#REF!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'Figura 4b'!#REF!</c15:sqref>
                        </c15:formulaRef>
                      </c:ext>
                    </c:extLst>
                  </c:multiLvlStrRef>
                </c15:cat>
              </c15:filteredCategoryTitle>
            </c:ext>
            <c:ext xmlns:c16="http://schemas.microsoft.com/office/drawing/2014/chart" uri="{C3380CC4-5D6E-409C-BE32-E72D297353CC}">
              <c16:uniqueId val="{00000003-9671-46BA-90D6-1551B1CB457F}"/>
            </c:ext>
          </c:extLst>
        </c:ser>
        <c:dLbls>
          <c:showLegendKey val="0"/>
          <c:showVal val="0"/>
          <c:showCatName val="0"/>
          <c:showSerName val="0"/>
          <c:showPercent val="0"/>
          <c:showBubbleSize val="0"/>
        </c:dLbls>
        <c:smooth val="0"/>
        <c:axId val="1766974511"/>
        <c:axId val="1766970351"/>
      </c:lineChart>
      <c:catAx>
        <c:axId val="1766974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766970351"/>
        <c:crosses val="autoZero"/>
        <c:auto val="1"/>
        <c:lblAlgn val="ctr"/>
        <c:lblOffset val="100"/>
        <c:noMultiLvlLbl val="0"/>
      </c:catAx>
      <c:valAx>
        <c:axId val="17669703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7669745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'Figura 4b'!$B$2:$B$3</c:f>
              <c:strCache>
                <c:ptCount val="2"/>
                <c:pt idx="0">
                  <c:v>Singole</c:v>
                </c:pt>
              </c:strCache>
            </c:strRef>
          </c:tx>
          <c:spPr>
            <a:ln w="28575" cap="rnd">
              <a:solidFill>
                <a:schemeClr val="accent1"/>
              </a:solidFill>
              <a:round/>
            </a:ln>
            <a:effectLst/>
          </c:spPr>
          <c:marker>
            <c:symbol val="none"/>
          </c:marker>
          <c:cat>
            <c:numRef>
              <c:f>'Figura 4b'!$A$4:$A$14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4b'!$B$4:$B$14</c:f>
              <c:numCache>
                <c:formatCode>#,##0</c:formatCode>
                <c:ptCount val="11"/>
                <c:pt idx="0">
                  <c:v>21.137642986980545</c:v>
                </c:pt>
                <c:pt idx="1">
                  <c:v>22.936436076803858</c:v>
                </c:pt>
                <c:pt idx="2">
                  <c:v>23.899222468514793</c:v>
                </c:pt>
                <c:pt idx="3">
                  <c:v>25.419931051171091</c:v>
                </c:pt>
                <c:pt idx="4">
                  <c:v>26.817991011901821</c:v>
                </c:pt>
                <c:pt idx="5">
                  <c:v>27.23163140256657</c:v>
                </c:pt>
                <c:pt idx="6">
                  <c:v>26.443089753028964</c:v>
                </c:pt>
                <c:pt idx="7">
                  <c:v>24.885630490330865</c:v>
                </c:pt>
                <c:pt idx="8">
                  <c:v>25.358579342794265</c:v>
                </c:pt>
                <c:pt idx="9">
                  <c:v>24.874833997790674</c:v>
                </c:pt>
                <c:pt idx="10">
                  <c:v>27.865354240107116</c:v>
                </c:pt>
              </c:numCache>
            </c:numRef>
          </c:val>
          <c:smooth val="0"/>
          <c:extLst>
            <c:ext xmlns:c16="http://schemas.microsoft.com/office/drawing/2014/chart" uri="{C3380CC4-5D6E-409C-BE32-E72D297353CC}">
              <c16:uniqueId val="{00000000-D400-486B-80D8-5F7B8A1EA156}"/>
            </c:ext>
          </c:extLst>
        </c:ser>
        <c:ser>
          <c:idx val="1"/>
          <c:order val="1"/>
          <c:tx>
            <c:strRef>
              <c:f>'Figura 4b'!$C$2:$C$3</c:f>
              <c:strCache>
                <c:ptCount val="2"/>
                <c:pt idx="0">
                  <c:v>Gruppo nazionale</c:v>
                </c:pt>
              </c:strCache>
            </c:strRef>
          </c:tx>
          <c:spPr>
            <a:ln w="28575" cap="rnd">
              <a:solidFill>
                <a:schemeClr val="accent2"/>
              </a:solidFill>
              <a:round/>
            </a:ln>
            <a:effectLst/>
          </c:spPr>
          <c:marker>
            <c:symbol val="none"/>
          </c:marker>
          <c:cat>
            <c:numRef>
              <c:f>'Figura 4b'!$A$4:$A$14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4b'!$C$4:$C$14</c:f>
              <c:numCache>
                <c:formatCode>#,##0</c:formatCode>
                <c:ptCount val="11"/>
                <c:pt idx="0">
                  <c:v>29.401006658955204</c:v>
                </c:pt>
                <c:pt idx="1">
                  <c:v>32.980741320768722</c:v>
                </c:pt>
                <c:pt idx="2">
                  <c:v>34.815915772381146</c:v>
                </c:pt>
                <c:pt idx="3">
                  <c:v>36.310215019460216</c:v>
                </c:pt>
                <c:pt idx="4">
                  <c:v>38.629244689662045</c:v>
                </c:pt>
                <c:pt idx="5">
                  <c:v>39.673058387865872</c:v>
                </c:pt>
                <c:pt idx="6">
                  <c:v>39.718628699380545</c:v>
                </c:pt>
                <c:pt idx="7">
                  <c:v>37.937133963785463</c:v>
                </c:pt>
                <c:pt idx="8">
                  <c:v>39.24918065349091</c:v>
                </c:pt>
                <c:pt idx="9">
                  <c:v>39.256575780391771</c:v>
                </c:pt>
                <c:pt idx="10">
                  <c:v>43.254289366592786</c:v>
                </c:pt>
              </c:numCache>
            </c:numRef>
          </c:val>
          <c:smooth val="0"/>
          <c:extLst>
            <c:ext xmlns:c16="http://schemas.microsoft.com/office/drawing/2014/chart" uri="{C3380CC4-5D6E-409C-BE32-E72D297353CC}">
              <c16:uniqueId val="{00000001-D400-486B-80D8-5F7B8A1EA156}"/>
            </c:ext>
          </c:extLst>
        </c:ser>
        <c:ser>
          <c:idx val="2"/>
          <c:order val="2"/>
          <c:tx>
            <c:strRef>
              <c:f>'Figura 4b'!$D$2:$D$3</c:f>
              <c:strCache>
                <c:ptCount val="2"/>
                <c:pt idx="0">
                  <c:v>Consolidato</c:v>
                </c:pt>
              </c:strCache>
            </c:strRef>
          </c:tx>
          <c:spPr>
            <a:ln w="28575" cap="rnd">
              <a:solidFill>
                <a:schemeClr val="accent3"/>
              </a:solidFill>
              <a:round/>
            </a:ln>
            <a:effectLst/>
          </c:spPr>
          <c:marker>
            <c:symbol val="none"/>
          </c:marker>
          <c:cat>
            <c:numRef>
              <c:f>'Figura 4b'!$A$4:$A$14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4b'!$D$4:$D$14</c:f>
              <c:numCache>
                <c:formatCode>#,##0</c:formatCode>
                <c:ptCount val="11"/>
                <c:pt idx="0">
                  <c:v>66.180235535074246</c:v>
                </c:pt>
                <c:pt idx="1">
                  <c:v>71.79935113551285</c:v>
                </c:pt>
                <c:pt idx="2">
                  <c:v>76.240079365079367</c:v>
                </c:pt>
                <c:pt idx="3">
                  <c:v>78.689740420271931</c:v>
                </c:pt>
                <c:pt idx="4">
                  <c:v>81.572010543973164</c:v>
                </c:pt>
                <c:pt idx="5">
                  <c:v>82.158069096071941</c:v>
                </c:pt>
                <c:pt idx="6">
                  <c:v>82.387292688624157</c:v>
                </c:pt>
                <c:pt idx="7">
                  <c:v>80.889395667046742</c:v>
                </c:pt>
                <c:pt idx="8">
                  <c:v>81.937347256165296</c:v>
                </c:pt>
                <c:pt idx="9">
                  <c:v>81.65117786902961</c:v>
                </c:pt>
                <c:pt idx="10">
                  <c:v>85.9822934232715</c:v>
                </c:pt>
              </c:numCache>
            </c:numRef>
          </c:val>
          <c:smooth val="0"/>
          <c:extLst>
            <c:ext xmlns:c16="http://schemas.microsoft.com/office/drawing/2014/chart" uri="{C3380CC4-5D6E-409C-BE32-E72D297353CC}">
              <c16:uniqueId val="{00000002-D400-486B-80D8-5F7B8A1EA156}"/>
            </c:ext>
          </c:extLst>
        </c:ser>
        <c:ser>
          <c:idx val="3"/>
          <c:order val="3"/>
          <c:tx>
            <c:strRef>
              <c:f>'Figura 4b'!$E$2:$E$3</c:f>
              <c:strCache>
                <c:ptCount val="2"/>
                <c:pt idx="0">
                  <c:v>Gruppo internazionale</c:v>
                </c:pt>
              </c:strCache>
            </c:strRef>
          </c:tx>
          <c:spPr>
            <a:ln w="28575" cap="rnd">
              <a:solidFill>
                <a:schemeClr val="accent4"/>
              </a:solidFill>
              <a:round/>
            </a:ln>
            <a:effectLst/>
          </c:spPr>
          <c:marker>
            <c:symbol val="none"/>
          </c:marker>
          <c:cat>
            <c:numRef>
              <c:f>'Figura 4b'!$A$4:$A$14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4b'!$E$4:$E$14</c:f>
              <c:numCache>
                <c:formatCode>#,##0</c:formatCode>
                <c:ptCount val="11"/>
                <c:pt idx="0">
                  <c:v>41.681772406847934</c:v>
                </c:pt>
                <c:pt idx="1">
                  <c:v>49.129431508286139</c:v>
                </c:pt>
                <c:pt idx="2">
                  <c:v>53.472668810289392</c:v>
                </c:pt>
                <c:pt idx="3">
                  <c:v>57.256004087889622</c:v>
                </c:pt>
                <c:pt idx="4">
                  <c:v>59.056316590563164</c:v>
                </c:pt>
                <c:pt idx="5">
                  <c:v>60.80694001145757</c:v>
                </c:pt>
                <c:pt idx="6">
                  <c:v>60.430052257346013</c:v>
                </c:pt>
                <c:pt idx="7">
                  <c:v>58.586119914623893</c:v>
                </c:pt>
                <c:pt idx="8">
                  <c:v>59.37075292198967</c:v>
                </c:pt>
                <c:pt idx="9">
                  <c:v>60.629637634176213</c:v>
                </c:pt>
                <c:pt idx="10">
                  <c:v>66.163141993957709</c:v>
                </c:pt>
              </c:numCache>
            </c:numRef>
          </c:val>
          <c:smooth val="0"/>
          <c:extLst>
            <c:ext xmlns:c16="http://schemas.microsoft.com/office/drawing/2014/chart" uri="{C3380CC4-5D6E-409C-BE32-E72D297353CC}">
              <c16:uniqueId val="{00000003-D400-486B-80D8-5F7B8A1EA156}"/>
            </c:ext>
          </c:extLst>
        </c:ser>
        <c:dLbls>
          <c:showLegendKey val="0"/>
          <c:showVal val="0"/>
          <c:showCatName val="0"/>
          <c:showSerName val="0"/>
          <c:showPercent val="0"/>
          <c:showBubbleSize val="0"/>
        </c:dLbls>
        <c:smooth val="0"/>
        <c:axId val="1687024240"/>
        <c:axId val="1687019664"/>
      </c:lineChart>
      <c:catAx>
        <c:axId val="168702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687019664"/>
        <c:crosses val="autoZero"/>
        <c:auto val="1"/>
        <c:lblAlgn val="ctr"/>
        <c:lblOffset val="100"/>
        <c:noMultiLvlLbl val="0"/>
      </c:catAx>
      <c:valAx>
        <c:axId val="1687019664"/>
        <c:scaling>
          <c:orientation val="minMax"/>
          <c:max val="90"/>
          <c:min val="2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687024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'Figura 5a'!$C$1</c:f>
              <c:strCache>
                <c:ptCount val="1"/>
                <c:pt idx="0">
                  <c:v>Manifattura</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'Figura 5a'!$B$2:$B$12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5a'!$C$2:$C$12</c:f>
              <c:numCache>
                <c:formatCode>0</c:formatCode>
                <c:ptCount val="11"/>
                <c:pt idx="0">
                  <c:v>30.929695600875178</c:v>
                </c:pt>
                <c:pt idx="1">
                  <c:v>32.323886934930783</c:v>
                </c:pt>
                <c:pt idx="2">
                  <c:v>33.61391307501129</c:v>
                </c:pt>
                <c:pt idx="3">
                  <c:v>35.346773220938601</c:v>
                </c:pt>
                <c:pt idx="4">
                  <c:v>37.127428677234001</c:v>
                </c:pt>
                <c:pt idx="5">
                  <c:v>38.311605974949828</c:v>
                </c:pt>
                <c:pt idx="6">
                  <c:v>35.889296504846143</c:v>
                </c:pt>
                <c:pt idx="7">
                  <c:v>34.621161597399684</c:v>
                </c:pt>
                <c:pt idx="8">
                  <c:v>35.986310735277947</c:v>
                </c:pt>
                <c:pt idx="9">
                  <c:v>36.367599928322328</c:v>
                </c:pt>
                <c:pt idx="10">
                  <c:v>37.440303204052974</c:v>
                </c:pt>
              </c:numCache>
            </c:numRef>
          </c:val>
          <c:extLst>
            <c:ext xmlns:c16="http://schemas.microsoft.com/office/drawing/2014/chart" uri="{C3380CC4-5D6E-409C-BE32-E72D297353CC}">
              <c16:uniqueId val="{00000000-FAE0-48F2-8727-41369652AA19}"/>
            </c:ext>
          </c:extLst>
        </c:ser>
        <c:ser>
          <c:idx val="1"/>
          <c:order val="1"/>
          <c:tx>
            <c:strRef>
              <c:f>'Figura 5a'!$D$1</c:f>
              <c:strCache>
                <c:ptCount val="1"/>
                <c:pt idx="0">
                  <c:v>Servizi publica utilità</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'Figura 5a'!$B$2:$B$12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5a'!$D$2:$D$12</c:f>
              <c:numCache>
                <c:formatCode>0</c:formatCode>
                <c:ptCount val="11"/>
                <c:pt idx="0">
                  <c:v>6.6766872941202342</c:v>
                </c:pt>
                <c:pt idx="1">
                  <c:v>5.2060772707275174</c:v>
                </c:pt>
                <c:pt idx="2">
                  <c:v>4.6435300279757454</c:v>
                </c:pt>
                <c:pt idx="3">
                  <c:v>4.8783581597694097</c:v>
                </c:pt>
                <c:pt idx="4">
                  <c:v>4.6074560360401451</c:v>
                </c:pt>
                <c:pt idx="5">
                  <c:v>4.5949026434699558</c:v>
                </c:pt>
                <c:pt idx="6">
                  <c:v>4.20444707628765</c:v>
                </c:pt>
                <c:pt idx="7">
                  <c:v>4.6190757627543997</c:v>
                </c:pt>
                <c:pt idx="8">
                  <c:v>5.0745114813446408</c:v>
                </c:pt>
                <c:pt idx="9">
                  <c:v>4.8421744042814332</c:v>
                </c:pt>
                <c:pt idx="10">
                  <c:v>6.7085086887221843</c:v>
                </c:pt>
              </c:numCache>
            </c:numRef>
          </c:val>
          <c:extLst>
            <c:ext xmlns:c16="http://schemas.microsoft.com/office/drawing/2014/chart" uri="{C3380CC4-5D6E-409C-BE32-E72D297353CC}">
              <c16:uniqueId val="{00000001-FAE0-48F2-8727-41369652AA19}"/>
            </c:ext>
          </c:extLst>
        </c:ser>
        <c:ser>
          <c:idx val="2"/>
          <c:order val="2"/>
          <c:tx>
            <c:strRef>
              <c:f>'Figura 5a'!$E$1</c:f>
              <c:strCache>
                <c:ptCount val="1"/>
                <c:pt idx="0">
                  <c:v>Costruzioni</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'Figura 5a'!$B$2:$B$12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5a'!$E$2:$E$12</c:f>
              <c:numCache>
                <c:formatCode>0</c:formatCode>
                <c:ptCount val="11"/>
                <c:pt idx="0">
                  <c:v>9.9992087020233011</c:v>
                </c:pt>
                <c:pt idx="1">
                  <c:v>6.917970565309056</c:v>
                </c:pt>
                <c:pt idx="2">
                  <c:v>5.8344827548537701</c:v>
                </c:pt>
                <c:pt idx="3">
                  <c:v>5.4852830027156454</c:v>
                </c:pt>
                <c:pt idx="4">
                  <c:v>5.2264865587156182</c:v>
                </c:pt>
                <c:pt idx="5">
                  <c:v>4.4814951395524147</c:v>
                </c:pt>
                <c:pt idx="6">
                  <c:v>4.2692477775198574</c:v>
                </c:pt>
                <c:pt idx="7">
                  <c:v>3.964551226742103</c:v>
                </c:pt>
                <c:pt idx="8">
                  <c:v>3.798119170218957</c:v>
                </c:pt>
                <c:pt idx="9">
                  <c:v>3.7999516203886814</c:v>
                </c:pt>
                <c:pt idx="10">
                  <c:v>4.6189070030427164</c:v>
                </c:pt>
              </c:numCache>
            </c:numRef>
          </c:val>
          <c:extLst>
            <c:ext xmlns:c16="http://schemas.microsoft.com/office/drawing/2014/chart" uri="{C3380CC4-5D6E-409C-BE32-E72D297353CC}">
              <c16:uniqueId val="{00000002-FAE0-48F2-8727-41369652AA19}"/>
            </c:ext>
          </c:extLst>
        </c:ser>
        <c:ser>
          <c:idx val="3"/>
          <c:order val="3"/>
          <c:tx>
            <c:strRef>
              <c:f>'Figura 5a'!$F$1</c:f>
              <c:strCache>
                <c:ptCount val="1"/>
                <c:pt idx="0">
                  <c:v>Commercio</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'Figura 5a'!$B$2:$B$12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5a'!$F$2:$F$12</c:f>
              <c:numCache>
                <c:formatCode>0</c:formatCode>
                <c:ptCount val="11"/>
                <c:pt idx="0">
                  <c:v>14.48138952486433</c:v>
                </c:pt>
                <c:pt idx="1">
                  <c:v>15.867000621014077</c:v>
                </c:pt>
                <c:pt idx="2">
                  <c:v>15.802106700501023</c:v>
                </c:pt>
                <c:pt idx="3">
                  <c:v>15.046598694062302</c:v>
                </c:pt>
                <c:pt idx="4">
                  <c:v>15.002760815771024</c:v>
                </c:pt>
                <c:pt idx="5">
                  <c:v>15.385394709230965</c:v>
                </c:pt>
                <c:pt idx="6">
                  <c:v>15.139642670203527</c:v>
                </c:pt>
                <c:pt idx="7">
                  <c:v>15.939658912175444</c:v>
                </c:pt>
                <c:pt idx="8">
                  <c:v>14.840638131372581</c:v>
                </c:pt>
                <c:pt idx="9">
                  <c:v>15.617090575121745</c:v>
                </c:pt>
                <c:pt idx="10">
                  <c:v>16.249494005055976</c:v>
                </c:pt>
              </c:numCache>
            </c:numRef>
          </c:val>
          <c:extLst>
            <c:ext xmlns:c16="http://schemas.microsoft.com/office/drawing/2014/chart" uri="{C3380CC4-5D6E-409C-BE32-E72D297353CC}">
              <c16:uniqueId val="{00000003-FAE0-48F2-8727-41369652AA19}"/>
            </c:ext>
          </c:extLst>
        </c:ser>
        <c:ser>
          <c:idx val="4"/>
          <c:order val="4"/>
          <c:tx>
            <c:strRef>
              <c:f>'Figura 5a'!$G$1</c:f>
              <c:strCache>
                <c:ptCount val="1"/>
                <c:pt idx="0">
                  <c:v>Altri servizi</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'Figura 5a'!$B$2:$B$12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5a'!$G$2:$G$12</c:f>
              <c:numCache>
                <c:formatCode>0</c:formatCode>
                <c:ptCount val="11"/>
                <c:pt idx="0">
                  <c:v>37.913018878116958</c:v>
                </c:pt>
                <c:pt idx="1">
                  <c:v>39.685064608018564</c:v>
                </c:pt>
                <c:pt idx="2">
                  <c:v>40.105967441658166</c:v>
                </c:pt>
                <c:pt idx="3">
                  <c:v>39.242986922514042</c:v>
                </c:pt>
                <c:pt idx="4">
                  <c:v>38.035867912239205</c:v>
                </c:pt>
                <c:pt idx="5">
                  <c:v>37.226601532796835</c:v>
                </c:pt>
                <c:pt idx="6">
                  <c:v>40.497365971142827</c:v>
                </c:pt>
                <c:pt idx="7">
                  <c:v>40.855552500928368</c:v>
                </c:pt>
                <c:pt idx="8">
                  <c:v>40.300420481785878</c:v>
                </c:pt>
                <c:pt idx="9">
                  <c:v>39.373183471885817</c:v>
                </c:pt>
                <c:pt idx="10">
                  <c:v>34.982787099126149</c:v>
                </c:pt>
              </c:numCache>
            </c:numRef>
          </c:val>
          <c:extLst>
            <c:ext xmlns:c16="http://schemas.microsoft.com/office/drawing/2014/chart" uri="{C3380CC4-5D6E-409C-BE32-E72D297353CC}">
              <c16:uniqueId val="{00000004-FAE0-48F2-8727-41369652AA19}"/>
            </c:ext>
          </c:extLst>
        </c:ser>
        <c:dLbls>
          <c:showLegendKey val="0"/>
          <c:showVal val="0"/>
          <c:showCatName val="0"/>
          <c:showSerName val="0"/>
          <c:showPercent val="0"/>
          <c:showBubbleSize val="0"/>
        </c:dLbls>
        <c:gapWidth val="150"/>
        <c:overlap val="100"/>
        <c:axId val="1499389983"/>
        <c:axId val="1499391647"/>
      </c:barChart>
      <c:catAx>
        <c:axId val="1499389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99391647"/>
        <c:crosses val="autoZero"/>
        <c:auto val="1"/>
        <c:lblAlgn val="ctr"/>
        <c:lblOffset val="100"/>
        <c:noMultiLvlLbl val="0"/>
      </c:catAx>
      <c:valAx>
        <c:axId val="149939164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9938998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'Figura 5b'!$C$2</c:f>
              <c:strCache>
                <c:ptCount val="1"/>
                <c:pt idx="0">
                  <c:v>HT</c:v>
                </c:pt>
              </c:strCache>
            </c:strRef>
          </c:tx>
          <c:spPr>
            <a:solidFill>
              <a:schemeClr val="accent6">
                <a:lumMod val="50000"/>
              </a:schemeClr>
            </a:solidFill>
            <a:ln>
              <a:noFill/>
            </a:ln>
            <a:effectLst/>
          </c:spPr>
          <c:invertIfNegative val="0"/>
          <c:cat>
            <c:numRef>
              <c:f>'Figura 5b'!$B$3:$B$13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5b'!$C$3:$C$13</c:f>
              <c:numCache>
                <c:formatCode>0</c:formatCode>
                <c:ptCount val="11"/>
                <c:pt idx="0">
                  <c:v>4.1706363525350634</c:v>
                </c:pt>
                <c:pt idx="1">
                  <c:v>3.5606448146859289</c:v>
                </c:pt>
                <c:pt idx="2">
                  <c:v>3.6900296961244021</c:v>
                </c:pt>
                <c:pt idx="3">
                  <c:v>5.9501674593627314</c:v>
                </c:pt>
                <c:pt idx="4">
                  <c:v>5.5284764621179132</c:v>
                </c:pt>
                <c:pt idx="5">
                  <c:v>4.7856316462058359</c:v>
                </c:pt>
                <c:pt idx="6">
                  <c:v>3.6472701180765901</c:v>
                </c:pt>
                <c:pt idx="7">
                  <c:v>4.2672545405126758</c:v>
                </c:pt>
                <c:pt idx="8">
                  <c:v>3.1321074306244721</c:v>
                </c:pt>
                <c:pt idx="9">
                  <c:v>3.6407394294879247</c:v>
                </c:pt>
                <c:pt idx="10">
                  <c:v>2.9612136753659102</c:v>
                </c:pt>
              </c:numCache>
            </c:numRef>
          </c:val>
          <c:extLst>
            <c:ext xmlns:c16="http://schemas.microsoft.com/office/drawing/2014/chart" uri="{C3380CC4-5D6E-409C-BE32-E72D297353CC}">
              <c16:uniqueId val="{00000000-C65E-40AD-844A-B10ABBB27A90}"/>
            </c:ext>
          </c:extLst>
        </c:ser>
        <c:ser>
          <c:idx val="1"/>
          <c:order val="1"/>
          <c:tx>
            <c:strRef>
              <c:f>'Figura 5b'!$D$2</c:f>
              <c:strCache>
                <c:ptCount val="1"/>
                <c:pt idx="0">
                  <c:v>MH</c:v>
                </c:pt>
              </c:strCache>
            </c:strRef>
          </c:tx>
          <c:spPr>
            <a:solidFill>
              <a:srgbClr val="05A794"/>
            </a:solidFill>
            <a:ln>
              <a:solidFill>
                <a:schemeClr val="accent1">
                  <a:lumMod val="20000"/>
                  <a:lumOff val="80000"/>
                </a:schemeClr>
              </a:solidFill>
            </a:ln>
            <a:effectLst/>
          </c:spPr>
          <c:invertIfNegative val="0"/>
          <c:cat>
            <c:numRef>
              <c:f>'Figura 5b'!$B$3:$B$13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5b'!$D$3:$D$13</c:f>
              <c:numCache>
                <c:formatCode>0</c:formatCode>
                <c:ptCount val="11"/>
                <c:pt idx="0">
                  <c:v>8.8056628362636769</c:v>
                </c:pt>
                <c:pt idx="1">
                  <c:v>10.009237660138002</c:v>
                </c:pt>
                <c:pt idx="2">
                  <c:v>11.026660164778388</c:v>
                </c:pt>
                <c:pt idx="3">
                  <c:v>10.841715775347684</c:v>
                </c:pt>
                <c:pt idx="4">
                  <c:v>11.062263349445775</c:v>
                </c:pt>
                <c:pt idx="5">
                  <c:v>11.377555000688194</c:v>
                </c:pt>
                <c:pt idx="6">
                  <c:v>10.154062245525692</c:v>
                </c:pt>
                <c:pt idx="7">
                  <c:v>11.843510589266383</c:v>
                </c:pt>
                <c:pt idx="8">
                  <c:v>11.475579064197944</c:v>
                </c:pt>
                <c:pt idx="9">
                  <c:v>13.47677986261294</c:v>
                </c:pt>
                <c:pt idx="10">
                  <c:v>11.152139382294573</c:v>
                </c:pt>
              </c:numCache>
            </c:numRef>
          </c:val>
          <c:extLst>
            <c:ext xmlns:c16="http://schemas.microsoft.com/office/drawing/2014/chart" uri="{C3380CC4-5D6E-409C-BE32-E72D297353CC}">
              <c16:uniqueId val="{00000001-C65E-40AD-844A-B10ABBB27A90}"/>
            </c:ext>
          </c:extLst>
        </c:ser>
        <c:ser>
          <c:idx val="2"/>
          <c:order val="2"/>
          <c:tx>
            <c:strRef>
              <c:f>'Figura 5b'!$E$2</c:f>
              <c:strCache>
                <c:ptCount val="1"/>
                <c:pt idx="0">
                  <c:v>ML</c:v>
                </c:pt>
              </c:strCache>
            </c:strRef>
          </c:tx>
          <c:spPr>
            <a:solidFill>
              <a:schemeClr val="accent6">
                <a:lumMod val="40000"/>
                <a:lumOff val="60000"/>
              </a:schemeClr>
            </a:solidFill>
            <a:ln>
              <a:solidFill>
                <a:schemeClr val="accent1">
                  <a:lumMod val="60000"/>
                  <a:lumOff val="40000"/>
                </a:schemeClr>
              </a:solidFill>
            </a:ln>
            <a:effectLst/>
          </c:spPr>
          <c:invertIfNegative val="0"/>
          <c:cat>
            <c:numRef>
              <c:f>'Figura 5b'!$B$3:$B$13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5b'!$E$3:$E$13</c:f>
              <c:numCache>
                <c:formatCode>0</c:formatCode>
                <c:ptCount val="11"/>
                <c:pt idx="0">
                  <c:v>8.6115596622294284</c:v>
                </c:pt>
                <c:pt idx="1">
                  <c:v>8.5586334388807597</c:v>
                </c:pt>
                <c:pt idx="2">
                  <c:v>8.8043251228529034</c:v>
                </c:pt>
                <c:pt idx="3">
                  <c:v>8.4241890744151569</c:v>
                </c:pt>
                <c:pt idx="4">
                  <c:v>10.216931678310948</c:v>
                </c:pt>
                <c:pt idx="5">
                  <c:v>11.856177374856278</c:v>
                </c:pt>
                <c:pt idx="6">
                  <c:v>13.786237483251677</c:v>
                </c:pt>
                <c:pt idx="7">
                  <c:v>8.6741574614918076</c:v>
                </c:pt>
                <c:pt idx="8">
                  <c:v>11.68701204443985</c:v>
                </c:pt>
                <c:pt idx="9">
                  <c:v>8.4396431919763906</c:v>
                </c:pt>
                <c:pt idx="10">
                  <c:v>11.755517904473422</c:v>
                </c:pt>
              </c:numCache>
            </c:numRef>
          </c:val>
          <c:extLst>
            <c:ext xmlns:c16="http://schemas.microsoft.com/office/drawing/2014/chart" uri="{C3380CC4-5D6E-409C-BE32-E72D297353CC}">
              <c16:uniqueId val="{00000002-C65E-40AD-844A-B10ABBB27A90}"/>
            </c:ext>
          </c:extLst>
        </c:ser>
        <c:ser>
          <c:idx val="3"/>
          <c:order val="3"/>
          <c:tx>
            <c:strRef>
              <c:f>'Figura 5b'!$F$2</c:f>
              <c:strCache>
                <c:ptCount val="1"/>
                <c:pt idx="0">
                  <c:v>LL</c:v>
                </c:pt>
              </c:strCache>
            </c:strRef>
          </c:tx>
          <c:spPr>
            <a:solidFill>
              <a:schemeClr val="accent4"/>
            </a:solidFill>
            <a:ln>
              <a:solidFill>
                <a:srgbClr val="05A794"/>
              </a:solidFill>
            </a:ln>
            <a:effectLst/>
          </c:spPr>
          <c:invertIfNegative val="0"/>
          <c:cat>
            <c:numRef>
              <c:f>'Figura 5b'!$B$3:$B$13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5b'!$F$3:$F$13</c:f>
              <c:numCache>
                <c:formatCode>0</c:formatCode>
                <c:ptCount val="11"/>
                <c:pt idx="0">
                  <c:v>9.1256128432844985</c:v>
                </c:pt>
                <c:pt idx="1">
                  <c:v>10.011945521701133</c:v>
                </c:pt>
                <c:pt idx="2">
                  <c:v>9.8860298158235871</c:v>
                </c:pt>
                <c:pt idx="3">
                  <c:v>9.9226533769000156</c:v>
                </c:pt>
                <c:pt idx="4">
                  <c:v>10.137945112022745</c:v>
                </c:pt>
                <c:pt idx="5">
                  <c:v>10.11522374687325</c:v>
                </c:pt>
                <c:pt idx="6">
                  <c:v>8.096862505750007</c:v>
                </c:pt>
                <c:pt idx="7">
                  <c:v>9.6248489190695583</c:v>
                </c:pt>
                <c:pt idx="8">
                  <c:v>8.7987029230887117</c:v>
                </c:pt>
                <c:pt idx="9">
                  <c:v>10.660638196501605</c:v>
                </c:pt>
                <c:pt idx="10">
                  <c:v>11.223374158576155</c:v>
                </c:pt>
              </c:numCache>
            </c:numRef>
          </c:val>
          <c:extLst>
            <c:ext xmlns:c16="http://schemas.microsoft.com/office/drawing/2014/chart" uri="{C3380CC4-5D6E-409C-BE32-E72D297353CC}">
              <c16:uniqueId val="{00000003-C65E-40AD-844A-B10ABBB27A90}"/>
            </c:ext>
          </c:extLst>
        </c:ser>
        <c:ser>
          <c:idx val="4"/>
          <c:order val="4"/>
          <c:tx>
            <c:strRef>
              <c:f>'Figura 5b'!$G$2</c:f>
              <c:strCache>
                <c:ptCount val="1"/>
                <c:pt idx="0">
                  <c:v>KIH</c:v>
                </c:pt>
              </c:strCache>
            </c:strRef>
          </c:tx>
          <c:spPr>
            <a:solidFill>
              <a:srgbClr val="FFFF00"/>
            </a:solidFill>
            <a:ln>
              <a:noFill/>
            </a:ln>
            <a:effectLst/>
          </c:spPr>
          <c:invertIfNegative val="0"/>
          <c:cat>
            <c:numRef>
              <c:f>'Figura 5b'!$B$3:$B$13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5b'!$G$3:$G$13</c:f>
              <c:numCache>
                <c:formatCode>0</c:formatCode>
                <c:ptCount val="11"/>
                <c:pt idx="0">
                  <c:v>10.033882510366075</c:v>
                </c:pt>
                <c:pt idx="1">
                  <c:v>5.2752651257802752</c:v>
                </c:pt>
                <c:pt idx="2">
                  <c:v>3.4455363872440192</c:v>
                </c:pt>
                <c:pt idx="3">
                  <c:v>3.3449118762957033</c:v>
                </c:pt>
                <c:pt idx="4">
                  <c:v>3.1366505720053928</c:v>
                </c:pt>
                <c:pt idx="5">
                  <c:v>3.7052344499183572</c:v>
                </c:pt>
                <c:pt idx="6">
                  <c:v>5.2250928580989093</c:v>
                </c:pt>
                <c:pt idx="7">
                  <c:v>4.5581559328552164</c:v>
                </c:pt>
                <c:pt idx="8">
                  <c:v>2.6230084515430474</c:v>
                </c:pt>
                <c:pt idx="9">
                  <c:v>6.173873015331754</c:v>
                </c:pt>
                <c:pt idx="10">
                  <c:v>3.2019514052092766</c:v>
                </c:pt>
              </c:numCache>
            </c:numRef>
          </c:val>
          <c:extLst>
            <c:ext xmlns:c16="http://schemas.microsoft.com/office/drawing/2014/chart" uri="{C3380CC4-5D6E-409C-BE32-E72D297353CC}">
              <c16:uniqueId val="{00000004-C65E-40AD-844A-B10ABBB27A90}"/>
            </c:ext>
          </c:extLst>
        </c:ser>
        <c:ser>
          <c:idx val="5"/>
          <c:order val="5"/>
          <c:tx>
            <c:strRef>
              <c:f>'Figura 5b'!$H$2</c:f>
              <c:strCache>
                <c:ptCount val="1"/>
                <c:pt idx="0">
                  <c:v>KMS</c:v>
                </c:pt>
              </c:strCache>
            </c:strRef>
          </c:tx>
          <c:spPr>
            <a:solidFill>
              <a:schemeClr val="accent1">
                <a:lumMod val="40000"/>
                <a:lumOff val="60000"/>
              </a:schemeClr>
            </a:solidFill>
            <a:ln>
              <a:solidFill>
                <a:schemeClr val="accent1">
                  <a:lumMod val="20000"/>
                  <a:lumOff val="80000"/>
                </a:schemeClr>
              </a:solidFill>
            </a:ln>
            <a:effectLst/>
          </c:spPr>
          <c:invertIfNegative val="0"/>
          <c:cat>
            <c:numRef>
              <c:f>'Figura 5b'!$B$3:$B$13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5b'!$H$3:$H$13</c:f>
              <c:numCache>
                <c:formatCode>0</c:formatCode>
                <c:ptCount val="11"/>
                <c:pt idx="0">
                  <c:v>12.695368180795597</c:v>
                </c:pt>
                <c:pt idx="1">
                  <c:v>16.809044523550494</c:v>
                </c:pt>
                <c:pt idx="2">
                  <c:v>19.975018942892991</c:v>
                </c:pt>
                <c:pt idx="3">
                  <c:v>20.405447152775899</c:v>
                </c:pt>
                <c:pt idx="4">
                  <c:v>18.934820911131254</c:v>
                </c:pt>
                <c:pt idx="5">
                  <c:v>16.942231039743831</c:v>
                </c:pt>
                <c:pt idx="6">
                  <c:v>18.255718183204905</c:v>
                </c:pt>
                <c:pt idx="7">
                  <c:v>18.883424953158155</c:v>
                </c:pt>
                <c:pt idx="8">
                  <c:v>22.925254277496766</c:v>
                </c:pt>
                <c:pt idx="9">
                  <c:v>20.318419221152968</c:v>
                </c:pt>
                <c:pt idx="10">
                  <c:v>19.304713416693129</c:v>
                </c:pt>
              </c:numCache>
            </c:numRef>
          </c:val>
          <c:extLst>
            <c:ext xmlns:c16="http://schemas.microsoft.com/office/drawing/2014/chart" uri="{C3380CC4-5D6E-409C-BE32-E72D297353CC}">
              <c16:uniqueId val="{00000005-C65E-40AD-844A-B10ABBB27A90}"/>
            </c:ext>
          </c:extLst>
        </c:ser>
        <c:ser>
          <c:idx val="6"/>
          <c:order val="6"/>
          <c:tx>
            <c:strRef>
              <c:f>'Figura 5b'!$I$2</c:f>
              <c:strCache>
                <c:ptCount val="1"/>
                <c:pt idx="0">
                  <c:v>OKI</c:v>
                </c:pt>
              </c:strCache>
            </c:strRef>
          </c:tx>
          <c:spPr>
            <a:solidFill>
              <a:schemeClr val="accent1">
                <a:lumMod val="60000"/>
              </a:schemeClr>
            </a:solidFill>
            <a:ln>
              <a:noFill/>
            </a:ln>
            <a:effectLst/>
          </c:spPr>
          <c:invertIfNegative val="0"/>
          <c:cat>
            <c:numRef>
              <c:f>'Figura 5b'!$B$3:$B$13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5b'!$I$3:$I$13</c:f>
              <c:numCache>
                <c:formatCode>0</c:formatCode>
                <c:ptCount val="11"/>
                <c:pt idx="0">
                  <c:v>0.36669816774453606</c:v>
                </c:pt>
                <c:pt idx="1">
                  <c:v>0.35815241224033678</c:v>
                </c:pt>
                <c:pt idx="2">
                  <c:v>0.24537341831073037</c:v>
                </c:pt>
                <c:pt idx="3">
                  <c:v>0.24221582007520345</c:v>
                </c:pt>
                <c:pt idx="4">
                  <c:v>0.33187177007782975</c:v>
                </c:pt>
                <c:pt idx="5">
                  <c:v>0.2959258202234098</c:v>
                </c:pt>
                <c:pt idx="6">
                  <c:v>0.84074687999698117</c:v>
                </c:pt>
                <c:pt idx="7">
                  <c:v>0.93696044761087305</c:v>
                </c:pt>
                <c:pt idx="8">
                  <c:v>0.25144792215710454</c:v>
                </c:pt>
                <c:pt idx="9">
                  <c:v>0.3092623629398612</c:v>
                </c:pt>
                <c:pt idx="10">
                  <c:v>0.22745501806981011</c:v>
                </c:pt>
              </c:numCache>
            </c:numRef>
          </c:val>
          <c:extLst>
            <c:ext xmlns:c16="http://schemas.microsoft.com/office/drawing/2014/chart" uri="{C3380CC4-5D6E-409C-BE32-E72D297353CC}">
              <c16:uniqueId val="{00000006-C65E-40AD-844A-B10ABBB27A90}"/>
            </c:ext>
          </c:extLst>
        </c:ser>
        <c:ser>
          <c:idx val="7"/>
          <c:order val="7"/>
          <c:tx>
            <c:strRef>
              <c:f>'Figura 5b'!$J$2</c:f>
              <c:strCache>
                <c:ptCount val="1"/>
                <c:pt idx="0">
                  <c:v>KIL</c:v>
                </c:pt>
              </c:strCache>
            </c:strRef>
          </c:tx>
          <c:spPr>
            <a:solidFill>
              <a:schemeClr val="accent1">
                <a:lumMod val="75000"/>
              </a:schemeClr>
            </a:solidFill>
            <a:ln>
              <a:solidFill>
                <a:srgbClr val="0CA9BA"/>
              </a:solidFill>
            </a:ln>
            <a:effectLst/>
          </c:spPr>
          <c:invertIfNegative val="0"/>
          <c:cat>
            <c:numRef>
              <c:f>'Figura 5b'!$B$3:$B$13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5b'!$J$3:$J$13</c:f>
              <c:numCache>
                <c:formatCode>0</c:formatCode>
                <c:ptCount val="11"/>
                <c:pt idx="0">
                  <c:v>29.298459544075079</c:v>
                </c:pt>
                <c:pt idx="1">
                  <c:v>33.109603167461536</c:v>
                </c:pt>
                <c:pt idx="2">
                  <c:v>32.242145393711453</c:v>
                </c:pt>
                <c:pt idx="3">
                  <c:v>30.297010767429537</c:v>
                </c:pt>
                <c:pt idx="4">
                  <c:v>30.635285474795754</c:v>
                </c:pt>
                <c:pt idx="5">
                  <c:v>31.668604932142209</c:v>
                </c:pt>
                <c:pt idx="6">
                  <c:v>31.315450720045558</c:v>
                </c:pt>
                <c:pt idx="7">
                  <c:v>32.416670079479566</c:v>
                </c:pt>
                <c:pt idx="8">
                  <c:v>29.341347961961539</c:v>
                </c:pt>
                <c:pt idx="9">
                  <c:v>28.188719447582972</c:v>
                </c:pt>
                <c:pt idx="10">
                  <c:v>28.498161264209916</c:v>
                </c:pt>
              </c:numCache>
            </c:numRef>
          </c:val>
          <c:extLst>
            <c:ext xmlns:c16="http://schemas.microsoft.com/office/drawing/2014/chart" uri="{C3380CC4-5D6E-409C-BE32-E72D297353CC}">
              <c16:uniqueId val="{00000007-C65E-40AD-844A-B10ABBB27A90}"/>
            </c:ext>
          </c:extLst>
        </c:ser>
        <c:ser>
          <c:idx val="8"/>
          <c:order val="8"/>
          <c:tx>
            <c:strRef>
              <c:f>'Figura 5b'!$K$2</c:f>
              <c:strCache>
                <c:ptCount val="1"/>
                <c:pt idx="0">
                  <c:v>Altro</c:v>
                </c:pt>
              </c:strCache>
            </c:strRef>
          </c:tx>
          <c:spPr>
            <a:solidFill>
              <a:schemeClr val="accent1">
                <a:lumMod val="50000"/>
              </a:schemeClr>
            </a:solidFill>
            <a:ln>
              <a:solidFill>
                <a:schemeClr val="accent1">
                  <a:lumMod val="50000"/>
                </a:schemeClr>
              </a:solidFill>
            </a:ln>
            <a:effectLst/>
          </c:spPr>
          <c:invertIfNegative val="0"/>
          <c:cat>
            <c:numRef>
              <c:f>'Figura 5b'!$B$3:$B$13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5b'!$K$3:$K$13</c:f>
              <c:numCache>
                <c:formatCode>0</c:formatCode>
                <c:ptCount val="11"/>
                <c:pt idx="0">
                  <c:v>16.892119902706042</c:v>
                </c:pt>
                <c:pt idx="1">
                  <c:v>12.307473335561532</c:v>
                </c:pt>
                <c:pt idx="2">
                  <c:v>10.684881058261524</c:v>
                </c:pt>
                <c:pt idx="3">
                  <c:v>10.571688697398066</c:v>
                </c:pt>
                <c:pt idx="4">
                  <c:v>10.015754670092386</c:v>
                </c:pt>
                <c:pt idx="5">
                  <c:v>9.2534159893486407</c:v>
                </c:pt>
                <c:pt idx="6">
                  <c:v>8.6785590060496816</c:v>
                </c:pt>
                <c:pt idx="7">
                  <c:v>8.7950170765557658</c:v>
                </c:pt>
                <c:pt idx="8">
                  <c:v>9.7655399244905645</c:v>
                </c:pt>
                <c:pt idx="9">
                  <c:v>8.7919252724135823</c:v>
                </c:pt>
                <c:pt idx="10">
                  <c:v>11.675473775107811</c:v>
                </c:pt>
              </c:numCache>
            </c:numRef>
          </c:val>
          <c:extLst>
            <c:ext xmlns:c16="http://schemas.microsoft.com/office/drawing/2014/chart" uri="{C3380CC4-5D6E-409C-BE32-E72D297353CC}">
              <c16:uniqueId val="{00000008-C65E-40AD-844A-B10ABBB27A90}"/>
            </c:ext>
          </c:extLst>
        </c:ser>
        <c:dLbls>
          <c:showLegendKey val="0"/>
          <c:showVal val="0"/>
          <c:showCatName val="0"/>
          <c:showSerName val="0"/>
          <c:showPercent val="0"/>
          <c:showBubbleSize val="0"/>
        </c:dLbls>
        <c:gapWidth val="150"/>
        <c:overlap val="100"/>
        <c:axId val="1594637295"/>
        <c:axId val="1594648527"/>
      </c:barChart>
      <c:catAx>
        <c:axId val="1594637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594648527"/>
        <c:crosses val="autoZero"/>
        <c:auto val="1"/>
        <c:lblAlgn val="ctr"/>
        <c:lblOffset val="100"/>
        <c:noMultiLvlLbl val="0"/>
      </c:catAx>
      <c:valAx>
        <c:axId val="159464852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5946372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'Figura 6a'!$C$3</c:f>
              <c:strCache>
                <c:ptCount val="1"/>
                <c:pt idx="0">
                  <c:v>0</c:v>
                </c:pt>
              </c:strCache>
            </c:strRef>
          </c:tx>
          <c:spPr>
            <a:ln w="28575" cap="rnd">
              <a:solidFill>
                <a:schemeClr val="accent4"/>
              </a:solidFill>
              <a:round/>
            </a:ln>
            <a:effectLst/>
          </c:spPr>
          <c:marker>
            <c:symbol val="none"/>
          </c:marker>
          <c:cat>
            <c:numRef>
              <c:f>'Figura 6a'!$B$4:$B$14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6a'!$C$4:$C$14</c:f>
              <c:numCache>
                <c:formatCode>0.0</c:formatCode>
                <c:ptCount val="11"/>
                <c:pt idx="0">
                  <c:v>0.64820200856257415</c:v>
                </c:pt>
                <c:pt idx="1">
                  <c:v>1.3086478653733451</c:v>
                </c:pt>
                <c:pt idx="2">
                  <c:v>1.5165608580687966</c:v>
                </c:pt>
                <c:pt idx="3">
                  <c:v>2.239402647879789</c:v>
                </c:pt>
                <c:pt idx="4">
                  <c:v>1.8796019191766185</c:v>
                </c:pt>
                <c:pt idx="5">
                  <c:v>3.0002059399085717</c:v>
                </c:pt>
                <c:pt idx="6">
                  <c:v>1.2480463084120892</c:v>
                </c:pt>
                <c:pt idx="7">
                  <c:v>1.3514674850978992</c:v>
                </c:pt>
                <c:pt idx="8">
                  <c:v>0.88421151328427072</c:v>
                </c:pt>
                <c:pt idx="9">
                  <c:v>0.95114981301597723</c:v>
                </c:pt>
                <c:pt idx="10">
                  <c:v>1.1625859465664625</c:v>
                </c:pt>
              </c:numCache>
            </c:numRef>
          </c:val>
          <c:smooth val="0"/>
          <c:extLst>
            <c:ext xmlns:c16="http://schemas.microsoft.com/office/drawing/2014/chart" uri="{C3380CC4-5D6E-409C-BE32-E72D297353CC}">
              <c16:uniqueId val="{00000000-CF95-4537-A546-FE5592745810}"/>
            </c:ext>
          </c:extLst>
        </c:ser>
        <c:ser>
          <c:idx val="1"/>
          <c:order val="1"/>
          <c:tx>
            <c:strRef>
              <c:f>'Figura 6a'!$D$3</c:f>
              <c:strCache>
                <c:ptCount val="1"/>
                <c:pt idx="0">
                  <c:v>1-500.000</c:v>
                </c:pt>
              </c:strCache>
            </c:strRef>
          </c:tx>
          <c:spPr>
            <a:ln w="28575" cap="rnd">
              <a:solidFill>
                <a:schemeClr val="accent1">
                  <a:lumMod val="20000"/>
                  <a:lumOff val="80000"/>
                </a:schemeClr>
              </a:solidFill>
              <a:round/>
            </a:ln>
            <a:effectLst/>
          </c:spPr>
          <c:marker>
            <c:symbol val="none"/>
          </c:marker>
          <c:cat>
            <c:numRef>
              <c:f>'Figura 6a'!$B$4:$B$14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6a'!$D$4:$D$14</c:f>
              <c:numCache>
                <c:formatCode>0.0</c:formatCode>
                <c:ptCount val="11"/>
                <c:pt idx="0">
                  <c:v>0.68730194613968365</c:v>
                </c:pt>
                <c:pt idx="1">
                  <c:v>1.1657133921095593</c:v>
                </c:pt>
                <c:pt idx="2">
                  <c:v>1.5244669313477388</c:v>
                </c:pt>
                <c:pt idx="3">
                  <c:v>2.735187678583884</c:v>
                </c:pt>
                <c:pt idx="4">
                  <c:v>3.7144599307380624</c:v>
                </c:pt>
                <c:pt idx="5">
                  <c:v>4.1353769891858967</c:v>
                </c:pt>
                <c:pt idx="6">
                  <c:v>1.6647109738202275</c:v>
                </c:pt>
                <c:pt idx="7">
                  <c:v>1.6098176418844332</c:v>
                </c:pt>
                <c:pt idx="8">
                  <c:v>1.6014659537417764</c:v>
                </c:pt>
                <c:pt idx="9">
                  <c:v>1.6633622273013629</c:v>
                </c:pt>
                <c:pt idx="10">
                  <c:v>3.1436559345422843</c:v>
                </c:pt>
              </c:numCache>
            </c:numRef>
          </c:val>
          <c:smooth val="0"/>
          <c:extLst>
            <c:ext xmlns:c16="http://schemas.microsoft.com/office/drawing/2014/chart" uri="{C3380CC4-5D6E-409C-BE32-E72D297353CC}">
              <c16:uniqueId val="{00000001-CF95-4537-A546-FE5592745810}"/>
            </c:ext>
          </c:extLst>
        </c:ser>
        <c:ser>
          <c:idx val="2"/>
          <c:order val="2"/>
          <c:tx>
            <c:strRef>
              <c:f>'Figura 6a'!$E$3</c:f>
              <c:strCache>
                <c:ptCount val="1"/>
                <c:pt idx="0">
                  <c:v>500.000-2 milioni</c:v>
                </c:pt>
              </c:strCache>
            </c:strRef>
          </c:tx>
          <c:spPr>
            <a:ln w="28575" cap="rnd">
              <a:solidFill>
                <a:schemeClr val="accent3"/>
              </a:solidFill>
              <a:round/>
            </a:ln>
            <a:effectLst/>
          </c:spPr>
          <c:marker>
            <c:symbol val="none"/>
          </c:marker>
          <c:cat>
            <c:numRef>
              <c:f>'Figura 6a'!$B$4:$B$14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6a'!$E$4:$E$14</c:f>
              <c:numCache>
                <c:formatCode>0.0</c:formatCode>
                <c:ptCount val="11"/>
                <c:pt idx="0">
                  <c:v>0.4908127205927677</c:v>
                </c:pt>
                <c:pt idx="1">
                  <c:v>0.92965032249094648</c:v>
                </c:pt>
                <c:pt idx="2">
                  <c:v>1.3800344729437626</c:v>
                </c:pt>
                <c:pt idx="3">
                  <c:v>2.1066128183042423</c:v>
                </c:pt>
                <c:pt idx="4">
                  <c:v>2.9850767485109699</c:v>
                </c:pt>
                <c:pt idx="5">
                  <c:v>3.1745979095062822</c:v>
                </c:pt>
                <c:pt idx="6">
                  <c:v>1.1952051124447358</c:v>
                </c:pt>
                <c:pt idx="7">
                  <c:v>1.1359147963599057</c:v>
                </c:pt>
                <c:pt idx="8">
                  <c:v>1.1127511870672002</c:v>
                </c:pt>
                <c:pt idx="9">
                  <c:v>1.1974653184067741</c:v>
                </c:pt>
                <c:pt idx="10">
                  <c:v>2.360462315345373</c:v>
                </c:pt>
              </c:numCache>
            </c:numRef>
          </c:val>
          <c:smooth val="0"/>
          <c:extLst>
            <c:ext xmlns:c16="http://schemas.microsoft.com/office/drawing/2014/chart" uri="{C3380CC4-5D6E-409C-BE32-E72D297353CC}">
              <c16:uniqueId val="{00000002-CF95-4537-A546-FE5592745810}"/>
            </c:ext>
          </c:extLst>
        </c:ser>
        <c:ser>
          <c:idx val="3"/>
          <c:order val="3"/>
          <c:tx>
            <c:strRef>
              <c:f>'Figura 6a'!$F$3</c:f>
              <c:strCache>
                <c:ptCount val="1"/>
                <c:pt idx="0">
                  <c:v>2-10 milioni</c:v>
                </c:pt>
              </c:strCache>
            </c:strRef>
          </c:tx>
          <c:spPr>
            <a:ln w="28575" cap="rnd">
              <a:solidFill>
                <a:schemeClr val="accent5">
                  <a:lumMod val="75000"/>
                </a:schemeClr>
              </a:solidFill>
              <a:round/>
            </a:ln>
            <a:effectLst/>
          </c:spPr>
          <c:marker>
            <c:symbol val="none"/>
          </c:marker>
          <c:cat>
            <c:numRef>
              <c:f>'Figura 6a'!$B$4:$B$14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6a'!$F$4:$F$14</c:f>
              <c:numCache>
                <c:formatCode>0.0</c:formatCode>
                <c:ptCount val="11"/>
                <c:pt idx="0">
                  <c:v>0.40710391252574496</c:v>
                </c:pt>
                <c:pt idx="1">
                  <c:v>0.80947636893617769</c:v>
                </c:pt>
                <c:pt idx="2">
                  <c:v>1.1284206175162872</c:v>
                </c:pt>
                <c:pt idx="3">
                  <c:v>1.7421380610185366</c:v>
                </c:pt>
                <c:pt idx="4">
                  <c:v>2.2809796383288798</c:v>
                </c:pt>
                <c:pt idx="5">
                  <c:v>2.6189581209725787</c:v>
                </c:pt>
                <c:pt idx="6">
                  <c:v>0.96526030319916245</c:v>
                </c:pt>
                <c:pt idx="7">
                  <c:v>0.95260071541760283</c:v>
                </c:pt>
                <c:pt idx="8">
                  <c:v>0.95254152721476615</c:v>
                </c:pt>
                <c:pt idx="9">
                  <c:v>1.0420721689010009</c:v>
                </c:pt>
                <c:pt idx="10">
                  <c:v>2.0959243763669697</c:v>
                </c:pt>
              </c:numCache>
            </c:numRef>
          </c:val>
          <c:smooth val="0"/>
          <c:extLst>
            <c:ext xmlns:c16="http://schemas.microsoft.com/office/drawing/2014/chart" uri="{C3380CC4-5D6E-409C-BE32-E72D297353CC}">
              <c16:uniqueId val="{00000003-CF95-4537-A546-FE5592745810}"/>
            </c:ext>
          </c:extLst>
        </c:ser>
        <c:ser>
          <c:idx val="4"/>
          <c:order val="4"/>
          <c:tx>
            <c:strRef>
              <c:f>'Figura 6a'!$G$3</c:f>
              <c:strCache>
                <c:ptCount val="1"/>
                <c:pt idx="0">
                  <c:v>10-50 milioni</c:v>
                </c:pt>
              </c:strCache>
            </c:strRef>
          </c:tx>
          <c:spPr>
            <a:ln w="28575" cap="rnd">
              <a:solidFill>
                <a:srgbClr val="FFFF00"/>
              </a:solidFill>
              <a:round/>
            </a:ln>
            <a:effectLst/>
          </c:spPr>
          <c:marker>
            <c:symbol val="none"/>
          </c:marker>
          <c:cat>
            <c:numRef>
              <c:f>'Figura 6a'!$B$4:$B$14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6a'!$G$4:$G$14</c:f>
              <c:numCache>
                <c:formatCode>0.0</c:formatCode>
                <c:ptCount val="11"/>
                <c:pt idx="0">
                  <c:v>0.38939788017190224</c:v>
                </c:pt>
                <c:pt idx="1">
                  <c:v>0.78806724197412947</c:v>
                </c:pt>
                <c:pt idx="2">
                  <c:v>1.0652691038754263</c:v>
                </c:pt>
                <c:pt idx="3">
                  <c:v>1.6007116379466488</c:v>
                </c:pt>
                <c:pt idx="4">
                  <c:v>2.1733400448601436</c:v>
                </c:pt>
                <c:pt idx="5">
                  <c:v>2.5327562011993336</c:v>
                </c:pt>
                <c:pt idx="6">
                  <c:v>0.97824472888849101</c:v>
                </c:pt>
                <c:pt idx="7">
                  <c:v>0.96701146481150602</c:v>
                </c:pt>
                <c:pt idx="8">
                  <c:v>1.0497242072636155</c:v>
                </c:pt>
                <c:pt idx="9">
                  <c:v>1.0596979254163443</c:v>
                </c:pt>
                <c:pt idx="10">
                  <c:v>2.290570181372555</c:v>
                </c:pt>
              </c:numCache>
            </c:numRef>
          </c:val>
          <c:smooth val="0"/>
          <c:extLst>
            <c:ext xmlns:c16="http://schemas.microsoft.com/office/drawing/2014/chart" uri="{C3380CC4-5D6E-409C-BE32-E72D297353CC}">
              <c16:uniqueId val="{00000004-CF95-4537-A546-FE5592745810}"/>
            </c:ext>
          </c:extLst>
        </c:ser>
        <c:ser>
          <c:idx val="5"/>
          <c:order val="5"/>
          <c:tx>
            <c:strRef>
              <c:f>'Figura 6a'!$H$3</c:f>
              <c:strCache>
                <c:ptCount val="1"/>
                <c:pt idx="0">
                  <c:v>50 milioni+</c:v>
                </c:pt>
              </c:strCache>
            </c:strRef>
          </c:tx>
          <c:spPr>
            <a:ln w="28575" cap="rnd">
              <a:solidFill>
                <a:srgbClr val="05A794"/>
              </a:solidFill>
              <a:round/>
            </a:ln>
            <a:effectLst/>
          </c:spPr>
          <c:marker>
            <c:symbol val="none"/>
          </c:marker>
          <c:cat>
            <c:numRef>
              <c:f>'Figura 6a'!$B$4:$B$14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'Figura 6a'!$H$4:$H$14</c:f>
              <c:numCache>
                <c:formatCode>0.0</c:formatCode>
                <c:ptCount val="11"/>
                <c:pt idx="0">
                  <c:v>0.37500098903475632</c:v>
                </c:pt>
                <c:pt idx="1">
                  <c:v>0.72607690234588773</c:v>
                </c:pt>
                <c:pt idx="2">
                  <c:v>1.1117107113387235</c:v>
                </c:pt>
                <c:pt idx="3">
                  <c:v>1.8748778005672477</c:v>
                </c:pt>
                <c:pt idx="4">
                  <c:v>2.4643804175284494</c:v>
                </c:pt>
                <c:pt idx="5">
                  <c:v>2.9975591820282297</c:v>
                </c:pt>
                <c:pt idx="6">
                  <c:v>1.2902493552069352</c:v>
                </c:pt>
                <c:pt idx="7">
                  <c:v>1.205065915476208</c:v>
                </c:pt>
                <c:pt idx="8">
                  <c:v>1.4345137584153527</c:v>
                </c:pt>
                <c:pt idx="9">
                  <c:v>1.3092710404931012</c:v>
                </c:pt>
                <c:pt idx="10">
                  <c:v>1.7348038470600002</c:v>
                </c:pt>
              </c:numCache>
            </c:numRef>
          </c:val>
          <c:smooth val="0"/>
          <c:extLst>
            <c:ext xmlns:c16="http://schemas.microsoft.com/office/drawing/2014/chart" uri="{C3380CC4-5D6E-409C-BE32-E72D297353CC}">
              <c16:uniqueId val="{00000005-CF95-4537-A546-FE5592745810}"/>
            </c:ext>
          </c:extLst>
        </c:ser>
        <c:dLbls>
          <c:showLegendKey val="0"/>
          <c:showVal val="0"/>
          <c:showCatName val="0"/>
          <c:showSerName val="0"/>
          <c:showPercent val="0"/>
          <c:showBubbleSize val="0"/>
        </c:dLbls>
        <c:smooth val="0"/>
        <c:axId val="1773315487"/>
        <c:axId val="1773316319"/>
      </c:lineChart>
      <c:catAx>
        <c:axId val="1773315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773316319"/>
        <c:crosses val="autoZero"/>
        <c:auto val="1"/>
        <c:lblAlgn val="ctr"/>
        <c:lblOffset val="100"/>
        <c:noMultiLvlLbl val="0"/>
      </c:catAx>
      <c:valAx>
        <c:axId val="17733163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773315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10</xdr:col>
      <xdr:colOff>276225</xdr:colOff>
      <xdr:row>0</xdr:row>
      <xdr:rowOff>133350</xdr:rowOff>
    </xdr:from>
    <xdr:to>
      <xdr:col>17</xdr:col>
      <xdr:colOff>581025</xdr:colOff>
      <xdr:row>15</xdr:row>
      <xdr:rowOff>19050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327660</xdr:colOff>
      <xdr:row>0</xdr:row>
      <xdr:rowOff>0</xdr:rowOff>
    </xdr:from>
    <xdr:to>
      <xdr:col>14</xdr:col>
      <xdr:colOff>312420</xdr:colOff>
      <xdr:row>13</xdr:row>
      <xdr:rowOff>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369570</xdr:colOff>
      <xdr:row>1</xdr:row>
      <xdr:rowOff>60960</xdr:rowOff>
    </xdr:from>
    <xdr:to>
      <xdr:col>17</xdr:col>
      <xdr:colOff>45720</xdr:colOff>
      <xdr:row>16</xdr:row>
      <xdr:rowOff>57150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131884</xdr:colOff>
      <xdr:row>9</xdr:row>
      <xdr:rowOff>43962</xdr:rowOff>
    </xdr:from>
    <xdr:ext cx="967154" cy="307732"/>
    <xdr:sp macro="" textlink="">
      <xdr:nvSpPr>
        <xdr:cNvPr id="2" name="CasellaDiTesto 1"/>
        <xdr:cNvSpPr txBox="1"/>
      </xdr:nvSpPr>
      <xdr:spPr>
        <a:xfrm>
          <a:off x="9275884" y="4067322"/>
          <a:ext cx="967154" cy="307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it-IT" sz="1100"/>
        </a:p>
      </xdr:txBody>
    </xdr:sp>
    <xdr:clientData/>
  </xdr:oneCellAnchor>
  <xdr:twoCellAnchor>
    <xdr:from>
      <xdr:col>10</xdr:col>
      <xdr:colOff>271220</xdr:colOff>
      <xdr:row>1</xdr:row>
      <xdr:rowOff>135610</xdr:rowOff>
    </xdr:from>
    <xdr:to>
      <xdr:col>19</xdr:col>
      <xdr:colOff>497237</xdr:colOff>
      <xdr:row>19</xdr:row>
      <xdr:rowOff>44557</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190500</xdr:colOff>
      <xdr:row>0</xdr:row>
      <xdr:rowOff>135890</xdr:rowOff>
    </xdr:from>
    <xdr:to>
      <xdr:col>11</xdr:col>
      <xdr:colOff>822960</xdr:colOff>
      <xdr:row>12</xdr:row>
      <xdr:rowOff>135890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560915</xdr:colOff>
      <xdr:row>16</xdr:row>
      <xdr:rowOff>110067</xdr:rowOff>
    </xdr:from>
    <xdr:to>
      <xdr:col>8</xdr:col>
      <xdr:colOff>571500</xdr:colOff>
      <xdr:row>30</xdr:row>
      <xdr:rowOff>137583</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495300</xdr:colOff>
      <xdr:row>13</xdr:row>
      <xdr:rowOff>175260</xdr:rowOff>
    </xdr:from>
    <xdr:to>
      <xdr:col>13</xdr:col>
      <xdr:colOff>129540</xdr:colOff>
      <xdr:row>14</xdr:row>
      <xdr:rowOff>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73269</xdr:colOff>
      <xdr:row>0</xdr:row>
      <xdr:rowOff>115765</xdr:rowOff>
    </xdr:from>
    <xdr:to>
      <xdr:col>12</xdr:col>
      <xdr:colOff>593481</xdr:colOff>
      <xdr:row>13</xdr:row>
      <xdr:rowOff>1465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243840</xdr:colOff>
      <xdr:row>0</xdr:row>
      <xdr:rowOff>11430</xdr:rowOff>
    </xdr:from>
    <xdr:to>
      <xdr:col>15</xdr:col>
      <xdr:colOff>548640</xdr:colOff>
      <xdr:row>13</xdr:row>
      <xdr:rowOff>11430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71120</xdr:colOff>
      <xdr:row>4</xdr:row>
      <xdr:rowOff>146685</xdr:rowOff>
    </xdr:from>
    <xdr:to>
      <xdr:col>22</xdr:col>
      <xdr:colOff>482600</xdr:colOff>
      <xdr:row>19</xdr:row>
      <xdr:rowOff>188595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434340</xdr:colOff>
      <xdr:row>0</xdr:row>
      <xdr:rowOff>34290</xdr:rowOff>
    </xdr:from>
    <xdr:to>
      <xdr:col>15</xdr:col>
      <xdr:colOff>373380</xdr:colOff>
      <xdr:row>14</xdr:row>
      <xdr:rowOff>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384810</xdr:colOff>
      <xdr:row>2</xdr:row>
      <xdr:rowOff>80010</xdr:rowOff>
    </xdr:from>
    <xdr:to>
      <xdr:col>17</xdr:col>
      <xdr:colOff>114300</xdr:colOff>
      <xdr:row>14</xdr:row>
      <xdr:rowOff>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sexrava\matis\Modello%20-%20file%20ausiliari\Check\Validazione%20MATIS%202024\audizione%20bil%2024\check_tabelle_audizione_24_comunicato_vers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Tavola_perdenti_beneficiari"/>
      <sheetName val="Tavola_variazione_IRES"/>
      <sheetName val="Tavola_variazione_IRES_bis"/>
    </sheetNames>
    <sheetDataSet>
      <sheetData sheetId="0">
        <row r="11">
          <cell r="R11">
            <v>953314</v>
          </cell>
          <cell r="S11">
            <v>100</v>
          </cell>
          <cell r="T11">
            <v>100</v>
          </cell>
          <cell r="U11">
            <v>12.205630718897281</v>
          </cell>
          <cell r="V11">
            <v>25.292401034706298</v>
          </cell>
          <cell r="W11">
            <v>-1.9405036572736365</v>
          </cell>
          <cell r="X11">
            <v>5.6414780439603325</v>
          </cell>
          <cell r="Y11">
            <v>10.211045544261189</v>
          </cell>
        </row>
        <row r="13">
          <cell r="R13">
            <v>135964</v>
          </cell>
          <cell r="S13">
            <v>14.262247276343368</v>
          </cell>
          <cell r="T13">
            <v>28.003571012069362</v>
          </cell>
          <cell r="U13">
            <v>12.147587061711709</v>
          </cell>
          <cell r="V13">
            <v>32.924891883145541</v>
          </cell>
          <cell r="W13">
            <v>-1.19642551565402</v>
          </cell>
          <cell r="X13">
            <v>7.9587243682151154</v>
          </cell>
          <cell r="Y13">
            <v>10.917330566548673</v>
          </cell>
        </row>
        <row r="14">
          <cell r="R14">
            <v>13896</v>
          </cell>
          <cell r="S14">
            <v>1.4576519383959536</v>
          </cell>
          <cell r="T14">
            <v>2.7451538464088645</v>
          </cell>
          <cell r="U14">
            <v>11.519589792840804</v>
          </cell>
          <cell r="V14">
            <v>37.967760506620614</v>
          </cell>
          <cell r="W14">
            <v>-1.2041270194113405</v>
          </cell>
          <cell r="X14">
            <v>5.4476108232584917</v>
          </cell>
          <cell r="Y14">
            <v>10.285634860266827</v>
          </cell>
        </row>
        <row r="15">
          <cell r="R15">
            <v>150736</v>
          </cell>
          <cell r="S15">
            <v>15.81178919013043</v>
          </cell>
          <cell r="T15">
            <v>8.1780164460677405</v>
          </cell>
          <cell r="U15">
            <v>6.6336851512706021</v>
          </cell>
          <cell r="V15">
            <v>23.128516081095423</v>
          </cell>
          <cell r="W15">
            <v>-4.4981633079282863</v>
          </cell>
          <cell r="X15">
            <v>7.9430262180235651</v>
          </cell>
          <cell r="Y15">
            <v>2.0647915277008138</v>
          </cell>
        </row>
        <row r="16">
          <cell r="R16">
            <v>215035</v>
          </cell>
          <cell r="S16">
            <v>22.556576322177165</v>
          </cell>
          <cell r="T16">
            <v>17.420068314047626</v>
          </cell>
          <cell r="U16">
            <v>9.6471166943086697</v>
          </cell>
          <cell r="V16">
            <v>25.846490106261772</v>
          </cell>
          <cell r="W16">
            <v>-1.4121664484152048</v>
          </cell>
          <cell r="X16">
            <v>5.7227893133675911</v>
          </cell>
          <cell r="Y16">
            <v>8.2025998434450198</v>
          </cell>
        </row>
        <row r="17">
          <cell r="R17">
            <v>437683</v>
          </cell>
          <cell r="S17">
            <v>45.911735272953088</v>
          </cell>
          <cell r="T17">
            <v>43.653190381406404</v>
          </cell>
          <cell r="U17">
            <v>15.561683389733574</v>
          </cell>
          <cell r="V17">
            <v>22.991982782059161</v>
          </cell>
          <cell r="W17">
            <v>-2.6779857664757127</v>
          </cell>
          <cell r="X17">
            <v>4.0952013215043763</v>
          </cell>
          <cell r="Y17">
            <v>12.791545350091161</v>
          </cell>
        </row>
        <row r="29">
          <cell r="R29">
            <v>27506</v>
          </cell>
          <cell r="S29">
            <v>2.8853032683879603</v>
          </cell>
          <cell r="T29">
            <v>0.7367538963595649</v>
          </cell>
          <cell r="U29">
            <v>3.388969536874324</v>
          </cell>
          <cell r="V29">
            <v>1.9850214498654837</v>
          </cell>
          <cell r="W29">
            <v>-0.98576149354200548</v>
          </cell>
          <cell r="X29">
            <v>0.74165636588380723</v>
          </cell>
          <cell r="Y29">
            <v>2.3952996091480121</v>
          </cell>
        </row>
        <row r="30">
          <cell r="R30">
            <v>582847</v>
          </cell>
          <cell r="S30">
            <v>61.139037085367463</v>
          </cell>
          <cell r="T30">
            <v>11.549748213733247</v>
          </cell>
          <cell r="U30">
            <v>14.20086051133063</v>
          </cell>
          <cell r="V30">
            <v>18.100118899127899</v>
          </cell>
          <cell r="W30">
            <v>-3.7435452643382217</v>
          </cell>
          <cell r="X30">
            <v>3.3806470651817717</v>
          </cell>
          <cell r="Y30">
            <v>10.329816789114599</v>
          </cell>
        </row>
        <row r="31">
          <cell r="R31">
            <v>209492</v>
          </cell>
          <cell r="S31">
            <v>21.975130964194378</v>
          </cell>
          <cell r="T31">
            <v>16.447422561593321</v>
          </cell>
          <cell r="U31">
            <v>11.554546900057872</v>
          </cell>
          <cell r="V31">
            <v>32.481908617035494</v>
          </cell>
          <cell r="W31">
            <v>-5.5847459406097366</v>
          </cell>
          <cell r="X31">
            <v>9.507761632902449</v>
          </cell>
          <cell r="Y31">
            <v>5.8157418326988948</v>
          </cell>
        </row>
        <row r="32">
          <cell r="R32">
            <v>101195</v>
          </cell>
          <cell r="S32">
            <v>10.615075410620216</v>
          </cell>
          <cell r="T32">
            <v>20.883973874862615</v>
          </cell>
          <cell r="U32">
            <v>11.525699109045966</v>
          </cell>
          <cell r="V32">
            <v>46.688077474183508</v>
          </cell>
          <cell r="W32">
            <v>-3.5558533357758644</v>
          </cell>
          <cell r="X32">
            <v>10.549928356144079</v>
          </cell>
          <cell r="Y32">
            <v>7.8731955889083087</v>
          </cell>
        </row>
        <row r="33">
          <cell r="R33">
            <v>25813</v>
          </cell>
          <cell r="S33">
            <v>2.7077122543044578</v>
          </cell>
          <cell r="T33">
            <v>16.991161698208572</v>
          </cell>
          <cell r="U33">
            <v>12.059862548841974</v>
          </cell>
          <cell r="V33">
            <v>60.186727617866964</v>
          </cell>
          <cell r="W33">
            <v>-1.9332815161896437</v>
          </cell>
          <cell r="X33">
            <v>10.045325998527874</v>
          </cell>
          <cell r="Y33">
            <v>10.071959609425058</v>
          </cell>
        </row>
        <row r="34">
          <cell r="R34">
            <v>6461</v>
          </cell>
          <cell r="S34">
            <v>0.67774101712552215</v>
          </cell>
          <cell r="T34">
            <v>33.39093975524267</v>
          </cell>
          <cell r="U34">
            <v>12.443958754456526</v>
          </cell>
          <cell r="V34">
            <v>65.701903730072743</v>
          </cell>
          <cell r="W34">
            <v>-0.76163431823539929</v>
          </cell>
          <cell r="X34">
            <v>10.617551462621885</v>
          </cell>
          <cell r="Y34">
            <v>11.661328792355558</v>
          </cell>
        </row>
        <row r="44">
          <cell r="R44">
            <v>266507</v>
          </cell>
          <cell r="S44">
            <v>27.955846657030108</v>
          </cell>
          <cell r="T44">
            <v>37.586517516367849</v>
          </cell>
          <cell r="U44">
            <v>11.816375423630863</v>
          </cell>
          <cell r="V44">
            <v>33.327454813569624</v>
          </cell>
          <cell r="W44">
            <v>-1.7216128445837637</v>
          </cell>
          <cell r="X44">
            <v>5.5094237674807793</v>
          </cell>
          <cell r="Y44">
            <v>10.048116562870971</v>
          </cell>
        </row>
        <row r="45">
          <cell r="R45">
            <v>189022</v>
          </cell>
          <cell r="S45">
            <v>19.827884621436379</v>
          </cell>
          <cell r="T45">
            <v>23.197689673275679</v>
          </cell>
          <cell r="U45">
            <v>13.961444320019698</v>
          </cell>
          <cell r="V45">
            <v>36.062997957909658</v>
          </cell>
          <cell r="W45">
            <v>-1.7214847760318299</v>
          </cell>
          <cell r="X45">
            <v>5.7622922199532329</v>
          </cell>
          <cell r="Y45">
            <v>12.183648134382672</v>
          </cell>
        </row>
        <row r="46">
          <cell r="R46">
            <v>230582</v>
          </cell>
          <cell r="S46">
            <v>24.187413590904992</v>
          </cell>
          <cell r="T46">
            <v>20.593462749930595</v>
          </cell>
          <cell r="U46">
            <v>13.297816083872874</v>
          </cell>
          <cell r="V46">
            <v>20.187178530848026</v>
          </cell>
          <cell r="W46">
            <v>-1.9399262130636279</v>
          </cell>
          <cell r="X46">
            <v>5.2822856944601053</v>
          </cell>
          <cell r="Y46">
            <v>11.302067372012003</v>
          </cell>
        </row>
        <row r="47">
          <cell r="R47">
            <v>267203</v>
          </cell>
          <cell r="S47">
            <v>28.028855130628521</v>
          </cell>
          <cell r="T47">
            <v>18.622330060425867</v>
          </cell>
          <cell r="U47">
            <v>7.6493113885717685</v>
          </cell>
          <cell r="V47">
            <v>14.064587598193135</v>
          </cell>
          <cell r="W47">
            <v>-3.2832797525843436</v>
          </cell>
          <cell r="X47">
            <v>5.9976871517161108</v>
          </cell>
          <cell r="Y47">
            <v>4.3063544772683491</v>
          </cell>
        </row>
        <row r="49">
          <cell r="R49">
            <v>764792</v>
          </cell>
          <cell r="S49">
            <v>80.224563994654446</v>
          </cell>
          <cell r="T49">
            <v>45.288325430678711</v>
          </cell>
          <cell r="U49">
            <v>10.131689746696891</v>
          </cell>
          <cell r="V49">
            <v>23.088892143223255</v>
          </cell>
          <cell r="W49">
            <v>-3.8654298805730791</v>
          </cell>
          <cell r="X49">
            <v>5.9977091810583794</v>
          </cell>
          <cell r="Y49">
            <v>6.1722678590336244</v>
          </cell>
        </row>
        <row r="50">
          <cell r="R50">
            <v>170538</v>
          </cell>
          <cell r="S50">
            <v>17.888964181791099</v>
          </cell>
          <cell r="T50">
            <v>24.068076227274972</v>
          </cell>
          <cell r="U50">
            <v>13.282229869392099</v>
          </cell>
          <cell r="V50">
            <v>32.562830571485534</v>
          </cell>
          <cell r="W50">
            <v>-1.8972493355197506</v>
          </cell>
          <cell r="X50">
            <v>3.9779990383374964</v>
          </cell>
          <cell r="Y50">
            <v>11.324501249566927</v>
          </cell>
        </row>
        <row r="51">
          <cell r="R51">
            <v>4744</v>
          </cell>
          <cell r="S51">
            <v>0.49763246946966055</v>
          </cell>
          <cell r="T51">
            <v>19.746910045155609</v>
          </cell>
          <cell r="U51">
            <v>15.267596373661943</v>
          </cell>
          <cell r="V51">
            <v>72.744519392917368</v>
          </cell>
          <cell r="W51">
            <v>-0.84692364155703503</v>
          </cell>
          <cell r="X51">
            <v>12.837268128161888</v>
          </cell>
          <cell r="Y51">
            <v>14.393698096895477</v>
          </cell>
        </row>
        <row r="52">
          <cell r="R52">
            <v>9380</v>
          </cell>
          <cell r="S52">
            <v>0.98393603786370487</v>
          </cell>
          <cell r="T52">
            <v>7.3563835539526865</v>
          </cell>
          <cell r="U52">
            <v>6.6293313421713211</v>
          </cell>
          <cell r="V52">
            <v>38.816631130063968</v>
          </cell>
          <cell r="W52">
            <v>-0.64713744649844995</v>
          </cell>
          <cell r="X52">
            <v>3.3795309168443497</v>
          </cell>
          <cell r="Y52">
            <v>5.9718976831366355</v>
          </cell>
        </row>
        <row r="53">
          <cell r="R53">
            <v>3860</v>
          </cell>
          <cell r="S53">
            <v>0.40490331622109821</v>
          </cell>
          <cell r="T53">
            <v>3.5403047429380172</v>
          </cell>
          <cell r="U53">
            <v>13.264751027799921</v>
          </cell>
          <cell r="V53">
            <v>49.481865284974091</v>
          </cell>
          <cell r="W53">
            <v>-0.89428069674440569</v>
          </cell>
          <cell r="X53">
            <v>5.2072538860103625</v>
          </cell>
          <cell r="Y53">
            <v>12.34200054515644</v>
          </cell>
        </row>
        <row r="55">
          <cell r="R55">
            <v>849469</v>
          </cell>
          <cell r="S55">
            <v>89.106946924098466</v>
          </cell>
          <cell r="T55">
            <v>65.529761222143151</v>
          </cell>
          <cell r="U55">
            <v>12.950379674006172</v>
          </cell>
          <cell r="V55">
            <v>22.699474612964099</v>
          </cell>
          <cell r="W55">
            <v>-2.8724881999509564</v>
          </cell>
          <cell r="X55">
            <v>5.3581708102355705</v>
          </cell>
          <cell r="Y55">
            <v>9.9914147871075354</v>
          </cell>
        </row>
        <row r="56">
          <cell r="R56">
            <v>103845</v>
          </cell>
          <cell r="S56">
            <v>10.893053075901539</v>
          </cell>
          <cell r="T56">
            <v>34.470238777856856</v>
          </cell>
          <cell r="U56">
            <v>11.407224661856439</v>
          </cell>
          <cell r="V56">
            <v>46.502961144012708</v>
          </cell>
          <cell r="W56">
            <v>-0.9368595067778257</v>
          </cell>
          <cell r="X56">
            <v>7.9589773219702442</v>
          </cell>
          <cell r="Y56">
            <v>10.446500089878253</v>
          </cell>
        </row>
        <row r="58">
          <cell r="R58">
            <v>22254</v>
          </cell>
          <cell r="S58">
            <v>27.019414057283004</v>
          </cell>
          <cell r="T58">
            <v>45.076301329808921</v>
          </cell>
          <cell r="U58">
            <v>11.689947982552413</v>
          </cell>
          <cell r="V58">
            <v>51.986159791498153</v>
          </cell>
          <cell r="W58">
            <v>-1.1097553759911196</v>
          </cell>
          <cell r="X58">
            <v>11.094634672418442</v>
          </cell>
          <cell r="Y58">
            <v>10.551345560164579</v>
          </cell>
        </row>
        <row r="59">
          <cell r="R59">
            <v>41695</v>
          </cell>
          <cell r="S59">
            <v>50.623459563153361</v>
          </cell>
          <cell r="T59">
            <v>39.050099711181538</v>
          </cell>
          <cell r="U59">
            <v>12.589866073024227</v>
          </cell>
          <cell r="V59">
            <v>45.770476076268132</v>
          </cell>
          <cell r="W59">
            <v>-2.2866274937088806</v>
          </cell>
          <cell r="X59">
            <v>10.077946996042691</v>
          </cell>
          <cell r="Y59">
            <v>10.235904064372772</v>
          </cell>
        </row>
        <row r="60">
          <cell r="R60">
            <v>18414</v>
          </cell>
          <cell r="S60">
            <v>22.357126379563638</v>
          </cell>
          <cell r="T60">
            <v>15.873598959009538</v>
          </cell>
          <cell r="U60">
            <v>12.167888697989314</v>
          </cell>
          <cell r="V60">
            <v>34.164222873900293</v>
          </cell>
          <cell r="W60">
            <v>-2.956388617714639</v>
          </cell>
          <cell r="X60">
            <v>10.166177908113392</v>
          </cell>
          <cell r="Y60">
            <v>9.1322672221382266</v>
          </cell>
        </row>
        <row r="64">
          <cell r="R64">
            <v>268280</v>
          </cell>
          <cell r="S64">
            <v>33.551691966753459</v>
          </cell>
          <cell r="T64">
            <v>33.124977346949613</v>
          </cell>
          <cell r="U64">
            <v>10.542566114874582</v>
          </cell>
          <cell r="V64">
            <v>42.047114954525121</v>
          </cell>
          <cell r="W64">
            <v>-1.910700456344629</v>
          </cell>
          <cell r="X64">
            <v>8.2969285820784258</v>
          </cell>
          <cell r="Y64">
            <v>8.5837521060915467</v>
          </cell>
        </row>
        <row r="65">
          <cell r="R65">
            <v>66947</v>
          </cell>
          <cell r="S65">
            <v>8.3725403388185633</v>
          </cell>
          <cell r="T65">
            <v>7.397490107043236</v>
          </cell>
          <cell r="U65">
            <v>8.8892651888202963</v>
          </cell>
          <cell r="V65">
            <v>30.867701315966361</v>
          </cell>
          <cell r="W65">
            <v>-5.633270524101099</v>
          </cell>
          <cell r="X65">
            <v>7.5178872839709019</v>
          </cell>
          <cell r="Y65">
            <v>3.1372294587146223</v>
          </cell>
        </row>
        <row r="66">
          <cell r="R66">
            <v>284584</v>
          </cell>
          <cell r="S66">
            <v>35.590706376422268</v>
          </cell>
          <cell r="T66">
            <v>40.402913546676416</v>
          </cell>
          <cell r="U66">
            <v>10.862117197232461</v>
          </cell>
          <cell r="V66">
            <v>28.020197902903888</v>
          </cell>
          <cell r="W66">
            <v>-3.4112423070947901</v>
          </cell>
          <cell r="X66">
            <v>8.3788969162004889</v>
          </cell>
          <cell r="Y66">
            <v>7.3635635918444535</v>
          </cell>
        </row>
        <row r="67">
          <cell r="R67">
            <v>76941</v>
          </cell>
          <cell r="S67">
            <v>9.6224121500446476</v>
          </cell>
          <cell r="T67">
            <v>5.3045958205465054</v>
          </cell>
          <cell r="U67">
            <v>30.620992774394896</v>
          </cell>
          <cell r="V67">
            <v>10.845972888317021</v>
          </cell>
          <cell r="W67">
            <v>-1.3302185485559674</v>
          </cell>
          <cell r="X67">
            <v>1.3399877828465967</v>
          </cell>
          <cell r="Y67">
            <v>29.199567277889489</v>
          </cell>
        </row>
        <row r="68">
          <cell r="R68">
            <v>20367</v>
          </cell>
          <cell r="S68">
            <v>2.5471422032461151</v>
          </cell>
          <cell r="T68">
            <v>2.7592909107147694</v>
          </cell>
          <cell r="U68">
            <v>24.638151434759404</v>
          </cell>
          <cell r="V68">
            <v>13.389306230667255</v>
          </cell>
          <cell r="W68">
            <v>-1.3731969933013217</v>
          </cell>
          <cell r="X68">
            <v>1.8755830510138949</v>
          </cell>
          <cell r="Y68">
            <v>23.189365354181845</v>
          </cell>
        </row>
        <row r="69">
          <cell r="R69">
            <v>82483</v>
          </cell>
          <cell r="S69">
            <v>10.315506964714945</v>
          </cell>
          <cell r="T69">
            <v>11.010732268069445</v>
          </cell>
          <cell r="U69">
            <v>24.951844761137888</v>
          </cell>
          <cell r="V69">
            <v>4.5839748796721747</v>
          </cell>
          <cell r="W69">
            <v>-3.459220760177077</v>
          </cell>
          <cell r="X69">
            <v>1.3833153498296618</v>
          </cell>
          <cell r="Y69">
            <v>21.316569665818491</v>
          </cell>
        </row>
      </sheetData>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55"/>
  <sheetViews>
    <sheetView tabSelected="1" zoomScale="110" zoomScaleNormal="110" workbookViewId="0">
      <selection activeCell="B2" sqref="B2"/>
    </sheetView>
  </sheetViews>
  <sheetFormatPr defaultColWidth="8.81640625" defaultRowHeight="14.5" x14ac:dyDescent="0.35"/>
  <cols>
    <col min="1" max="2" width="8.81640625" style="74"/>
    <col min="3" max="3" width="30.81640625" style="74" customWidth="1"/>
    <col min="4" max="4" width="10" style="74" bestFit="1" customWidth="1"/>
    <col min="5" max="5" width="9.1796875" style="74" bestFit="1" customWidth="1"/>
    <col min="6" max="6" width="14.81640625" style="74" bestFit="1" customWidth="1"/>
    <col min="7" max="8" width="19.7265625" style="74" customWidth="1"/>
    <col min="9" max="16384" width="8.81640625" style="74"/>
  </cols>
  <sheetData>
    <row r="5" spans="1:8" x14ac:dyDescent="0.35">
      <c r="C5" s="75"/>
      <c r="D5" s="75"/>
      <c r="E5" s="75"/>
      <c r="F5" s="75"/>
      <c r="G5" s="75"/>
      <c r="H5" s="75"/>
    </row>
    <row r="6" spans="1:8" x14ac:dyDescent="0.35">
      <c r="C6" s="76" t="s">
        <v>106</v>
      </c>
      <c r="D6" s="76"/>
      <c r="E6" s="76"/>
      <c r="F6" s="76"/>
      <c r="G6" s="76"/>
      <c r="H6" s="76"/>
    </row>
    <row r="7" spans="1:8" ht="15" thickBot="1" x14ac:dyDescent="0.4">
      <c r="C7" s="77"/>
      <c r="D7" s="77"/>
      <c r="E7" s="77"/>
      <c r="F7" s="77"/>
      <c r="G7" s="77"/>
      <c r="H7" s="77"/>
    </row>
    <row r="8" spans="1:8" ht="24.5" thickBot="1" x14ac:dyDescent="0.4">
      <c r="C8" s="78"/>
      <c r="D8" s="79" t="s">
        <v>107</v>
      </c>
      <c r="E8" s="80" t="s">
        <v>107</v>
      </c>
      <c r="F8" s="172" t="s">
        <v>108</v>
      </c>
      <c r="G8" s="81" t="s">
        <v>109</v>
      </c>
      <c r="H8" s="82" t="s">
        <v>110</v>
      </c>
    </row>
    <row r="9" spans="1:8" x14ac:dyDescent="0.35">
      <c r="C9" s="83"/>
      <c r="D9" s="79"/>
      <c r="E9" s="84"/>
      <c r="F9" s="172"/>
      <c r="G9" s="85" t="s">
        <v>99</v>
      </c>
      <c r="H9" s="86" t="s">
        <v>111</v>
      </c>
    </row>
    <row r="10" spans="1:8" ht="15" thickBot="1" x14ac:dyDescent="0.4">
      <c r="C10" s="87"/>
      <c r="D10" s="88"/>
      <c r="E10" s="80" t="s">
        <v>112</v>
      </c>
      <c r="F10" s="80" t="s">
        <v>112</v>
      </c>
      <c r="G10" s="89" t="s">
        <v>112</v>
      </c>
      <c r="H10" s="90" t="s">
        <v>112</v>
      </c>
    </row>
    <row r="11" spans="1:8" ht="15" thickBot="1" x14ac:dyDescent="0.4">
      <c r="C11" s="91" t="s">
        <v>9</v>
      </c>
      <c r="D11" s="13">
        <f>[1]Foglio1!R11</f>
        <v>953314</v>
      </c>
      <c r="E11" s="92">
        <f>[1]Foglio1!S11</f>
        <v>100</v>
      </c>
      <c r="F11" s="31">
        <f>[1]Foglio1!T11</f>
        <v>100</v>
      </c>
      <c r="G11" s="92">
        <f>[1]Foglio1!V11</f>
        <v>25.292401034706298</v>
      </c>
      <c r="H11" s="31">
        <f>[1]Foglio1!X11</f>
        <v>5.6414780439603325</v>
      </c>
    </row>
    <row r="12" spans="1:8" ht="15" thickBot="1" x14ac:dyDescent="0.4">
      <c r="C12" s="93" t="s">
        <v>156</v>
      </c>
      <c r="D12" s="13"/>
      <c r="E12" s="92"/>
      <c r="F12" s="31"/>
      <c r="G12" s="92"/>
      <c r="H12" s="31"/>
    </row>
    <row r="13" spans="1:8" ht="15" thickBot="1" x14ac:dyDescent="0.4">
      <c r="A13" s="61"/>
      <c r="C13" s="94" t="s">
        <v>11</v>
      </c>
      <c r="D13" s="13">
        <f>[1]Foglio1!R13</f>
        <v>135964</v>
      </c>
      <c r="E13" s="92">
        <f>[1]Foglio1!S13</f>
        <v>14.262247276343368</v>
      </c>
      <c r="F13" s="31">
        <f>[1]Foglio1!T13</f>
        <v>28.003571012069362</v>
      </c>
      <c r="G13" s="92">
        <f>[1]Foglio1!V13</f>
        <v>32.924891883145541</v>
      </c>
      <c r="H13" s="31">
        <f>[1]Foglio1!X13</f>
        <v>7.9587243682151154</v>
      </c>
    </row>
    <row r="14" spans="1:8" ht="15" thickBot="1" x14ac:dyDescent="0.4">
      <c r="A14" s="61"/>
      <c r="C14" s="94" t="s">
        <v>12</v>
      </c>
      <c r="D14" s="13">
        <f>[1]Foglio1!R14</f>
        <v>13896</v>
      </c>
      <c r="E14" s="92">
        <f>[1]Foglio1!S14</f>
        <v>1.4576519383959536</v>
      </c>
      <c r="F14" s="31">
        <f>[1]Foglio1!T14</f>
        <v>2.7451538464088645</v>
      </c>
      <c r="G14" s="92">
        <f>[1]Foglio1!V14</f>
        <v>37.967760506620614</v>
      </c>
      <c r="H14" s="31">
        <f>[1]Foglio1!X14</f>
        <v>5.4476108232584917</v>
      </c>
    </row>
    <row r="15" spans="1:8" ht="15" thickBot="1" x14ac:dyDescent="0.4">
      <c r="A15" s="61"/>
      <c r="C15" s="94" t="s">
        <v>13</v>
      </c>
      <c r="D15" s="13">
        <f>[1]Foglio1!R15</f>
        <v>150736</v>
      </c>
      <c r="E15" s="92">
        <f>[1]Foglio1!S15</f>
        <v>15.81178919013043</v>
      </c>
      <c r="F15" s="31">
        <f>[1]Foglio1!T15</f>
        <v>8.1780164460677405</v>
      </c>
      <c r="G15" s="92">
        <f>[1]Foglio1!V15</f>
        <v>23.128516081095423</v>
      </c>
      <c r="H15" s="31">
        <f>[1]Foglio1!X15</f>
        <v>7.9430262180235651</v>
      </c>
    </row>
    <row r="16" spans="1:8" ht="15" thickBot="1" x14ac:dyDescent="0.4">
      <c r="A16" s="61"/>
      <c r="C16" s="94" t="s">
        <v>14</v>
      </c>
      <c r="D16" s="13">
        <f>[1]Foglio1!R16</f>
        <v>215035</v>
      </c>
      <c r="E16" s="92">
        <f>[1]Foglio1!S16</f>
        <v>22.556576322177165</v>
      </c>
      <c r="F16" s="31">
        <f>[1]Foglio1!T16</f>
        <v>17.420068314047626</v>
      </c>
      <c r="G16" s="92">
        <f>[1]Foglio1!V16</f>
        <v>25.846490106261772</v>
      </c>
      <c r="H16" s="31">
        <f>[1]Foglio1!X16</f>
        <v>5.7227893133675911</v>
      </c>
    </row>
    <row r="17" spans="1:8" ht="15" thickBot="1" x14ac:dyDescent="0.4">
      <c r="A17" s="61"/>
      <c r="C17" s="94" t="s">
        <v>15</v>
      </c>
      <c r="D17" s="13">
        <f>[1]Foglio1!R17</f>
        <v>437683</v>
      </c>
      <c r="E17" s="92">
        <f>[1]Foglio1!S17</f>
        <v>45.911735272953088</v>
      </c>
      <c r="F17" s="31">
        <f>[1]Foglio1!T17</f>
        <v>43.653190381406404</v>
      </c>
      <c r="G17" s="92">
        <f>[1]Foglio1!V17</f>
        <v>22.991982782059161</v>
      </c>
      <c r="H17" s="31">
        <f>[1]Foglio1!X17</f>
        <v>4.0952013215043763</v>
      </c>
    </row>
    <row r="18" spans="1:8" ht="15" thickBot="1" x14ac:dyDescent="0.4">
      <c r="C18" s="91" t="s">
        <v>27</v>
      </c>
      <c r="D18" s="13"/>
      <c r="E18" s="92"/>
      <c r="F18" s="31"/>
      <c r="G18" s="92"/>
      <c r="H18" s="31"/>
    </row>
    <row r="19" spans="1:8" ht="15" thickBot="1" x14ac:dyDescent="0.4">
      <c r="C19" s="94">
        <v>0</v>
      </c>
      <c r="D19" s="13">
        <f>[1]Foglio1!R29</f>
        <v>27506</v>
      </c>
      <c r="E19" s="92">
        <f>[1]Foglio1!S29</f>
        <v>2.8853032683879603</v>
      </c>
      <c r="F19" s="31">
        <f>[1]Foglio1!T29</f>
        <v>0.7367538963595649</v>
      </c>
      <c r="G19" s="92">
        <f>[1]Foglio1!V29</f>
        <v>1.9850214498654837</v>
      </c>
      <c r="H19" s="31">
        <f>[1]Foglio1!X29</f>
        <v>0.74165636588380723</v>
      </c>
    </row>
    <row r="20" spans="1:8" ht="15" thickBot="1" x14ac:dyDescent="0.4">
      <c r="C20" s="94" t="s">
        <v>28</v>
      </c>
      <c r="D20" s="13">
        <f>[1]Foglio1!R30</f>
        <v>582847</v>
      </c>
      <c r="E20" s="92">
        <f>[1]Foglio1!S30</f>
        <v>61.139037085367463</v>
      </c>
      <c r="F20" s="31">
        <f>[1]Foglio1!T30</f>
        <v>11.549748213733247</v>
      </c>
      <c r="G20" s="92">
        <f>[1]Foglio1!V30</f>
        <v>18.100118899127899</v>
      </c>
      <c r="H20" s="31">
        <f>[1]Foglio1!X30</f>
        <v>3.3806470651817717</v>
      </c>
    </row>
    <row r="21" spans="1:8" ht="15" thickBot="1" x14ac:dyDescent="0.4">
      <c r="A21" s="96"/>
      <c r="C21" s="94" t="s">
        <v>29</v>
      </c>
      <c r="D21" s="13">
        <f>[1]Foglio1!R31</f>
        <v>209492</v>
      </c>
      <c r="E21" s="92">
        <f>[1]Foglio1!S31</f>
        <v>21.975130964194378</v>
      </c>
      <c r="F21" s="31">
        <f>[1]Foglio1!T31</f>
        <v>16.447422561593321</v>
      </c>
      <c r="G21" s="92">
        <f>[1]Foglio1!V31</f>
        <v>32.481908617035494</v>
      </c>
      <c r="H21" s="31">
        <f>[1]Foglio1!X31</f>
        <v>9.507761632902449</v>
      </c>
    </row>
    <row r="22" spans="1:8" ht="15" thickBot="1" x14ac:dyDescent="0.4">
      <c r="A22" s="97"/>
      <c r="C22" s="94" t="s">
        <v>30</v>
      </c>
      <c r="D22" s="13">
        <f>[1]Foglio1!R32</f>
        <v>101195</v>
      </c>
      <c r="E22" s="92">
        <f>[1]Foglio1!S32</f>
        <v>10.615075410620216</v>
      </c>
      <c r="F22" s="31">
        <f>[1]Foglio1!T32</f>
        <v>20.883973874862615</v>
      </c>
      <c r="G22" s="92">
        <f>[1]Foglio1!V32</f>
        <v>46.688077474183508</v>
      </c>
      <c r="H22" s="31">
        <f>[1]Foglio1!X32</f>
        <v>10.549928356144079</v>
      </c>
    </row>
    <row r="23" spans="1:8" ht="15" thickBot="1" x14ac:dyDescent="0.4">
      <c r="A23" s="95"/>
      <c r="C23" s="94" t="s">
        <v>31</v>
      </c>
      <c r="D23" s="13">
        <f>[1]Foglio1!R33</f>
        <v>25813</v>
      </c>
      <c r="E23" s="92">
        <f>[1]Foglio1!S33</f>
        <v>2.7077122543044578</v>
      </c>
      <c r="F23" s="31">
        <f>[1]Foglio1!T33</f>
        <v>16.991161698208572</v>
      </c>
      <c r="G23" s="92">
        <f>[1]Foglio1!V33</f>
        <v>60.186727617866964</v>
      </c>
      <c r="H23" s="31">
        <f>[1]Foglio1!X33</f>
        <v>10.045325998527874</v>
      </c>
    </row>
    <row r="24" spans="1:8" ht="15" thickBot="1" x14ac:dyDescent="0.4">
      <c r="A24" s="95"/>
      <c r="C24" s="94" t="s">
        <v>32</v>
      </c>
      <c r="D24" s="13">
        <f>[1]Foglio1!R34</f>
        <v>6461</v>
      </c>
      <c r="E24" s="92">
        <f>[1]Foglio1!S34</f>
        <v>0.67774101712552215</v>
      </c>
      <c r="F24" s="31">
        <f>[1]Foglio1!T34</f>
        <v>33.39093975524267</v>
      </c>
      <c r="G24" s="92">
        <f>[1]Foglio1!V34</f>
        <v>65.701903730072743</v>
      </c>
      <c r="H24" s="31">
        <f>[1]Foglio1!X34</f>
        <v>10.617551462621885</v>
      </c>
    </row>
    <row r="25" spans="1:8" ht="15" thickBot="1" x14ac:dyDescent="0.4">
      <c r="C25" s="93" t="s">
        <v>40</v>
      </c>
      <c r="D25" s="13"/>
      <c r="E25" s="92"/>
      <c r="F25" s="31"/>
      <c r="G25" s="92"/>
      <c r="H25" s="31"/>
    </row>
    <row r="26" spans="1:8" ht="15" thickBot="1" x14ac:dyDescent="0.4">
      <c r="C26" s="94" t="s">
        <v>41</v>
      </c>
      <c r="D26" s="13">
        <f>[1]Foglio1!R44</f>
        <v>266507</v>
      </c>
      <c r="E26" s="92">
        <f>[1]Foglio1!S44</f>
        <v>27.955846657030108</v>
      </c>
      <c r="F26" s="31">
        <f>[1]Foglio1!T44</f>
        <v>37.586517516367849</v>
      </c>
      <c r="G26" s="92">
        <f>[1]Foglio1!V44</f>
        <v>33.327454813569624</v>
      </c>
      <c r="H26" s="31">
        <f>[1]Foglio1!X44</f>
        <v>5.5094237674807793</v>
      </c>
    </row>
    <row r="27" spans="1:8" ht="15" thickBot="1" x14ac:dyDescent="0.4">
      <c r="C27" s="94" t="s">
        <v>42</v>
      </c>
      <c r="D27" s="13">
        <f>[1]Foglio1!R45</f>
        <v>189022</v>
      </c>
      <c r="E27" s="92">
        <f>[1]Foglio1!S45</f>
        <v>19.827884621436379</v>
      </c>
      <c r="F27" s="31">
        <f>[1]Foglio1!T45</f>
        <v>23.197689673275679</v>
      </c>
      <c r="G27" s="92">
        <f>[1]Foglio1!V45</f>
        <v>36.062997957909658</v>
      </c>
      <c r="H27" s="31">
        <f>[1]Foglio1!X45</f>
        <v>5.7622922199532329</v>
      </c>
    </row>
    <row r="28" spans="1:8" ht="15" customHeight="1" thickBot="1" x14ac:dyDescent="0.4">
      <c r="C28" s="94" t="s">
        <v>43</v>
      </c>
      <c r="D28" s="13">
        <f>[1]Foglio1!R46</f>
        <v>230582</v>
      </c>
      <c r="E28" s="92">
        <f>[1]Foglio1!S46</f>
        <v>24.187413590904992</v>
      </c>
      <c r="F28" s="31">
        <f>[1]Foglio1!T46</f>
        <v>20.593462749930595</v>
      </c>
      <c r="G28" s="92">
        <f>[1]Foglio1!V46</f>
        <v>20.187178530848026</v>
      </c>
      <c r="H28" s="31">
        <f>[1]Foglio1!X46</f>
        <v>5.2822856944601053</v>
      </c>
    </row>
    <row r="29" spans="1:8" ht="15" customHeight="1" thickBot="1" x14ac:dyDescent="0.4">
      <c r="C29" s="94" t="s">
        <v>44</v>
      </c>
      <c r="D29" s="13">
        <f>[1]Foglio1!R47</f>
        <v>267203</v>
      </c>
      <c r="E29" s="92">
        <f>[1]Foglio1!S47</f>
        <v>28.028855130628521</v>
      </c>
      <c r="F29" s="31">
        <f>[1]Foglio1!T47</f>
        <v>18.622330060425867</v>
      </c>
      <c r="G29" s="92">
        <f>[1]Foglio1!V47</f>
        <v>14.064587598193135</v>
      </c>
      <c r="H29" s="31">
        <f>[1]Foglio1!X47</f>
        <v>5.9976871517161108</v>
      </c>
    </row>
    <row r="30" spans="1:8" ht="15" customHeight="1" thickBot="1" x14ac:dyDescent="0.4">
      <c r="C30" s="93" t="s">
        <v>45</v>
      </c>
      <c r="D30" s="13"/>
      <c r="E30" s="92"/>
      <c r="F30" s="31"/>
      <c r="G30" s="92"/>
      <c r="H30" s="31"/>
    </row>
    <row r="31" spans="1:8" ht="15" thickBot="1" x14ac:dyDescent="0.4">
      <c r="C31" s="94" t="s">
        <v>46</v>
      </c>
      <c r="D31" s="13">
        <f>[1]Foglio1!R49</f>
        <v>764792</v>
      </c>
      <c r="E31" s="92">
        <f>[1]Foglio1!S49</f>
        <v>80.224563994654446</v>
      </c>
      <c r="F31" s="31">
        <f>[1]Foglio1!T49</f>
        <v>45.288325430678711</v>
      </c>
      <c r="G31" s="92">
        <f>[1]Foglio1!V49</f>
        <v>23.088892143223255</v>
      </c>
      <c r="H31" s="31">
        <f>[1]Foglio1!X49</f>
        <v>5.9977091810583794</v>
      </c>
    </row>
    <row r="32" spans="1:8" ht="15" thickBot="1" x14ac:dyDescent="0.4">
      <c r="C32" s="94" t="s">
        <v>47</v>
      </c>
      <c r="D32" s="13">
        <f>[1]Foglio1!R50</f>
        <v>170538</v>
      </c>
      <c r="E32" s="92">
        <f>[1]Foglio1!S50</f>
        <v>17.888964181791099</v>
      </c>
      <c r="F32" s="31">
        <f>[1]Foglio1!T50</f>
        <v>24.068076227274972</v>
      </c>
      <c r="G32" s="92">
        <f>[1]Foglio1!V50</f>
        <v>32.562830571485534</v>
      </c>
      <c r="H32" s="31">
        <f>[1]Foglio1!X50</f>
        <v>3.9779990383374964</v>
      </c>
    </row>
    <row r="33" spans="1:8" ht="15" thickBot="1" x14ac:dyDescent="0.4">
      <c r="C33" s="94" t="s">
        <v>48</v>
      </c>
      <c r="D33" s="13">
        <f>[1]Foglio1!R51</f>
        <v>4744</v>
      </c>
      <c r="E33" s="92">
        <f>[1]Foglio1!S51</f>
        <v>0.49763246946966055</v>
      </c>
      <c r="F33" s="31">
        <f>[1]Foglio1!T51</f>
        <v>19.746910045155609</v>
      </c>
      <c r="G33" s="92">
        <f>[1]Foglio1!V51</f>
        <v>72.744519392917368</v>
      </c>
      <c r="H33" s="31">
        <f>[1]Foglio1!X51</f>
        <v>12.837268128161888</v>
      </c>
    </row>
    <row r="34" spans="1:8" ht="15" thickBot="1" x14ac:dyDescent="0.4">
      <c r="C34" s="94" t="s">
        <v>49</v>
      </c>
      <c r="D34" s="13">
        <f>[1]Foglio1!R52</f>
        <v>9380</v>
      </c>
      <c r="E34" s="92">
        <f>[1]Foglio1!S52</f>
        <v>0.98393603786370487</v>
      </c>
      <c r="F34" s="31">
        <f>[1]Foglio1!T52</f>
        <v>7.3563835539526865</v>
      </c>
      <c r="G34" s="92">
        <f>[1]Foglio1!V52</f>
        <v>38.816631130063968</v>
      </c>
      <c r="H34" s="31">
        <f>[1]Foglio1!X52</f>
        <v>3.3795309168443497</v>
      </c>
    </row>
    <row r="35" spans="1:8" ht="15" thickBot="1" x14ac:dyDescent="0.4">
      <c r="C35" s="94" t="s">
        <v>50</v>
      </c>
      <c r="D35" s="13">
        <f>[1]Foglio1!R53</f>
        <v>3860</v>
      </c>
      <c r="E35" s="92">
        <f>[1]Foglio1!S53</f>
        <v>0.40490331622109821</v>
      </c>
      <c r="F35" s="31">
        <f>[1]Foglio1!T53</f>
        <v>3.5403047429380172</v>
      </c>
      <c r="G35" s="92">
        <f>[1]Foglio1!V53</f>
        <v>49.481865284974091</v>
      </c>
      <c r="H35" s="31">
        <f>[1]Foglio1!X53</f>
        <v>5.2072538860103625</v>
      </c>
    </row>
    <row r="36" spans="1:8" ht="15" thickBot="1" x14ac:dyDescent="0.4">
      <c r="C36" s="93" t="s">
        <v>51</v>
      </c>
      <c r="D36" s="13"/>
      <c r="E36" s="92"/>
      <c r="F36" s="31"/>
      <c r="G36" s="92"/>
      <c r="H36" s="31"/>
    </row>
    <row r="37" spans="1:8" ht="15" thickBot="1" x14ac:dyDescent="0.4">
      <c r="C37" s="94" t="s">
        <v>52</v>
      </c>
      <c r="D37" s="13">
        <f>[1]Foglio1!R55</f>
        <v>849469</v>
      </c>
      <c r="E37" s="92">
        <f>[1]Foglio1!S55</f>
        <v>89.106946924098466</v>
      </c>
      <c r="F37" s="31">
        <f>[1]Foglio1!T55</f>
        <v>65.529761222143151</v>
      </c>
      <c r="G37" s="92">
        <f>[1]Foglio1!V55</f>
        <v>22.699474612964099</v>
      </c>
      <c r="H37" s="31">
        <f>[1]Foglio1!X55</f>
        <v>5.3581708102355705</v>
      </c>
    </row>
    <row r="38" spans="1:8" ht="15" thickBot="1" x14ac:dyDescent="0.4">
      <c r="C38" s="94" t="s">
        <v>53</v>
      </c>
      <c r="D38" s="13">
        <f>[1]Foglio1!R56</f>
        <v>103845</v>
      </c>
      <c r="E38" s="92">
        <f>[1]Foglio1!S56</f>
        <v>10.893053075901539</v>
      </c>
      <c r="F38" s="31">
        <f>[1]Foglio1!T56</f>
        <v>34.470238777856856</v>
      </c>
      <c r="G38" s="92">
        <f>[1]Foglio1!V56</f>
        <v>46.502961144012708</v>
      </c>
      <c r="H38" s="31">
        <f>[1]Foglio1!X56</f>
        <v>7.9589773219702442</v>
      </c>
    </row>
    <row r="39" spans="1:8" ht="15" thickBot="1" x14ac:dyDescent="0.4">
      <c r="C39" s="93" t="s">
        <v>157</v>
      </c>
      <c r="D39" s="13"/>
      <c r="E39" s="92"/>
      <c r="F39" s="31"/>
      <c r="G39" s="92"/>
      <c r="H39" s="31"/>
    </row>
    <row r="40" spans="1:8" ht="15" thickBot="1" x14ac:dyDescent="0.4">
      <c r="C40" s="94" t="s">
        <v>89</v>
      </c>
      <c r="D40" s="13">
        <f>[1]Foglio1!R58</f>
        <v>22254</v>
      </c>
      <c r="E40" s="92">
        <f>[1]Foglio1!S58</f>
        <v>27.019414057283004</v>
      </c>
      <c r="F40" s="31">
        <f>[1]Foglio1!T58</f>
        <v>45.076301329808921</v>
      </c>
      <c r="G40" s="92">
        <f>[1]Foglio1!V58</f>
        <v>51.986159791498153</v>
      </c>
      <c r="H40" s="31">
        <f>[1]Foglio1!X58</f>
        <v>11.094634672418442</v>
      </c>
    </row>
    <row r="41" spans="1:8" ht="15" thickBot="1" x14ac:dyDescent="0.4">
      <c r="C41" s="94" t="s">
        <v>90</v>
      </c>
      <c r="D41" s="13">
        <f>[1]Foglio1!R59</f>
        <v>41695</v>
      </c>
      <c r="E41" s="92">
        <f>[1]Foglio1!S59</f>
        <v>50.623459563153361</v>
      </c>
      <c r="F41" s="31">
        <f>[1]Foglio1!T59</f>
        <v>39.050099711181538</v>
      </c>
      <c r="G41" s="92">
        <f>[1]Foglio1!V59</f>
        <v>45.770476076268132</v>
      </c>
      <c r="H41" s="31">
        <f>[1]Foglio1!X59</f>
        <v>10.077946996042691</v>
      </c>
    </row>
    <row r="42" spans="1:8" ht="15" thickBot="1" x14ac:dyDescent="0.4">
      <c r="C42" s="94" t="s">
        <v>91</v>
      </c>
      <c r="D42" s="13">
        <f>[1]Foglio1!R60</f>
        <v>18414</v>
      </c>
      <c r="E42" s="92">
        <f>[1]Foglio1!S60</f>
        <v>22.357126379563638</v>
      </c>
      <c r="F42" s="31">
        <f>[1]Foglio1!T60</f>
        <v>15.873598959009538</v>
      </c>
      <c r="G42" s="92">
        <f>[1]Foglio1!V60</f>
        <v>34.164222873900293</v>
      </c>
      <c r="H42" s="31">
        <f>[1]Foglio1!X60</f>
        <v>10.166177908113392</v>
      </c>
    </row>
    <row r="43" spans="1:8" ht="15" thickBot="1" x14ac:dyDescent="0.4">
      <c r="C43" s="93" t="s">
        <v>158</v>
      </c>
      <c r="D43" s="13"/>
      <c r="E43" s="92"/>
      <c r="F43" s="31"/>
      <c r="G43" s="92"/>
      <c r="H43" s="31"/>
    </row>
    <row r="44" spans="1:8" ht="15" thickBot="1" x14ac:dyDescent="0.4">
      <c r="C44" s="94" t="s">
        <v>92</v>
      </c>
      <c r="D44" s="13">
        <f>[1]Foglio1!R64</f>
        <v>268280</v>
      </c>
      <c r="E44" s="92">
        <f>[1]Foglio1!S64</f>
        <v>33.551691966753459</v>
      </c>
      <c r="F44" s="31">
        <f>[1]Foglio1!T64</f>
        <v>33.124977346949613</v>
      </c>
      <c r="G44" s="92">
        <f>[1]Foglio1!V64</f>
        <v>42.047114954525121</v>
      </c>
      <c r="H44" s="31">
        <f>[1]Foglio1!X64</f>
        <v>8.2969285820784258</v>
      </c>
    </row>
    <row r="45" spans="1:8" ht="15" thickBot="1" x14ac:dyDescent="0.4">
      <c r="C45" s="94" t="s">
        <v>93</v>
      </c>
      <c r="D45" s="13">
        <f>[1]Foglio1!R65</f>
        <v>66947</v>
      </c>
      <c r="E45" s="92">
        <f>[1]Foglio1!S65</f>
        <v>8.3725403388185633</v>
      </c>
      <c r="F45" s="31">
        <f>[1]Foglio1!T65</f>
        <v>7.397490107043236</v>
      </c>
      <c r="G45" s="92">
        <f>[1]Foglio1!V65</f>
        <v>30.867701315966361</v>
      </c>
      <c r="H45" s="31">
        <f>[1]Foglio1!X65</f>
        <v>7.5178872839709019</v>
      </c>
    </row>
    <row r="46" spans="1:8" ht="19.5" customHeight="1" thickBot="1" x14ac:dyDescent="0.4">
      <c r="A46" s="98"/>
      <c r="C46" s="94" t="s">
        <v>94</v>
      </c>
      <c r="D46" s="13">
        <f>[1]Foglio1!R66</f>
        <v>284584</v>
      </c>
      <c r="E46" s="92">
        <f>[1]Foglio1!S66</f>
        <v>35.590706376422268</v>
      </c>
      <c r="F46" s="31">
        <f>[1]Foglio1!T66</f>
        <v>40.402913546676416</v>
      </c>
      <c r="G46" s="92">
        <f>[1]Foglio1!V66</f>
        <v>28.020197902903888</v>
      </c>
      <c r="H46" s="31">
        <f>[1]Foglio1!X66</f>
        <v>8.3788969162004889</v>
      </c>
    </row>
    <row r="47" spans="1:8" ht="19.5" customHeight="1" thickBot="1" x14ac:dyDescent="0.4">
      <c r="A47" s="98"/>
      <c r="C47" s="94" t="s">
        <v>95</v>
      </c>
      <c r="D47" s="13">
        <f>[1]Foglio1!R67</f>
        <v>76941</v>
      </c>
      <c r="E47" s="92">
        <f>[1]Foglio1!S67</f>
        <v>9.6224121500446476</v>
      </c>
      <c r="F47" s="31">
        <f>[1]Foglio1!T67</f>
        <v>5.3045958205465054</v>
      </c>
      <c r="G47" s="92">
        <f>[1]Foglio1!V67</f>
        <v>10.845972888317021</v>
      </c>
      <c r="H47" s="31">
        <f>[1]Foglio1!X67</f>
        <v>1.3399877828465967</v>
      </c>
    </row>
    <row r="48" spans="1:8" ht="19.5" customHeight="1" thickBot="1" x14ac:dyDescent="0.4">
      <c r="A48" s="98"/>
      <c r="C48" s="94" t="s">
        <v>96</v>
      </c>
      <c r="D48" s="13">
        <f>[1]Foglio1!R68</f>
        <v>20367</v>
      </c>
      <c r="E48" s="92">
        <f>[1]Foglio1!S68</f>
        <v>2.5471422032461151</v>
      </c>
      <c r="F48" s="31">
        <f>[1]Foglio1!T68</f>
        <v>2.7592909107147694</v>
      </c>
      <c r="G48" s="92">
        <f>[1]Foglio1!V68</f>
        <v>13.389306230667255</v>
      </c>
      <c r="H48" s="31">
        <f>[1]Foglio1!X68</f>
        <v>1.8755830510138949</v>
      </c>
    </row>
    <row r="49" spans="1:8" ht="15" thickBot="1" x14ac:dyDescent="0.4">
      <c r="A49" s="98"/>
      <c r="C49" s="94" t="s">
        <v>97</v>
      </c>
      <c r="D49" s="13">
        <f>[1]Foglio1!R69</f>
        <v>82483</v>
      </c>
      <c r="E49" s="92">
        <f>[1]Foglio1!S69</f>
        <v>10.315506964714945</v>
      </c>
      <c r="F49" s="31">
        <f>[1]Foglio1!T69</f>
        <v>11.010732268069445</v>
      </c>
      <c r="G49" s="92">
        <f>[1]Foglio1!V69</f>
        <v>4.5839748796721747</v>
      </c>
      <c r="H49" s="31">
        <f>[1]Foglio1!X69</f>
        <v>1.3833153498296618</v>
      </c>
    </row>
    <row r="50" spans="1:8" s="99" customFormat="1" x14ac:dyDescent="0.35">
      <c r="A50" s="74"/>
      <c r="C50" s="100" t="s">
        <v>113</v>
      </c>
      <c r="D50" s="101"/>
      <c r="E50" s="101"/>
      <c r="F50" s="101"/>
      <c r="G50" s="101"/>
      <c r="H50" s="101"/>
    </row>
    <row r="51" spans="1:8" s="99" customFormat="1" ht="17.25" customHeight="1" x14ac:dyDescent="0.35">
      <c r="A51" s="74"/>
      <c r="C51" s="100" t="s">
        <v>114</v>
      </c>
      <c r="D51" s="101"/>
      <c r="E51" s="101"/>
      <c r="F51" s="101"/>
      <c r="G51" s="101"/>
      <c r="H51" s="101"/>
    </row>
    <row r="52" spans="1:8" s="99" customFormat="1" ht="15" customHeight="1" x14ac:dyDescent="0.35">
      <c r="A52" s="74"/>
      <c r="C52" s="173" t="s">
        <v>115</v>
      </c>
      <c r="D52" s="173"/>
      <c r="E52" s="173"/>
      <c r="F52" s="173"/>
      <c r="G52" s="173"/>
      <c r="H52" s="173"/>
    </row>
    <row r="53" spans="1:8" ht="15" customHeight="1" x14ac:dyDescent="0.35">
      <c r="C53" s="173" t="s">
        <v>116</v>
      </c>
      <c r="D53" s="173"/>
      <c r="E53" s="173"/>
      <c r="F53" s="173"/>
      <c r="G53" s="173"/>
      <c r="H53" s="173"/>
    </row>
    <row r="54" spans="1:8" ht="15" customHeight="1" x14ac:dyDescent="0.35">
      <c r="A54" s="95"/>
      <c r="C54" s="173" t="s">
        <v>117</v>
      </c>
      <c r="D54" s="173"/>
      <c r="E54" s="173"/>
      <c r="F54" s="173"/>
      <c r="G54" s="173"/>
      <c r="H54" s="173"/>
    </row>
    <row r="55" spans="1:8" x14ac:dyDescent="0.35">
      <c r="A55" s="95"/>
      <c r="C55" s="173" t="s">
        <v>118</v>
      </c>
      <c r="D55" s="173"/>
      <c r="E55" s="173"/>
      <c r="F55" s="173"/>
      <c r="G55" s="173"/>
      <c r="H55" s="173"/>
    </row>
  </sheetData>
  <mergeCells count="5">
    <mergeCell ref="F8:F9"/>
    <mergeCell ref="C52:H52"/>
    <mergeCell ref="C53:H53"/>
    <mergeCell ref="C54:H54"/>
    <mergeCell ref="C55:H55"/>
  </mergeCells>
  <pageMargins left="0.7" right="0.7" top="0.75" bottom="0.75" header="0.3" footer="0.3"/>
  <pageSetup paperSize="9"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130" zoomScaleNormal="130" workbookViewId="0">
      <selection activeCell="M21" sqref="M21"/>
    </sheetView>
  </sheetViews>
  <sheetFormatPr defaultColWidth="9.1796875" defaultRowHeight="14.5" x14ac:dyDescent="0.35"/>
  <cols>
    <col min="1" max="6" width="9.1796875" style="164"/>
    <col min="7" max="7" width="13.7265625" style="164" customWidth="1"/>
    <col min="8" max="16384" width="9.1796875" style="164"/>
  </cols>
  <sheetData>
    <row r="1" spans="1:5" x14ac:dyDescent="0.35">
      <c r="A1" s="164" t="s">
        <v>179</v>
      </c>
    </row>
    <row r="2" spans="1:5" ht="43.5" x14ac:dyDescent="0.35">
      <c r="B2" s="164" t="s">
        <v>179</v>
      </c>
      <c r="C2" s="165" t="s">
        <v>180</v>
      </c>
      <c r="D2" s="165" t="s">
        <v>181</v>
      </c>
      <c r="E2" s="165" t="s">
        <v>182</v>
      </c>
    </row>
    <row r="4" spans="1:5" x14ac:dyDescent="0.35">
      <c r="A4" s="164">
        <v>2011</v>
      </c>
      <c r="B4" s="169">
        <v>21.137642986980545</v>
      </c>
      <c r="C4" s="169">
        <v>29.401006658955204</v>
      </c>
      <c r="D4" s="169">
        <v>66.180235535074246</v>
      </c>
      <c r="E4" s="169">
        <v>41.681772406847934</v>
      </c>
    </row>
    <row r="5" spans="1:5" x14ac:dyDescent="0.35">
      <c r="A5" s="164">
        <v>2012</v>
      </c>
      <c r="B5" s="169">
        <v>22.936436076803858</v>
      </c>
      <c r="C5" s="169">
        <v>32.980741320768722</v>
      </c>
      <c r="D5" s="169">
        <v>71.79935113551285</v>
      </c>
      <c r="E5" s="169">
        <v>49.129431508286139</v>
      </c>
    </row>
    <row r="6" spans="1:5" x14ac:dyDescent="0.35">
      <c r="A6" s="164">
        <v>2013</v>
      </c>
      <c r="B6" s="169">
        <v>23.899222468514793</v>
      </c>
      <c r="C6" s="169">
        <v>34.815915772381146</v>
      </c>
      <c r="D6" s="169">
        <v>76.240079365079367</v>
      </c>
      <c r="E6" s="169">
        <v>53.472668810289392</v>
      </c>
    </row>
    <row r="7" spans="1:5" x14ac:dyDescent="0.35">
      <c r="A7" s="164">
        <v>2014</v>
      </c>
      <c r="B7" s="169">
        <v>25.419931051171091</v>
      </c>
      <c r="C7" s="169">
        <v>36.310215019460216</v>
      </c>
      <c r="D7" s="169">
        <v>78.689740420271931</v>
      </c>
      <c r="E7" s="169">
        <v>57.256004087889622</v>
      </c>
    </row>
    <row r="8" spans="1:5" x14ac:dyDescent="0.35">
      <c r="A8" s="164">
        <v>2015</v>
      </c>
      <c r="B8" s="169">
        <v>26.817991011901821</v>
      </c>
      <c r="C8" s="169">
        <v>38.629244689662045</v>
      </c>
      <c r="D8" s="169">
        <v>81.572010543973164</v>
      </c>
      <c r="E8" s="169">
        <v>59.056316590563164</v>
      </c>
    </row>
    <row r="9" spans="1:5" x14ac:dyDescent="0.35">
      <c r="A9" s="164">
        <v>2016</v>
      </c>
      <c r="B9" s="169">
        <v>27.23163140256657</v>
      </c>
      <c r="C9" s="169">
        <v>39.673058387865872</v>
      </c>
      <c r="D9" s="169">
        <v>82.158069096071941</v>
      </c>
      <c r="E9" s="169">
        <v>60.80694001145757</v>
      </c>
    </row>
    <row r="10" spans="1:5" x14ac:dyDescent="0.35">
      <c r="A10" s="164">
        <v>2017</v>
      </c>
      <c r="B10" s="169">
        <v>26.443089753028964</v>
      </c>
      <c r="C10" s="169">
        <v>39.718628699380545</v>
      </c>
      <c r="D10" s="169">
        <v>82.387292688624157</v>
      </c>
      <c r="E10" s="169">
        <v>60.430052257346013</v>
      </c>
    </row>
    <row r="11" spans="1:5" x14ac:dyDescent="0.35">
      <c r="A11" s="164">
        <v>2018</v>
      </c>
      <c r="B11" s="169">
        <v>24.885630490330865</v>
      </c>
      <c r="C11" s="169">
        <v>37.937133963785463</v>
      </c>
      <c r="D11" s="169">
        <v>80.889395667046742</v>
      </c>
      <c r="E11" s="169">
        <v>58.586119914623893</v>
      </c>
    </row>
    <row r="12" spans="1:5" x14ac:dyDescent="0.35">
      <c r="A12" s="164">
        <v>2019</v>
      </c>
      <c r="B12" s="169">
        <v>25.358579342794265</v>
      </c>
      <c r="C12" s="169">
        <v>39.24918065349091</v>
      </c>
      <c r="D12" s="169">
        <v>81.937347256165296</v>
      </c>
      <c r="E12" s="169">
        <v>59.37075292198967</v>
      </c>
    </row>
    <row r="13" spans="1:5" x14ac:dyDescent="0.35">
      <c r="A13" s="164">
        <v>2020</v>
      </c>
      <c r="B13" s="169">
        <v>24.874833997790674</v>
      </c>
      <c r="C13" s="169">
        <v>39.256575780391771</v>
      </c>
      <c r="D13" s="169">
        <v>81.65117786902961</v>
      </c>
      <c r="E13" s="169">
        <v>60.629637634176213</v>
      </c>
    </row>
    <row r="14" spans="1:5" x14ac:dyDescent="0.35">
      <c r="A14" s="164">
        <v>2021</v>
      </c>
      <c r="B14" s="169">
        <v>27.865354240107116</v>
      </c>
      <c r="C14" s="169">
        <v>43.254289366592786</v>
      </c>
      <c r="D14" s="169">
        <v>85.9822934232715</v>
      </c>
      <c r="E14" s="169">
        <v>66.163141993957709</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zoomScale="130" zoomScaleNormal="130" workbookViewId="0">
      <selection activeCell="M22" sqref="M22"/>
    </sheetView>
  </sheetViews>
  <sheetFormatPr defaultColWidth="9.1796875" defaultRowHeight="14.5" x14ac:dyDescent="0.35"/>
  <cols>
    <col min="1" max="7" width="9.1796875" style="164"/>
    <col min="8" max="8" width="15.81640625" style="164" bestFit="1" customWidth="1"/>
    <col min="9" max="16384" width="9.1796875" style="164"/>
  </cols>
  <sheetData>
    <row r="1" spans="2:8" ht="43.5" x14ac:dyDescent="0.35">
      <c r="C1" s="164" t="s">
        <v>183</v>
      </c>
      <c r="D1" s="165" t="s">
        <v>184</v>
      </c>
      <c r="E1" s="164" t="s">
        <v>13</v>
      </c>
      <c r="F1" s="164" t="s">
        <v>14</v>
      </c>
      <c r="G1" s="164" t="s">
        <v>15</v>
      </c>
    </row>
    <row r="2" spans="2:8" x14ac:dyDescent="0.35">
      <c r="B2" s="164">
        <v>2011</v>
      </c>
      <c r="C2" s="168">
        <v>30.929695600875178</v>
      </c>
      <c r="D2" s="168">
        <v>6.6766872941202342</v>
      </c>
      <c r="E2" s="168">
        <v>9.9992087020233011</v>
      </c>
      <c r="F2" s="168">
        <v>14.48138952486433</v>
      </c>
      <c r="G2" s="168">
        <v>37.913018878116958</v>
      </c>
      <c r="H2" s="169"/>
    </row>
    <row r="3" spans="2:8" x14ac:dyDescent="0.35">
      <c r="B3" s="164">
        <v>2012</v>
      </c>
      <c r="C3" s="168">
        <v>32.323886934930783</v>
      </c>
      <c r="D3" s="168">
        <v>5.2060772707275174</v>
      </c>
      <c r="E3" s="168">
        <v>6.917970565309056</v>
      </c>
      <c r="F3" s="168">
        <v>15.867000621014077</v>
      </c>
      <c r="G3" s="168">
        <v>39.685064608018564</v>
      </c>
      <c r="H3" s="169"/>
    </row>
    <row r="4" spans="2:8" x14ac:dyDescent="0.35">
      <c r="B4" s="164">
        <v>2013</v>
      </c>
      <c r="C4" s="168">
        <v>33.61391307501129</v>
      </c>
      <c r="D4" s="168">
        <v>4.6435300279757454</v>
      </c>
      <c r="E4" s="168">
        <v>5.8344827548537701</v>
      </c>
      <c r="F4" s="168">
        <v>15.802106700501023</v>
      </c>
      <c r="G4" s="168">
        <v>40.105967441658166</v>
      </c>
      <c r="H4" s="169"/>
    </row>
    <row r="5" spans="2:8" x14ac:dyDescent="0.35">
      <c r="B5" s="164">
        <v>2014</v>
      </c>
      <c r="C5" s="168">
        <v>35.346773220938601</v>
      </c>
      <c r="D5" s="168">
        <v>4.8783581597694097</v>
      </c>
      <c r="E5" s="168">
        <v>5.4852830027156454</v>
      </c>
      <c r="F5" s="168">
        <v>15.046598694062302</v>
      </c>
      <c r="G5" s="168">
        <v>39.242986922514042</v>
      </c>
      <c r="H5" s="169"/>
    </row>
    <row r="6" spans="2:8" x14ac:dyDescent="0.35">
      <c r="B6" s="164">
        <v>2015</v>
      </c>
      <c r="C6" s="168">
        <v>37.127428677234001</v>
      </c>
      <c r="D6" s="168">
        <v>4.6074560360401451</v>
      </c>
      <c r="E6" s="168">
        <v>5.2264865587156182</v>
      </c>
      <c r="F6" s="168">
        <v>15.002760815771024</v>
      </c>
      <c r="G6" s="168">
        <v>38.035867912239205</v>
      </c>
      <c r="H6" s="169"/>
    </row>
    <row r="7" spans="2:8" x14ac:dyDescent="0.35">
      <c r="B7" s="164">
        <v>2016</v>
      </c>
      <c r="C7" s="168">
        <v>38.311605974949828</v>
      </c>
      <c r="D7" s="168">
        <v>4.5949026434699558</v>
      </c>
      <c r="E7" s="168">
        <v>4.4814951395524147</v>
      </c>
      <c r="F7" s="168">
        <v>15.385394709230965</v>
      </c>
      <c r="G7" s="168">
        <v>37.226601532796835</v>
      </c>
      <c r="H7" s="169"/>
    </row>
    <row r="8" spans="2:8" x14ac:dyDescent="0.35">
      <c r="B8" s="164">
        <v>2017</v>
      </c>
      <c r="C8" s="168">
        <v>35.889296504846143</v>
      </c>
      <c r="D8" s="168">
        <v>4.20444707628765</v>
      </c>
      <c r="E8" s="168">
        <v>4.2692477775198574</v>
      </c>
      <c r="F8" s="168">
        <v>15.139642670203527</v>
      </c>
      <c r="G8" s="168">
        <v>40.497365971142827</v>
      </c>
      <c r="H8" s="169"/>
    </row>
    <row r="9" spans="2:8" x14ac:dyDescent="0.35">
      <c r="B9" s="164">
        <v>2018</v>
      </c>
      <c r="C9" s="168">
        <v>34.621161597399684</v>
      </c>
      <c r="D9" s="168">
        <v>4.6190757627543997</v>
      </c>
      <c r="E9" s="168">
        <v>3.964551226742103</v>
      </c>
      <c r="F9" s="168">
        <v>15.939658912175444</v>
      </c>
      <c r="G9" s="168">
        <v>40.855552500928368</v>
      </c>
      <c r="H9" s="169"/>
    </row>
    <row r="10" spans="2:8" x14ac:dyDescent="0.35">
      <c r="B10" s="164">
        <v>2019</v>
      </c>
      <c r="C10" s="168">
        <v>35.986310735277947</v>
      </c>
      <c r="D10" s="168">
        <v>5.0745114813446408</v>
      </c>
      <c r="E10" s="168">
        <v>3.798119170218957</v>
      </c>
      <c r="F10" s="168">
        <v>14.840638131372581</v>
      </c>
      <c r="G10" s="168">
        <v>40.300420481785878</v>
      </c>
      <c r="H10" s="169"/>
    </row>
    <row r="11" spans="2:8" x14ac:dyDescent="0.35">
      <c r="B11" s="164">
        <v>2020</v>
      </c>
      <c r="C11" s="168">
        <v>36.367599928322328</v>
      </c>
      <c r="D11" s="168">
        <v>4.8421744042814332</v>
      </c>
      <c r="E11" s="168">
        <v>3.7999516203886814</v>
      </c>
      <c r="F11" s="168">
        <v>15.617090575121745</v>
      </c>
      <c r="G11" s="168">
        <v>39.373183471885817</v>
      </c>
      <c r="H11" s="169"/>
    </row>
    <row r="12" spans="2:8" x14ac:dyDescent="0.35">
      <c r="B12" s="164">
        <v>2021</v>
      </c>
      <c r="C12" s="168">
        <v>37.440303204052974</v>
      </c>
      <c r="D12" s="168">
        <v>6.7085086887221843</v>
      </c>
      <c r="E12" s="168">
        <v>4.6189070030427164</v>
      </c>
      <c r="F12" s="168">
        <v>16.249494005055976</v>
      </c>
      <c r="G12" s="168">
        <v>34.982787099126149</v>
      </c>
      <c r="H12" s="169"/>
    </row>
    <row r="14" spans="2:8" x14ac:dyDescent="0.35">
      <c r="C14" s="166"/>
    </row>
    <row r="15" spans="2:8" x14ac:dyDescent="0.35">
      <c r="C15" s="166"/>
    </row>
    <row r="16" spans="2:8" x14ac:dyDescent="0.35">
      <c r="C16" s="166"/>
    </row>
    <row r="17" spans="3:3" x14ac:dyDescent="0.35">
      <c r="C17" s="166"/>
    </row>
    <row r="18" spans="3:3" x14ac:dyDescent="0.35">
      <c r="C18" s="166"/>
    </row>
    <row r="19" spans="3:3" x14ac:dyDescent="0.35">
      <c r="C19" s="166"/>
    </row>
    <row r="20" spans="3:3" x14ac:dyDescent="0.35">
      <c r="C20" s="166"/>
    </row>
    <row r="21" spans="3:3" x14ac:dyDescent="0.35">
      <c r="C21" s="166"/>
    </row>
    <row r="22" spans="3:3" x14ac:dyDescent="0.35">
      <c r="C22" s="166"/>
    </row>
    <row r="23" spans="3:3" x14ac:dyDescent="0.35">
      <c r="C23" s="166"/>
    </row>
    <row r="24" spans="3:3" x14ac:dyDescent="0.35">
      <c r="C24" s="166"/>
    </row>
    <row r="25" spans="3:3" x14ac:dyDescent="0.35">
      <c r="C25" s="166"/>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90" zoomScaleNormal="90" workbookViewId="0">
      <selection activeCell="U37" sqref="U37"/>
    </sheetView>
  </sheetViews>
  <sheetFormatPr defaultColWidth="9.1796875" defaultRowHeight="14.5" x14ac:dyDescent="0.35"/>
  <cols>
    <col min="1" max="11" width="9.1796875" style="164"/>
    <col min="12" max="12" width="14.7265625" style="164" customWidth="1"/>
    <col min="13" max="16384" width="9.1796875" style="164"/>
  </cols>
  <sheetData>
    <row r="1" spans="1:13" x14ac:dyDescent="0.35">
      <c r="B1" s="164" t="s">
        <v>178</v>
      </c>
    </row>
    <row r="2" spans="1:13" x14ac:dyDescent="0.35">
      <c r="C2" s="164" t="s">
        <v>170</v>
      </c>
      <c r="D2" s="164" t="s">
        <v>171</v>
      </c>
      <c r="E2" s="164" t="s">
        <v>172</v>
      </c>
      <c r="F2" s="164" t="s">
        <v>173</v>
      </c>
      <c r="G2" s="164" t="s">
        <v>174</v>
      </c>
      <c r="H2" s="164" t="s">
        <v>175</v>
      </c>
      <c r="I2" s="164" t="s">
        <v>176</v>
      </c>
      <c r="J2" s="164" t="s">
        <v>177</v>
      </c>
      <c r="K2" s="164" t="s">
        <v>26</v>
      </c>
    </row>
    <row r="3" spans="1:13" x14ac:dyDescent="0.35">
      <c r="A3" s="164">
        <v>2011</v>
      </c>
      <c r="B3" s="164">
        <v>2011</v>
      </c>
      <c r="C3" s="168">
        <v>4.1706363525350634</v>
      </c>
      <c r="D3" s="168">
        <v>8.8056628362636769</v>
      </c>
      <c r="E3" s="168">
        <v>8.6115596622294284</v>
      </c>
      <c r="F3" s="168">
        <v>9.1256128432844985</v>
      </c>
      <c r="G3" s="168">
        <v>10.033882510366075</v>
      </c>
      <c r="H3" s="168">
        <v>12.695368180795597</v>
      </c>
      <c r="I3" s="168">
        <v>0.36669816774453606</v>
      </c>
      <c r="J3" s="168">
        <v>29.298459544075079</v>
      </c>
      <c r="K3" s="168">
        <v>16.892119902706042</v>
      </c>
      <c r="L3" s="169"/>
      <c r="M3" s="166"/>
    </row>
    <row r="4" spans="1:13" x14ac:dyDescent="0.35">
      <c r="A4" s="164">
        <v>2012</v>
      </c>
      <c r="B4" s="164">
        <v>2012</v>
      </c>
      <c r="C4" s="168">
        <v>3.5606448146859289</v>
      </c>
      <c r="D4" s="168">
        <v>10.009237660138002</v>
      </c>
      <c r="E4" s="168">
        <v>8.5586334388807597</v>
      </c>
      <c r="F4" s="168">
        <v>10.011945521701133</v>
      </c>
      <c r="G4" s="168">
        <v>5.2752651257802752</v>
      </c>
      <c r="H4" s="168">
        <v>16.809044523550494</v>
      </c>
      <c r="I4" s="168">
        <v>0.35815241224033678</v>
      </c>
      <c r="J4" s="168">
        <v>33.109603167461536</v>
      </c>
      <c r="K4" s="168">
        <v>12.307473335561532</v>
      </c>
      <c r="L4" s="169"/>
      <c r="M4" s="166"/>
    </row>
    <row r="5" spans="1:13" x14ac:dyDescent="0.35">
      <c r="A5" s="164">
        <v>2013</v>
      </c>
      <c r="B5" s="164">
        <v>2013</v>
      </c>
      <c r="C5" s="168">
        <v>3.6900296961244021</v>
      </c>
      <c r="D5" s="168">
        <v>11.026660164778388</v>
      </c>
      <c r="E5" s="168">
        <v>8.8043251228529034</v>
      </c>
      <c r="F5" s="168">
        <v>9.8860298158235871</v>
      </c>
      <c r="G5" s="168">
        <v>3.4455363872440192</v>
      </c>
      <c r="H5" s="168">
        <v>19.975018942892991</v>
      </c>
      <c r="I5" s="168">
        <v>0.24537341831073037</v>
      </c>
      <c r="J5" s="168">
        <v>32.242145393711453</v>
      </c>
      <c r="K5" s="168">
        <v>10.684881058261524</v>
      </c>
      <c r="L5" s="169"/>
      <c r="M5" s="166"/>
    </row>
    <row r="6" spans="1:13" x14ac:dyDescent="0.35">
      <c r="A6" s="164">
        <v>2014</v>
      </c>
      <c r="B6" s="164">
        <v>2014</v>
      </c>
      <c r="C6" s="168">
        <v>5.9501674593627314</v>
      </c>
      <c r="D6" s="168">
        <v>10.841715775347684</v>
      </c>
      <c r="E6" s="168">
        <v>8.4241890744151569</v>
      </c>
      <c r="F6" s="168">
        <v>9.9226533769000156</v>
      </c>
      <c r="G6" s="168">
        <v>3.3449118762957033</v>
      </c>
      <c r="H6" s="168">
        <v>20.405447152775899</v>
      </c>
      <c r="I6" s="168">
        <v>0.24221582007520345</v>
      </c>
      <c r="J6" s="168">
        <v>30.297010767429537</v>
      </c>
      <c r="K6" s="168">
        <v>10.571688697398066</v>
      </c>
      <c r="L6" s="169"/>
      <c r="M6" s="166"/>
    </row>
    <row r="7" spans="1:13" x14ac:dyDescent="0.35">
      <c r="A7" s="164">
        <v>2015</v>
      </c>
      <c r="B7" s="164">
        <v>2015</v>
      </c>
      <c r="C7" s="168">
        <v>5.5284764621179132</v>
      </c>
      <c r="D7" s="168">
        <v>11.062263349445775</v>
      </c>
      <c r="E7" s="168">
        <v>10.216931678310948</v>
      </c>
      <c r="F7" s="168">
        <v>10.137945112022745</v>
      </c>
      <c r="G7" s="168">
        <v>3.1366505720053928</v>
      </c>
      <c r="H7" s="168">
        <v>18.934820911131254</v>
      </c>
      <c r="I7" s="168">
        <v>0.33187177007782975</v>
      </c>
      <c r="J7" s="168">
        <v>30.635285474795754</v>
      </c>
      <c r="K7" s="168">
        <v>10.015754670092386</v>
      </c>
      <c r="L7" s="169"/>
      <c r="M7" s="166"/>
    </row>
    <row r="8" spans="1:13" x14ac:dyDescent="0.35">
      <c r="A8" s="164">
        <v>2016</v>
      </c>
      <c r="B8" s="164">
        <v>2016</v>
      </c>
      <c r="C8" s="168">
        <v>4.7856316462058359</v>
      </c>
      <c r="D8" s="168">
        <v>11.377555000688194</v>
      </c>
      <c r="E8" s="168">
        <v>11.856177374856278</v>
      </c>
      <c r="F8" s="168">
        <v>10.11522374687325</v>
      </c>
      <c r="G8" s="168">
        <v>3.7052344499183572</v>
      </c>
      <c r="H8" s="168">
        <v>16.942231039743831</v>
      </c>
      <c r="I8" s="168">
        <v>0.2959258202234098</v>
      </c>
      <c r="J8" s="168">
        <v>31.668604932142209</v>
      </c>
      <c r="K8" s="168">
        <v>9.2534159893486407</v>
      </c>
      <c r="L8" s="169"/>
      <c r="M8" s="166"/>
    </row>
    <row r="9" spans="1:13" x14ac:dyDescent="0.35">
      <c r="A9" s="164">
        <v>2017</v>
      </c>
      <c r="B9" s="164">
        <v>2017</v>
      </c>
      <c r="C9" s="168">
        <v>3.6472701180765901</v>
      </c>
      <c r="D9" s="168">
        <v>10.154062245525692</v>
      </c>
      <c r="E9" s="168">
        <v>13.786237483251677</v>
      </c>
      <c r="F9" s="168">
        <v>8.096862505750007</v>
      </c>
      <c r="G9" s="168">
        <v>5.2250928580989093</v>
      </c>
      <c r="H9" s="168">
        <v>18.255718183204905</v>
      </c>
      <c r="I9" s="168">
        <v>0.84074687999698117</v>
      </c>
      <c r="J9" s="168">
        <v>31.315450720045558</v>
      </c>
      <c r="K9" s="168">
        <v>8.6785590060496816</v>
      </c>
      <c r="L9" s="169"/>
      <c r="M9" s="166"/>
    </row>
    <row r="10" spans="1:13" x14ac:dyDescent="0.35">
      <c r="A10" s="164">
        <v>2018</v>
      </c>
      <c r="B10" s="164">
        <v>2018</v>
      </c>
      <c r="C10" s="168">
        <v>4.2672545405126758</v>
      </c>
      <c r="D10" s="168">
        <v>11.843510589266383</v>
      </c>
      <c r="E10" s="168">
        <v>8.6741574614918076</v>
      </c>
      <c r="F10" s="168">
        <v>9.6248489190695583</v>
      </c>
      <c r="G10" s="168">
        <v>4.5581559328552164</v>
      </c>
      <c r="H10" s="168">
        <v>18.883424953158155</v>
      </c>
      <c r="I10" s="168">
        <v>0.93696044761087305</v>
      </c>
      <c r="J10" s="168">
        <v>32.416670079479566</v>
      </c>
      <c r="K10" s="168">
        <v>8.7950170765557658</v>
      </c>
      <c r="L10" s="169"/>
      <c r="M10" s="166"/>
    </row>
    <row r="11" spans="1:13" x14ac:dyDescent="0.35">
      <c r="A11" s="164">
        <v>2019</v>
      </c>
      <c r="B11" s="164">
        <v>2019</v>
      </c>
      <c r="C11" s="168">
        <v>3.1321074306244721</v>
      </c>
      <c r="D11" s="168">
        <v>11.475579064197944</v>
      </c>
      <c r="E11" s="168">
        <v>11.68701204443985</v>
      </c>
      <c r="F11" s="168">
        <v>8.7987029230887117</v>
      </c>
      <c r="G11" s="168">
        <v>2.6230084515430474</v>
      </c>
      <c r="H11" s="168">
        <v>22.925254277496766</v>
      </c>
      <c r="I11" s="168">
        <v>0.25144792215710454</v>
      </c>
      <c r="J11" s="168">
        <v>29.341347961961539</v>
      </c>
      <c r="K11" s="168">
        <v>9.7655399244905645</v>
      </c>
      <c r="L11" s="169"/>
      <c r="M11" s="166"/>
    </row>
    <row r="12" spans="1:13" x14ac:dyDescent="0.35">
      <c r="A12" s="164">
        <v>2020</v>
      </c>
      <c r="B12" s="164">
        <v>2020</v>
      </c>
      <c r="C12" s="168">
        <v>3.6407394294879247</v>
      </c>
      <c r="D12" s="168">
        <v>13.47677986261294</v>
      </c>
      <c r="E12" s="168">
        <v>8.4396431919763906</v>
      </c>
      <c r="F12" s="168">
        <v>10.660638196501605</v>
      </c>
      <c r="G12" s="168">
        <v>6.173873015331754</v>
      </c>
      <c r="H12" s="168">
        <v>20.318419221152968</v>
      </c>
      <c r="I12" s="168">
        <v>0.3092623629398612</v>
      </c>
      <c r="J12" s="168">
        <v>28.188719447582972</v>
      </c>
      <c r="K12" s="168">
        <v>8.7919252724135823</v>
      </c>
      <c r="L12" s="169"/>
      <c r="M12" s="166"/>
    </row>
    <row r="13" spans="1:13" x14ac:dyDescent="0.35">
      <c r="A13" s="164">
        <v>2021</v>
      </c>
      <c r="B13" s="164">
        <v>2021</v>
      </c>
      <c r="C13" s="168">
        <v>2.9612136753659102</v>
      </c>
      <c r="D13" s="168">
        <v>11.152139382294573</v>
      </c>
      <c r="E13" s="168">
        <v>11.755517904473422</v>
      </c>
      <c r="F13" s="168">
        <v>11.223374158576155</v>
      </c>
      <c r="G13" s="168">
        <v>3.2019514052092766</v>
      </c>
      <c r="H13" s="168">
        <v>19.304713416693129</v>
      </c>
      <c r="I13" s="168">
        <v>0.22745501806981011</v>
      </c>
      <c r="J13" s="168">
        <v>28.498161264209916</v>
      </c>
      <c r="K13" s="168">
        <v>11.675473775107811</v>
      </c>
      <c r="L13" s="169"/>
      <c r="M13" s="166"/>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zoomScale="120" zoomScaleNormal="120" workbookViewId="0">
      <selection activeCell="N28" sqref="N28"/>
    </sheetView>
  </sheetViews>
  <sheetFormatPr defaultColWidth="9.1796875" defaultRowHeight="14.5" x14ac:dyDescent="0.35"/>
  <cols>
    <col min="1" max="8" width="9.1796875" style="164"/>
    <col min="9" max="9" width="14.26953125" style="164" customWidth="1"/>
    <col min="10" max="16384" width="9.1796875" style="164"/>
  </cols>
  <sheetData>
    <row r="3" spans="2:8" x14ac:dyDescent="0.35">
      <c r="C3" s="170" t="s">
        <v>0</v>
      </c>
      <c r="D3" s="171" t="s">
        <v>28</v>
      </c>
      <c r="E3" s="170" t="s">
        <v>29</v>
      </c>
      <c r="F3" s="164" t="s">
        <v>30</v>
      </c>
      <c r="G3" s="164" t="s">
        <v>31</v>
      </c>
      <c r="H3" s="164" t="s">
        <v>32</v>
      </c>
    </row>
    <row r="4" spans="2:8" x14ac:dyDescent="0.35">
      <c r="B4" s="164">
        <v>2011</v>
      </c>
      <c r="C4" s="166">
        <v>0.64820200856257415</v>
      </c>
      <c r="D4" s="166">
        <v>0.68730194613968365</v>
      </c>
      <c r="E4" s="166">
        <v>0.4908127205927677</v>
      </c>
      <c r="F4" s="166">
        <v>0.40710391252574496</v>
      </c>
      <c r="G4" s="166">
        <v>0.38939788017190224</v>
      </c>
      <c r="H4" s="166">
        <v>0.37500098903475632</v>
      </c>
    </row>
    <row r="5" spans="2:8" x14ac:dyDescent="0.35">
      <c r="B5" s="164">
        <v>2012</v>
      </c>
      <c r="C5" s="166">
        <v>1.3086478653733451</v>
      </c>
      <c r="D5" s="166">
        <v>1.1657133921095593</v>
      </c>
      <c r="E5" s="166">
        <v>0.92965032249094648</v>
      </c>
      <c r="F5" s="166">
        <v>0.80947636893617769</v>
      </c>
      <c r="G5" s="166">
        <v>0.78806724197412947</v>
      </c>
      <c r="H5" s="166">
        <v>0.72607690234588773</v>
      </c>
    </row>
    <row r="6" spans="2:8" x14ac:dyDescent="0.35">
      <c r="B6" s="164">
        <v>2013</v>
      </c>
      <c r="C6" s="166">
        <v>1.5165608580687966</v>
      </c>
      <c r="D6" s="166">
        <v>1.5244669313477388</v>
      </c>
      <c r="E6" s="166">
        <v>1.3800344729437626</v>
      </c>
      <c r="F6" s="166">
        <v>1.1284206175162872</v>
      </c>
      <c r="G6" s="166">
        <v>1.0652691038754263</v>
      </c>
      <c r="H6" s="166">
        <v>1.1117107113387235</v>
      </c>
    </row>
    <row r="7" spans="2:8" x14ac:dyDescent="0.35">
      <c r="B7" s="164">
        <v>2014</v>
      </c>
      <c r="C7" s="166">
        <v>2.239402647879789</v>
      </c>
      <c r="D7" s="166">
        <v>2.735187678583884</v>
      </c>
      <c r="E7" s="166">
        <v>2.1066128183042423</v>
      </c>
      <c r="F7" s="166">
        <v>1.7421380610185366</v>
      </c>
      <c r="G7" s="166">
        <v>1.6007116379466488</v>
      </c>
      <c r="H7" s="166">
        <v>1.8748778005672477</v>
      </c>
    </row>
    <row r="8" spans="2:8" x14ac:dyDescent="0.35">
      <c r="B8" s="164">
        <v>2015</v>
      </c>
      <c r="C8" s="166">
        <v>1.8796019191766185</v>
      </c>
      <c r="D8" s="166">
        <v>3.7144599307380624</v>
      </c>
      <c r="E8" s="166">
        <v>2.9850767485109699</v>
      </c>
      <c r="F8" s="166">
        <v>2.2809796383288798</v>
      </c>
      <c r="G8" s="166">
        <v>2.1733400448601436</v>
      </c>
      <c r="H8" s="166">
        <v>2.4643804175284494</v>
      </c>
    </row>
    <row r="9" spans="2:8" x14ac:dyDescent="0.35">
      <c r="B9" s="164">
        <v>2016</v>
      </c>
      <c r="C9" s="166">
        <v>3.0002059399085717</v>
      </c>
      <c r="D9" s="166">
        <v>4.1353769891858967</v>
      </c>
      <c r="E9" s="166">
        <v>3.1745979095062822</v>
      </c>
      <c r="F9" s="166">
        <v>2.6189581209725787</v>
      </c>
      <c r="G9" s="166">
        <v>2.5327562011993336</v>
      </c>
      <c r="H9" s="166">
        <v>2.9975591820282297</v>
      </c>
    </row>
    <row r="10" spans="2:8" x14ac:dyDescent="0.35">
      <c r="B10" s="164">
        <v>2017</v>
      </c>
      <c r="C10" s="166">
        <v>1.2480463084120892</v>
      </c>
      <c r="D10" s="166">
        <v>1.6647109738202275</v>
      </c>
      <c r="E10" s="166">
        <v>1.1952051124447358</v>
      </c>
      <c r="F10" s="166">
        <v>0.96526030319916245</v>
      </c>
      <c r="G10" s="166">
        <v>0.97824472888849101</v>
      </c>
      <c r="H10" s="166">
        <v>1.2902493552069352</v>
      </c>
    </row>
    <row r="11" spans="2:8" x14ac:dyDescent="0.35">
      <c r="B11" s="164">
        <v>2018</v>
      </c>
      <c r="C11" s="166">
        <v>1.3514674850978992</v>
      </c>
      <c r="D11" s="166">
        <v>1.6098176418844332</v>
      </c>
      <c r="E11" s="166">
        <v>1.1359147963599057</v>
      </c>
      <c r="F11" s="166">
        <v>0.95260071541760283</v>
      </c>
      <c r="G11" s="166">
        <v>0.96701146481150602</v>
      </c>
      <c r="H11" s="166">
        <v>1.205065915476208</v>
      </c>
    </row>
    <row r="12" spans="2:8" x14ac:dyDescent="0.35">
      <c r="B12" s="164">
        <v>2019</v>
      </c>
      <c r="C12" s="166">
        <v>0.88421151328427072</v>
      </c>
      <c r="D12" s="166">
        <v>1.6014659537417764</v>
      </c>
      <c r="E12" s="166">
        <v>1.1127511870672002</v>
      </c>
      <c r="F12" s="166">
        <v>0.95254152721476615</v>
      </c>
      <c r="G12" s="166">
        <v>1.0497242072636155</v>
      </c>
      <c r="H12" s="166">
        <v>1.4345137584153527</v>
      </c>
    </row>
    <row r="13" spans="2:8" x14ac:dyDescent="0.35">
      <c r="B13" s="164">
        <v>2020</v>
      </c>
      <c r="C13" s="166">
        <v>0.95114981301597723</v>
      </c>
      <c r="D13" s="166">
        <v>1.6633622273013629</v>
      </c>
      <c r="E13" s="166">
        <v>1.1974653184067741</v>
      </c>
      <c r="F13" s="166">
        <v>1.0420721689010009</v>
      </c>
      <c r="G13" s="166">
        <v>1.0596979254163443</v>
      </c>
      <c r="H13" s="166">
        <v>1.3092710404931012</v>
      </c>
    </row>
    <row r="14" spans="2:8" x14ac:dyDescent="0.35">
      <c r="B14" s="164">
        <v>2021</v>
      </c>
      <c r="C14" s="166">
        <v>1.1625859465664625</v>
      </c>
      <c r="D14" s="166">
        <v>3.1436559345422843</v>
      </c>
      <c r="E14" s="166">
        <v>2.360462315345373</v>
      </c>
      <c r="F14" s="166">
        <v>2.0959243763669697</v>
      </c>
      <c r="G14" s="166">
        <v>2.290570181372555</v>
      </c>
      <c r="H14" s="166">
        <v>1.7348038470600002</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4"/>
  <sheetViews>
    <sheetView zoomScale="110" zoomScaleNormal="110" workbookViewId="0">
      <selection activeCell="P27" sqref="P27"/>
    </sheetView>
  </sheetViews>
  <sheetFormatPr defaultColWidth="9.1796875" defaultRowHeight="14.5" x14ac:dyDescent="0.35"/>
  <cols>
    <col min="1" max="16384" width="9.1796875" style="164"/>
  </cols>
  <sheetData>
    <row r="3" spans="1:7" x14ac:dyDescent="0.35">
      <c r="B3" s="164" t="s">
        <v>92</v>
      </c>
      <c r="C3" s="171" t="s">
        <v>185</v>
      </c>
      <c r="D3" s="164" t="s">
        <v>188</v>
      </c>
      <c r="E3" s="164" t="s">
        <v>95</v>
      </c>
      <c r="F3" s="164" t="s">
        <v>189</v>
      </c>
      <c r="G3" s="164" t="s">
        <v>97</v>
      </c>
    </row>
    <row r="4" spans="1:7" x14ac:dyDescent="0.35">
      <c r="A4" s="164">
        <v>2011</v>
      </c>
      <c r="B4" s="166">
        <v>0.39855768077536169</v>
      </c>
      <c r="C4" s="166">
        <v>0.40900757631220586</v>
      </c>
      <c r="D4" s="166">
        <v>0.38218876842080718</v>
      </c>
      <c r="E4" s="166">
        <v>0.77611564584819348</v>
      </c>
      <c r="F4" s="166">
        <v>2.575845764388788</v>
      </c>
      <c r="G4" s="166">
        <v>0.60379676169732122</v>
      </c>
    </row>
    <row r="5" spans="1:7" x14ac:dyDescent="0.35">
      <c r="A5" s="164">
        <v>2012</v>
      </c>
      <c r="B5" s="166">
        <v>0.757099415764376</v>
      </c>
      <c r="C5" s="166">
        <v>0.77755468593261057</v>
      </c>
      <c r="D5" s="166">
        <v>0.83788718775379678</v>
      </c>
      <c r="E5" s="166">
        <v>2.186635983257144</v>
      </c>
      <c r="F5" s="166">
        <v>1.5537876126539416</v>
      </c>
      <c r="G5" s="166">
        <v>1.4880455196872688</v>
      </c>
    </row>
    <row r="6" spans="1:7" x14ac:dyDescent="0.35">
      <c r="A6" s="164">
        <v>2013</v>
      </c>
      <c r="B6" s="166">
        <v>1.0605368349918898</v>
      </c>
      <c r="C6" s="166">
        <v>1.0830863139514051</v>
      </c>
      <c r="D6" s="166">
        <v>1.140068398149694</v>
      </c>
      <c r="E6" s="166">
        <v>3.4604436043149107</v>
      </c>
      <c r="F6" s="166">
        <v>2.9631701893170472</v>
      </c>
      <c r="G6" s="166">
        <v>1.9506365166862096</v>
      </c>
    </row>
    <row r="7" spans="1:7" x14ac:dyDescent="0.35">
      <c r="A7" s="164">
        <v>2014</v>
      </c>
      <c r="B7" s="166">
        <v>1.649301340534123</v>
      </c>
      <c r="C7" s="166">
        <v>1.4524415821266885</v>
      </c>
      <c r="D7" s="166">
        <v>1.7700700605059865</v>
      </c>
      <c r="E7" s="166">
        <v>4.6793522468025763</v>
      </c>
      <c r="F7" s="166">
        <v>4.904947635229135</v>
      </c>
      <c r="G7" s="166">
        <v>2.8485559382251786</v>
      </c>
    </row>
    <row r="8" spans="1:7" x14ac:dyDescent="0.35">
      <c r="A8" s="164">
        <v>2015</v>
      </c>
      <c r="B8" s="166">
        <v>2.0724802503769091</v>
      </c>
      <c r="C8" s="166">
        <v>2.051026508230251</v>
      </c>
      <c r="D8" s="166">
        <v>2.3373873870586976</v>
      </c>
      <c r="E8" s="166">
        <v>6.236730655666058</v>
      </c>
      <c r="F8" s="166">
        <v>5.4285860686582303</v>
      </c>
      <c r="G8" s="166">
        <v>4.109573188581912</v>
      </c>
    </row>
    <row r="9" spans="1:7" x14ac:dyDescent="0.35">
      <c r="A9" s="164">
        <v>2016</v>
      </c>
      <c r="B9" s="166">
        <v>2.4328131212137301</v>
      </c>
      <c r="C9" s="166">
        <v>2.490143452933399</v>
      </c>
      <c r="D9" s="166">
        <v>2.8129538786631763</v>
      </c>
      <c r="E9" s="166">
        <v>7.4903843693987504</v>
      </c>
      <c r="F9" s="166">
        <v>6.0436828119483188</v>
      </c>
      <c r="G9" s="166">
        <v>4.5991432888581762</v>
      </c>
    </row>
    <row r="10" spans="1:7" x14ac:dyDescent="0.35">
      <c r="A10" s="164">
        <v>2017</v>
      </c>
      <c r="B10" s="166">
        <v>0.90518639828525949</v>
      </c>
      <c r="C10" s="166">
        <v>0.93277587637297543</v>
      </c>
      <c r="D10" s="166">
        <v>1.0794597469228044</v>
      </c>
      <c r="E10" s="166">
        <v>3.405246783230389</v>
      </c>
      <c r="F10" s="166">
        <v>2.9495645647881368</v>
      </c>
      <c r="G10" s="166">
        <v>3.523998124522965</v>
      </c>
    </row>
    <row r="11" spans="1:7" x14ac:dyDescent="0.35">
      <c r="A11" s="164">
        <v>2018</v>
      </c>
      <c r="B11" s="166">
        <v>0.90764303252943179</v>
      </c>
      <c r="C11" s="166">
        <v>0.965197398913336</v>
      </c>
      <c r="D11" s="166">
        <v>1.061195276642529</v>
      </c>
      <c r="E11" s="166">
        <v>3.0969506961991655</v>
      </c>
      <c r="F11" s="166">
        <v>2.5419218441338778</v>
      </c>
      <c r="G11" s="166">
        <v>2.0477437518261503</v>
      </c>
    </row>
    <row r="12" spans="1:7" x14ac:dyDescent="0.35">
      <c r="A12" s="164">
        <v>2019</v>
      </c>
      <c r="B12" s="166">
        <v>0.8766033244327005</v>
      </c>
      <c r="C12" s="166">
        <v>0.86968402266441558</v>
      </c>
      <c r="D12" s="166">
        <v>1.1798212918295796</v>
      </c>
      <c r="E12" s="166">
        <v>3.621528726563092</v>
      </c>
      <c r="F12" s="166">
        <v>2.8449313528166478</v>
      </c>
      <c r="G12" s="166">
        <v>2.4382418222632687</v>
      </c>
    </row>
    <row r="13" spans="1:7" x14ac:dyDescent="0.35">
      <c r="A13" s="164">
        <v>2020</v>
      </c>
      <c r="B13" s="166">
        <v>0.94062452807515484</v>
      </c>
      <c r="C13" s="166">
        <v>0.98275866777461118</v>
      </c>
      <c r="D13" s="166">
        <v>1.134227882451956</v>
      </c>
      <c r="E13" s="166">
        <v>3.2556367739914549</v>
      </c>
      <c r="F13" s="166">
        <v>3.3336823259542463</v>
      </c>
      <c r="G13" s="166">
        <v>2.1553170742166472</v>
      </c>
    </row>
    <row r="14" spans="1:7" x14ac:dyDescent="0.35">
      <c r="A14" s="164">
        <v>2021</v>
      </c>
      <c r="B14" s="166">
        <v>1.9922297698110469</v>
      </c>
      <c r="C14" s="166">
        <v>2.216724565358632</v>
      </c>
      <c r="D14" s="166">
        <v>2.0588468772829707</v>
      </c>
      <c r="E14" s="166">
        <v>5.2381664406476176</v>
      </c>
      <c r="F14" s="166">
        <v>3.0728099983219224</v>
      </c>
      <c r="G14" s="166">
        <v>4.2113088347926038</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130" zoomScaleNormal="130" workbookViewId="0">
      <selection activeCell="M23" sqref="M23"/>
    </sheetView>
  </sheetViews>
  <sheetFormatPr defaultColWidth="9.1796875" defaultRowHeight="14.5" x14ac:dyDescent="0.35"/>
  <cols>
    <col min="1" max="7" width="9.1796875" style="164"/>
    <col min="8" max="8" width="13.54296875" style="164" customWidth="1"/>
    <col min="9" max="16384" width="9.1796875" style="164"/>
  </cols>
  <sheetData>
    <row r="1" spans="1:7" x14ac:dyDescent="0.35">
      <c r="B1" s="164" t="s">
        <v>190</v>
      </c>
      <c r="C1" s="171" t="s">
        <v>35</v>
      </c>
      <c r="D1" s="170" t="s">
        <v>36</v>
      </c>
      <c r="E1" s="170" t="s">
        <v>37</v>
      </c>
      <c r="F1" s="170" t="s">
        <v>38</v>
      </c>
      <c r="G1" s="170" t="s">
        <v>191</v>
      </c>
    </row>
    <row r="2" spans="1:7" x14ac:dyDescent="0.35">
      <c r="A2" s="164">
        <v>2011</v>
      </c>
      <c r="B2" s="168">
        <v>8.6362290532731905</v>
      </c>
      <c r="C2" s="168">
        <v>8.4997922156279735</v>
      </c>
      <c r="D2" s="168">
        <v>7.6045007191737222</v>
      </c>
      <c r="E2" s="168">
        <v>6.9252160224765564</v>
      </c>
      <c r="F2" s="168">
        <v>5.9838523920509212</v>
      </c>
      <c r="G2" s="168">
        <v>2.9621341997008681</v>
      </c>
    </row>
    <row r="3" spans="1:7" x14ac:dyDescent="0.35">
      <c r="A3" s="164">
        <v>2012</v>
      </c>
      <c r="B3" s="168">
        <v>14.295641049693808</v>
      </c>
      <c r="C3" s="168">
        <v>14.101673373774387</v>
      </c>
      <c r="D3" s="168">
        <v>13.656464803417077</v>
      </c>
      <c r="E3" s="168">
        <v>11.897905444439481</v>
      </c>
      <c r="F3" s="168">
        <v>11.468745988273023</v>
      </c>
      <c r="G3" s="168">
        <v>4.997448783785865</v>
      </c>
    </row>
    <row r="4" spans="1:7" x14ac:dyDescent="0.35">
      <c r="A4" s="164">
        <v>2013</v>
      </c>
      <c r="B4" s="168">
        <v>19.041303317008907</v>
      </c>
      <c r="C4" s="168">
        <v>19.082549572687675</v>
      </c>
      <c r="D4" s="168">
        <v>18.542747101277257</v>
      </c>
      <c r="E4" s="168">
        <v>16.994359179950703</v>
      </c>
      <c r="F4" s="168">
        <v>17.088841557736174</v>
      </c>
      <c r="G4" s="168">
        <v>7.6164924588297644</v>
      </c>
    </row>
    <row r="5" spans="1:7" x14ac:dyDescent="0.35">
      <c r="A5" s="164">
        <v>2014</v>
      </c>
      <c r="B5" s="168">
        <v>23.776748386127185</v>
      </c>
      <c r="C5" s="168">
        <v>24.004975565679594</v>
      </c>
      <c r="D5" s="168">
        <v>22.13046040205985</v>
      </c>
      <c r="E5" s="168">
        <v>20.15327793834663</v>
      </c>
      <c r="F5" s="168">
        <v>20.447229097417608</v>
      </c>
      <c r="G5" s="168">
        <v>9.6630539441892882</v>
      </c>
    </row>
    <row r="6" spans="1:7" x14ac:dyDescent="0.35">
      <c r="A6" s="164">
        <v>2015</v>
      </c>
      <c r="B6" s="168">
        <v>27.477409636996132</v>
      </c>
      <c r="C6" s="168">
        <v>28.195247980841398</v>
      </c>
      <c r="D6" s="168">
        <v>26.265224515380858</v>
      </c>
      <c r="E6" s="168">
        <v>26.182123466576712</v>
      </c>
      <c r="F6" s="168">
        <v>27.968681512036859</v>
      </c>
      <c r="G6" s="168">
        <v>13.113255546919733</v>
      </c>
    </row>
    <row r="7" spans="1:7" x14ac:dyDescent="0.35">
      <c r="A7" s="164">
        <v>2016</v>
      </c>
      <c r="B7" s="168">
        <v>30.633560252434506</v>
      </c>
      <c r="C7" s="168">
        <v>33.04713059402706</v>
      </c>
      <c r="D7" s="168">
        <v>30.381188865632353</v>
      </c>
      <c r="E7" s="168">
        <v>29.446132686745745</v>
      </c>
      <c r="F7" s="168">
        <v>33.225377409088843</v>
      </c>
      <c r="G7" s="168">
        <v>16.376069367752365</v>
      </c>
    </row>
    <row r="8" spans="1:7" x14ac:dyDescent="0.35">
      <c r="A8" s="164">
        <v>2017</v>
      </c>
      <c r="B8" s="168">
        <v>33.796301968366301</v>
      </c>
      <c r="C8" s="168">
        <v>37.102160397389063</v>
      </c>
      <c r="D8" s="168">
        <v>33.878428769514038</v>
      </c>
      <c r="E8" s="168">
        <v>33.637495227268523</v>
      </c>
      <c r="F8" s="168">
        <v>36.822314497747506</v>
      </c>
      <c r="G8" s="168">
        <v>18.085514621466018</v>
      </c>
    </row>
    <row r="9" spans="1:7" x14ac:dyDescent="0.35">
      <c r="A9" s="164">
        <v>2018</v>
      </c>
      <c r="B9" s="168">
        <v>37.2672804572289</v>
      </c>
      <c r="C9" s="168">
        <v>37.827040430819871</v>
      </c>
      <c r="D9" s="168">
        <v>41.904745279726377</v>
      </c>
      <c r="E9" s="168">
        <v>42.94812912695614</v>
      </c>
      <c r="F9" s="168">
        <v>45.863783191113384</v>
      </c>
      <c r="G9" s="168">
        <v>25.177964456323437</v>
      </c>
    </row>
    <row r="10" spans="1:7" x14ac:dyDescent="0.35">
      <c r="A10" s="164">
        <v>2019</v>
      </c>
      <c r="B10" s="168">
        <v>41.402492559049634</v>
      </c>
      <c r="C10" s="168">
        <v>47.964682394642686</v>
      </c>
      <c r="D10" s="168">
        <v>46.603319223829203</v>
      </c>
      <c r="E10" s="168">
        <v>47.787088213030316</v>
      </c>
      <c r="F10" s="168">
        <v>47.695100857030646</v>
      </c>
      <c r="G10" s="168">
        <v>27.369072289331285</v>
      </c>
    </row>
    <row r="11" spans="1:7" x14ac:dyDescent="0.35">
      <c r="A11" s="164">
        <v>2020</v>
      </c>
      <c r="B11" s="168">
        <v>41.224234691799289</v>
      </c>
      <c r="C11" s="168">
        <v>47.887901480420147</v>
      </c>
      <c r="D11" s="168">
        <v>50.051925246556664</v>
      </c>
      <c r="E11" s="168">
        <v>52.180925429400929</v>
      </c>
      <c r="F11" s="168">
        <v>55.679117766010386</v>
      </c>
      <c r="G11" s="168">
        <v>32.872323062869938</v>
      </c>
    </row>
    <row r="12" spans="1:7" x14ac:dyDescent="0.35">
      <c r="A12" s="164">
        <v>2021</v>
      </c>
      <c r="B12" s="168">
        <v>99</v>
      </c>
      <c r="C12" s="168">
        <v>99</v>
      </c>
      <c r="D12" s="168">
        <v>99</v>
      </c>
      <c r="E12" s="168">
        <v>99</v>
      </c>
      <c r="F12" s="168">
        <v>99</v>
      </c>
      <c r="G12" s="168">
        <v>99</v>
      </c>
    </row>
    <row r="14" spans="1:7" x14ac:dyDescent="0.35">
      <c r="B14" s="166"/>
      <c r="C14" s="166"/>
      <c r="D14" s="166"/>
      <c r="E14" s="166"/>
      <c r="F14" s="166"/>
      <c r="G14" s="166"/>
    </row>
    <row r="15" spans="1:7" x14ac:dyDescent="0.35">
      <c r="B15" s="166"/>
      <c r="C15" s="166"/>
      <c r="D15" s="166"/>
      <c r="E15" s="166"/>
      <c r="F15" s="166"/>
      <c r="G15" s="166"/>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election activeCell="H24" sqref="H24"/>
    </sheetView>
  </sheetViews>
  <sheetFormatPr defaultColWidth="9.1796875" defaultRowHeight="14.5" x14ac:dyDescent="0.35"/>
  <cols>
    <col min="1" max="16384" width="9.1796875" style="164"/>
  </cols>
  <sheetData>
    <row r="1" spans="1:7" x14ac:dyDescent="0.35">
      <c r="B1" s="164" t="s">
        <v>92</v>
      </c>
      <c r="C1" s="171" t="s">
        <v>185</v>
      </c>
      <c r="D1" s="164" t="s">
        <v>186</v>
      </c>
      <c r="E1" s="164" t="s">
        <v>95</v>
      </c>
      <c r="F1" s="164" t="s">
        <v>187</v>
      </c>
      <c r="G1" s="164" t="s">
        <v>97</v>
      </c>
    </row>
    <row r="2" spans="1:7" x14ac:dyDescent="0.35">
      <c r="A2" s="164">
        <v>2011</v>
      </c>
      <c r="B2" s="168">
        <v>8.3444086198489646</v>
      </c>
      <c r="C2" s="168">
        <v>10.256648969765513</v>
      </c>
      <c r="D2" s="168">
        <v>6.4720484219622616</v>
      </c>
      <c r="E2" s="168">
        <v>5.4357569145177909</v>
      </c>
      <c r="F2" s="168">
        <v>6.2359264043195122</v>
      </c>
      <c r="G2" s="168">
        <v>5.7665913598066512</v>
      </c>
    </row>
    <row r="3" spans="1:7" x14ac:dyDescent="0.35">
      <c r="A3" s="164">
        <v>2012</v>
      </c>
      <c r="B3" s="168">
        <v>16.051264274428437</v>
      </c>
      <c r="C3" s="168">
        <v>18.408342348720399</v>
      </c>
      <c r="D3" s="168">
        <v>12.345105716310128</v>
      </c>
      <c r="E3" s="168">
        <v>13.547148008886204</v>
      </c>
      <c r="F3" s="168">
        <v>8.7438303026714106</v>
      </c>
      <c r="G3" s="168">
        <v>14.255154646618371</v>
      </c>
    </row>
    <row r="4" spans="1:7" x14ac:dyDescent="0.35">
      <c r="A4" s="164">
        <v>2013</v>
      </c>
      <c r="B4" s="168">
        <v>21.195629832502217</v>
      </c>
      <c r="C4" s="168">
        <v>25.092521396135588</v>
      </c>
      <c r="D4" s="168">
        <v>16.86846842589155</v>
      </c>
      <c r="E4" s="168">
        <v>19.43749247476104</v>
      </c>
      <c r="F4" s="168">
        <v>13.612581985746679</v>
      </c>
      <c r="G4" s="168">
        <v>18.907568208955002</v>
      </c>
    </row>
    <row r="5" spans="1:7" x14ac:dyDescent="0.35">
      <c r="A5" s="164">
        <v>2014</v>
      </c>
      <c r="B5" s="168">
        <v>24.953875526517997</v>
      </c>
      <c r="C5" s="168">
        <v>26.971748037876875</v>
      </c>
      <c r="D5" s="168">
        <v>20.352858877839783</v>
      </c>
      <c r="E5" s="168">
        <v>21.476134890204428</v>
      </c>
      <c r="F5" s="168">
        <v>17.104002283408189</v>
      </c>
      <c r="G5" s="168">
        <v>23.828666310730959</v>
      </c>
    </row>
    <row r="6" spans="1:7" x14ac:dyDescent="0.35">
      <c r="A6" s="164">
        <v>2015</v>
      </c>
      <c r="B6" s="168">
        <v>29.060065835383824</v>
      </c>
      <c r="C6" s="168">
        <v>33.608393250641171</v>
      </c>
      <c r="D6" s="168">
        <v>25.650456334035969</v>
      </c>
      <c r="E6" s="168">
        <v>26.393837219811129</v>
      </c>
      <c r="F6" s="168">
        <v>17.982508150358246</v>
      </c>
      <c r="G6" s="168">
        <v>29.209392730511279</v>
      </c>
    </row>
    <row r="7" spans="1:7" x14ac:dyDescent="0.35">
      <c r="A7" s="164">
        <v>2016</v>
      </c>
      <c r="B7" s="168">
        <v>32.70398173458117</v>
      </c>
      <c r="C7" s="168">
        <v>38.090520078260155</v>
      </c>
      <c r="D7" s="168">
        <v>30.918846389103827</v>
      </c>
      <c r="E7" s="168">
        <v>28.273803011009296</v>
      </c>
      <c r="F7" s="168">
        <v>17.363232746202314</v>
      </c>
      <c r="G7" s="168">
        <v>30.934594320319338</v>
      </c>
    </row>
    <row r="8" spans="1:7" x14ac:dyDescent="0.35">
      <c r="A8" s="164">
        <v>2017</v>
      </c>
      <c r="B8" s="168">
        <v>35.919320019761741</v>
      </c>
      <c r="C8" s="168">
        <v>41.038044538583023</v>
      </c>
      <c r="D8" s="168">
        <v>34.70076754169574</v>
      </c>
      <c r="E8" s="168">
        <v>30.164452838694274</v>
      </c>
      <c r="F8" s="168">
        <v>22.969198014445155</v>
      </c>
      <c r="G8" s="168">
        <v>32.616771042399442</v>
      </c>
    </row>
    <row r="9" spans="1:7" x14ac:dyDescent="0.35">
      <c r="A9" s="164">
        <v>2018</v>
      </c>
      <c r="B9" s="168">
        <v>41.583710541522464</v>
      </c>
      <c r="C9" s="168">
        <v>46.166735528913044</v>
      </c>
      <c r="D9" s="168">
        <v>44.81799410289031</v>
      </c>
      <c r="E9" s="168">
        <v>35.775709121569307</v>
      </c>
      <c r="F9" s="168">
        <v>29.283337098031236</v>
      </c>
      <c r="G9" s="168">
        <v>40.095508082416252</v>
      </c>
    </row>
    <row r="10" spans="1:7" x14ac:dyDescent="0.35">
      <c r="A10" s="164">
        <v>2019</v>
      </c>
      <c r="B10" s="168">
        <v>45.541087588875307</v>
      </c>
      <c r="C10" s="168">
        <v>51.425414180909797</v>
      </c>
      <c r="D10" s="168">
        <v>48.77903152385403</v>
      </c>
      <c r="E10" s="168">
        <v>39.854146188595372</v>
      </c>
      <c r="F10" s="168">
        <v>29.292941843766336</v>
      </c>
      <c r="G10" s="168">
        <v>39.725335001903552</v>
      </c>
    </row>
    <row r="11" spans="1:7" x14ac:dyDescent="0.35">
      <c r="A11" s="164">
        <v>2020</v>
      </c>
      <c r="B11" s="168">
        <v>46.737028456612741</v>
      </c>
      <c r="C11" s="168">
        <v>50.659332787918473</v>
      </c>
      <c r="D11" s="168">
        <v>52.699469768295756</v>
      </c>
      <c r="E11" s="168">
        <v>43.000983880194667</v>
      </c>
      <c r="F11" s="168">
        <v>31.975142882698616</v>
      </c>
      <c r="G11" s="168">
        <v>50.988495236846646</v>
      </c>
    </row>
    <row r="12" spans="1:7" x14ac:dyDescent="0.35">
      <c r="A12" s="164">
        <v>2021</v>
      </c>
      <c r="B12" s="168">
        <v>99</v>
      </c>
      <c r="C12" s="168">
        <v>99</v>
      </c>
      <c r="D12" s="168">
        <v>99</v>
      </c>
      <c r="E12" s="168">
        <v>99</v>
      </c>
      <c r="F12" s="168">
        <v>99</v>
      </c>
      <c r="G12" s="168">
        <v>99</v>
      </c>
    </row>
    <row r="15" spans="1:7" x14ac:dyDescent="0.35">
      <c r="C15" s="171"/>
    </row>
    <row r="16" spans="1:7" x14ac:dyDescent="0.35">
      <c r="B16" s="166"/>
      <c r="C16" s="166"/>
      <c r="D16" s="166"/>
      <c r="E16" s="166"/>
      <c r="F16" s="166"/>
      <c r="G16" s="166"/>
    </row>
    <row r="17" spans="2:7" x14ac:dyDescent="0.35">
      <c r="B17" s="166"/>
      <c r="C17" s="166"/>
      <c r="D17" s="166"/>
      <c r="E17" s="166"/>
      <c r="F17" s="166"/>
      <c r="G17" s="166"/>
    </row>
    <row r="18" spans="2:7" x14ac:dyDescent="0.35">
      <c r="B18" s="166"/>
      <c r="C18" s="166"/>
      <c r="D18" s="166"/>
      <c r="E18" s="166"/>
      <c r="F18" s="166"/>
      <c r="G18" s="166"/>
    </row>
    <row r="19" spans="2:7" x14ac:dyDescent="0.35">
      <c r="B19" s="166"/>
      <c r="C19" s="166"/>
      <c r="D19" s="166"/>
      <c r="E19" s="166"/>
      <c r="F19" s="166"/>
      <c r="G19" s="166"/>
    </row>
    <row r="20" spans="2:7" x14ac:dyDescent="0.35">
      <c r="B20" s="166"/>
      <c r="C20" s="166"/>
      <c r="D20" s="166"/>
      <c r="E20" s="166"/>
      <c r="F20" s="166"/>
      <c r="G20" s="166"/>
    </row>
    <row r="21" spans="2:7" x14ac:dyDescent="0.35">
      <c r="B21" s="166"/>
      <c r="C21" s="166"/>
      <c r="D21" s="166"/>
      <c r="E21" s="166"/>
      <c r="F21" s="166"/>
      <c r="G21" s="166"/>
    </row>
    <row r="22" spans="2:7" x14ac:dyDescent="0.35">
      <c r="B22" s="166"/>
      <c r="C22" s="166"/>
      <c r="D22" s="166"/>
      <c r="E22" s="166"/>
      <c r="F22" s="166"/>
      <c r="G22" s="166"/>
    </row>
    <row r="23" spans="2:7" x14ac:dyDescent="0.35">
      <c r="B23" s="166"/>
      <c r="C23" s="166"/>
      <c r="D23" s="166"/>
      <c r="E23" s="166"/>
      <c r="F23" s="166"/>
      <c r="G23" s="166"/>
    </row>
    <row r="24" spans="2:7" x14ac:dyDescent="0.35">
      <c r="B24" s="166"/>
      <c r="C24" s="166"/>
      <c r="D24" s="166"/>
      <c r="E24" s="166"/>
      <c r="F24" s="166"/>
      <c r="G24" s="166"/>
    </row>
    <row r="25" spans="2:7" x14ac:dyDescent="0.35">
      <c r="B25" s="166"/>
      <c r="C25" s="166"/>
      <c r="D25" s="166"/>
      <c r="E25" s="166"/>
      <c r="F25" s="166"/>
      <c r="G25" s="166"/>
    </row>
    <row r="26" spans="2:7" x14ac:dyDescent="0.35">
      <c r="B26" s="166"/>
      <c r="C26" s="166"/>
      <c r="D26" s="166"/>
      <c r="E26" s="166"/>
      <c r="F26" s="166"/>
      <c r="G26" s="166"/>
    </row>
    <row r="28" spans="2:7" x14ac:dyDescent="0.35">
      <c r="B28" s="166"/>
      <c r="C28" s="166"/>
      <c r="D28" s="166"/>
      <c r="E28" s="166"/>
      <c r="F28" s="166"/>
      <c r="G28" s="166"/>
    </row>
    <row r="29" spans="2:7" x14ac:dyDescent="0.35">
      <c r="B29" s="166"/>
      <c r="C29" s="166"/>
      <c r="D29" s="166"/>
      <c r="E29" s="166"/>
      <c r="F29" s="166"/>
      <c r="G29" s="166"/>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9"/>
  <sheetViews>
    <sheetView workbookViewId="0">
      <selection activeCell="Z11" sqref="Z11"/>
    </sheetView>
  </sheetViews>
  <sheetFormatPr defaultColWidth="9.1796875" defaultRowHeight="14.5" x14ac:dyDescent="0.35"/>
  <cols>
    <col min="1" max="1" width="9.1796875" style="142"/>
    <col min="2" max="2" width="20.1796875" style="142" customWidth="1"/>
    <col min="3" max="3" width="16" style="142" customWidth="1"/>
    <col min="4" max="9" width="11.54296875" style="142" customWidth="1"/>
    <col min="10" max="16384" width="9.1796875" style="142"/>
  </cols>
  <sheetData>
    <row r="2" spans="2:18" ht="15" thickBot="1" x14ac:dyDescent="0.4">
      <c r="B2" s="163"/>
      <c r="C2" s="163"/>
      <c r="D2" s="163"/>
      <c r="E2" s="163"/>
      <c r="F2" s="163"/>
      <c r="G2" s="163"/>
      <c r="H2" s="163"/>
      <c r="I2" s="163"/>
      <c r="J2" s="163"/>
    </row>
    <row r="3" spans="2:18" ht="21" customHeight="1" thickTop="1" x14ac:dyDescent="0.35">
      <c r="B3" s="145"/>
      <c r="C3" s="145"/>
      <c r="D3" s="179" t="s">
        <v>166</v>
      </c>
      <c r="E3" s="180"/>
      <c r="F3" s="180"/>
      <c r="G3" s="180"/>
      <c r="H3" s="180"/>
      <c r="I3" s="180"/>
      <c r="J3" s="162"/>
    </row>
    <row r="4" spans="2:18" ht="28.15" customHeight="1" x14ac:dyDescent="0.35">
      <c r="B4" s="181" t="s">
        <v>165</v>
      </c>
      <c r="C4" s="181"/>
      <c r="D4" s="161" t="s">
        <v>97</v>
      </c>
      <c r="E4" s="160" t="s">
        <v>96</v>
      </c>
      <c r="F4" s="160" t="s">
        <v>95</v>
      </c>
      <c r="G4" s="160" t="s">
        <v>94</v>
      </c>
      <c r="H4" s="160" t="s">
        <v>93</v>
      </c>
      <c r="I4" s="160" t="s">
        <v>92</v>
      </c>
      <c r="J4" s="160" t="s">
        <v>9</v>
      </c>
      <c r="K4" s="159"/>
    </row>
    <row r="5" spans="2:18" ht="21" customHeight="1" x14ac:dyDescent="0.35">
      <c r="B5" s="158" t="s">
        <v>97</v>
      </c>
      <c r="C5" s="145" t="s">
        <v>122</v>
      </c>
      <c r="D5" s="149">
        <v>45.200186257770952</v>
      </c>
      <c r="E5" s="146">
        <v>2.5193814281396278</v>
      </c>
      <c r="F5" s="146">
        <v>4.7830668812443324</v>
      </c>
      <c r="G5" s="157">
        <v>41.446438637050591</v>
      </c>
      <c r="H5" s="146">
        <v>3.6614356552924168</v>
      </c>
      <c r="I5" s="146">
        <v>2.3894911405020789</v>
      </c>
      <c r="J5" s="145">
        <v>100</v>
      </c>
      <c r="M5" s="147"/>
      <c r="P5" s="155"/>
    </row>
    <row r="6" spans="2:18" ht="21" customHeight="1" x14ac:dyDescent="0.35">
      <c r="B6" s="151"/>
      <c r="C6" s="145" t="s">
        <v>123</v>
      </c>
      <c r="D6" s="152">
        <v>53.980455218229842</v>
      </c>
      <c r="E6" s="146">
        <v>1.6899851461769213</v>
      </c>
      <c r="F6" s="146">
        <v>4.0568350012004419</v>
      </c>
      <c r="G6" s="156">
        <v>35.376503520857355</v>
      </c>
      <c r="H6" s="146">
        <v>2.7746044477042533</v>
      </c>
      <c r="I6" s="146">
        <v>2.1216166658311937</v>
      </c>
      <c r="J6" s="145">
        <v>100</v>
      </c>
      <c r="M6" s="147"/>
      <c r="P6" s="155"/>
    </row>
    <row r="7" spans="2:18" ht="21" customHeight="1" x14ac:dyDescent="0.35">
      <c r="B7" s="154" t="s">
        <v>96</v>
      </c>
      <c r="C7" s="145" t="s">
        <v>122</v>
      </c>
      <c r="D7" s="153">
        <v>6.5301541864550119</v>
      </c>
      <c r="E7" s="152">
        <v>44.370893240517859</v>
      </c>
      <c r="F7" s="146">
        <v>10.132717454947629</v>
      </c>
      <c r="G7" s="156">
        <v>29.186455012686224</v>
      </c>
      <c r="H7" s="146">
        <v>0.28787977359963568</v>
      </c>
      <c r="I7" s="146">
        <v>9.4919003317936372</v>
      </c>
      <c r="J7" s="145">
        <v>100</v>
      </c>
      <c r="M7" s="148"/>
      <c r="N7" s="147"/>
      <c r="P7" s="155"/>
    </row>
    <row r="8" spans="2:18" ht="21" customHeight="1" x14ac:dyDescent="0.35">
      <c r="B8" s="151"/>
      <c r="C8" s="145" t="s">
        <v>123</v>
      </c>
      <c r="D8" s="150">
        <v>12.742666234669867</v>
      </c>
      <c r="E8" s="149">
        <v>41.274638423990694</v>
      </c>
      <c r="F8" s="146">
        <v>9.3672486230102034</v>
      </c>
      <c r="G8" s="156">
        <v>28.144237357454333</v>
      </c>
      <c r="H8" s="146">
        <v>0.38614140105060207</v>
      </c>
      <c r="I8" s="146">
        <v>8.0850679598242969</v>
      </c>
      <c r="J8" s="145">
        <v>100</v>
      </c>
      <c r="M8" s="148"/>
      <c r="N8" s="147"/>
      <c r="P8" s="155"/>
    </row>
    <row r="9" spans="2:18" ht="21" customHeight="1" x14ac:dyDescent="0.35">
      <c r="B9" s="154" t="s">
        <v>95</v>
      </c>
      <c r="C9" s="145" t="s">
        <v>122</v>
      </c>
      <c r="D9" s="146">
        <v>4.0570522979397783</v>
      </c>
      <c r="E9" s="146">
        <v>3.7800082174091685</v>
      </c>
      <c r="F9" s="149">
        <v>50.678523214180892</v>
      </c>
      <c r="G9" s="146">
        <v>6.2892528027234844</v>
      </c>
      <c r="H9" s="146">
        <v>7.0652110113282856</v>
      </c>
      <c r="I9" s="157">
        <v>28.129952456418383</v>
      </c>
      <c r="J9" s="145">
        <v>100</v>
      </c>
      <c r="O9" s="147"/>
      <c r="R9" s="155"/>
    </row>
    <row r="10" spans="2:18" ht="21" customHeight="1" x14ac:dyDescent="0.35">
      <c r="B10" s="151"/>
      <c r="C10" s="145" t="s">
        <v>123</v>
      </c>
      <c r="D10" s="146">
        <v>8.0912150423413323</v>
      </c>
      <c r="E10" s="146">
        <v>3.8729660772965087</v>
      </c>
      <c r="F10" s="149">
        <v>49.898043264601064</v>
      </c>
      <c r="G10" s="146">
        <v>8.5453047285290218</v>
      </c>
      <c r="H10" s="146">
        <v>8.4521835816894804</v>
      </c>
      <c r="I10" s="156">
        <v>21.140287305542593</v>
      </c>
      <c r="J10" s="145">
        <v>100</v>
      </c>
      <c r="O10" s="147"/>
      <c r="R10" s="155"/>
    </row>
    <row r="11" spans="2:18" ht="21" customHeight="1" x14ac:dyDescent="0.35">
      <c r="B11" s="154" t="s">
        <v>94</v>
      </c>
      <c r="C11" s="145" t="s">
        <v>122</v>
      </c>
      <c r="D11" s="153">
        <v>5.979291649441266</v>
      </c>
      <c r="E11" s="146">
        <v>2.3317144086401562</v>
      </c>
      <c r="F11" s="146">
        <v>1.6056703389643299</v>
      </c>
      <c r="G11" s="152">
        <v>79.074320109485186</v>
      </c>
      <c r="H11" s="146">
        <v>3.2938122152549201</v>
      </c>
      <c r="I11" s="146">
        <v>7.7151912782141547</v>
      </c>
      <c r="J11" s="145">
        <v>100</v>
      </c>
      <c r="M11" s="148"/>
      <c r="P11" s="147"/>
    </row>
    <row r="12" spans="2:18" ht="21" customHeight="1" x14ac:dyDescent="0.35">
      <c r="B12" s="151"/>
      <c r="C12" s="145" t="s">
        <v>123</v>
      </c>
      <c r="D12" s="150">
        <v>12.617477374875218</v>
      </c>
      <c r="E12" s="146">
        <v>2.7110877838389769</v>
      </c>
      <c r="F12" s="146">
        <v>2.2632819950549248</v>
      </c>
      <c r="G12" s="149">
        <v>71.409792182663153</v>
      </c>
      <c r="H12" s="146">
        <v>3.4619771066056924</v>
      </c>
      <c r="I12" s="146">
        <v>7.5363835569620328</v>
      </c>
      <c r="J12" s="145">
        <v>100</v>
      </c>
      <c r="M12" s="148"/>
      <c r="P12" s="147"/>
    </row>
    <row r="13" spans="2:18" ht="21" customHeight="1" x14ac:dyDescent="0.35">
      <c r="B13" s="154" t="s">
        <v>93</v>
      </c>
      <c r="C13" s="145" t="s">
        <v>122</v>
      </c>
      <c r="D13" s="146">
        <v>3.1559607953294515</v>
      </c>
      <c r="E13" s="146">
        <v>0.17233656496025632</v>
      </c>
      <c r="F13" s="153">
        <v>10.233907029357953</v>
      </c>
      <c r="G13" s="146">
        <v>15.487515088939332</v>
      </c>
      <c r="H13" s="152">
        <v>55.849953309697163</v>
      </c>
      <c r="I13" s="157">
        <v>15.10032721171585</v>
      </c>
      <c r="J13" s="145">
        <v>100</v>
      </c>
      <c r="O13" s="148"/>
      <c r="Q13" s="147"/>
      <c r="R13" s="155"/>
    </row>
    <row r="14" spans="2:18" ht="21" customHeight="1" x14ac:dyDescent="0.35">
      <c r="B14" s="151"/>
      <c r="C14" s="145" t="s">
        <v>123</v>
      </c>
      <c r="D14" s="146">
        <v>6.4863745110543354</v>
      </c>
      <c r="E14" s="146">
        <v>0.22787000442742078</v>
      </c>
      <c r="F14" s="150">
        <v>14.650294687501267</v>
      </c>
      <c r="G14" s="146">
        <v>16.997233877486359</v>
      </c>
      <c r="H14" s="149">
        <v>48.918531396099809</v>
      </c>
      <c r="I14" s="156">
        <v>12.719695523430804</v>
      </c>
      <c r="J14" s="145">
        <v>100</v>
      </c>
      <c r="O14" s="148"/>
      <c r="Q14" s="147"/>
      <c r="R14" s="155"/>
    </row>
    <row r="15" spans="2:18" ht="21" customHeight="1" x14ac:dyDescent="0.35">
      <c r="B15" s="154" t="s">
        <v>92</v>
      </c>
      <c r="C15" s="145" t="s">
        <v>122</v>
      </c>
      <c r="D15" s="146">
        <v>0.57877375252108132</v>
      </c>
      <c r="E15" s="146">
        <v>0.95715905974820825</v>
      </c>
      <c r="F15" s="153">
        <v>10.411924004913168</v>
      </c>
      <c r="G15" s="146">
        <v>6.821157774666033</v>
      </c>
      <c r="H15" s="146">
        <v>1.6589242629031502</v>
      </c>
      <c r="I15" s="152">
        <v>79.572061145248355</v>
      </c>
      <c r="J15" s="145">
        <v>100</v>
      </c>
      <c r="O15" s="148"/>
      <c r="R15" s="147"/>
    </row>
    <row r="16" spans="2:18" ht="21" customHeight="1" x14ac:dyDescent="0.35">
      <c r="B16" s="151"/>
      <c r="C16" s="145" t="s">
        <v>123</v>
      </c>
      <c r="D16" s="146">
        <v>1.9302792605688197</v>
      </c>
      <c r="E16" s="146">
        <v>1.6444391044895674</v>
      </c>
      <c r="F16" s="150">
        <v>13.932247415366483</v>
      </c>
      <c r="G16" s="146">
        <v>9.9827786455204457</v>
      </c>
      <c r="H16" s="146">
        <v>2.1489504127975834</v>
      </c>
      <c r="I16" s="149">
        <v>70.361305161257107</v>
      </c>
      <c r="J16" s="145">
        <v>100</v>
      </c>
      <c r="O16" s="148"/>
      <c r="R16" s="147"/>
    </row>
    <row r="17" spans="2:10" ht="21" customHeight="1" x14ac:dyDescent="0.35">
      <c r="B17" s="145" t="s">
        <v>9</v>
      </c>
      <c r="C17" s="145" t="s">
        <v>122</v>
      </c>
      <c r="D17" s="146">
        <v>6.3724902796896892</v>
      </c>
      <c r="E17" s="146">
        <v>3.170949838230265</v>
      </c>
      <c r="F17" s="146">
        <v>9.3203430434143009</v>
      </c>
      <c r="G17" s="146">
        <v>43.525313724172129</v>
      </c>
      <c r="H17" s="146">
        <v>6.4199836525375105</v>
      </c>
      <c r="I17" s="146">
        <v>31.190919461956103</v>
      </c>
      <c r="J17" s="145">
        <v>100</v>
      </c>
    </row>
    <row r="18" spans="2:10" ht="21" customHeight="1" thickBot="1" x14ac:dyDescent="0.4">
      <c r="B18" s="143"/>
      <c r="C18" s="143" t="s">
        <v>123</v>
      </c>
      <c r="D18" s="144">
        <v>16.714608254034964</v>
      </c>
      <c r="E18" s="144">
        <v>3.9521333950254345</v>
      </c>
      <c r="F18" s="144">
        <v>11.228703260319788</v>
      </c>
      <c r="G18" s="144">
        <v>41.282073213797027</v>
      </c>
      <c r="H18" s="144">
        <v>6.0339948621345414</v>
      </c>
      <c r="I18" s="144">
        <v>20.788487014688243</v>
      </c>
      <c r="J18" s="143">
        <v>100</v>
      </c>
    </row>
    <row r="19" spans="2:10" ht="15" thickTop="1" x14ac:dyDescent="0.35"/>
  </sheetData>
  <mergeCells count="2">
    <mergeCell ref="D3:I3"/>
    <mergeCell ref="B4:C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heetViews>
  <sheetFormatPr defaultRowHeight="14.5" x14ac:dyDescent="0.35"/>
  <sheetData>
    <row r="1" spans="1:13" x14ac:dyDescent="0.35">
      <c r="A1" s="1" t="s">
        <v>83</v>
      </c>
      <c r="B1" s="1"/>
      <c r="C1" s="1"/>
      <c r="D1" s="1"/>
      <c r="E1" s="1"/>
      <c r="F1" s="1"/>
      <c r="G1" s="1"/>
      <c r="H1" s="1"/>
      <c r="I1" s="1"/>
      <c r="J1" s="1"/>
      <c r="K1" s="1"/>
      <c r="L1" s="1"/>
      <c r="M1" s="1"/>
    </row>
    <row r="2" spans="1:13" ht="15" thickBot="1" x14ac:dyDescent="0.4"/>
    <row r="3" spans="1:13" ht="15" thickBot="1" x14ac:dyDescent="0.4">
      <c r="A3" s="37"/>
      <c r="B3" s="38"/>
      <c r="C3" s="187" t="s">
        <v>67</v>
      </c>
      <c r="D3" s="187"/>
      <c r="E3" s="187"/>
      <c r="F3" s="187"/>
      <c r="G3" s="189" t="s">
        <v>68</v>
      </c>
      <c r="H3" s="189"/>
      <c r="I3" s="189"/>
      <c r="J3" s="189"/>
      <c r="K3" s="189"/>
      <c r="L3" s="189"/>
    </row>
    <row r="4" spans="1:13" ht="23.5" thickBot="1" x14ac:dyDescent="0.4">
      <c r="A4" s="188" t="s">
        <v>69</v>
      </c>
      <c r="B4" s="188"/>
      <c r="C4" s="39" t="s">
        <v>70</v>
      </c>
      <c r="D4" s="40">
        <v>2017</v>
      </c>
      <c r="E4" s="39">
        <v>2018</v>
      </c>
      <c r="F4" s="40">
        <v>2019</v>
      </c>
      <c r="G4" s="39">
        <v>2020</v>
      </c>
      <c r="H4" s="40">
        <v>2021</v>
      </c>
      <c r="I4" s="39">
        <v>2022</v>
      </c>
      <c r="J4" s="40">
        <v>2023</v>
      </c>
      <c r="K4" s="39">
        <v>2024</v>
      </c>
      <c r="L4" s="40">
        <v>2025</v>
      </c>
    </row>
    <row r="5" spans="1:13" ht="23.25" customHeight="1" x14ac:dyDescent="0.35">
      <c r="A5" s="190" t="s">
        <v>71</v>
      </c>
      <c r="B5" s="41" t="s">
        <v>72</v>
      </c>
      <c r="C5" s="184">
        <v>0.4</v>
      </c>
      <c r="D5" s="182">
        <v>0.4</v>
      </c>
      <c r="E5" s="184">
        <v>0.3</v>
      </c>
      <c r="F5" s="42">
        <v>0.3</v>
      </c>
      <c r="G5" s="43">
        <v>0.06</v>
      </c>
      <c r="H5" s="42">
        <v>0.1</v>
      </c>
      <c r="I5" s="43">
        <v>0.06</v>
      </c>
      <c r="J5" s="41"/>
      <c r="K5" s="44"/>
      <c r="L5" s="41"/>
    </row>
    <row r="6" spans="1:13" ht="23.25" customHeight="1" thickBot="1" x14ac:dyDescent="0.4">
      <c r="A6" s="191"/>
      <c r="B6" s="45" t="s">
        <v>73</v>
      </c>
      <c r="C6" s="185"/>
      <c r="D6" s="183"/>
      <c r="E6" s="185"/>
      <c r="F6" s="46">
        <v>2.5</v>
      </c>
      <c r="G6" s="47">
        <v>2</v>
      </c>
      <c r="H6" s="46">
        <v>2</v>
      </c>
      <c r="I6" s="47">
        <v>2</v>
      </c>
      <c r="J6" s="45"/>
      <c r="K6" s="48"/>
      <c r="L6" s="45"/>
    </row>
    <row r="7" spans="1:13" ht="23.25" customHeight="1" x14ac:dyDescent="0.35">
      <c r="A7" s="192" t="s">
        <v>74</v>
      </c>
      <c r="B7" s="41" t="s">
        <v>72</v>
      </c>
      <c r="C7" s="44"/>
      <c r="D7" s="41"/>
      <c r="E7" s="44"/>
      <c r="F7" s="41"/>
      <c r="G7" s="44"/>
      <c r="H7" s="42">
        <v>0.1</v>
      </c>
      <c r="I7" s="43">
        <v>0.06</v>
      </c>
      <c r="J7" s="41"/>
      <c r="K7" s="44"/>
      <c r="L7" s="41"/>
    </row>
    <row r="8" spans="1:13" ht="23.25" customHeight="1" thickBot="1" x14ac:dyDescent="0.4">
      <c r="A8" s="191"/>
      <c r="B8" s="45" t="s">
        <v>73</v>
      </c>
      <c r="C8" s="48"/>
      <c r="D8" s="45"/>
      <c r="E8" s="48"/>
      <c r="F8" s="45"/>
      <c r="G8" s="48"/>
      <c r="H8" s="46">
        <v>1</v>
      </c>
      <c r="I8" s="47">
        <v>1</v>
      </c>
      <c r="J8" s="45"/>
      <c r="K8" s="48"/>
      <c r="L8" s="45"/>
    </row>
    <row r="9" spans="1:13" x14ac:dyDescent="0.35">
      <c r="A9" s="192" t="s">
        <v>75</v>
      </c>
      <c r="B9" s="41" t="s">
        <v>72</v>
      </c>
      <c r="C9" s="44"/>
      <c r="D9" s="182">
        <v>1.5</v>
      </c>
      <c r="E9" s="184">
        <v>1.5</v>
      </c>
      <c r="F9" s="42">
        <v>1.7</v>
      </c>
      <c r="G9" s="43">
        <v>0.4</v>
      </c>
      <c r="H9" s="42">
        <v>0.5</v>
      </c>
      <c r="I9" s="43">
        <v>0.4</v>
      </c>
      <c r="J9" s="42">
        <v>0.2</v>
      </c>
      <c r="K9" s="43">
        <v>0.2</v>
      </c>
      <c r="L9" s="42">
        <v>0.2</v>
      </c>
    </row>
    <row r="10" spans="1:13" x14ac:dyDescent="0.35">
      <c r="A10" s="193"/>
      <c r="B10" s="41" t="s">
        <v>73</v>
      </c>
      <c r="C10" s="44"/>
      <c r="D10" s="194"/>
      <c r="E10" s="195"/>
      <c r="F10" s="49">
        <v>2.5</v>
      </c>
      <c r="G10" s="50">
        <v>2.5</v>
      </c>
      <c r="H10" s="49">
        <v>2.5</v>
      </c>
      <c r="I10" s="50">
        <v>2.5</v>
      </c>
      <c r="J10" s="49">
        <v>2.5</v>
      </c>
      <c r="K10" s="50">
        <v>2.5</v>
      </c>
      <c r="L10" s="49">
        <v>2.5</v>
      </c>
    </row>
    <row r="11" spans="1:13" x14ac:dyDescent="0.35">
      <c r="A11" s="193"/>
      <c r="B11" s="41" t="s">
        <v>72</v>
      </c>
      <c r="C11" s="44"/>
      <c r="D11" s="194"/>
      <c r="E11" s="195"/>
      <c r="F11" s="42">
        <v>1</v>
      </c>
      <c r="G11" s="43">
        <v>0.2</v>
      </c>
      <c r="H11" s="42">
        <v>0.3</v>
      </c>
      <c r="I11" s="43">
        <v>0.2</v>
      </c>
      <c r="J11" s="42">
        <v>0.1</v>
      </c>
      <c r="K11" s="43">
        <v>0.1</v>
      </c>
      <c r="L11" s="42">
        <v>0.1</v>
      </c>
    </row>
    <row r="12" spans="1:13" x14ac:dyDescent="0.35">
      <c r="A12" s="193"/>
      <c r="B12" s="41" t="s">
        <v>73</v>
      </c>
      <c r="C12" s="44"/>
      <c r="D12" s="194"/>
      <c r="E12" s="195"/>
      <c r="F12" s="49">
        <v>10</v>
      </c>
      <c r="G12" s="50">
        <v>10</v>
      </c>
      <c r="H12" s="49">
        <v>10</v>
      </c>
      <c r="I12" s="50">
        <v>10</v>
      </c>
      <c r="J12" s="49">
        <v>10</v>
      </c>
      <c r="K12" s="50">
        <v>10</v>
      </c>
      <c r="L12" s="49">
        <v>10</v>
      </c>
    </row>
    <row r="13" spans="1:13" x14ac:dyDescent="0.35">
      <c r="A13" s="193"/>
      <c r="B13" s="41" t="s">
        <v>72</v>
      </c>
      <c r="C13" s="44"/>
      <c r="D13" s="194"/>
      <c r="E13" s="195"/>
      <c r="F13" s="42">
        <v>0.5</v>
      </c>
      <c r="G13" s="44"/>
      <c r="H13" s="42">
        <v>0.1</v>
      </c>
      <c r="I13" s="43">
        <v>0.1</v>
      </c>
      <c r="J13" s="42">
        <v>0.05</v>
      </c>
      <c r="K13" s="43">
        <v>0.05</v>
      </c>
      <c r="L13" s="42">
        <v>0.05</v>
      </c>
    </row>
    <row r="14" spans="1:13" ht="15" thickBot="1" x14ac:dyDescent="0.4">
      <c r="A14" s="191"/>
      <c r="B14" s="45" t="s">
        <v>73</v>
      </c>
      <c r="C14" s="48"/>
      <c r="D14" s="183"/>
      <c r="E14" s="185"/>
      <c r="F14" s="46">
        <v>20</v>
      </c>
      <c r="G14" s="48"/>
      <c r="H14" s="46">
        <v>20</v>
      </c>
      <c r="I14" s="47">
        <v>20</v>
      </c>
      <c r="J14" s="46" t="s">
        <v>76</v>
      </c>
      <c r="K14" s="47" t="s">
        <v>76</v>
      </c>
      <c r="L14" s="46" t="s">
        <v>76</v>
      </c>
    </row>
    <row r="15" spans="1:13" ht="24.75" customHeight="1" x14ac:dyDescent="0.35">
      <c r="A15" s="192" t="s">
        <v>77</v>
      </c>
      <c r="B15" s="41" t="s">
        <v>72</v>
      </c>
      <c r="C15" s="44"/>
      <c r="D15" s="197">
        <v>0.4</v>
      </c>
      <c r="E15" s="198">
        <v>0.4</v>
      </c>
      <c r="F15" s="182">
        <v>0.4</v>
      </c>
      <c r="G15" s="44" t="s">
        <v>78</v>
      </c>
      <c r="H15" s="42">
        <v>0.2</v>
      </c>
      <c r="I15" s="43">
        <v>0.5</v>
      </c>
      <c r="J15" s="42">
        <v>0.2</v>
      </c>
      <c r="K15" s="43">
        <v>0.15</v>
      </c>
      <c r="L15" s="42">
        <v>0.1</v>
      </c>
    </row>
    <row r="16" spans="1:13" ht="24.75" customHeight="1" thickBot="1" x14ac:dyDescent="0.4">
      <c r="A16" s="196"/>
      <c r="B16" s="41" t="s">
        <v>73</v>
      </c>
      <c r="C16" s="44"/>
      <c r="D16" s="186"/>
      <c r="E16" s="199"/>
      <c r="F16" s="186"/>
      <c r="G16" s="50">
        <v>0.7</v>
      </c>
      <c r="H16" s="49">
        <v>1</v>
      </c>
      <c r="I16" s="50">
        <v>1</v>
      </c>
      <c r="J16" s="49">
        <v>1</v>
      </c>
      <c r="K16" s="50">
        <v>1</v>
      </c>
      <c r="L16" s="49">
        <v>1</v>
      </c>
    </row>
    <row r="17" spans="1:12" ht="23.5" thickBot="1" x14ac:dyDescent="0.4">
      <c r="A17" s="187" t="s">
        <v>79</v>
      </c>
      <c r="B17" s="187"/>
      <c r="C17" s="188" t="s">
        <v>80</v>
      </c>
      <c r="D17" s="188"/>
      <c r="E17" s="188"/>
      <c r="F17" s="188"/>
      <c r="G17" s="51" t="s">
        <v>81</v>
      </c>
      <c r="H17" s="188" t="s">
        <v>82</v>
      </c>
      <c r="I17" s="188"/>
      <c r="J17" s="188"/>
      <c r="K17" s="188"/>
      <c r="L17" s="188"/>
    </row>
  </sheetData>
  <mergeCells count="18">
    <mergeCell ref="C3:F3"/>
    <mergeCell ref="G3:L3"/>
    <mergeCell ref="A4:B4"/>
    <mergeCell ref="A5:A6"/>
    <mergeCell ref="H17:L17"/>
    <mergeCell ref="A7:A8"/>
    <mergeCell ref="A9:A14"/>
    <mergeCell ref="D9:D14"/>
    <mergeCell ref="E9:E14"/>
    <mergeCell ref="A15:A16"/>
    <mergeCell ref="D15:D16"/>
    <mergeCell ref="E15:E16"/>
    <mergeCell ref="C5:C6"/>
    <mergeCell ref="D5:D6"/>
    <mergeCell ref="E5:E6"/>
    <mergeCell ref="F15:F16"/>
    <mergeCell ref="A17:B17"/>
    <mergeCell ref="C17:F17"/>
  </mergeCells>
  <pageMargins left="0.7" right="0.7" top="0.75" bottom="0.75" header="0.3" footer="0.3"/>
  <pageSetup paperSize="9"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110" zoomScaleNormal="110" workbookViewId="0">
      <selection activeCell="A2" sqref="A2"/>
    </sheetView>
  </sheetViews>
  <sheetFormatPr defaultRowHeight="14.5" x14ac:dyDescent="0.35"/>
  <cols>
    <col min="1" max="1" width="22.1796875" customWidth="1"/>
    <col min="2" max="4" width="8.54296875" customWidth="1"/>
    <col min="8" max="8" width="9.26953125" customWidth="1"/>
  </cols>
  <sheetData>
    <row r="1" spans="1:8" x14ac:dyDescent="0.35">
      <c r="A1" s="1" t="s">
        <v>152</v>
      </c>
    </row>
    <row r="2" spans="1:8" ht="15" thickBot="1" x14ac:dyDescent="0.4">
      <c r="A2" s="36"/>
    </row>
    <row r="3" spans="1:8" ht="15" thickBot="1" x14ac:dyDescent="0.4">
      <c r="A3" s="35"/>
      <c r="B3" s="200" t="s">
        <v>66</v>
      </c>
      <c r="C3" s="200"/>
      <c r="D3" s="200"/>
      <c r="E3" s="200"/>
      <c r="F3" s="200"/>
      <c r="G3" s="200"/>
      <c r="H3" s="200"/>
    </row>
    <row r="4" spans="1:8" ht="15" thickBot="1" x14ac:dyDescent="0.4">
      <c r="A4" s="34"/>
      <c r="B4" s="33">
        <v>2015</v>
      </c>
      <c r="C4" s="33">
        <v>2016</v>
      </c>
      <c r="D4" s="33">
        <v>2017</v>
      </c>
      <c r="E4" s="33">
        <v>2018</v>
      </c>
      <c r="F4" s="33">
        <v>2019</v>
      </c>
      <c r="G4" s="33">
        <v>2020</v>
      </c>
      <c r="H4" s="33">
        <v>2021</v>
      </c>
    </row>
    <row r="5" spans="1:8" ht="15" thickBot="1" x14ac:dyDescent="0.4">
      <c r="A5" s="7" t="s">
        <v>9</v>
      </c>
      <c r="B5" s="32">
        <v>28.349069600057291</v>
      </c>
      <c r="C5" s="9">
        <v>27.479732335154761</v>
      </c>
      <c r="D5" s="32">
        <v>26.487799175762465</v>
      </c>
      <c r="E5" s="9">
        <v>25.382636526590108</v>
      </c>
      <c r="F5" s="32">
        <v>24.810151671743448</v>
      </c>
      <c r="G5" s="9">
        <v>30.602594843870939</v>
      </c>
      <c r="H5" s="32">
        <v>22.493428188403822</v>
      </c>
    </row>
    <row r="6" spans="1:8" ht="15" thickBot="1" x14ac:dyDescent="0.4">
      <c r="A6" s="12" t="s">
        <v>10</v>
      </c>
      <c r="B6" s="31"/>
      <c r="C6" s="14"/>
      <c r="D6" s="31"/>
      <c r="E6" s="14"/>
      <c r="F6" s="31"/>
      <c r="G6" s="14"/>
      <c r="H6" s="31"/>
    </row>
    <row r="7" spans="1:8" ht="15" thickBot="1" x14ac:dyDescent="0.4">
      <c r="A7" s="16" t="s">
        <v>11</v>
      </c>
      <c r="B7" s="31">
        <v>23.070356516475503</v>
      </c>
      <c r="C7" s="14">
        <v>21.867109431190414</v>
      </c>
      <c r="D7" s="31">
        <v>20.610295725065395</v>
      </c>
      <c r="E7" s="14">
        <v>20.358853810218108</v>
      </c>
      <c r="F7" s="31">
        <v>20.514617984326804</v>
      </c>
      <c r="G7" s="14">
        <v>27.985674988322</v>
      </c>
      <c r="H7" s="31">
        <v>18.51004677708805</v>
      </c>
    </row>
    <row r="8" spans="1:8" ht="15" thickBot="1" x14ac:dyDescent="0.4">
      <c r="A8" s="16" t="s">
        <v>12</v>
      </c>
      <c r="B8" s="31">
        <v>26.366559485530544</v>
      </c>
      <c r="C8" s="14">
        <v>25.907627816453328</v>
      </c>
      <c r="D8" s="31">
        <v>23.690773067331673</v>
      </c>
      <c r="E8" s="14">
        <v>23.113894552869212</v>
      </c>
      <c r="F8" s="31">
        <v>23.445595854922281</v>
      </c>
      <c r="G8" s="14">
        <v>23.738722482858172</v>
      </c>
      <c r="H8" s="31">
        <v>19.372481289579735</v>
      </c>
    </row>
    <row r="9" spans="1:8" ht="15" thickBot="1" x14ac:dyDescent="0.4">
      <c r="A9" s="16" t="s">
        <v>13</v>
      </c>
      <c r="B9" s="31">
        <v>31.891017077248403</v>
      </c>
      <c r="C9" s="14">
        <v>30.710536365474329</v>
      </c>
      <c r="D9" s="31">
        <v>28.978844257250273</v>
      </c>
      <c r="E9" s="14">
        <v>26.842093650945408</v>
      </c>
      <c r="F9" s="31">
        <v>25.093686734532717</v>
      </c>
      <c r="G9" s="14">
        <v>26.583318449723166</v>
      </c>
      <c r="H9" s="31">
        <v>18.75</v>
      </c>
    </row>
    <row r="10" spans="1:8" ht="15" thickBot="1" x14ac:dyDescent="0.4">
      <c r="A10" s="16" t="s">
        <v>14</v>
      </c>
      <c r="B10" s="31">
        <v>27.088391906283281</v>
      </c>
      <c r="C10" s="14">
        <v>25.789903828855454</v>
      </c>
      <c r="D10" s="31">
        <v>25.204657903943222</v>
      </c>
      <c r="E10" s="14">
        <v>24.094573544994212</v>
      </c>
      <c r="F10" s="31">
        <v>23.125731063951687</v>
      </c>
      <c r="G10" s="14">
        <v>28.992292185461878</v>
      </c>
      <c r="H10" s="31">
        <v>20.747320203687771</v>
      </c>
    </row>
    <row r="11" spans="1:8" ht="15" thickBot="1" x14ac:dyDescent="0.4">
      <c r="A11" s="16" t="s">
        <v>15</v>
      </c>
      <c r="B11" s="31">
        <v>29.667657910677903</v>
      </c>
      <c r="C11" s="14">
        <v>29.202017613160457</v>
      </c>
      <c r="D11" s="31">
        <v>28.375318787915958</v>
      </c>
      <c r="E11" s="14">
        <v>27.284082006710715</v>
      </c>
      <c r="F11" s="31">
        <v>26.986930749636969</v>
      </c>
      <c r="G11" s="14">
        <v>33.785131213890544</v>
      </c>
      <c r="H11" s="31">
        <v>25.977019897962684</v>
      </c>
    </row>
    <row r="12" spans="1:8" ht="15" thickBot="1" x14ac:dyDescent="0.4">
      <c r="A12" s="12" t="s">
        <v>16</v>
      </c>
      <c r="B12" s="31"/>
      <c r="C12" s="14"/>
      <c r="D12" s="31"/>
      <c r="E12" s="14"/>
      <c r="F12" s="31"/>
      <c r="G12" s="14"/>
      <c r="H12" s="31"/>
    </row>
    <row r="13" spans="1:8" ht="15" thickBot="1" x14ac:dyDescent="0.4">
      <c r="A13" s="17" t="s">
        <v>17</v>
      </c>
      <c r="B13" s="31"/>
      <c r="C13" s="14"/>
      <c r="D13" s="31"/>
      <c r="E13" s="14"/>
      <c r="F13" s="31"/>
      <c r="G13" s="14"/>
      <c r="H13" s="31"/>
    </row>
    <row r="14" spans="1:8" ht="15" thickBot="1" x14ac:dyDescent="0.4">
      <c r="A14" s="18" t="s">
        <v>18</v>
      </c>
      <c r="B14" s="31">
        <v>23.590302369926448</v>
      </c>
      <c r="C14" s="14">
        <v>23.510024718483933</v>
      </c>
      <c r="D14" s="31">
        <v>22.167487684729064</v>
      </c>
      <c r="E14" s="14">
        <v>20.580981090709784</v>
      </c>
      <c r="F14" s="31">
        <v>19.944979367262725</v>
      </c>
      <c r="G14" s="14">
        <v>25.669334805409882</v>
      </c>
      <c r="H14" s="31">
        <v>19.388888888888889</v>
      </c>
    </row>
    <row r="15" spans="1:8" ht="15" thickBot="1" x14ac:dyDescent="0.4">
      <c r="A15" s="18" t="s">
        <v>19</v>
      </c>
      <c r="B15" s="31">
        <v>20.690100801240629</v>
      </c>
      <c r="C15" s="14">
        <v>19.328559790764483</v>
      </c>
      <c r="D15" s="31">
        <v>18.328207756705964</v>
      </c>
      <c r="E15" s="14">
        <v>18.259798717567623</v>
      </c>
      <c r="F15" s="31">
        <v>18.596476367948501</v>
      </c>
      <c r="G15" s="14">
        <v>23.933881480850339</v>
      </c>
      <c r="H15" s="31">
        <v>16.533231668572881</v>
      </c>
    </row>
    <row r="16" spans="1:8" ht="15" thickBot="1" x14ac:dyDescent="0.4">
      <c r="A16" s="18" t="s">
        <v>20</v>
      </c>
      <c r="B16" s="31">
        <v>20.310049463143926</v>
      </c>
      <c r="C16" s="14">
        <v>19.025036062204833</v>
      </c>
      <c r="D16" s="31">
        <v>17.47416895630974</v>
      </c>
      <c r="E16" s="14">
        <v>17.168674698795179</v>
      </c>
      <c r="F16" s="31">
        <v>17.492106787228874</v>
      </c>
      <c r="G16" s="14">
        <v>23.39302368961015</v>
      </c>
      <c r="H16" s="31">
        <v>14.587776715451939</v>
      </c>
    </row>
    <row r="17" spans="1:8" ht="15" thickBot="1" x14ac:dyDescent="0.4">
      <c r="A17" s="18" t="s">
        <v>21</v>
      </c>
      <c r="B17" s="31">
        <v>26.474717712432515</v>
      </c>
      <c r="C17" s="14">
        <v>25.334576462133128</v>
      </c>
      <c r="D17" s="31">
        <v>24.302370030581038</v>
      </c>
      <c r="E17" s="14">
        <v>24.150836404876667</v>
      </c>
      <c r="F17" s="31">
        <v>24.158021350172906</v>
      </c>
      <c r="G17" s="14">
        <v>34.553254494030107</v>
      </c>
      <c r="H17" s="31">
        <v>23.195525659436171</v>
      </c>
    </row>
    <row r="18" spans="1:8" ht="15" thickBot="1" x14ac:dyDescent="0.4">
      <c r="A18" s="17" t="s">
        <v>22</v>
      </c>
      <c r="B18" s="31"/>
      <c r="C18" s="14"/>
      <c r="D18" s="31"/>
      <c r="E18" s="14"/>
      <c r="F18" s="31"/>
      <c r="G18" s="14"/>
      <c r="H18" s="31"/>
    </row>
    <row r="19" spans="1:8" ht="15" thickBot="1" x14ac:dyDescent="0.4">
      <c r="A19" s="18" t="s">
        <v>23</v>
      </c>
      <c r="B19" s="31">
        <v>25.898092525668332</v>
      </c>
      <c r="C19" s="14">
        <v>25.923114086548416</v>
      </c>
      <c r="D19" s="31">
        <v>25.161864501056847</v>
      </c>
      <c r="E19" s="14">
        <v>23.320378760225882</v>
      </c>
      <c r="F19" s="31">
        <v>23.451780896408927</v>
      </c>
      <c r="G19" s="14">
        <v>26.16997610612178</v>
      </c>
      <c r="H19" s="31">
        <v>22.699557091501323</v>
      </c>
    </row>
    <row r="20" spans="1:8" ht="15" thickBot="1" x14ac:dyDescent="0.4">
      <c r="A20" s="18" t="s">
        <v>24</v>
      </c>
      <c r="B20" s="31">
        <v>25.616850926913219</v>
      </c>
      <c r="C20" s="14">
        <v>25.165001941199311</v>
      </c>
      <c r="D20" s="31">
        <v>23.803887573767213</v>
      </c>
      <c r="E20" s="14">
        <v>22.311101332662812</v>
      </c>
      <c r="F20" s="31">
        <v>22.126523470495957</v>
      </c>
      <c r="G20" s="14">
        <v>26.116055119606035</v>
      </c>
      <c r="H20" s="31">
        <v>19.159876484431326</v>
      </c>
    </row>
    <row r="21" spans="1:8" ht="15" thickBot="1" x14ac:dyDescent="0.4">
      <c r="A21" s="18" t="s">
        <v>25</v>
      </c>
      <c r="B21" s="31">
        <v>37.139072847682122</v>
      </c>
      <c r="C21" s="14">
        <v>36.232264844981607</v>
      </c>
      <c r="D21" s="31">
        <v>32.973684210526315</v>
      </c>
      <c r="E21" s="14">
        <v>32.443746729461012</v>
      </c>
      <c r="F21" s="31">
        <v>32.268286242408237</v>
      </c>
      <c r="G21" s="14">
        <v>35.756123535676245</v>
      </c>
      <c r="H21" s="31">
        <v>28.608992900341836</v>
      </c>
    </row>
    <row r="22" spans="1:8" ht="15" thickBot="1" x14ac:dyDescent="0.4">
      <c r="A22" s="18" t="s">
        <v>21</v>
      </c>
      <c r="B22" s="31">
        <v>29.361123095814939</v>
      </c>
      <c r="C22" s="14">
        <v>28.521330186728406</v>
      </c>
      <c r="D22" s="31">
        <v>27.892103545790732</v>
      </c>
      <c r="E22" s="14">
        <v>26.93805316861425</v>
      </c>
      <c r="F22" s="31">
        <v>26.327280118992473</v>
      </c>
      <c r="G22" s="14">
        <v>33.545328871770238</v>
      </c>
      <c r="H22" s="31">
        <v>25.084896191432104</v>
      </c>
    </row>
    <row r="23" spans="1:8" ht="15" thickBot="1" x14ac:dyDescent="0.4">
      <c r="A23" s="17" t="s">
        <v>26</v>
      </c>
      <c r="B23" s="31">
        <v>31.421513124034998</v>
      </c>
      <c r="C23" s="14">
        <v>30.305763871124096</v>
      </c>
      <c r="D23" s="31">
        <v>28.52078891257996</v>
      </c>
      <c r="E23" s="14">
        <v>26.546197484825644</v>
      </c>
      <c r="F23" s="31">
        <v>24.999030544317051</v>
      </c>
      <c r="G23" s="14">
        <v>26.366925929741424</v>
      </c>
      <c r="H23" s="31">
        <v>18.853302985964344</v>
      </c>
    </row>
    <row r="24" spans="1:8" ht="15" thickBot="1" x14ac:dyDescent="0.4">
      <c r="A24" s="7" t="s">
        <v>27</v>
      </c>
      <c r="B24" s="31"/>
      <c r="C24" s="14"/>
      <c r="D24" s="31"/>
      <c r="E24" s="14"/>
      <c r="F24" s="31"/>
      <c r="G24" s="14"/>
      <c r="H24" s="31"/>
    </row>
    <row r="25" spans="1:8" ht="15" thickBot="1" x14ac:dyDescent="0.4">
      <c r="A25" s="16">
        <v>0</v>
      </c>
      <c r="B25" s="31">
        <v>67.105525633353281</v>
      </c>
      <c r="C25" s="14">
        <v>66.859259668813749</v>
      </c>
      <c r="D25" s="31">
        <v>66.145712965102845</v>
      </c>
      <c r="E25" s="14">
        <v>67.764789231314211</v>
      </c>
      <c r="F25" s="31">
        <v>65.722952477249748</v>
      </c>
      <c r="G25" s="14">
        <v>70.965995601421085</v>
      </c>
      <c r="H25" s="31">
        <v>75.016360066894492</v>
      </c>
    </row>
    <row r="26" spans="1:8" ht="15" thickBot="1" x14ac:dyDescent="0.4">
      <c r="A26" s="16" t="s">
        <v>28</v>
      </c>
      <c r="B26" s="31">
        <v>38.106192292281037</v>
      </c>
      <c r="C26" s="14">
        <v>35.252462095350346</v>
      </c>
      <c r="D26" s="31">
        <v>31.579493087557601</v>
      </c>
      <c r="E26" s="14">
        <v>29.678359373860268</v>
      </c>
      <c r="F26" s="31">
        <v>29.215247113524089</v>
      </c>
      <c r="G26" s="14">
        <v>34.647175066780612</v>
      </c>
      <c r="H26" s="31">
        <v>26.825564856643343</v>
      </c>
    </row>
    <row r="27" spans="1:8" ht="15" thickBot="1" x14ac:dyDescent="0.4">
      <c r="A27" s="16" t="s">
        <v>29</v>
      </c>
      <c r="B27" s="31">
        <v>21.844279597129244</v>
      </c>
      <c r="C27" s="14">
        <v>19.252974690166162</v>
      </c>
      <c r="D27" s="31">
        <v>15.827304404893979</v>
      </c>
      <c r="E27" s="14">
        <v>14.976987316991899</v>
      </c>
      <c r="F27" s="31">
        <v>14.703105991388233</v>
      </c>
      <c r="G27" s="14">
        <v>20.822417438176135</v>
      </c>
      <c r="H27" s="31">
        <v>12.490691768659424</v>
      </c>
    </row>
    <row r="28" spans="1:8" ht="15" thickBot="1" x14ac:dyDescent="0.4">
      <c r="A28" s="16" t="s">
        <v>30</v>
      </c>
      <c r="B28" s="31">
        <v>14.788193342419206</v>
      </c>
      <c r="C28" s="14">
        <v>12.639816953648175</v>
      </c>
      <c r="D28" s="31">
        <v>11.008847704308675</v>
      </c>
      <c r="E28" s="14">
        <v>10.706763652155033</v>
      </c>
      <c r="F28" s="31">
        <v>10.581305584636697</v>
      </c>
      <c r="G28" s="14">
        <v>15.192688322272673</v>
      </c>
      <c r="H28" s="31">
        <v>8.5774988882849943</v>
      </c>
    </row>
    <row r="29" spans="1:8" ht="15" thickBot="1" x14ac:dyDescent="0.4">
      <c r="A29" s="16" t="s">
        <v>31</v>
      </c>
      <c r="B29" s="31">
        <v>10.748301901111827</v>
      </c>
      <c r="C29" s="14">
        <v>9.326180364106003</v>
      </c>
      <c r="D29" s="31">
        <v>9.5868113522537559</v>
      </c>
      <c r="E29" s="14">
        <v>9.6124303208532673</v>
      </c>
      <c r="F29" s="31">
        <v>9.846606429922252</v>
      </c>
      <c r="G29" s="14">
        <v>13.332093715135738</v>
      </c>
      <c r="H29" s="31">
        <v>7.8410103436253058</v>
      </c>
    </row>
    <row r="30" spans="1:8" ht="15" thickBot="1" x14ac:dyDescent="0.4">
      <c r="A30" s="16" t="s">
        <v>32</v>
      </c>
      <c r="B30" s="31">
        <v>10.142802006947123</v>
      </c>
      <c r="C30" s="14">
        <v>8.9030722630895713</v>
      </c>
      <c r="D30" s="31">
        <v>9.8735066760365413</v>
      </c>
      <c r="E30" s="14">
        <v>10.868407032498668</v>
      </c>
      <c r="F30" s="31">
        <v>11.45580589254766</v>
      </c>
      <c r="G30" s="14">
        <v>13.849056603773585</v>
      </c>
      <c r="H30" s="31">
        <v>8.9150286333384923</v>
      </c>
    </row>
    <row r="31" spans="1:8" ht="15" thickBot="1" x14ac:dyDescent="0.4">
      <c r="A31" s="7" t="s">
        <v>33</v>
      </c>
      <c r="B31" s="31"/>
      <c r="C31" s="14"/>
      <c r="D31" s="31"/>
      <c r="E31" s="14"/>
      <c r="F31" s="31"/>
      <c r="G31" s="14"/>
      <c r="H31" s="31"/>
    </row>
    <row r="32" spans="1:8" ht="15" thickBot="1" x14ac:dyDescent="0.4">
      <c r="A32" s="16" t="s">
        <v>0</v>
      </c>
      <c r="B32" s="31">
        <v>38.905054221654872</v>
      </c>
      <c r="C32" s="14">
        <v>38.674941216382202</v>
      </c>
      <c r="D32" s="31">
        <v>37.723056060652752</v>
      </c>
      <c r="E32" s="14">
        <v>36.22756001867107</v>
      </c>
      <c r="F32" s="31">
        <v>35.177559226781646</v>
      </c>
      <c r="G32" s="14">
        <v>33.190769144333956</v>
      </c>
      <c r="H32" s="31">
        <v>28.284095528200293</v>
      </c>
    </row>
    <row r="33" spans="1:8" ht="15" thickBot="1" x14ac:dyDescent="0.4">
      <c r="A33" s="16" t="s">
        <v>34</v>
      </c>
      <c r="B33" s="31">
        <v>28.325549212938938</v>
      </c>
      <c r="C33" s="14">
        <v>27.281811810620525</v>
      </c>
      <c r="D33" s="31">
        <v>26.459449365158701</v>
      </c>
      <c r="E33" s="14">
        <v>25.325276952574317</v>
      </c>
      <c r="F33" s="31">
        <v>24.686420248754274</v>
      </c>
      <c r="G33" s="14">
        <v>31.650280142875275</v>
      </c>
      <c r="H33" s="31">
        <v>23.033791342516288</v>
      </c>
    </row>
    <row r="34" spans="1:8" ht="15" thickBot="1" x14ac:dyDescent="0.4">
      <c r="A34" s="16" t="s">
        <v>35</v>
      </c>
      <c r="B34" s="31">
        <v>16.918898403586592</v>
      </c>
      <c r="C34" s="14">
        <v>15.845206006931074</v>
      </c>
      <c r="D34" s="31">
        <v>15.148938026080511</v>
      </c>
      <c r="E34" s="14">
        <v>15.178836607408035</v>
      </c>
      <c r="F34" s="31">
        <v>15.03883364268901</v>
      </c>
      <c r="G34" s="14">
        <v>25.229130808950085</v>
      </c>
      <c r="H34" s="31">
        <v>14.123257150346301</v>
      </c>
    </row>
    <row r="35" spans="1:8" ht="15" thickBot="1" x14ac:dyDescent="0.4">
      <c r="A35" s="16" t="s">
        <v>36</v>
      </c>
      <c r="B35" s="31">
        <v>16.307371349095966</v>
      </c>
      <c r="C35" s="14">
        <v>14.82586589645048</v>
      </c>
      <c r="D35" s="31">
        <v>14.609779570138857</v>
      </c>
      <c r="E35" s="14">
        <v>14.600538797862475</v>
      </c>
      <c r="F35" s="31">
        <v>14.517823076758193</v>
      </c>
      <c r="G35" s="14">
        <v>23.336114932677781</v>
      </c>
      <c r="H35" s="31">
        <v>13.204529460687095</v>
      </c>
    </row>
    <row r="36" spans="1:8" ht="15" thickBot="1" x14ac:dyDescent="0.4">
      <c r="A36" s="16" t="s">
        <v>37</v>
      </c>
      <c r="B36" s="31">
        <v>16.44398766700925</v>
      </c>
      <c r="C36" s="14">
        <v>14.870490286771506</v>
      </c>
      <c r="D36" s="31">
        <v>14.461332141260616</v>
      </c>
      <c r="E36" s="14">
        <v>14.332864408613785</v>
      </c>
      <c r="F36" s="31">
        <v>14.826845496935087</v>
      </c>
      <c r="G36" s="14">
        <v>21.357500134459208</v>
      </c>
      <c r="H36" s="31">
        <v>13.184700135121089</v>
      </c>
    </row>
    <row r="37" spans="1:8" ht="15" thickBot="1" x14ac:dyDescent="0.4">
      <c r="A37" s="16" t="s">
        <v>38</v>
      </c>
      <c r="B37" s="31">
        <v>17.658730158730158</v>
      </c>
      <c r="C37" s="14">
        <v>15.906210392902409</v>
      </c>
      <c r="D37" s="31">
        <v>16.017587939698494</v>
      </c>
      <c r="E37" s="14">
        <v>14.576074332171892</v>
      </c>
      <c r="F37" s="31">
        <v>17.287381878821567</v>
      </c>
      <c r="G37" s="14">
        <v>22.33983286908078</v>
      </c>
      <c r="H37" s="31">
        <v>15.314347125201506</v>
      </c>
    </row>
    <row r="38" spans="1:8" ht="15" thickBot="1" x14ac:dyDescent="0.4">
      <c r="A38" s="16" t="s">
        <v>39</v>
      </c>
      <c r="B38" s="31">
        <v>17.167381974248926</v>
      </c>
      <c r="C38" s="14">
        <v>14.744645799011533</v>
      </c>
      <c r="D38" s="31">
        <v>13.04</v>
      </c>
      <c r="E38" s="14">
        <v>14.940711462450592</v>
      </c>
      <c r="F38" s="31">
        <v>15.227272727272728</v>
      </c>
      <c r="G38" s="14">
        <v>21.368821292775667</v>
      </c>
      <c r="H38" s="31">
        <v>13.619541080680978</v>
      </c>
    </row>
    <row r="39" spans="1:8" ht="15" thickBot="1" x14ac:dyDescent="0.4">
      <c r="A39" s="12" t="s">
        <v>40</v>
      </c>
      <c r="B39" s="31"/>
      <c r="C39" s="14"/>
      <c r="D39" s="31"/>
      <c r="E39" s="14"/>
      <c r="F39" s="31"/>
      <c r="G39" s="14"/>
      <c r="H39" s="31"/>
    </row>
    <row r="40" spans="1:8" ht="15" thickBot="1" x14ac:dyDescent="0.4">
      <c r="A40" s="16" t="s">
        <v>41</v>
      </c>
      <c r="B40" s="31">
        <v>27.710479640741159</v>
      </c>
      <c r="C40" s="14">
        <v>26.917064340957708</v>
      </c>
      <c r="D40" s="31">
        <v>25.748393765580978</v>
      </c>
      <c r="E40" s="14">
        <v>25.064413804602857</v>
      </c>
      <c r="F40" s="31">
        <v>24.892869086412457</v>
      </c>
      <c r="G40" s="14">
        <v>30.510971483808603</v>
      </c>
      <c r="H40" s="31">
        <v>21.981036145392054</v>
      </c>
    </row>
    <row r="41" spans="1:8" ht="15" thickBot="1" x14ac:dyDescent="0.4">
      <c r="A41" s="16" t="s">
        <v>42</v>
      </c>
      <c r="B41" s="31">
        <v>27.014029955049658</v>
      </c>
      <c r="C41" s="14">
        <v>25.564520810355834</v>
      </c>
      <c r="D41" s="31">
        <v>24.140898857191711</v>
      </c>
      <c r="E41" s="14">
        <v>23.496879683271075</v>
      </c>
      <c r="F41" s="31">
        <v>23.410418868523802</v>
      </c>
      <c r="G41" s="14">
        <v>28.419347121637202</v>
      </c>
      <c r="H41" s="31">
        <v>20.53940811122515</v>
      </c>
    </row>
    <row r="42" spans="1:8" ht="15" thickBot="1" x14ac:dyDescent="0.4">
      <c r="A42" s="16" t="s">
        <v>43</v>
      </c>
      <c r="B42" s="31">
        <v>30.031959878060771</v>
      </c>
      <c r="C42" s="14">
        <v>29.08639230886153</v>
      </c>
      <c r="D42" s="31">
        <v>28.335833476530393</v>
      </c>
      <c r="E42" s="14">
        <v>26.839081764719243</v>
      </c>
      <c r="F42" s="31">
        <v>26.18461169766606</v>
      </c>
      <c r="G42" s="14">
        <v>33.86074682818149</v>
      </c>
      <c r="H42" s="31">
        <v>24.853197560954456</v>
      </c>
    </row>
    <row r="43" spans="1:8" ht="15" thickBot="1" x14ac:dyDescent="0.4">
      <c r="A43" s="16" t="s">
        <v>44</v>
      </c>
      <c r="B43" s="31">
        <v>28.515403271582642</v>
      </c>
      <c r="C43" s="14">
        <v>28.051330883072733</v>
      </c>
      <c r="D43" s="31">
        <v>27.322492694691263</v>
      </c>
      <c r="E43" s="14">
        <v>25.778931142487004</v>
      </c>
      <c r="F43" s="31">
        <v>24.512410471965332</v>
      </c>
      <c r="G43" s="14">
        <v>29.403319874383133</v>
      </c>
      <c r="H43" s="31">
        <v>22.350422712319848</v>
      </c>
    </row>
    <row r="44" spans="1:8" ht="15" thickBot="1" x14ac:dyDescent="0.4">
      <c r="A44" s="12" t="s">
        <v>45</v>
      </c>
      <c r="B44" s="31"/>
      <c r="C44" s="14"/>
      <c r="D44" s="31"/>
      <c r="E44" s="14"/>
      <c r="F44" s="31"/>
      <c r="G44" s="14"/>
      <c r="H44" s="31"/>
    </row>
    <row r="45" spans="1:8" ht="15" thickBot="1" x14ac:dyDescent="0.4">
      <c r="A45" s="16" t="s">
        <v>46</v>
      </c>
      <c r="B45" s="31">
        <v>27.908013975998813</v>
      </c>
      <c r="C45" s="14">
        <v>27.079369725352453</v>
      </c>
      <c r="D45" s="31">
        <v>26.151035445624153</v>
      </c>
      <c r="E45" s="14">
        <v>25.002552422563696</v>
      </c>
      <c r="F45" s="31">
        <v>24.447901646808834</v>
      </c>
      <c r="G45" s="14">
        <v>30.554632386677845</v>
      </c>
      <c r="H45" s="31">
        <v>22.255462923252338</v>
      </c>
    </row>
    <row r="46" spans="1:8" ht="15" thickBot="1" x14ac:dyDescent="0.4">
      <c r="A46" s="16" t="s">
        <v>47</v>
      </c>
      <c r="B46" s="31">
        <v>30.425387494317579</v>
      </c>
      <c r="C46" s="14">
        <v>29.634631968751584</v>
      </c>
      <c r="D46" s="31">
        <v>28.298300330337533</v>
      </c>
      <c r="E46" s="14">
        <v>27.298410535592627</v>
      </c>
      <c r="F46" s="31">
        <v>26.482272320985199</v>
      </c>
      <c r="G46" s="14">
        <v>30.972511941938112</v>
      </c>
      <c r="H46" s="31">
        <v>23.755995731156691</v>
      </c>
    </row>
    <row r="47" spans="1:8" ht="15" thickBot="1" x14ac:dyDescent="0.4">
      <c r="A47" s="16" t="s">
        <v>48</v>
      </c>
      <c r="B47" s="31">
        <v>27.054876587586868</v>
      </c>
      <c r="C47" s="14">
        <v>23.994320870799811</v>
      </c>
      <c r="D47" s="31">
        <v>22.284512964260685</v>
      </c>
      <c r="E47" s="14">
        <v>22.18928164196123</v>
      </c>
      <c r="F47" s="31">
        <v>23.150411019773383</v>
      </c>
      <c r="G47" s="14">
        <v>29.630430084287873</v>
      </c>
      <c r="H47" s="31">
        <v>20.025295109612141</v>
      </c>
    </row>
    <row r="48" spans="1:8" ht="15" thickBot="1" x14ac:dyDescent="0.4">
      <c r="A48" s="16" t="s">
        <v>49</v>
      </c>
      <c r="B48" s="31">
        <v>26.708977918815286</v>
      </c>
      <c r="C48" s="14">
        <v>25.727530260108161</v>
      </c>
      <c r="D48" s="31">
        <v>25.586793912819189</v>
      </c>
      <c r="E48" s="14">
        <v>27.932960893854748</v>
      </c>
      <c r="F48" s="31">
        <v>28.291263957961903</v>
      </c>
      <c r="G48" s="14">
        <v>31.151173330647598</v>
      </c>
      <c r="H48" s="31">
        <v>23.326226012793178</v>
      </c>
    </row>
    <row r="49" spans="1:8" ht="15" thickBot="1" x14ac:dyDescent="0.4">
      <c r="A49" s="16" t="s">
        <v>50</v>
      </c>
      <c r="B49" s="31">
        <v>20.077648363838048</v>
      </c>
      <c r="C49" s="14">
        <v>18.347181675275095</v>
      </c>
      <c r="D49" s="31">
        <v>17.402398571064047</v>
      </c>
      <c r="E49" s="14">
        <v>15.187460283838169</v>
      </c>
      <c r="F49" s="31">
        <v>16.999260901699927</v>
      </c>
      <c r="G49" s="14">
        <v>24.215587044534413</v>
      </c>
      <c r="H49" s="31">
        <v>14.870466321243523</v>
      </c>
    </row>
    <row r="50" spans="1:8" ht="15" thickBot="1" x14ac:dyDescent="0.4">
      <c r="A50" s="12" t="s">
        <v>51</v>
      </c>
      <c r="B50" s="31"/>
      <c r="C50" s="14"/>
      <c r="D50" s="31"/>
      <c r="E50" s="14"/>
      <c r="F50" s="31"/>
      <c r="G50" s="14"/>
      <c r="H50" s="31"/>
    </row>
    <row r="51" spans="1:8" ht="15" thickBot="1" x14ac:dyDescent="0.4">
      <c r="A51" s="16" t="s">
        <v>52</v>
      </c>
      <c r="B51" s="31">
        <v>30.033776699744408</v>
      </c>
      <c r="C51" s="14">
        <v>29.212418085782545</v>
      </c>
      <c r="D51" s="31">
        <v>28.214235715285696</v>
      </c>
      <c r="E51" s="14">
        <v>26.44476920722224</v>
      </c>
      <c r="F51" s="31">
        <v>26.097643097643097</v>
      </c>
      <c r="G51" s="14">
        <v>31.636917423499746</v>
      </c>
      <c r="H51" s="31">
        <v>23.693978238169962</v>
      </c>
    </row>
    <row r="52" spans="1:8" ht="15" thickBot="1" x14ac:dyDescent="0.4">
      <c r="A52" s="16" t="s">
        <v>53</v>
      </c>
      <c r="B52" s="31">
        <v>18.278977989685046</v>
      </c>
      <c r="C52" s="14">
        <v>16.9898162276919</v>
      </c>
      <c r="D52" s="31">
        <v>15.921794547487128</v>
      </c>
      <c r="E52" s="14">
        <v>15.220831365139349</v>
      </c>
      <c r="F52" s="31">
        <v>15.935289212863074</v>
      </c>
      <c r="G52" s="14">
        <v>23.167272404928639</v>
      </c>
      <c r="H52" s="31">
        <v>12.672733400741491</v>
      </c>
    </row>
  </sheetData>
  <mergeCells count="1">
    <mergeCell ref="B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55"/>
  <sheetViews>
    <sheetView topLeftCell="C1" zoomScale="110" zoomScaleNormal="110" workbookViewId="0">
      <selection activeCell="K31" sqref="K31"/>
    </sheetView>
  </sheetViews>
  <sheetFormatPr defaultColWidth="8.81640625" defaultRowHeight="14.5" x14ac:dyDescent="0.35"/>
  <cols>
    <col min="1" max="3" width="8.81640625" style="74"/>
    <col min="4" max="4" width="21.453125" style="74" customWidth="1"/>
    <col min="5" max="5" width="24.7265625" style="109" customWidth="1"/>
    <col min="6" max="6" width="26.453125" style="109" customWidth="1"/>
    <col min="7" max="7" width="20.7265625" style="109" customWidth="1"/>
    <col min="8" max="16384" width="8.81640625" style="74"/>
  </cols>
  <sheetData>
    <row r="5" spans="1:7" x14ac:dyDescent="0.35">
      <c r="D5" s="75"/>
      <c r="E5" s="102"/>
      <c r="F5" s="102"/>
      <c r="G5" s="102"/>
    </row>
    <row r="6" spans="1:7" x14ac:dyDescent="0.35">
      <c r="D6" s="76" t="s">
        <v>119</v>
      </c>
      <c r="E6" s="103"/>
      <c r="F6" s="103"/>
      <c r="G6" s="103"/>
    </row>
    <row r="7" spans="1:7" ht="15" thickBot="1" x14ac:dyDescent="0.4">
      <c r="D7" s="77"/>
      <c r="E7" s="104"/>
      <c r="F7" s="104"/>
      <c r="G7" s="104"/>
    </row>
    <row r="8" spans="1:7" ht="27" customHeight="1" thickBot="1" x14ac:dyDescent="0.4">
      <c r="D8" s="78"/>
      <c r="E8" s="105" t="s">
        <v>109</v>
      </c>
      <c r="F8" s="106" t="s">
        <v>110</v>
      </c>
      <c r="G8" s="172" t="s">
        <v>120</v>
      </c>
    </row>
    <row r="9" spans="1:7" x14ac:dyDescent="0.35">
      <c r="D9" s="83"/>
      <c r="E9" s="85" t="s">
        <v>121</v>
      </c>
      <c r="F9" s="112" t="s">
        <v>121</v>
      </c>
      <c r="G9" s="172"/>
    </row>
    <row r="10" spans="1:7" ht="15" thickBot="1" x14ac:dyDescent="0.4">
      <c r="D10" s="87"/>
      <c r="E10" s="89" t="s">
        <v>112</v>
      </c>
      <c r="F10" s="89" t="s">
        <v>112</v>
      </c>
      <c r="G10" s="89" t="s">
        <v>112</v>
      </c>
    </row>
    <row r="11" spans="1:7" ht="15" thickBot="1" x14ac:dyDescent="0.4">
      <c r="D11" s="91" t="s">
        <v>9</v>
      </c>
      <c r="E11" s="31">
        <f>[1]Foglio1!U11</f>
        <v>12.205630718897281</v>
      </c>
      <c r="F11" s="107">
        <f>[1]Foglio1!W11</f>
        <v>-1.9405036572736365</v>
      </c>
      <c r="G11" s="31">
        <f>[1]Foglio1!Y11</f>
        <v>10.211045544261189</v>
      </c>
    </row>
    <row r="12" spans="1:7" ht="15" thickBot="1" x14ac:dyDescent="0.4">
      <c r="D12" s="93" t="s">
        <v>156</v>
      </c>
      <c r="E12" s="31"/>
      <c r="F12" s="107"/>
      <c r="G12" s="31"/>
    </row>
    <row r="13" spans="1:7" ht="15" thickBot="1" x14ac:dyDescent="0.4">
      <c r="A13" s="61"/>
      <c r="D13" s="94" t="s">
        <v>11</v>
      </c>
      <c r="E13" s="31">
        <f>[1]Foglio1!U13</f>
        <v>12.147587061711709</v>
      </c>
      <c r="F13" s="107">
        <f>[1]Foglio1!W13</f>
        <v>-1.19642551565402</v>
      </c>
      <c r="G13" s="31">
        <f>[1]Foglio1!Y13</f>
        <v>10.917330566548673</v>
      </c>
    </row>
    <row r="14" spans="1:7" ht="15" thickBot="1" x14ac:dyDescent="0.4">
      <c r="A14" s="61"/>
      <c r="D14" s="94" t="s">
        <v>12</v>
      </c>
      <c r="E14" s="31">
        <f>[1]Foglio1!U14</f>
        <v>11.519589792840804</v>
      </c>
      <c r="F14" s="107">
        <f>[1]Foglio1!W14</f>
        <v>-1.2041270194113405</v>
      </c>
      <c r="G14" s="31">
        <f>[1]Foglio1!Y14</f>
        <v>10.285634860266827</v>
      </c>
    </row>
    <row r="15" spans="1:7" ht="15" thickBot="1" x14ac:dyDescent="0.4">
      <c r="A15" s="61"/>
      <c r="D15" s="94" t="s">
        <v>13</v>
      </c>
      <c r="E15" s="31">
        <f>[1]Foglio1!U15</f>
        <v>6.6336851512706021</v>
      </c>
      <c r="F15" s="107">
        <f>[1]Foglio1!W15</f>
        <v>-4.4981633079282863</v>
      </c>
      <c r="G15" s="31">
        <f>[1]Foglio1!Y15</f>
        <v>2.0647915277008138</v>
      </c>
    </row>
    <row r="16" spans="1:7" ht="15" thickBot="1" x14ac:dyDescent="0.4">
      <c r="A16" s="61"/>
      <c r="D16" s="94" t="s">
        <v>14</v>
      </c>
      <c r="E16" s="31">
        <f>[1]Foglio1!U16</f>
        <v>9.6471166943086697</v>
      </c>
      <c r="F16" s="107">
        <f>[1]Foglio1!W16</f>
        <v>-1.4121664484152048</v>
      </c>
      <c r="G16" s="31">
        <f>[1]Foglio1!Y16</f>
        <v>8.2025998434450198</v>
      </c>
    </row>
    <row r="17" spans="1:7" ht="15" thickBot="1" x14ac:dyDescent="0.4">
      <c r="A17" s="61"/>
      <c r="D17" s="94" t="s">
        <v>15</v>
      </c>
      <c r="E17" s="31">
        <f>[1]Foglio1!U17</f>
        <v>15.561683389733574</v>
      </c>
      <c r="F17" s="107">
        <f>[1]Foglio1!W17</f>
        <v>-2.6779857664757127</v>
      </c>
      <c r="G17" s="31">
        <f>[1]Foglio1!Y17</f>
        <v>12.791545350091161</v>
      </c>
    </row>
    <row r="18" spans="1:7" ht="15" thickBot="1" x14ac:dyDescent="0.4">
      <c r="D18" s="91" t="s">
        <v>27</v>
      </c>
      <c r="E18" s="31"/>
      <c r="F18" s="107"/>
      <c r="G18" s="31"/>
    </row>
    <row r="19" spans="1:7" ht="15" thickBot="1" x14ac:dyDescent="0.4">
      <c r="D19" s="94">
        <v>0</v>
      </c>
      <c r="E19" s="31">
        <f>[1]Foglio1!U29</f>
        <v>3.388969536874324</v>
      </c>
      <c r="F19" s="107">
        <f>[1]Foglio1!W29</f>
        <v>-0.98576149354200548</v>
      </c>
      <c r="G19" s="31">
        <f>[1]Foglio1!Y29</f>
        <v>2.3952996091480121</v>
      </c>
    </row>
    <row r="20" spans="1:7" ht="15" thickBot="1" x14ac:dyDescent="0.4">
      <c r="D20" s="94" t="s">
        <v>28</v>
      </c>
      <c r="E20" s="31">
        <f>[1]Foglio1!U30</f>
        <v>14.20086051133063</v>
      </c>
      <c r="F20" s="107">
        <f>[1]Foglio1!W30</f>
        <v>-3.7435452643382217</v>
      </c>
      <c r="G20" s="31">
        <f>[1]Foglio1!Y30</f>
        <v>10.329816789114599</v>
      </c>
    </row>
    <row r="21" spans="1:7" ht="15" thickBot="1" x14ac:dyDescent="0.4">
      <c r="A21" s="96"/>
      <c r="D21" s="94" t="s">
        <v>29</v>
      </c>
      <c r="E21" s="31">
        <f>[1]Foglio1!U31</f>
        <v>11.554546900057872</v>
      </c>
      <c r="F21" s="107">
        <f>[1]Foglio1!W31</f>
        <v>-5.5847459406097366</v>
      </c>
      <c r="G21" s="31">
        <f>[1]Foglio1!Y31</f>
        <v>5.8157418326988948</v>
      </c>
    </row>
    <row r="22" spans="1:7" ht="15" thickBot="1" x14ac:dyDescent="0.4">
      <c r="A22" s="97"/>
      <c r="D22" s="94" t="s">
        <v>30</v>
      </c>
      <c r="E22" s="31">
        <f>[1]Foglio1!U32</f>
        <v>11.525699109045966</v>
      </c>
      <c r="F22" s="107">
        <f>[1]Foglio1!W32</f>
        <v>-3.5558533357758644</v>
      </c>
      <c r="G22" s="31">
        <f>[1]Foglio1!Y32</f>
        <v>7.8731955889083087</v>
      </c>
    </row>
    <row r="23" spans="1:7" ht="15" thickBot="1" x14ac:dyDescent="0.4">
      <c r="A23" s="95"/>
      <c r="D23" s="94" t="s">
        <v>31</v>
      </c>
      <c r="E23" s="31">
        <f>[1]Foglio1!U33</f>
        <v>12.059862548841974</v>
      </c>
      <c r="F23" s="107">
        <f>[1]Foglio1!W33</f>
        <v>-1.9332815161896437</v>
      </c>
      <c r="G23" s="31">
        <f>[1]Foglio1!Y33</f>
        <v>10.071959609425058</v>
      </c>
    </row>
    <row r="24" spans="1:7" ht="15" thickBot="1" x14ac:dyDescent="0.4">
      <c r="A24" s="95"/>
      <c r="D24" s="94" t="s">
        <v>32</v>
      </c>
      <c r="E24" s="31">
        <f>[1]Foglio1!U34</f>
        <v>12.443958754456526</v>
      </c>
      <c r="F24" s="107">
        <f>[1]Foglio1!W34</f>
        <v>-0.76163431823539929</v>
      </c>
      <c r="G24" s="31">
        <f>[1]Foglio1!Y34</f>
        <v>11.661328792355558</v>
      </c>
    </row>
    <row r="25" spans="1:7" ht="15" thickBot="1" x14ac:dyDescent="0.4">
      <c r="D25" s="93" t="s">
        <v>40</v>
      </c>
      <c r="E25" s="31"/>
      <c r="F25" s="107"/>
      <c r="G25" s="31"/>
    </row>
    <row r="26" spans="1:7" ht="15" thickBot="1" x14ac:dyDescent="0.4">
      <c r="D26" s="94" t="s">
        <v>41</v>
      </c>
      <c r="E26" s="31">
        <f>[1]Foglio1!U44</f>
        <v>11.816375423630863</v>
      </c>
      <c r="F26" s="107">
        <f>[1]Foglio1!W44</f>
        <v>-1.7216128445837637</v>
      </c>
      <c r="G26" s="31">
        <f>[1]Foglio1!Y44</f>
        <v>10.048116562870971</v>
      </c>
    </row>
    <row r="27" spans="1:7" ht="15" thickBot="1" x14ac:dyDescent="0.4">
      <c r="D27" s="94" t="s">
        <v>42</v>
      </c>
      <c r="E27" s="31">
        <f>[1]Foglio1!U45</f>
        <v>13.961444320019698</v>
      </c>
      <c r="F27" s="107">
        <f>[1]Foglio1!W45</f>
        <v>-1.7214847760318299</v>
      </c>
      <c r="G27" s="31">
        <f>[1]Foglio1!Y45</f>
        <v>12.183648134382672</v>
      </c>
    </row>
    <row r="28" spans="1:7" ht="15" customHeight="1" thickBot="1" x14ac:dyDescent="0.4">
      <c r="D28" s="94" t="s">
        <v>43</v>
      </c>
      <c r="E28" s="31">
        <f>[1]Foglio1!U46</f>
        <v>13.297816083872874</v>
      </c>
      <c r="F28" s="107">
        <f>[1]Foglio1!W46</f>
        <v>-1.9399262130636279</v>
      </c>
      <c r="G28" s="31">
        <f>[1]Foglio1!Y46</f>
        <v>11.302067372012003</v>
      </c>
    </row>
    <row r="29" spans="1:7" ht="15" customHeight="1" thickBot="1" x14ac:dyDescent="0.4">
      <c r="D29" s="94" t="s">
        <v>44</v>
      </c>
      <c r="E29" s="31">
        <f>[1]Foglio1!U47</f>
        <v>7.6493113885717685</v>
      </c>
      <c r="F29" s="107">
        <f>[1]Foglio1!W47</f>
        <v>-3.2832797525843436</v>
      </c>
      <c r="G29" s="31">
        <f>[1]Foglio1!Y47</f>
        <v>4.3063544772683491</v>
      </c>
    </row>
    <row r="30" spans="1:7" ht="15" customHeight="1" thickBot="1" x14ac:dyDescent="0.4">
      <c r="D30" s="93" t="s">
        <v>45</v>
      </c>
      <c r="E30" s="31"/>
      <c r="F30" s="107"/>
      <c r="G30" s="31"/>
    </row>
    <row r="31" spans="1:7" ht="15" thickBot="1" x14ac:dyDescent="0.4">
      <c r="D31" s="94" t="s">
        <v>46</v>
      </c>
      <c r="E31" s="31">
        <f>[1]Foglio1!U49</f>
        <v>10.131689746696891</v>
      </c>
      <c r="F31" s="107">
        <f>[1]Foglio1!W49</f>
        <v>-3.8654298805730791</v>
      </c>
      <c r="G31" s="31">
        <f>[1]Foglio1!Y49</f>
        <v>6.1722678590336244</v>
      </c>
    </row>
    <row r="32" spans="1:7" ht="15" thickBot="1" x14ac:dyDescent="0.4">
      <c r="D32" s="94" t="s">
        <v>47</v>
      </c>
      <c r="E32" s="31">
        <f>[1]Foglio1!U50</f>
        <v>13.282229869392099</v>
      </c>
      <c r="F32" s="107">
        <f>[1]Foglio1!W50</f>
        <v>-1.8972493355197506</v>
      </c>
      <c r="G32" s="31">
        <f>[1]Foglio1!Y50</f>
        <v>11.324501249566927</v>
      </c>
    </row>
    <row r="33" spans="1:7" ht="15" thickBot="1" x14ac:dyDescent="0.4">
      <c r="D33" s="94" t="s">
        <v>48</v>
      </c>
      <c r="E33" s="31">
        <f>[1]Foglio1!U51</f>
        <v>15.267596373661943</v>
      </c>
      <c r="F33" s="107">
        <f>[1]Foglio1!W51</f>
        <v>-0.84692364155703503</v>
      </c>
      <c r="G33" s="31">
        <f>[1]Foglio1!Y51</f>
        <v>14.393698096895477</v>
      </c>
    </row>
    <row r="34" spans="1:7" ht="15" thickBot="1" x14ac:dyDescent="0.4">
      <c r="D34" s="94" t="s">
        <v>49</v>
      </c>
      <c r="E34" s="31">
        <f>[1]Foglio1!U52</f>
        <v>6.6293313421713211</v>
      </c>
      <c r="F34" s="107">
        <f>[1]Foglio1!W52</f>
        <v>-0.64713744649844995</v>
      </c>
      <c r="G34" s="31">
        <f>[1]Foglio1!Y52</f>
        <v>5.9718976831366355</v>
      </c>
    </row>
    <row r="35" spans="1:7" ht="15" thickBot="1" x14ac:dyDescent="0.4">
      <c r="D35" s="94" t="s">
        <v>50</v>
      </c>
      <c r="E35" s="31">
        <f>[1]Foglio1!U53</f>
        <v>13.264751027799921</v>
      </c>
      <c r="F35" s="107">
        <f>[1]Foglio1!W53</f>
        <v>-0.89428069674440569</v>
      </c>
      <c r="G35" s="31">
        <f>[1]Foglio1!Y53</f>
        <v>12.34200054515644</v>
      </c>
    </row>
    <row r="36" spans="1:7" ht="15" thickBot="1" x14ac:dyDescent="0.4">
      <c r="D36" s="93" t="s">
        <v>51</v>
      </c>
      <c r="E36" s="31"/>
      <c r="F36" s="107"/>
      <c r="G36" s="31"/>
    </row>
    <row r="37" spans="1:7" ht="15" thickBot="1" x14ac:dyDescent="0.4">
      <c r="D37" s="94" t="s">
        <v>52</v>
      </c>
      <c r="E37" s="31">
        <f>[1]Foglio1!U55</f>
        <v>12.950379674006172</v>
      </c>
      <c r="F37" s="107">
        <f>[1]Foglio1!W55</f>
        <v>-2.8724881999509564</v>
      </c>
      <c r="G37" s="31">
        <f>[1]Foglio1!Y55</f>
        <v>9.9914147871075354</v>
      </c>
    </row>
    <row r="38" spans="1:7" ht="15" thickBot="1" x14ac:dyDescent="0.4">
      <c r="D38" s="94" t="s">
        <v>53</v>
      </c>
      <c r="E38" s="31">
        <f>[1]Foglio1!U56</f>
        <v>11.407224661856439</v>
      </c>
      <c r="F38" s="107">
        <f>[1]Foglio1!W56</f>
        <v>-0.9368595067778257</v>
      </c>
      <c r="G38" s="31">
        <f>[1]Foglio1!Y56</f>
        <v>10.446500089878253</v>
      </c>
    </row>
    <row r="39" spans="1:7" ht="15" thickBot="1" x14ac:dyDescent="0.4">
      <c r="D39" s="93" t="s">
        <v>157</v>
      </c>
      <c r="E39" s="31"/>
      <c r="F39" s="107"/>
      <c r="G39" s="31"/>
    </row>
    <row r="40" spans="1:7" ht="15" thickBot="1" x14ac:dyDescent="0.4">
      <c r="D40" s="94" t="s">
        <v>89</v>
      </c>
      <c r="E40" s="31">
        <f>[1]Foglio1!U58</f>
        <v>11.689947982552413</v>
      </c>
      <c r="F40" s="107">
        <f>[1]Foglio1!W58</f>
        <v>-1.1097553759911196</v>
      </c>
      <c r="G40" s="31">
        <f>[1]Foglio1!Y58</f>
        <v>10.551345560164579</v>
      </c>
    </row>
    <row r="41" spans="1:7" ht="15" thickBot="1" x14ac:dyDescent="0.4">
      <c r="D41" s="94" t="s">
        <v>90</v>
      </c>
      <c r="E41" s="31">
        <f>[1]Foglio1!U59</f>
        <v>12.589866073024227</v>
      </c>
      <c r="F41" s="107">
        <f>[1]Foglio1!W59</f>
        <v>-2.2866274937088806</v>
      </c>
      <c r="G41" s="31">
        <f>[1]Foglio1!Y59</f>
        <v>10.235904064372772</v>
      </c>
    </row>
    <row r="42" spans="1:7" ht="15" thickBot="1" x14ac:dyDescent="0.4">
      <c r="D42" s="94" t="s">
        <v>91</v>
      </c>
      <c r="E42" s="31">
        <f>[1]Foglio1!U60</f>
        <v>12.167888697989314</v>
      </c>
      <c r="F42" s="107">
        <f>[1]Foglio1!W60</f>
        <v>-2.956388617714639</v>
      </c>
      <c r="G42" s="31">
        <f>[1]Foglio1!Y60</f>
        <v>9.1322672221382266</v>
      </c>
    </row>
    <row r="43" spans="1:7" ht="15" thickBot="1" x14ac:dyDescent="0.4">
      <c r="D43" s="93" t="s">
        <v>158</v>
      </c>
      <c r="E43" s="31"/>
      <c r="F43" s="107"/>
      <c r="G43" s="31"/>
    </row>
    <row r="44" spans="1:7" ht="15" thickBot="1" x14ac:dyDescent="0.4">
      <c r="D44" s="94" t="s">
        <v>92</v>
      </c>
      <c r="E44" s="31">
        <f>[1]Foglio1!U64</f>
        <v>10.542566114874582</v>
      </c>
      <c r="F44" s="107">
        <f>[1]Foglio1!W64</f>
        <v>-1.910700456344629</v>
      </c>
      <c r="G44" s="31">
        <f>[1]Foglio1!Y64</f>
        <v>8.5837521060915467</v>
      </c>
    </row>
    <row r="45" spans="1:7" ht="15" thickBot="1" x14ac:dyDescent="0.4">
      <c r="D45" s="94" t="s">
        <v>93</v>
      </c>
      <c r="E45" s="31">
        <f>[1]Foglio1!U65</f>
        <v>8.8892651888202963</v>
      </c>
      <c r="F45" s="107">
        <f>[1]Foglio1!W65</f>
        <v>-5.633270524101099</v>
      </c>
      <c r="G45" s="31">
        <f>[1]Foglio1!Y65</f>
        <v>3.1372294587146223</v>
      </c>
    </row>
    <row r="46" spans="1:7" ht="19.5" customHeight="1" thickBot="1" x14ac:dyDescent="0.4">
      <c r="A46" s="98"/>
      <c r="D46" s="94" t="s">
        <v>94</v>
      </c>
      <c r="E46" s="31">
        <f>[1]Foglio1!U66</f>
        <v>10.862117197232461</v>
      </c>
      <c r="F46" s="107">
        <f>[1]Foglio1!W66</f>
        <v>-3.4112423070947901</v>
      </c>
      <c r="G46" s="31">
        <f>[1]Foglio1!Y66</f>
        <v>7.3635635918444535</v>
      </c>
    </row>
    <row r="47" spans="1:7" ht="19.5" customHeight="1" thickBot="1" x14ac:dyDescent="0.4">
      <c r="A47" s="98"/>
      <c r="D47" s="94" t="s">
        <v>95</v>
      </c>
      <c r="E47" s="31">
        <f>[1]Foglio1!U67</f>
        <v>30.620992774394896</v>
      </c>
      <c r="F47" s="107">
        <f>[1]Foglio1!W67</f>
        <v>-1.3302185485559674</v>
      </c>
      <c r="G47" s="31">
        <f>[1]Foglio1!Y67</f>
        <v>29.199567277889489</v>
      </c>
    </row>
    <row r="48" spans="1:7" ht="19.5" customHeight="1" thickBot="1" x14ac:dyDescent="0.4">
      <c r="A48" s="98"/>
      <c r="D48" s="94" t="s">
        <v>96</v>
      </c>
      <c r="E48" s="31">
        <f>[1]Foglio1!U68</f>
        <v>24.638151434759404</v>
      </c>
      <c r="F48" s="107">
        <f>[1]Foglio1!W68</f>
        <v>-1.3731969933013217</v>
      </c>
      <c r="G48" s="31">
        <f>[1]Foglio1!Y68</f>
        <v>23.189365354181845</v>
      </c>
    </row>
    <row r="49" spans="1:7" ht="15" thickBot="1" x14ac:dyDescent="0.4">
      <c r="A49" s="98"/>
      <c r="D49" s="94" t="s">
        <v>97</v>
      </c>
      <c r="E49" s="31">
        <f>[1]Foglio1!U69</f>
        <v>24.951844761137888</v>
      </c>
      <c r="F49" s="107">
        <f>[1]Foglio1!W69</f>
        <v>-3.459220760177077</v>
      </c>
      <c r="G49" s="31">
        <f>[1]Foglio1!Y69</f>
        <v>21.316569665818491</v>
      </c>
    </row>
    <row r="50" spans="1:7" s="99" customFormat="1" x14ac:dyDescent="0.35">
      <c r="A50" s="74"/>
      <c r="D50" s="100" t="s">
        <v>113</v>
      </c>
      <c r="E50" s="108"/>
      <c r="F50" s="108"/>
      <c r="G50" s="108"/>
    </row>
    <row r="51" spans="1:7" s="99" customFormat="1" ht="17.25" customHeight="1" x14ac:dyDescent="0.35">
      <c r="A51" s="74"/>
      <c r="D51" s="100" t="s">
        <v>114</v>
      </c>
      <c r="E51" s="108"/>
      <c r="F51" s="108"/>
      <c r="G51" s="108"/>
    </row>
    <row r="52" spans="1:7" s="99" customFormat="1" ht="15" customHeight="1" x14ac:dyDescent="0.35">
      <c r="A52" s="74"/>
      <c r="D52" s="173" t="s">
        <v>115</v>
      </c>
      <c r="E52" s="173"/>
      <c r="F52" s="173"/>
      <c r="G52" s="173"/>
    </row>
    <row r="53" spans="1:7" ht="15" customHeight="1" x14ac:dyDescent="0.35">
      <c r="D53" s="173" t="s">
        <v>116</v>
      </c>
      <c r="E53" s="173"/>
      <c r="F53" s="173"/>
      <c r="G53" s="173"/>
    </row>
    <row r="54" spans="1:7" ht="15" customHeight="1" x14ac:dyDescent="0.35">
      <c r="A54" s="95"/>
      <c r="D54" s="173" t="s">
        <v>117</v>
      </c>
      <c r="E54" s="173"/>
      <c r="F54" s="173"/>
      <c r="G54" s="173"/>
    </row>
    <row r="55" spans="1:7" x14ac:dyDescent="0.35">
      <c r="A55" s="95"/>
      <c r="D55" s="173" t="s">
        <v>118</v>
      </c>
      <c r="E55" s="173"/>
      <c r="F55" s="173"/>
      <c r="G55" s="173"/>
    </row>
  </sheetData>
  <mergeCells count="5">
    <mergeCell ref="G8:G9"/>
    <mergeCell ref="D52:G52"/>
    <mergeCell ref="D53:G53"/>
    <mergeCell ref="D54:G54"/>
    <mergeCell ref="D55:G55"/>
  </mergeCells>
  <pageMargins left="0.7" right="0.7" top="0.75" bottom="0.75" header="0.3" footer="0.3"/>
  <pageSetup paperSize="9"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J4" sqref="J4"/>
    </sheetView>
  </sheetViews>
  <sheetFormatPr defaultRowHeight="14.5" x14ac:dyDescent="0.35"/>
  <cols>
    <col min="1" max="1" width="13.81640625" customWidth="1"/>
    <col min="2" max="2" width="11.81640625" bestFit="1" customWidth="1"/>
    <col min="3" max="3" width="8.26953125" bestFit="1" customWidth="1"/>
    <col min="4" max="5" width="8.7265625" bestFit="1" customWidth="1"/>
    <col min="6" max="6" width="10.54296875" bestFit="1" customWidth="1"/>
    <col min="7" max="7" width="10.1796875" bestFit="1" customWidth="1"/>
    <col min="10" max="10" width="9.26953125" bestFit="1" customWidth="1"/>
  </cols>
  <sheetData>
    <row r="1" spans="1:8" x14ac:dyDescent="0.35">
      <c r="A1" s="1" t="s">
        <v>153</v>
      </c>
      <c r="C1" s="2"/>
      <c r="E1" s="2"/>
      <c r="G1" s="2"/>
    </row>
    <row r="2" spans="1:8" ht="15" thickBot="1" x14ac:dyDescent="0.4">
      <c r="C2" s="2"/>
      <c r="E2" s="2"/>
      <c r="G2" s="2"/>
    </row>
    <row r="3" spans="1:8" ht="15" thickBot="1" x14ac:dyDescent="0.4">
      <c r="A3" s="3"/>
      <c r="B3" s="3" t="s">
        <v>1</v>
      </c>
      <c r="C3" s="201" t="s">
        <v>2</v>
      </c>
      <c r="D3" s="201"/>
      <c r="E3" s="202"/>
      <c r="F3" s="203" t="s">
        <v>3</v>
      </c>
      <c r="G3" s="205" t="s">
        <v>4</v>
      </c>
      <c r="H3" s="3" t="s">
        <v>5</v>
      </c>
    </row>
    <row r="4" spans="1:8" ht="15" thickBot="1" x14ac:dyDescent="0.4">
      <c r="A4" s="5"/>
      <c r="B4" s="5"/>
      <c r="C4" s="6" t="s">
        <v>6</v>
      </c>
      <c r="D4" s="6" t="s">
        <v>7</v>
      </c>
      <c r="E4" s="71" t="s">
        <v>8</v>
      </c>
      <c r="F4" s="204"/>
      <c r="G4" s="206"/>
      <c r="H4" s="5"/>
    </row>
    <row r="5" spans="1:8" ht="15" thickBot="1" x14ac:dyDescent="0.4">
      <c r="A5" s="7" t="s">
        <v>54</v>
      </c>
      <c r="B5" s="8">
        <v>558593</v>
      </c>
      <c r="C5" s="19">
        <v>7.0206751606267899</v>
      </c>
      <c r="D5" s="11">
        <v>83.936067942133192</v>
      </c>
      <c r="E5" s="72">
        <v>9.0432568972400311</v>
      </c>
      <c r="F5" s="8">
        <v>4162.385343083447</v>
      </c>
      <c r="G5" s="10">
        <v>4047.6073809999998</v>
      </c>
      <c r="H5" s="20">
        <v>2.8356990013959846</v>
      </c>
    </row>
    <row r="6" spans="1:8" ht="15" thickBot="1" x14ac:dyDescent="0.4">
      <c r="A6" s="7" t="s">
        <v>55</v>
      </c>
      <c r="B6" s="8">
        <v>953314</v>
      </c>
      <c r="C6" s="21">
        <v>4.7220538038883308</v>
      </c>
      <c r="D6" s="11">
        <v>87.459640789918112</v>
      </c>
      <c r="E6" s="73">
        <v>7.8183054061935531</v>
      </c>
      <c r="F6" s="8">
        <v>15280.68886674338</v>
      </c>
      <c r="G6" s="15">
        <v>16127.600487</v>
      </c>
      <c r="H6" s="20">
        <v>-5.2513182040892659</v>
      </c>
    </row>
    <row r="7" spans="1:8" ht="15" thickBot="1" x14ac:dyDescent="0.4">
      <c r="A7" s="7" t="s">
        <v>56</v>
      </c>
      <c r="B7" s="8">
        <v>953314</v>
      </c>
      <c r="C7" s="21">
        <v>8.2792238443996418</v>
      </c>
      <c r="D7" s="20">
        <v>72.366817229160603</v>
      </c>
      <c r="E7" s="73">
        <v>19.35395892643977</v>
      </c>
      <c r="F7" s="8">
        <v>281031.88949816022</v>
      </c>
      <c r="G7" s="15">
        <v>301428.55481299997</v>
      </c>
      <c r="H7" s="20">
        <v>-6.7666665911905444</v>
      </c>
    </row>
    <row r="8" spans="1:8" ht="15" thickBot="1" x14ac:dyDescent="0.4">
      <c r="A8" s="7" t="s">
        <v>57</v>
      </c>
      <c r="B8" s="8">
        <v>953314</v>
      </c>
      <c r="C8" s="21">
        <v>10.841758329364721</v>
      </c>
      <c r="D8" s="20">
        <v>73.584464300324967</v>
      </c>
      <c r="E8" s="73">
        <v>15.573777370310307</v>
      </c>
      <c r="F8" s="8">
        <v>13488.410131999999</v>
      </c>
      <c r="G8" s="15">
        <v>14319.886838999999</v>
      </c>
      <c r="H8" s="20">
        <v>-5.8064474695113191</v>
      </c>
    </row>
    <row r="9" spans="1:8" ht="15" thickBot="1" x14ac:dyDescent="0.4">
      <c r="A9" s="7" t="s">
        <v>58</v>
      </c>
      <c r="B9" s="8">
        <v>953314</v>
      </c>
      <c r="C9" s="21">
        <v>9.4453663745628411</v>
      </c>
      <c r="D9" s="20">
        <v>85.759361553486045</v>
      </c>
      <c r="E9" s="73">
        <v>4.7952720719511097</v>
      </c>
      <c r="F9" s="22">
        <v>9456</v>
      </c>
      <c r="G9" s="23">
        <v>10667</v>
      </c>
      <c r="H9" s="20">
        <v>-11.352770225930438</v>
      </c>
    </row>
    <row r="10" spans="1:8" ht="15" thickBot="1" x14ac:dyDescent="0.4">
      <c r="A10" s="7" t="s">
        <v>59</v>
      </c>
      <c r="B10" s="8">
        <v>953314</v>
      </c>
      <c r="C10" s="21">
        <v>17.334582309711177</v>
      </c>
      <c r="D10" s="20">
        <v>71.8173655269932</v>
      </c>
      <c r="E10" s="73">
        <v>10.84805216329562</v>
      </c>
      <c r="F10" s="8">
        <v>187774.63748175808</v>
      </c>
      <c r="G10" s="10">
        <v>186717.87632181987</v>
      </c>
      <c r="H10" s="20">
        <v>0.565966784089175</v>
      </c>
    </row>
  </sheetData>
  <mergeCells count="3">
    <mergeCell ref="C3:E3"/>
    <mergeCell ref="F3:F4"/>
    <mergeCell ref="G3:G4"/>
  </mergeCells>
  <pageMargins left="0.7" right="0.7" top="0.75" bottom="0.75" header="0.3" footer="0.3"/>
  <pageSetup paperSize="9" orientation="portrait"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activeCell="A2" sqref="A2"/>
    </sheetView>
  </sheetViews>
  <sheetFormatPr defaultRowHeight="14.5" x14ac:dyDescent="0.35"/>
  <cols>
    <col min="1" max="1" width="22.1796875" customWidth="1"/>
    <col min="2" max="2" width="11.81640625" bestFit="1" customWidth="1"/>
    <col min="3" max="3" width="8.26953125" style="2" bestFit="1" customWidth="1"/>
    <col min="4" max="4" width="8.7265625" bestFit="1" customWidth="1"/>
    <col min="5" max="5" width="8.7265625" style="2" bestFit="1" customWidth="1"/>
    <col min="6" max="6" width="11.7265625" bestFit="1" customWidth="1"/>
    <col min="7" max="7" width="11.7265625" style="2" bestFit="1" customWidth="1"/>
    <col min="8" max="8" width="9.1796875" bestFit="1" customWidth="1"/>
    <col min="9" max="9" width="10.26953125" customWidth="1"/>
  </cols>
  <sheetData>
    <row r="1" spans="1:10" x14ac:dyDescent="0.35">
      <c r="A1" s="1" t="s">
        <v>154</v>
      </c>
    </row>
    <row r="2" spans="1:10" ht="15" thickBot="1" x14ac:dyDescent="0.4"/>
    <row r="3" spans="1:10" ht="15" thickBot="1" x14ac:dyDescent="0.4">
      <c r="A3" s="3"/>
      <c r="B3" s="3" t="s">
        <v>1</v>
      </c>
      <c r="C3" s="201" t="s">
        <v>2</v>
      </c>
      <c r="D3" s="201"/>
      <c r="E3" s="201"/>
      <c r="F3" s="203" t="s">
        <v>3</v>
      </c>
      <c r="G3" s="205" t="s">
        <v>4</v>
      </c>
      <c r="H3" s="3" t="s">
        <v>5</v>
      </c>
      <c r="J3" s="4"/>
    </row>
    <row r="4" spans="1:10" ht="15" thickBot="1" x14ac:dyDescent="0.4">
      <c r="A4" s="5"/>
      <c r="B4" s="5"/>
      <c r="C4" s="6" t="s">
        <v>6</v>
      </c>
      <c r="D4" s="6" t="s">
        <v>7</v>
      </c>
      <c r="E4" s="6" t="s">
        <v>8</v>
      </c>
      <c r="F4" s="204"/>
      <c r="G4" s="206"/>
      <c r="H4" s="5"/>
    </row>
    <row r="5" spans="1:10" ht="15" thickBot="1" x14ac:dyDescent="0.4">
      <c r="A5" s="7" t="s">
        <v>9</v>
      </c>
      <c r="B5" s="8">
        <v>953314</v>
      </c>
      <c r="C5" s="9">
        <v>17.334582309711177</v>
      </c>
      <c r="D5" s="32">
        <v>71.8173655269932</v>
      </c>
      <c r="E5" s="9">
        <v>10.84805216329562</v>
      </c>
      <c r="F5" s="8">
        <v>187774.63748175808</v>
      </c>
      <c r="G5" s="10">
        <v>186717.87632181987</v>
      </c>
      <c r="H5" s="11">
        <v>0.565966784089175</v>
      </c>
    </row>
    <row r="6" spans="1:10" ht="15" thickBot="1" x14ac:dyDescent="0.4">
      <c r="A6" s="12" t="s">
        <v>103</v>
      </c>
      <c r="B6" s="13"/>
      <c r="C6" s="14"/>
      <c r="D6" s="31"/>
      <c r="E6" s="14"/>
      <c r="F6" s="13"/>
      <c r="G6" s="15"/>
      <c r="H6" s="11"/>
    </row>
    <row r="7" spans="1:10" ht="15" thickBot="1" x14ac:dyDescent="0.4">
      <c r="A7" s="16" t="s">
        <v>11</v>
      </c>
      <c r="B7" s="13">
        <v>135964</v>
      </c>
      <c r="C7" s="14">
        <v>17.069224206407579</v>
      </c>
      <c r="D7" s="31">
        <v>67.842222941366842</v>
      </c>
      <c r="E7" s="14">
        <v>15.08855285222559</v>
      </c>
      <c r="F7" s="13">
        <v>69185.371377537725</v>
      </c>
      <c r="G7" s="15">
        <v>62784.194077151064</v>
      </c>
      <c r="H7" s="11">
        <v>10.195523562061986</v>
      </c>
    </row>
    <row r="8" spans="1:10" ht="15" thickBot="1" x14ac:dyDescent="0.4">
      <c r="A8" s="16" t="s">
        <v>12</v>
      </c>
      <c r="B8" s="13">
        <v>13896</v>
      </c>
      <c r="C8" s="14">
        <v>19.624352331606218</v>
      </c>
      <c r="D8" s="31">
        <v>69.135002878526194</v>
      </c>
      <c r="E8" s="14">
        <v>11.240644789867588</v>
      </c>
      <c r="F8" s="13">
        <v>10347.586833580879</v>
      </c>
      <c r="G8" s="15">
        <v>10862.670338616359</v>
      </c>
      <c r="H8" s="11">
        <v>-4.741776091688787</v>
      </c>
    </row>
    <row r="9" spans="1:10" ht="15" thickBot="1" x14ac:dyDescent="0.4">
      <c r="A9" s="16" t="s">
        <v>13</v>
      </c>
      <c r="B9" s="13">
        <v>150736</v>
      </c>
      <c r="C9" s="14">
        <v>16.73787283727842</v>
      </c>
      <c r="D9" s="31">
        <v>72.581864982485939</v>
      </c>
      <c r="E9" s="14">
        <v>10.680262180235642</v>
      </c>
      <c r="F9" s="13">
        <v>14675.38553436968</v>
      </c>
      <c r="G9" s="15">
        <v>14830.073267732589</v>
      </c>
      <c r="H9" s="11">
        <v>-1.0430678970378391</v>
      </c>
    </row>
    <row r="10" spans="1:10" ht="15" thickBot="1" x14ac:dyDescent="0.4">
      <c r="A10" s="16" t="s">
        <v>14</v>
      </c>
      <c r="B10" s="13">
        <v>215035</v>
      </c>
      <c r="C10" s="14">
        <v>16.546608691608341</v>
      </c>
      <c r="D10" s="31">
        <v>72.486804473690327</v>
      </c>
      <c r="E10" s="14">
        <v>10.966586834701328</v>
      </c>
      <c r="F10" s="13">
        <v>37181.536898111764</v>
      </c>
      <c r="G10" s="15">
        <v>37086.53028559604</v>
      </c>
      <c r="H10" s="11">
        <v>0.25617552190538562</v>
      </c>
    </row>
    <row r="11" spans="1:10" ht="15" thickBot="1" x14ac:dyDescent="0.4">
      <c r="A11" s="16" t="s">
        <v>15</v>
      </c>
      <c r="B11" s="13">
        <v>437683</v>
      </c>
      <c r="C11" s="14">
        <v>17.936954371085921</v>
      </c>
      <c r="D11" s="31">
        <v>72.545198237080271</v>
      </c>
      <c r="E11" s="14">
        <v>9.5178473918338149</v>
      </c>
      <c r="F11" s="13">
        <v>56384.756838157991</v>
      </c>
      <c r="G11" s="15">
        <v>61154.408352723818</v>
      </c>
      <c r="H11" s="11">
        <v>-7.7993584486266823</v>
      </c>
    </row>
    <row r="12" spans="1:10" ht="15" thickBot="1" x14ac:dyDescent="0.4">
      <c r="A12" s="12" t="s">
        <v>102</v>
      </c>
      <c r="B12" s="13"/>
      <c r="C12" s="14"/>
      <c r="D12" s="31"/>
      <c r="E12" s="14"/>
      <c r="F12" s="13"/>
      <c r="G12" s="15"/>
      <c r="H12" s="11"/>
    </row>
    <row r="13" spans="1:10" ht="15" thickBot="1" x14ac:dyDescent="0.4">
      <c r="A13" s="17" t="s">
        <v>17</v>
      </c>
      <c r="B13" s="13"/>
      <c r="C13" s="14"/>
      <c r="D13" s="31"/>
      <c r="E13" s="14"/>
      <c r="F13" s="13"/>
      <c r="G13" s="15"/>
      <c r="H13" s="11"/>
    </row>
    <row r="14" spans="1:10" ht="15" thickBot="1" x14ac:dyDescent="0.4">
      <c r="A14" s="18" t="s">
        <v>18</v>
      </c>
      <c r="B14" s="13">
        <v>3600</v>
      </c>
      <c r="C14" s="14">
        <v>14.888888888888888</v>
      </c>
      <c r="D14" s="31">
        <v>66.833333333333329</v>
      </c>
      <c r="E14" s="14">
        <v>18.277777777777779</v>
      </c>
      <c r="F14" s="13">
        <v>5546.5263541984314</v>
      </c>
      <c r="G14" s="15">
        <v>5167.4376124919054</v>
      </c>
      <c r="H14" s="11">
        <v>7.3361067928542854</v>
      </c>
    </row>
    <row r="15" spans="1:10" ht="15" thickBot="1" x14ac:dyDescent="0.4">
      <c r="A15" s="18" t="s">
        <v>19</v>
      </c>
      <c r="B15" s="13">
        <v>23607</v>
      </c>
      <c r="C15" s="14">
        <v>16.507815478459779</v>
      </c>
      <c r="D15" s="31">
        <v>66.039733977210147</v>
      </c>
      <c r="E15" s="14">
        <v>17.452450544330073</v>
      </c>
      <c r="F15" s="13">
        <v>20088.341845160609</v>
      </c>
      <c r="G15" s="15">
        <v>19336.479177281908</v>
      </c>
      <c r="H15" s="11">
        <v>3.8883121429988705</v>
      </c>
    </row>
    <row r="16" spans="1:10" ht="15" thickBot="1" x14ac:dyDescent="0.4">
      <c r="A16" s="18" t="s">
        <v>20</v>
      </c>
      <c r="B16" s="13">
        <v>54388</v>
      </c>
      <c r="C16" s="14">
        <v>17.546149886004265</v>
      </c>
      <c r="D16" s="31">
        <v>66.28300360373612</v>
      </c>
      <c r="E16" s="14">
        <v>16.170846510259615</v>
      </c>
      <c r="F16" s="13">
        <v>18519.045803502107</v>
      </c>
      <c r="G16" s="15">
        <v>16883.5913729243</v>
      </c>
      <c r="H16" s="11">
        <v>9.6866501590445715</v>
      </c>
    </row>
    <row r="17" spans="1:8" ht="15" thickBot="1" x14ac:dyDescent="0.4">
      <c r="A17" s="18" t="s">
        <v>21</v>
      </c>
      <c r="B17" s="13">
        <v>52924</v>
      </c>
      <c r="C17" s="14">
        <v>16.88836822613559</v>
      </c>
      <c r="D17" s="31">
        <v>70.340488247298012</v>
      </c>
      <c r="E17" s="14">
        <v>12.771143526566398</v>
      </c>
      <c r="F17" s="13">
        <v>24698.123543312398</v>
      </c>
      <c r="G17" s="15">
        <v>21071.059553270599</v>
      </c>
      <c r="H17" s="11">
        <v>17.21348649256138</v>
      </c>
    </row>
    <row r="18" spans="1:8" ht="15" thickBot="1" x14ac:dyDescent="0.4">
      <c r="A18" s="17" t="s">
        <v>22</v>
      </c>
      <c r="B18" s="13"/>
      <c r="C18" s="14"/>
      <c r="D18" s="31"/>
      <c r="E18" s="14"/>
      <c r="F18" s="13"/>
      <c r="G18" s="15"/>
      <c r="H18" s="11"/>
    </row>
    <row r="19" spans="1:8" ht="15" thickBot="1" x14ac:dyDescent="0.4">
      <c r="A19" s="18" t="s">
        <v>23</v>
      </c>
      <c r="B19" s="13">
        <v>50349</v>
      </c>
      <c r="C19" s="14">
        <v>15.128403741881666</v>
      </c>
      <c r="D19" s="31">
        <v>72.229835746489499</v>
      </c>
      <c r="E19" s="14">
        <v>12.64176051162883</v>
      </c>
      <c r="F19" s="13">
        <v>6858.1170752855314</v>
      </c>
      <c r="G19" s="15">
        <v>6779.8456475844541</v>
      </c>
      <c r="H19" s="11">
        <v>1.1544721188300813</v>
      </c>
    </row>
    <row r="20" spans="1:8" ht="15" thickBot="1" x14ac:dyDescent="0.4">
      <c r="A20" s="18" t="s">
        <v>24</v>
      </c>
      <c r="B20" s="13">
        <v>73513</v>
      </c>
      <c r="C20" s="14">
        <v>14.956538299348415</v>
      </c>
      <c r="D20" s="31">
        <v>72.932678573857686</v>
      </c>
      <c r="E20" s="14">
        <v>12.110783126793901</v>
      </c>
      <c r="F20" s="13">
        <v>28907.197892029479</v>
      </c>
      <c r="G20" s="15">
        <v>33841.973862681501</v>
      </c>
      <c r="H20" s="11">
        <v>-14.581820761033503</v>
      </c>
    </row>
    <row r="21" spans="1:8" ht="15" thickBot="1" x14ac:dyDescent="0.4">
      <c r="A21" s="18" t="s">
        <v>25</v>
      </c>
      <c r="B21" s="13">
        <v>3803</v>
      </c>
      <c r="C21" s="14">
        <v>15.09334735734946</v>
      </c>
      <c r="D21" s="31">
        <v>73.284249276886669</v>
      </c>
      <c r="E21" s="14">
        <v>11.622403365763871</v>
      </c>
      <c r="F21" s="13">
        <v>564.2418257746989</v>
      </c>
      <c r="G21" s="15">
        <v>565.28597325381656</v>
      </c>
      <c r="H21" s="11">
        <v>-0.18471137238865129</v>
      </c>
    </row>
    <row r="22" spans="1:8" ht="15" thickBot="1" x14ac:dyDescent="0.4">
      <c r="A22" s="18" t="s">
        <v>21</v>
      </c>
      <c r="B22" s="13">
        <v>525053</v>
      </c>
      <c r="C22" s="14">
        <v>18.07474673985293</v>
      </c>
      <c r="D22" s="31">
        <v>72.491919863328079</v>
      </c>
      <c r="E22" s="14">
        <v>9.4333333968189876</v>
      </c>
      <c r="F22" s="13">
        <v>57236.736943180054</v>
      </c>
      <c r="G22" s="15">
        <v>57053.833154800086</v>
      </c>
      <c r="H22" s="11">
        <v>0.32058106925736002</v>
      </c>
    </row>
    <row r="23" spans="1:8" ht="15" thickBot="1" x14ac:dyDescent="0.4">
      <c r="A23" s="17" t="s">
        <v>26</v>
      </c>
      <c r="B23" s="13">
        <v>166077</v>
      </c>
      <c r="C23" s="14">
        <v>17.010784154338047</v>
      </c>
      <c r="D23" s="31">
        <v>72.244802109864708</v>
      </c>
      <c r="E23" s="14">
        <v>10.74441373579725</v>
      </c>
      <c r="F23" s="13">
        <v>25356.306199314738</v>
      </c>
      <c r="G23" s="15">
        <v>26018.369967531311</v>
      </c>
      <c r="H23" s="11">
        <v>-2.5446012530484086</v>
      </c>
    </row>
    <row r="24" spans="1:8" ht="15" thickBot="1" x14ac:dyDescent="0.4">
      <c r="A24" s="7" t="s">
        <v>27</v>
      </c>
      <c r="B24" s="13"/>
      <c r="C24" s="14"/>
      <c r="D24" s="31"/>
      <c r="E24" s="14"/>
      <c r="F24" s="13"/>
      <c r="G24" s="15"/>
      <c r="H24" s="11"/>
    </row>
    <row r="25" spans="1:8" ht="15" thickBot="1" x14ac:dyDescent="0.4">
      <c r="A25" s="16">
        <v>0</v>
      </c>
      <c r="B25" s="13">
        <v>27506</v>
      </c>
      <c r="C25" s="14">
        <v>6.4131462226423324</v>
      </c>
      <c r="D25" s="31">
        <v>90.060350468988588</v>
      </c>
      <c r="E25" s="14">
        <v>3.5265033083690831</v>
      </c>
      <c r="F25" s="13">
        <v>1003.8785839492029</v>
      </c>
      <c r="G25" s="15">
        <v>1004.729961020298</v>
      </c>
      <c r="H25" s="11">
        <v>-8.4736904852571029E-2</v>
      </c>
    </row>
    <row r="26" spans="1:8" ht="15" thickBot="1" x14ac:dyDescent="0.4">
      <c r="A26" s="16" t="s">
        <v>28</v>
      </c>
      <c r="B26" s="13">
        <v>582847</v>
      </c>
      <c r="C26" s="14">
        <v>16.930000497557678</v>
      </c>
      <c r="D26" s="31">
        <v>74.645147011136714</v>
      </c>
      <c r="E26" s="14">
        <v>8.4248524913056073</v>
      </c>
      <c r="F26" s="13">
        <v>9769.0267787204648</v>
      </c>
      <c r="G26" s="15">
        <v>10192.781737079629</v>
      </c>
      <c r="H26" s="11">
        <v>-4.1574024568544923</v>
      </c>
    </row>
    <row r="27" spans="1:8" ht="15" thickBot="1" x14ac:dyDescent="0.4">
      <c r="A27" s="16" t="s">
        <v>29</v>
      </c>
      <c r="B27" s="13">
        <v>209492</v>
      </c>
      <c r="C27" s="14">
        <v>19.384033757852329</v>
      </c>
      <c r="D27" s="31">
        <v>66.059324461077267</v>
      </c>
      <c r="E27" s="14">
        <v>14.556641781070399</v>
      </c>
      <c r="F27" s="13">
        <v>15199.816178708459</v>
      </c>
      <c r="G27" s="15">
        <v>15515.41277293102</v>
      </c>
      <c r="H27" s="11">
        <v>-2.0340844219959591</v>
      </c>
    </row>
    <row r="28" spans="1:8" ht="15" thickBot="1" x14ac:dyDescent="0.4">
      <c r="A28" s="16" t="s">
        <v>30</v>
      </c>
      <c r="B28" s="13">
        <v>101195</v>
      </c>
      <c r="C28" s="14">
        <v>18.831958100696674</v>
      </c>
      <c r="D28" s="31">
        <v>65.013093532289147</v>
      </c>
      <c r="E28" s="14">
        <v>16.154948367014178</v>
      </c>
      <c r="F28" s="13">
        <v>27433.982579974127</v>
      </c>
      <c r="G28" s="15">
        <v>27662.830647158247</v>
      </c>
      <c r="H28" s="11">
        <v>-0.82727639157068655</v>
      </c>
    </row>
    <row r="29" spans="1:8" ht="15" thickBot="1" x14ac:dyDescent="0.4">
      <c r="A29" s="16" t="s">
        <v>31</v>
      </c>
      <c r="B29" s="13">
        <v>25813</v>
      </c>
      <c r="C29" s="14">
        <v>16.507186301476001</v>
      </c>
      <c r="D29" s="31">
        <v>64.796807810018208</v>
      </c>
      <c r="E29" s="14">
        <v>18.696005888505791</v>
      </c>
      <c r="F29" s="13">
        <v>34979.711739524129</v>
      </c>
      <c r="G29" s="15">
        <v>34385.907617113277</v>
      </c>
      <c r="H29" s="11">
        <v>1.7268822129776409</v>
      </c>
    </row>
    <row r="30" spans="1:8" ht="15" thickBot="1" x14ac:dyDescent="0.4">
      <c r="A30" s="16" t="s">
        <v>32</v>
      </c>
      <c r="B30" s="13">
        <v>6461</v>
      </c>
      <c r="C30" s="14">
        <v>13.728524996130631</v>
      </c>
      <c r="D30" s="31">
        <v>60.377650518495585</v>
      </c>
      <c r="E30" s="14">
        <v>25.893824485373777</v>
      </c>
      <c r="F30" s="13">
        <v>99388.221620881668</v>
      </c>
      <c r="G30" s="15">
        <v>97956.213586517406</v>
      </c>
      <c r="H30" s="11">
        <v>1.4618858589296906</v>
      </c>
    </row>
    <row r="31" spans="1:8" ht="15" thickBot="1" x14ac:dyDescent="0.4">
      <c r="A31" s="7" t="s">
        <v>33</v>
      </c>
      <c r="B31" s="13"/>
      <c r="C31" s="14"/>
      <c r="D31" s="31"/>
      <c r="E31" s="14"/>
      <c r="F31" s="13"/>
      <c r="G31" s="15"/>
      <c r="H31" s="11"/>
    </row>
    <row r="32" spans="1:8" ht="15" thickBot="1" x14ac:dyDescent="0.4">
      <c r="A32" s="16" t="s">
        <v>0</v>
      </c>
      <c r="B32" s="13">
        <v>199271</v>
      </c>
      <c r="C32" s="14">
        <v>18.40057007793407</v>
      </c>
      <c r="D32" s="31">
        <v>73.79347722448324</v>
      </c>
      <c r="E32" s="14">
        <v>7.8059526975826898</v>
      </c>
      <c r="F32" s="13">
        <v>8622.1845991752543</v>
      </c>
      <c r="G32" s="15">
        <v>8969.2697128052514</v>
      </c>
      <c r="H32" s="11">
        <v>-3.8697143105694596</v>
      </c>
    </row>
    <row r="33" spans="1:8" ht="15" thickBot="1" x14ac:dyDescent="0.4">
      <c r="A33" s="16" t="s">
        <v>34</v>
      </c>
      <c r="B33" s="13">
        <v>585505</v>
      </c>
      <c r="C33" s="14">
        <v>16.432993740446282</v>
      </c>
      <c r="D33" s="31">
        <v>73.410816303874441</v>
      </c>
      <c r="E33" s="14">
        <v>10.156189955679286</v>
      </c>
      <c r="F33" s="13">
        <v>27750.033090404388</v>
      </c>
      <c r="G33" s="15">
        <v>28247.309099035429</v>
      </c>
      <c r="H33" s="11">
        <v>-1.7604367442137048</v>
      </c>
    </row>
    <row r="34" spans="1:8" ht="15" thickBot="1" x14ac:dyDescent="0.4">
      <c r="A34" s="16" t="s">
        <v>35</v>
      </c>
      <c r="B34" s="13">
        <v>99191</v>
      </c>
      <c r="C34" s="14">
        <v>19.13984131624845</v>
      </c>
      <c r="D34" s="31">
        <v>65.006905868475968</v>
      </c>
      <c r="E34" s="14">
        <v>15.853252815275578</v>
      </c>
      <c r="F34" s="13">
        <v>18579.970607906089</v>
      </c>
      <c r="G34" s="15">
        <v>18686.071205140939</v>
      </c>
      <c r="H34" s="11">
        <v>-0.56780580610042697</v>
      </c>
    </row>
    <row r="35" spans="1:8" ht="15" thickBot="1" x14ac:dyDescent="0.4">
      <c r="A35" s="16" t="s">
        <v>36</v>
      </c>
      <c r="B35" s="13">
        <v>46893</v>
      </c>
      <c r="C35" s="14">
        <v>19.740686243149298</v>
      </c>
      <c r="D35" s="31">
        <v>63.544665515108868</v>
      </c>
      <c r="E35" s="14">
        <v>16.714648241741838</v>
      </c>
      <c r="F35" s="13">
        <v>22934.564406947418</v>
      </c>
      <c r="G35" s="15">
        <v>22955.276268837439</v>
      </c>
      <c r="H35" s="11">
        <v>-9.0227020783615761E-2</v>
      </c>
    </row>
    <row r="36" spans="1:8" ht="15" thickBot="1" x14ac:dyDescent="0.4">
      <c r="A36" s="16" t="s">
        <v>37</v>
      </c>
      <c r="B36" s="13">
        <v>19242</v>
      </c>
      <c r="C36" s="14">
        <v>18.724664795759278</v>
      </c>
      <c r="D36" s="31">
        <v>60.924020372102696</v>
      </c>
      <c r="E36" s="14">
        <v>20.35131483213803</v>
      </c>
      <c r="F36" s="13">
        <v>38729.591738532588</v>
      </c>
      <c r="G36" s="15">
        <v>37400.072788179605</v>
      </c>
      <c r="H36" s="11">
        <v>3.5548565851272405</v>
      </c>
    </row>
    <row r="37" spans="1:8" ht="15" thickBot="1" x14ac:dyDescent="0.4">
      <c r="A37" s="16" t="s">
        <v>38</v>
      </c>
      <c r="B37" s="13">
        <v>1861</v>
      </c>
      <c r="C37" s="14">
        <v>16.442772702847932</v>
      </c>
      <c r="D37" s="31">
        <v>55.991402471789364</v>
      </c>
      <c r="E37" s="14">
        <v>27.565824825362707</v>
      </c>
      <c r="F37" s="13">
        <v>13679.943224541879</v>
      </c>
      <c r="G37" s="15">
        <v>12277.386244779938</v>
      </c>
      <c r="H37" s="11">
        <v>11.423905315011783</v>
      </c>
    </row>
    <row r="38" spans="1:8" ht="15" thickBot="1" x14ac:dyDescent="0.4">
      <c r="A38" s="16" t="s">
        <v>39</v>
      </c>
      <c r="B38" s="13">
        <v>1351</v>
      </c>
      <c r="C38" s="14">
        <v>16.21021465581051</v>
      </c>
      <c r="D38" s="31">
        <v>53.8860103626943</v>
      </c>
      <c r="E38" s="14">
        <v>29.903774981495189</v>
      </c>
      <c r="F38" s="13">
        <v>57478.349814250425</v>
      </c>
      <c r="G38" s="15">
        <v>58182.491003041287</v>
      </c>
      <c r="H38" s="11">
        <v>-1.2102286730110183</v>
      </c>
    </row>
    <row r="39" spans="1:8" ht="15" thickBot="1" x14ac:dyDescent="0.4">
      <c r="A39" s="12" t="s">
        <v>40</v>
      </c>
      <c r="B39" s="13"/>
      <c r="C39" s="14"/>
      <c r="D39" s="31"/>
      <c r="E39" s="14"/>
      <c r="F39" s="13"/>
      <c r="G39" s="15"/>
      <c r="H39" s="11"/>
    </row>
    <row r="40" spans="1:8" ht="15" thickBot="1" x14ac:dyDescent="0.4">
      <c r="A40" s="16" t="s">
        <v>41</v>
      </c>
      <c r="B40" s="13">
        <v>266507</v>
      </c>
      <c r="C40" s="14">
        <v>16.895991474895595</v>
      </c>
      <c r="D40" s="31">
        <v>69.90135343536943</v>
      </c>
      <c r="E40" s="14">
        <v>13.20265508973498</v>
      </c>
      <c r="F40" s="13">
        <v>79865.716266983611</v>
      </c>
      <c r="G40" s="15">
        <v>75609.376343341137</v>
      </c>
      <c r="H40" s="11">
        <v>5.629381076117455</v>
      </c>
    </row>
    <row r="41" spans="1:8" ht="15" thickBot="1" x14ac:dyDescent="0.4">
      <c r="A41" s="16" t="s">
        <v>42</v>
      </c>
      <c r="B41" s="13">
        <v>189022</v>
      </c>
      <c r="C41" s="14">
        <v>16.978446953264701</v>
      </c>
      <c r="D41" s="31">
        <v>69.321560453280568</v>
      </c>
      <c r="E41" s="14">
        <v>13.699992593454729</v>
      </c>
      <c r="F41" s="13">
        <v>47049.01379300798</v>
      </c>
      <c r="G41" s="15">
        <v>45927.645300624732</v>
      </c>
      <c r="H41" s="11">
        <v>2.4415980506799344</v>
      </c>
    </row>
    <row r="42" spans="1:8" ht="15" thickBot="1" x14ac:dyDescent="0.4">
      <c r="A42" s="16" t="s">
        <v>43</v>
      </c>
      <c r="B42" s="13">
        <v>230582</v>
      </c>
      <c r="C42" s="14">
        <v>17.448456514385338</v>
      </c>
      <c r="D42" s="31">
        <v>72.74678856111926</v>
      </c>
      <c r="E42" s="14">
        <v>9.8047549244954073</v>
      </c>
      <c r="F42" s="13">
        <v>39904.17684503887</v>
      </c>
      <c r="G42" s="15">
        <v>44055.047713509215</v>
      </c>
      <c r="H42" s="11">
        <v>-9.4220096990100526</v>
      </c>
    </row>
    <row r="43" spans="1:8" ht="15" thickBot="1" x14ac:dyDescent="0.4">
      <c r="A43" s="16" t="s">
        <v>44</v>
      </c>
      <c r="B43" s="13">
        <v>267203</v>
      </c>
      <c r="C43" s="14">
        <v>17.92569694202535</v>
      </c>
      <c r="D43" s="31">
        <v>74.691900914286151</v>
      </c>
      <c r="E43" s="14">
        <v>7.3824021436885063</v>
      </c>
      <c r="F43" s="13">
        <v>20955.730576727598</v>
      </c>
      <c r="G43" s="15">
        <v>21125.8069643448</v>
      </c>
      <c r="H43" s="11">
        <v>-0.8050645729379694</v>
      </c>
    </row>
    <row r="44" spans="1:8" ht="15" thickBot="1" x14ac:dyDescent="0.4">
      <c r="A44" s="12" t="s">
        <v>45</v>
      </c>
      <c r="B44" s="13"/>
      <c r="C44" s="14"/>
      <c r="D44" s="31"/>
      <c r="E44" s="14"/>
      <c r="F44" s="13"/>
      <c r="G44" s="15"/>
      <c r="H44" s="11"/>
    </row>
    <row r="45" spans="1:8" ht="15" thickBot="1" x14ac:dyDescent="0.4">
      <c r="A45" s="16" t="s">
        <v>46</v>
      </c>
      <c r="B45" s="13">
        <v>764792</v>
      </c>
      <c r="C45" s="14">
        <v>16.989848220169669</v>
      </c>
      <c r="D45" s="31">
        <v>72.51801797089928</v>
      </c>
      <c r="E45" s="14">
        <v>10.492133808931056</v>
      </c>
      <c r="F45" s="13">
        <v>52698.837666644737</v>
      </c>
      <c r="G45" s="15">
        <v>53282.043043007638</v>
      </c>
      <c r="H45" s="11">
        <v>-1.0945627139187502</v>
      </c>
    </row>
    <row r="46" spans="1:8" ht="15" thickBot="1" x14ac:dyDescent="0.4">
      <c r="A46" s="16" t="s">
        <v>47</v>
      </c>
      <c r="B46" s="13">
        <v>170538</v>
      </c>
      <c r="C46" s="14">
        <v>19.109523977060832</v>
      </c>
      <c r="D46" s="31">
        <v>69.555172454233073</v>
      </c>
      <c r="E46" s="14">
        <v>11.335303568706095</v>
      </c>
      <c r="F46" s="13">
        <v>47244.784588901093</v>
      </c>
      <c r="G46" s="15">
        <v>47315.434679004989</v>
      </c>
      <c r="H46" s="11">
        <v>-0.14931721664018738</v>
      </c>
    </row>
    <row r="47" spans="1:8" ht="15" thickBot="1" x14ac:dyDescent="0.4">
      <c r="A47" s="16" t="s">
        <v>48</v>
      </c>
      <c r="B47" s="13">
        <v>4744</v>
      </c>
      <c r="C47" s="14">
        <v>22.069983136593592</v>
      </c>
      <c r="D47" s="31">
        <v>48.798482293423277</v>
      </c>
      <c r="E47" s="14">
        <v>29.131534569983135</v>
      </c>
      <c r="F47" s="13">
        <v>56183.420218216081</v>
      </c>
      <c r="G47" s="15">
        <v>55491.130926357968</v>
      </c>
      <c r="H47" s="11">
        <v>1.2475674586211749</v>
      </c>
    </row>
    <row r="48" spans="1:8" ht="15" thickBot="1" x14ac:dyDescent="0.4">
      <c r="A48" s="16" t="s">
        <v>49</v>
      </c>
      <c r="B48" s="13">
        <v>9380</v>
      </c>
      <c r="C48" s="14">
        <v>11.652452025586355</v>
      </c>
      <c r="D48" s="31">
        <v>71.119402985074629</v>
      </c>
      <c r="E48" s="14">
        <v>17.228144989339018</v>
      </c>
      <c r="F48" s="13">
        <v>22080.779848024278</v>
      </c>
      <c r="G48" s="15">
        <v>21314.04843109236</v>
      </c>
      <c r="H48" s="11">
        <v>3.5973054082650515</v>
      </c>
    </row>
    <row r="49" spans="1:8" ht="15" thickBot="1" x14ac:dyDescent="0.4">
      <c r="A49" s="16" t="s">
        <v>50</v>
      </c>
      <c r="B49" s="13">
        <v>3860</v>
      </c>
      <c r="C49" s="14">
        <v>15.207253886010363</v>
      </c>
      <c r="D49" s="31">
        <v>62.927461139896366</v>
      </c>
      <c r="E49" s="14">
        <v>21.865284974093264</v>
      </c>
      <c r="F49" s="13">
        <v>9566.8151599718622</v>
      </c>
      <c r="G49" s="15">
        <v>9315.2192423569359</v>
      </c>
      <c r="H49" s="11">
        <v>2.7009124645279687</v>
      </c>
    </row>
    <row r="50" spans="1:8" ht="15" thickBot="1" x14ac:dyDescent="0.4">
      <c r="A50" s="12" t="s">
        <v>51</v>
      </c>
      <c r="B50" s="13"/>
      <c r="C50" s="14"/>
      <c r="D50" s="31"/>
      <c r="E50" s="14"/>
      <c r="F50" s="13"/>
      <c r="G50" s="15"/>
      <c r="H50" s="11"/>
    </row>
    <row r="51" spans="1:8" ht="15" thickBot="1" x14ac:dyDescent="0.4">
      <c r="A51" s="16" t="s">
        <v>52</v>
      </c>
      <c r="B51" s="13">
        <v>849469</v>
      </c>
      <c r="C51" s="14">
        <v>17.370263070223867</v>
      </c>
      <c r="D51" s="31">
        <v>72.59523302204083</v>
      </c>
      <c r="E51" s="14">
        <v>10.034503907735303</v>
      </c>
      <c r="F51" s="13">
        <v>97312.087148759005</v>
      </c>
      <c r="G51" s="15">
        <v>95572.821139326916</v>
      </c>
      <c r="H51" s="11">
        <v>1.8198332838753095</v>
      </c>
    </row>
    <row r="52" spans="1:8" ht="15" thickBot="1" x14ac:dyDescent="0.4">
      <c r="A52" s="16" t="s">
        <v>53</v>
      </c>
      <c r="B52" s="13">
        <v>103845</v>
      </c>
      <c r="C52" s="14">
        <v>17.042707881939428</v>
      </c>
      <c r="D52" s="31">
        <v>65.454282825364729</v>
      </c>
      <c r="E52" s="14">
        <v>17.503009292695847</v>
      </c>
      <c r="F52" s="13">
        <v>90462.550332999032</v>
      </c>
      <c r="G52" s="15">
        <v>91145.055182492972</v>
      </c>
      <c r="H52" s="11">
        <v>-0.74881171351250086</v>
      </c>
    </row>
  </sheetData>
  <mergeCells count="3">
    <mergeCell ref="C3:E3"/>
    <mergeCell ref="F3:F4"/>
    <mergeCell ref="G3:G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140" zoomScaleNormal="140" workbookViewId="0">
      <selection activeCell="H23" sqref="H23"/>
    </sheetView>
  </sheetViews>
  <sheetFormatPr defaultRowHeight="14.5" x14ac:dyDescent="0.35"/>
  <cols>
    <col min="1" max="1" width="7.453125" customWidth="1"/>
    <col min="2" max="2" width="10" bestFit="1" customWidth="1"/>
    <col min="3" max="3" width="10.7265625" bestFit="1" customWidth="1"/>
    <col min="4" max="4" width="8.81640625" bestFit="1" customWidth="1"/>
    <col min="5" max="5" width="14.1796875" bestFit="1" customWidth="1"/>
    <col min="6" max="6" width="11.1796875" bestFit="1" customWidth="1"/>
    <col min="7" max="7" width="10.7265625" bestFit="1" customWidth="1"/>
    <col min="8" max="8" width="8.453125" bestFit="1" customWidth="1"/>
    <col min="9" max="9" width="14.1796875" bestFit="1" customWidth="1"/>
    <col min="11" max="11" width="15.1796875" bestFit="1" customWidth="1"/>
  </cols>
  <sheetData>
    <row r="1" spans="1:13" x14ac:dyDescent="0.35">
      <c r="A1" s="1" t="s">
        <v>155</v>
      </c>
    </row>
    <row r="2" spans="1:13" ht="15" thickBot="1" x14ac:dyDescent="0.4"/>
    <row r="3" spans="1:13" x14ac:dyDescent="0.35">
      <c r="A3" s="24" t="s">
        <v>104</v>
      </c>
      <c r="B3" s="207" t="s">
        <v>60</v>
      </c>
      <c r="C3" s="207"/>
      <c r="D3" s="207"/>
      <c r="E3" s="25"/>
      <c r="F3" s="207" t="s">
        <v>61</v>
      </c>
      <c r="G3" s="207"/>
      <c r="H3" s="207"/>
      <c r="I3" s="25"/>
      <c r="J3" s="4"/>
    </row>
    <row r="4" spans="1:13" ht="30" customHeight="1" thickBot="1" x14ac:dyDescent="0.4">
      <c r="A4" s="26"/>
      <c r="B4" s="27" t="s">
        <v>62</v>
      </c>
      <c r="C4" s="27" t="s">
        <v>63</v>
      </c>
      <c r="D4" s="28" t="s">
        <v>64</v>
      </c>
      <c r="E4" s="28" t="s">
        <v>105</v>
      </c>
      <c r="F4" s="27" t="s">
        <v>65</v>
      </c>
      <c r="G4" s="27" t="s">
        <v>63</v>
      </c>
      <c r="H4" s="28" t="s">
        <v>64</v>
      </c>
      <c r="I4" s="28" t="s">
        <v>105</v>
      </c>
      <c r="J4" s="4"/>
    </row>
    <row r="5" spans="1:13" ht="15" thickBot="1" x14ac:dyDescent="0.4">
      <c r="A5" s="29">
        <v>2008</v>
      </c>
      <c r="B5" s="13">
        <v>730842</v>
      </c>
      <c r="C5" s="15">
        <v>20089.325684477499</v>
      </c>
      <c r="D5" s="13">
        <v>19338.005286</v>
      </c>
      <c r="E5" s="21">
        <v>3.8852011226898733</v>
      </c>
      <c r="F5" s="13">
        <v>3347</v>
      </c>
      <c r="G5" s="15">
        <v>8474.849239395</v>
      </c>
      <c r="H5" s="13">
        <v>8111.4864789999992</v>
      </c>
      <c r="I5" s="21">
        <v>4.4796075458637379</v>
      </c>
      <c r="K5" s="30"/>
      <c r="L5" s="30"/>
      <c r="M5" s="30"/>
    </row>
    <row r="6" spans="1:13" ht="15" thickBot="1" x14ac:dyDescent="0.4">
      <c r="A6" s="29">
        <v>2009</v>
      </c>
      <c r="B6" s="13">
        <v>736287</v>
      </c>
      <c r="C6" s="15">
        <v>17666.435677231442</v>
      </c>
      <c r="D6" s="13">
        <v>17458.952988999998</v>
      </c>
      <c r="E6" s="21">
        <v>1.188402811796154</v>
      </c>
      <c r="F6" s="13">
        <v>3579</v>
      </c>
      <c r="G6" s="15">
        <v>6877.5931743651645</v>
      </c>
      <c r="H6" s="13">
        <v>6830.0721409999996</v>
      </c>
      <c r="I6" s="21">
        <v>0.69576180725680037</v>
      </c>
      <c r="K6" s="30"/>
      <c r="L6" s="30"/>
      <c r="M6" s="30"/>
    </row>
    <row r="7" spans="1:13" ht="15" thickBot="1" x14ac:dyDescent="0.4">
      <c r="A7" s="29">
        <v>2010</v>
      </c>
      <c r="B7" s="13">
        <v>755865</v>
      </c>
      <c r="C7" s="15">
        <v>19076.597910677458</v>
      </c>
      <c r="D7" s="13">
        <v>18864.848786999999</v>
      </c>
      <c r="E7" s="21">
        <v>1.122453331422288</v>
      </c>
      <c r="F7" s="13">
        <v>3712</v>
      </c>
      <c r="G7" s="15">
        <v>7035.3355189093918</v>
      </c>
      <c r="H7" s="13">
        <v>6787.7375199999997</v>
      </c>
      <c r="I7" s="21">
        <v>3.6477250067470512</v>
      </c>
      <c r="K7" s="30"/>
      <c r="L7" s="30"/>
      <c r="M7" s="30"/>
    </row>
    <row r="8" spans="1:13" ht="15" thickBot="1" x14ac:dyDescent="0.4">
      <c r="A8" s="29">
        <v>2011</v>
      </c>
      <c r="B8" s="13">
        <v>774387</v>
      </c>
      <c r="C8" s="15">
        <v>19627.900084899538</v>
      </c>
      <c r="D8" s="13">
        <v>19456.451851999998</v>
      </c>
      <c r="E8" s="21">
        <v>0.88118961362380288</v>
      </c>
      <c r="F8" s="13">
        <v>3906</v>
      </c>
      <c r="G8" s="15">
        <v>7363.4944200473165</v>
      </c>
      <c r="H8" s="13">
        <v>7285.5626509999993</v>
      </c>
      <c r="I8" s="21">
        <v>1.0696739947273728</v>
      </c>
      <c r="K8" s="30"/>
      <c r="L8" s="30"/>
      <c r="M8" s="30"/>
    </row>
    <row r="9" spans="1:13" ht="15" thickBot="1" x14ac:dyDescent="0.4">
      <c r="A9" s="29">
        <v>2012</v>
      </c>
      <c r="B9" s="13">
        <v>778373</v>
      </c>
      <c r="C9" s="15">
        <v>17392.701574357558</v>
      </c>
      <c r="D9" s="13">
        <v>17053.987802</v>
      </c>
      <c r="E9" s="21">
        <v>1.9861265077123804</v>
      </c>
      <c r="F9" s="13">
        <v>4007</v>
      </c>
      <c r="G9" s="15">
        <v>6249.2714963011204</v>
      </c>
      <c r="H9" s="13">
        <v>6120.0699219999997</v>
      </c>
      <c r="I9" s="21">
        <v>2.1111127151779079</v>
      </c>
      <c r="K9" s="30"/>
      <c r="L9" s="30"/>
      <c r="M9" s="30"/>
    </row>
    <row r="10" spans="1:13" ht="15" thickBot="1" x14ac:dyDescent="0.4">
      <c r="A10" s="29">
        <v>2013</v>
      </c>
      <c r="B10" s="13">
        <v>805377</v>
      </c>
      <c r="C10" s="15">
        <v>17159.29000112442</v>
      </c>
      <c r="D10" s="13">
        <v>16944.463874999998</v>
      </c>
      <c r="E10" s="21">
        <v>1.2678248642695547</v>
      </c>
      <c r="F10" s="13">
        <v>4032</v>
      </c>
      <c r="G10" s="15">
        <v>6034.1571569291054</v>
      </c>
      <c r="H10" s="13">
        <v>5864.4101219999993</v>
      </c>
      <c r="I10" s="21">
        <v>2.8945287147007304</v>
      </c>
      <c r="K10" s="30"/>
      <c r="L10" s="30"/>
      <c r="M10" s="30"/>
    </row>
    <row r="11" spans="1:13" ht="15" thickBot="1" x14ac:dyDescent="0.4">
      <c r="A11" s="29">
        <v>2014</v>
      </c>
      <c r="B11" s="13">
        <v>804886</v>
      </c>
      <c r="C11" s="15">
        <v>18022.979236840889</v>
      </c>
      <c r="D11" s="13">
        <v>17700.001517000001</v>
      </c>
      <c r="E11" s="21">
        <v>1.8247327240660614</v>
      </c>
      <c r="F11" s="13">
        <v>4045</v>
      </c>
      <c r="G11" s="15">
        <v>6129.1528637584779</v>
      </c>
      <c r="H11" s="13">
        <v>6070.0728089999993</v>
      </c>
      <c r="I11" s="21">
        <v>0.9733005948607657</v>
      </c>
      <c r="K11" s="30"/>
      <c r="L11" s="30"/>
      <c r="M11" s="30"/>
    </row>
    <row r="12" spans="1:13" ht="15" thickBot="1" x14ac:dyDescent="0.4">
      <c r="A12" s="29">
        <v>2015</v>
      </c>
      <c r="B12" s="13">
        <v>819720</v>
      </c>
      <c r="C12" s="15">
        <v>18967.694471449919</v>
      </c>
      <c r="D12" s="13">
        <v>18714.496148999999</v>
      </c>
      <c r="E12" s="21">
        <v>1.352952921810024</v>
      </c>
      <c r="F12" s="13">
        <v>4173</v>
      </c>
      <c r="G12" s="15">
        <v>6964.4273302742004</v>
      </c>
      <c r="H12" s="13">
        <v>6909.9344639999999</v>
      </c>
      <c r="I12" s="21">
        <v>0.7886162532814498</v>
      </c>
      <c r="K12" s="30"/>
      <c r="L12" s="30"/>
      <c r="M12" s="30"/>
    </row>
    <row r="13" spans="1:13" ht="15" thickBot="1" x14ac:dyDescent="0.4">
      <c r="A13" s="29">
        <v>2016</v>
      </c>
      <c r="B13" s="13">
        <v>846390</v>
      </c>
      <c r="C13" s="15">
        <v>19643.507371479271</v>
      </c>
      <c r="D13" s="13">
        <v>19426.279756</v>
      </c>
      <c r="E13" s="21">
        <v>1.1182152126280269</v>
      </c>
      <c r="F13" s="13">
        <v>4226</v>
      </c>
      <c r="G13" s="15">
        <v>7066.4694621820208</v>
      </c>
      <c r="H13" s="13">
        <v>6963.950315</v>
      </c>
      <c r="I13" s="21">
        <v>1.4721407038358627</v>
      </c>
      <c r="K13" s="30"/>
      <c r="L13" s="30"/>
      <c r="M13" s="30"/>
    </row>
    <row r="14" spans="1:13" ht="15" thickBot="1" x14ac:dyDescent="0.4">
      <c r="A14" s="29">
        <v>2017</v>
      </c>
      <c r="B14" s="13">
        <v>868283</v>
      </c>
      <c r="C14" s="15">
        <v>19030.982337558809</v>
      </c>
      <c r="D14" s="13">
        <v>18789.225770000001</v>
      </c>
      <c r="E14" s="21">
        <v>1.2866765800686233</v>
      </c>
      <c r="F14" s="13">
        <v>4281</v>
      </c>
      <c r="G14" s="15">
        <v>7265.5248108200167</v>
      </c>
      <c r="H14" s="13">
        <v>7166.0810080000001</v>
      </c>
      <c r="I14" s="21">
        <v>1.3877013490218777</v>
      </c>
      <c r="K14" s="30"/>
      <c r="L14" s="30"/>
      <c r="M14" s="30"/>
    </row>
    <row r="15" spans="1:13" ht="15" thickBot="1" x14ac:dyDescent="0.4">
      <c r="A15" s="29">
        <v>2018</v>
      </c>
      <c r="B15" s="13">
        <v>890459</v>
      </c>
      <c r="C15" s="15">
        <v>19950.006010722278</v>
      </c>
      <c r="D15" s="13">
        <v>19688.761348</v>
      </c>
      <c r="E15" s="21">
        <v>1.3268720063429253</v>
      </c>
      <c r="F15" s="13">
        <v>4385</v>
      </c>
      <c r="G15" s="15">
        <v>6929.5153849878425</v>
      </c>
      <c r="H15" s="13">
        <v>6804.6250919999993</v>
      </c>
      <c r="I15" s="21">
        <v>1.8353736069114679</v>
      </c>
      <c r="K15" s="30"/>
      <c r="L15" s="30"/>
      <c r="M15" s="30"/>
    </row>
    <row r="16" spans="1:13" ht="15" thickBot="1" x14ac:dyDescent="0.4">
      <c r="A16" s="29">
        <v>2019</v>
      </c>
      <c r="B16" s="13">
        <v>913732</v>
      </c>
      <c r="C16" s="15">
        <v>23191.28540225709</v>
      </c>
      <c r="D16" s="13">
        <v>22902.132400999999</v>
      </c>
      <c r="E16" s="21">
        <v>1.2625592944544566</v>
      </c>
      <c r="F16" s="13">
        <v>4501</v>
      </c>
      <c r="G16" s="15">
        <v>8363.4277404061795</v>
      </c>
      <c r="H16" s="13">
        <v>7151.9201949999997</v>
      </c>
      <c r="I16" s="21">
        <v>16.939612193284269</v>
      </c>
      <c r="K16" s="30"/>
      <c r="L16" s="30"/>
      <c r="M16" s="30"/>
    </row>
    <row r="17" spans="1:13" ht="15" thickBot="1" x14ac:dyDescent="0.4">
      <c r="A17" s="29">
        <v>2020</v>
      </c>
      <c r="B17" s="13">
        <v>919128</v>
      </c>
      <c r="C17" s="15">
        <v>24390.799204518458</v>
      </c>
      <c r="D17" s="13">
        <v>24097.554541999998</v>
      </c>
      <c r="E17" s="21">
        <v>1.216906313075709</v>
      </c>
      <c r="F17" s="13">
        <v>4627</v>
      </c>
      <c r="G17" s="15">
        <v>9118.9816825482958</v>
      </c>
      <c r="H17" s="13">
        <v>8415.4747509999997</v>
      </c>
      <c r="I17" s="21">
        <v>8.3596820424741836</v>
      </c>
      <c r="K17" s="30"/>
      <c r="L17" s="30"/>
      <c r="M17" s="30"/>
    </row>
    <row r="18" spans="1:13" ht="15" thickBot="1" x14ac:dyDescent="0.4">
      <c r="A18" s="29">
        <v>2021</v>
      </c>
      <c r="B18" s="13">
        <v>948570</v>
      </c>
      <c r="C18" s="15">
        <v>31581.892133397268</v>
      </c>
      <c r="D18" s="13">
        <v>31494.418888</v>
      </c>
      <c r="E18" s="21">
        <v>0.277742052356449</v>
      </c>
      <c r="F18" s="13">
        <v>4744</v>
      </c>
      <c r="G18" s="15">
        <v>13484.02090659432</v>
      </c>
      <c r="H18" s="13">
        <v>13317.871191999999</v>
      </c>
      <c r="I18" s="21">
        <v>1.2475696167877555</v>
      </c>
      <c r="K18" s="30"/>
      <c r="L18" s="30"/>
      <c r="M18" s="30"/>
    </row>
    <row r="19" spans="1:13" x14ac:dyDescent="0.35">
      <c r="C19" s="30"/>
      <c r="D19" s="30"/>
    </row>
  </sheetData>
  <mergeCells count="2">
    <mergeCell ref="B3:D3"/>
    <mergeCell ref="F3:H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50"/>
  <sheetViews>
    <sheetView topLeftCell="A7" zoomScale="130" zoomScaleNormal="130" workbookViewId="0">
      <selection activeCell="O9" sqref="O9"/>
    </sheetView>
  </sheetViews>
  <sheetFormatPr defaultRowHeight="14.5" x14ac:dyDescent="0.35"/>
  <cols>
    <col min="3" max="3" width="21.453125" customWidth="1"/>
    <col min="4" max="4" width="24.7265625" style="52" customWidth="1"/>
    <col min="5" max="5" width="26.453125" style="52" customWidth="1"/>
    <col min="6" max="6" width="20.7265625" style="52" customWidth="1"/>
  </cols>
  <sheetData>
    <row r="3" spans="1:8" x14ac:dyDescent="0.35">
      <c r="C3" t="s">
        <v>101</v>
      </c>
    </row>
    <row r="4" spans="1:8" x14ac:dyDescent="0.35">
      <c r="C4" t="s">
        <v>84</v>
      </c>
    </row>
    <row r="5" spans="1:8" x14ac:dyDescent="0.35">
      <c r="C5" s="53" t="s">
        <v>162</v>
      </c>
      <c r="D5" s="54"/>
      <c r="E5" s="54"/>
      <c r="F5" s="54"/>
    </row>
    <row r="6" spans="1:8" x14ac:dyDescent="0.35">
      <c r="C6" s="55"/>
      <c r="D6" s="56"/>
      <c r="E6" s="56"/>
      <c r="F6" s="56"/>
    </row>
    <row r="7" spans="1:8" ht="44.25" customHeight="1" x14ac:dyDescent="0.35">
      <c r="C7" s="57"/>
      <c r="D7" s="174" t="s">
        <v>85</v>
      </c>
      <c r="E7" s="175"/>
      <c r="F7" s="58" t="s">
        <v>86</v>
      </c>
    </row>
    <row r="8" spans="1:8" ht="15" thickBot="1" x14ac:dyDescent="0.4">
      <c r="C8" s="59"/>
      <c r="D8" s="60" t="s">
        <v>87</v>
      </c>
      <c r="E8" s="60" t="s">
        <v>88</v>
      </c>
      <c r="F8" s="60" t="s">
        <v>88</v>
      </c>
    </row>
    <row r="9" spans="1:8" ht="15" thickBot="1" x14ac:dyDescent="0.4">
      <c r="C9" s="7" t="s">
        <v>9</v>
      </c>
      <c r="D9" s="139">
        <v>18.634975536666548</v>
      </c>
      <c r="E9" s="140">
        <v>18.874068813691718</v>
      </c>
      <c r="F9" s="139">
        <v>24</v>
      </c>
      <c r="H9" s="111"/>
    </row>
    <row r="10" spans="1:8" ht="15" thickBot="1" x14ac:dyDescent="0.4">
      <c r="C10" s="12" t="s">
        <v>156</v>
      </c>
      <c r="D10" s="139"/>
      <c r="E10" s="140"/>
      <c r="F10" s="139"/>
    </row>
    <row r="11" spans="1:8" ht="15" thickBot="1" x14ac:dyDescent="0.4">
      <c r="A11" s="61"/>
      <c r="C11" s="16" t="s">
        <v>11</v>
      </c>
      <c r="D11" s="139">
        <v>15.621236876929864</v>
      </c>
      <c r="E11" s="140">
        <v>15.655980279324597</v>
      </c>
      <c r="F11" s="139">
        <v>22.524579962713364</v>
      </c>
    </row>
    <row r="12" spans="1:8" ht="15" thickBot="1" x14ac:dyDescent="0.4">
      <c r="A12" s="61"/>
      <c r="C12" s="16" t="s">
        <v>12</v>
      </c>
      <c r="D12" s="139">
        <v>19.818587423772563</v>
      </c>
      <c r="E12" s="140">
        <v>20.551909293036239</v>
      </c>
      <c r="F12" s="139">
        <v>24.659809474306726</v>
      </c>
    </row>
    <row r="13" spans="1:8" ht="15" thickBot="1" x14ac:dyDescent="0.4">
      <c r="A13" s="61"/>
      <c r="C13" s="16" t="s">
        <v>13</v>
      </c>
      <c r="D13" s="139">
        <v>22.276033792796795</v>
      </c>
      <c r="E13" s="140">
        <v>21.97786908964639</v>
      </c>
      <c r="F13" s="139">
        <v>26.045050120650988</v>
      </c>
    </row>
    <row r="14" spans="1:8" ht="15" thickBot="1" x14ac:dyDescent="0.4">
      <c r="A14" s="61"/>
      <c r="C14" s="16" t="s">
        <v>14</v>
      </c>
      <c r="D14" s="139">
        <v>21.730077654368582</v>
      </c>
      <c r="E14" s="140">
        <v>21.913051464960354</v>
      </c>
      <c r="F14" s="139">
        <v>26.019916344907596</v>
      </c>
    </row>
    <row r="15" spans="1:8" ht="15" thickBot="1" x14ac:dyDescent="0.4">
      <c r="A15" s="61"/>
      <c r="C15" s="16" t="s">
        <v>15</v>
      </c>
      <c r="D15" s="139">
        <v>15.308403658863183</v>
      </c>
      <c r="E15" s="140">
        <v>16.017253294907519</v>
      </c>
      <c r="F15" s="139">
        <v>21.423307763559521</v>
      </c>
    </row>
    <row r="16" spans="1:8" ht="15" thickBot="1" x14ac:dyDescent="0.4">
      <c r="C16" s="7" t="s">
        <v>27</v>
      </c>
      <c r="D16" s="139"/>
      <c r="E16" s="140"/>
      <c r="F16" s="139"/>
    </row>
    <row r="17" spans="1:6" ht="15" thickBot="1" x14ac:dyDescent="0.4">
      <c r="C17" s="16">
        <v>0</v>
      </c>
      <c r="D17" s="139">
        <v>23.912816177641954</v>
      </c>
      <c r="E17" s="140">
        <v>23.88079905037948</v>
      </c>
      <c r="F17" s="139">
        <v>23.988773719757532</v>
      </c>
    </row>
    <row r="18" spans="1:6" ht="15" thickBot="1" x14ac:dyDescent="0.4">
      <c r="C18" s="16" t="s">
        <v>28</v>
      </c>
      <c r="D18" s="139">
        <v>17.306337905886434</v>
      </c>
      <c r="E18" s="140">
        <v>17.713569046030688</v>
      </c>
      <c r="F18" s="139">
        <v>22.449665253347824</v>
      </c>
    </row>
    <row r="19" spans="1:6" ht="15" thickBot="1" x14ac:dyDescent="0.4">
      <c r="A19" s="63"/>
      <c r="C19" s="16" t="s">
        <v>29</v>
      </c>
      <c r="D19" s="139">
        <v>20.11150465581748</v>
      </c>
      <c r="E19" s="140">
        <v>19.95072633242933</v>
      </c>
      <c r="F19" s="139">
        <v>26.338557508767629</v>
      </c>
    </row>
    <row r="20" spans="1:6" ht="15" thickBot="1" x14ac:dyDescent="0.4">
      <c r="A20" s="64"/>
      <c r="C20" s="16" t="s">
        <v>30</v>
      </c>
      <c r="D20" s="139">
        <v>19.847288722219439</v>
      </c>
      <c r="E20" s="140">
        <v>20.116302924812864</v>
      </c>
      <c r="F20" s="139">
        <v>25.871663736954194</v>
      </c>
    </row>
    <row r="21" spans="1:6" ht="15" thickBot="1" x14ac:dyDescent="0.4">
      <c r="A21" s="62"/>
      <c r="C21" s="16" t="s">
        <v>31</v>
      </c>
      <c r="D21" s="139">
        <v>19.908338861122481</v>
      </c>
      <c r="E21" s="140">
        <v>20.508666757720444</v>
      </c>
      <c r="F21" s="139">
        <v>25.139755639296979</v>
      </c>
    </row>
    <row r="22" spans="1:6" ht="15" thickBot="1" x14ac:dyDescent="0.4">
      <c r="A22" s="62"/>
      <c r="C22" s="16" t="s">
        <v>32</v>
      </c>
      <c r="D22" s="139">
        <v>19.128630965552635</v>
      </c>
      <c r="E22" s="140">
        <v>19.850609586765483</v>
      </c>
      <c r="F22" s="139">
        <v>23.682891629760721</v>
      </c>
    </row>
    <row r="23" spans="1:6" ht="15" thickBot="1" x14ac:dyDescent="0.4">
      <c r="C23" s="12" t="s">
        <v>40</v>
      </c>
      <c r="D23" s="139"/>
      <c r="E23" s="140"/>
      <c r="F23" s="139"/>
    </row>
    <row r="24" spans="1:6" ht="15" thickBot="1" x14ac:dyDescent="0.4">
      <c r="C24" s="16" t="s">
        <v>41</v>
      </c>
      <c r="D24" s="139">
        <v>18.948173588735401</v>
      </c>
      <c r="E24" s="140">
        <v>19.495071471900815</v>
      </c>
      <c r="F24" s="139">
        <v>24.585620091663504</v>
      </c>
    </row>
    <row r="25" spans="1:6" ht="15" thickBot="1" x14ac:dyDescent="0.4">
      <c r="C25" s="16" t="s">
        <v>42</v>
      </c>
      <c r="D25" s="139">
        <v>16.892044954532</v>
      </c>
      <c r="E25" s="140">
        <v>17.64561196629414</v>
      </c>
      <c r="F25" s="139">
        <v>23.125931826664612</v>
      </c>
    </row>
    <row r="26" spans="1:6" ht="15" customHeight="1" thickBot="1" x14ac:dyDescent="0.4">
      <c r="C26" s="16" t="s">
        <v>43</v>
      </c>
      <c r="D26" s="139">
        <v>18.223643159709258</v>
      </c>
      <c r="E26" s="140">
        <v>18.273230520573776</v>
      </c>
      <c r="F26" s="139">
        <v>24</v>
      </c>
    </row>
    <row r="27" spans="1:6" ht="15" customHeight="1" thickBot="1" x14ac:dyDescent="0.4">
      <c r="C27" s="16" t="s">
        <v>44</v>
      </c>
      <c r="D27" s="139">
        <v>19.845409305086079</v>
      </c>
      <c r="E27" s="140">
        <v>19.540098445646414</v>
      </c>
      <c r="F27" s="139">
        <v>24</v>
      </c>
    </row>
    <row r="28" spans="1:6" ht="15" customHeight="1" thickBot="1" x14ac:dyDescent="0.4">
      <c r="C28" s="12" t="s">
        <v>45</v>
      </c>
      <c r="D28" s="139"/>
      <c r="E28" s="140"/>
      <c r="F28" s="139"/>
    </row>
    <row r="29" spans="1:6" ht="15" thickBot="1" x14ac:dyDescent="0.4">
      <c r="C29" s="16" t="s">
        <v>46</v>
      </c>
      <c r="D29" s="139">
        <v>19.079427714755195</v>
      </c>
      <c r="E29" s="140">
        <v>19.137160790180229</v>
      </c>
      <c r="F29" s="139">
        <v>24.000000000000004</v>
      </c>
    </row>
    <row r="30" spans="1:6" ht="15" thickBot="1" x14ac:dyDescent="0.4">
      <c r="C30" s="16" t="s">
        <v>47</v>
      </c>
      <c r="D30" s="139">
        <v>16.840261425299534</v>
      </c>
      <c r="E30" s="140">
        <v>17.797988631394841</v>
      </c>
      <c r="F30" s="139">
        <v>22.841716343107006</v>
      </c>
    </row>
    <row r="31" spans="1:6" ht="15" thickBot="1" x14ac:dyDescent="0.4">
      <c r="C31" s="16" t="s">
        <v>48</v>
      </c>
      <c r="D31" s="139">
        <v>10.022286376644535</v>
      </c>
      <c r="E31" s="140">
        <v>11.387913095876161</v>
      </c>
      <c r="F31" s="139">
        <v>15.67219035203129</v>
      </c>
    </row>
    <row r="32" spans="1:6" ht="15" thickBot="1" x14ac:dyDescent="0.4">
      <c r="C32" s="16" t="s">
        <v>49</v>
      </c>
      <c r="D32" s="139">
        <v>22.033711443554328</v>
      </c>
      <c r="E32" s="140">
        <v>22.678822599702187</v>
      </c>
      <c r="F32" s="139">
        <v>26.863602638347711</v>
      </c>
    </row>
    <row r="33" spans="1:6" ht="15" thickBot="1" x14ac:dyDescent="0.4">
      <c r="C33" s="16" t="s">
        <v>50</v>
      </c>
      <c r="D33" s="139">
        <v>13.637255412050155</v>
      </c>
      <c r="E33" s="140">
        <v>15.05328150308376</v>
      </c>
      <c r="F33" s="139">
        <v>19.534237341524896</v>
      </c>
    </row>
    <row r="34" spans="1:6" ht="15" thickBot="1" x14ac:dyDescent="0.4">
      <c r="C34" s="12" t="s">
        <v>51</v>
      </c>
      <c r="D34" s="139"/>
      <c r="E34" s="140"/>
      <c r="F34" s="139"/>
    </row>
    <row r="35" spans="1:6" ht="15" thickBot="1" x14ac:dyDescent="0.4">
      <c r="C35" s="16" t="s">
        <v>52</v>
      </c>
      <c r="D35" s="139">
        <v>18.626215863019048</v>
      </c>
      <c r="E35" s="140">
        <v>18.819157147526944</v>
      </c>
      <c r="F35" s="139">
        <v>23.999999999999996</v>
      </c>
    </row>
    <row r="36" spans="1:6" ht="15" thickBot="1" x14ac:dyDescent="0.4">
      <c r="C36" s="16" t="s">
        <v>53</v>
      </c>
      <c r="D36" s="139">
        <v>18.681401190275079</v>
      </c>
      <c r="E36" s="140">
        <v>19.21058066384634</v>
      </c>
      <c r="F36" s="139">
        <v>24.914873862694339</v>
      </c>
    </row>
    <row r="37" spans="1:6" s="65" customFormat="1" ht="15" thickBot="1" x14ac:dyDescent="0.4">
      <c r="A37"/>
      <c r="C37" s="12" t="s">
        <v>157</v>
      </c>
      <c r="D37" s="139"/>
      <c r="E37" s="140"/>
      <c r="F37" s="139"/>
    </row>
    <row r="38" spans="1:6" ht="15" thickBot="1" x14ac:dyDescent="0.4">
      <c r="C38" s="16" t="s">
        <v>89</v>
      </c>
      <c r="D38" s="139">
        <v>17.309999999999999</v>
      </c>
      <c r="E38" s="140">
        <v>17.62</v>
      </c>
      <c r="F38" s="139">
        <v>22.93</v>
      </c>
    </row>
    <row r="39" spans="1:6" ht="15" thickBot="1" x14ac:dyDescent="0.4">
      <c r="C39" s="16" t="s">
        <v>90</v>
      </c>
      <c r="D39" s="139">
        <v>15.3</v>
      </c>
      <c r="E39" s="140">
        <v>15.34</v>
      </c>
      <c r="F39" s="139">
        <v>22.25</v>
      </c>
    </row>
    <row r="40" spans="1:6" ht="15" thickBot="1" x14ac:dyDescent="0.4">
      <c r="C40" s="16" t="s">
        <v>91</v>
      </c>
      <c r="D40" s="139">
        <v>16.239999999999998</v>
      </c>
      <c r="E40" s="140">
        <v>15.44</v>
      </c>
      <c r="F40" s="139">
        <v>24.07</v>
      </c>
    </row>
    <row r="41" spans="1:6" ht="15" thickBot="1" x14ac:dyDescent="0.4">
      <c r="C41" s="12" t="s">
        <v>159</v>
      </c>
      <c r="D41" s="139"/>
      <c r="E41" s="140"/>
      <c r="F41" s="139"/>
    </row>
    <row r="42" spans="1:6" ht="15" thickBot="1" x14ac:dyDescent="0.4">
      <c r="C42" s="16" t="s">
        <v>92</v>
      </c>
      <c r="D42" s="139">
        <v>21.03</v>
      </c>
      <c r="E42" s="140">
        <v>21.4</v>
      </c>
      <c r="F42" s="139">
        <v>25.68</v>
      </c>
    </row>
    <row r="43" spans="1:6" ht="15" thickBot="1" x14ac:dyDescent="0.4">
      <c r="C43" s="16" t="s">
        <v>93</v>
      </c>
      <c r="D43" s="139">
        <v>12.42</v>
      </c>
      <c r="E43" s="140">
        <v>12.19</v>
      </c>
      <c r="F43" s="139">
        <v>19.46</v>
      </c>
    </row>
    <row r="44" spans="1:6" ht="15" thickBot="1" x14ac:dyDescent="0.4">
      <c r="C44" s="16" t="s">
        <v>94</v>
      </c>
      <c r="D44" s="139">
        <v>16.79</v>
      </c>
      <c r="E44" s="140">
        <v>16.489999999999998</v>
      </c>
      <c r="F44" s="139">
        <v>22.42</v>
      </c>
    </row>
    <row r="45" spans="1:6" ht="15" thickBot="1" x14ac:dyDescent="0.4">
      <c r="C45" s="16" t="s">
        <v>95</v>
      </c>
      <c r="D45" s="139">
        <v>0.67</v>
      </c>
      <c r="E45" s="140">
        <v>2.0299999999999998</v>
      </c>
      <c r="F45" s="139">
        <v>8.57</v>
      </c>
    </row>
    <row r="46" spans="1:6" ht="15" thickBot="1" x14ac:dyDescent="0.4">
      <c r="C46" s="16" t="s">
        <v>96</v>
      </c>
      <c r="D46" s="139">
        <v>0.67</v>
      </c>
      <c r="E46" s="140">
        <v>2.83</v>
      </c>
      <c r="F46" s="139">
        <v>9.11</v>
      </c>
    </row>
    <row r="47" spans="1:6" ht="15" thickBot="1" x14ac:dyDescent="0.4">
      <c r="C47" s="16" t="s">
        <v>97</v>
      </c>
      <c r="D47" s="139">
        <v>0</v>
      </c>
      <c r="E47" s="140">
        <v>0</v>
      </c>
      <c r="F47" s="139">
        <v>5.7</v>
      </c>
    </row>
    <row r="48" spans="1:6" x14ac:dyDescent="0.35">
      <c r="D48"/>
      <c r="E48"/>
      <c r="F48"/>
    </row>
    <row r="49" spans="4:6" x14ac:dyDescent="0.35">
      <c r="D49"/>
      <c r="E49"/>
      <c r="F49"/>
    </row>
    <row r="50" spans="4:6" x14ac:dyDescent="0.35">
      <c r="D50"/>
      <c r="E50"/>
      <c r="F50"/>
    </row>
  </sheetData>
  <mergeCells count="1">
    <mergeCell ref="D7: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52"/>
  <sheetViews>
    <sheetView topLeftCell="A9" zoomScale="150" zoomScaleNormal="150" workbookViewId="0">
      <selection activeCell="C48" sqref="C7:G48"/>
    </sheetView>
  </sheetViews>
  <sheetFormatPr defaultRowHeight="14.5" x14ac:dyDescent="0.35"/>
  <cols>
    <col min="3" max="3" width="21.453125" customWidth="1"/>
    <col min="4" max="6" width="16.54296875" customWidth="1"/>
    <col min="7" max="7" width="16.54296875" style="52" customWidth="1"/>
  </cols>
  <sheetData>
    <row r="3" spans="1:7" x14ac:dyDescent="0.35">
      <c r="C3" s="55"/>
    </row>
    <row r="5" spans="1:7" x14ac:dyDescent="0.35">
      <c r="C5" s="110" t="s">
        <v>163</v>
      </c>
      <c r="D5" s="53"/>
      <c r="E5" s="53"/>
      <c r="F5" s="53"/>
      <c r="G5" s="54"/>
    </row>
    <row r="6" spans="1:7" x14ac:dyDescent="0.35">
      <c r="C6" s="59"/>
      <c r="D6" s="59"/>
      <c r="E6" s="59"/>
      <c r="F6" s="59"/>
      <c r="G6" s="66"/>
    </row>
    <row r="7" spans="1:7" ht="44.25" customHeight="1" x14ac:dyDescent="0.35">
      <c r="C7" s="67"/>
      <c r="D7" s="176" t="s">
        <v>98</v>
      </c>
      <c r="E7" s="177"/>
      <c r="F7" s="177"/>
      <c r="G7" s="177"/>
    </row>
    <row r="8" spans="1:7" x14ac:dyDescent="0.35">
      <c r="C8" s="68"/>
      <c r="D8" s="175" t="s">
        <v>99</v>
      </c>
      <c r="E8" s="175"/>
      <c r="F8" s="175" t="s">
        <v>100</v>
      </c>
      <c r="G8" s="175"/>
    </row>
    <row r="9" spans="1:7" ht="15" thickBot="1" x14ac:dyDescent="0.4">
      <c r="C9" s="69"/>
      <c r="D9" s="138" t="s">
        <v>160</v>
      </c>
      <c r="E9" s="60" t="s">
        <v>161</v>
      </c>
      <c r="F9" s="138" t="s">
        <v>160</v>
      </c>
      <c r="G9" s="60" t="s">
        <v>161</v>
      </c>
    </row>
    <row r="10" spans="1:7" ht="15" thickBot="1" x14ac:dyDescent="0.4">
      <c r="C10" s="7" t="s">
        <v>9</v>
      </c>
      <c r="D10" s="139">
        <v>22.327637653943299</v>
      </c>
      <c r="E10" s="140">
        <v>1.0150921926532499</v>
      </c>
      <c r="F10" s="139">
        <v>18.226318354099437</v>
      </c>
      <c r="G10" s="140">
        <v>-0.83787679840956697</v>
      </c>
    </row>
    <row r="11" spans="1:7" ht="15" thickBot="1" x14ac:dyDescent="0.4">
      <c r="C11" s="12" t="s">
        <v>156</v>
      </c>
      <c r="D11" s="139"/>
      <c r="E11" s="140"/>
      <c r="F11" s="139"/>
      <c r="G11" s="140"/>
    </row>
    <row r="12" spans="1:7" ht="15" thickBot="1" x14ac:dyDescent="0.4">
      <c r="A12" s="61"/>
      <c r="C12" s="16" t="s">
        <v>11</v>
      </c>
      <c r="D12" s="139">
        <v>20.211907292930597</v>
      </c>
      <c r="E12" s="140">
        <v>0.79718675696580699</v>
      </c>
      <c r="F12" s="139">
        <v>15.006172277216304</v>
      </c>
      <c r="G12" s="140">
        <v>-1.18775564036034</v>
      </c>
    </row>
    <row r="13" spans="1:7" ht="15" thickBot="1" x14ac:dyDescent="0.4">
      <c r="A13" s="61"/>
      <c r="C13" s="16" t="s">
        <v>12</v>
      </c>
      <c r="D13" s="139">
        <v>22.681620854383276</v>
      </c>
      <c r="E13" s="140">
        <v>1.49441712187939</v>
      </c>
      <c r="F13" s="139">
        <v>20.379246650131766</v>
      </c>
      <c r="G13" s="140">
        <v>-0.40055036912221498</v>
      </c>
    </row>
    <row r="14" spans="1:7" ht="15" thickBot="1" x14ac:dyDescent="0.4">
      <c r="A14" s="61"/>
      <c r="C14" s="16" t="s">
        <v>13</v>
      </c>
      <c r="D14" s="139">
        <v>22.912171589992784</v>
      </c>
      <c r="E14" s="140">
        <v>0.50729626214546297</v>
      </c>
      <c r="F14" s="139">
        <v>22.293905995797367</v>
      </c>
      <c r="G14" s="140">
        <v>-0.70905116602916995</v>
      </c>
    </row>
    <row r="15" spans="1:7" ht="15" thickBot="1" x14ac:dyDescent="0.4">
      <c r="A15" s="61"/>
      <c r="C15" s="16" t="s">
        <v>14</v>
      </c>
      <c r="D15" s="139">
        <v>23.664069852773505</v>
      </c>
      <c r="E15" s="140">
        <v>0.76894593543053702</v>
      </c>
      <c r="F15" s="139">
        <v>21.105607090109014</v>
      </c>
      <c r="G15" s="140">
        <v>-0.60657115889323898</v>
      </c>
    </row>
    <row r="16" spans="1:7" ht="15" thickBot="1" x14ac:dyDescent="0.4">
      <c r="A16" s="61"/>
      <c r="C16" s="16" t="s">
        <v>15</v>
      </c>
      <c r="D16" s="139">
        <v>21.826236395851854</v>
      </c>
      <c r="E16" s="140">
        <v>1.5295097409845999</v>
      </c>
      <c r="F16" s="139">
        <v>14.050726030783398</v>
      </c>
      <c r="G16" s="140">
        <v>-0.78203606367031897</v>
      </c>
    </row>
    <row r="17" spans="3:7" ht="15" customHeight="1" thickBot="1" x14ac:dyDescent="0.4">
      <c r="C17" s="7" t="s">
        <v>27</v>
      </c>
      <c r="D17" s="139"/>
      <c r="E17" s="140"/>
      <c r="F17" s="139"/>
      <c r="G17" s="140"/>
    </row>
    <row r="18" spans="3:7" ht="15" thickBot="1" x14ac:dyDescent="0.4">
      <c r="C18" s="16">
        <v>0</v>
      </c>
      <c r="D18" s="139">
        <v>24</v>
      </c>
      <c r="E18" s="140">
        <v>2.3839877536900498</v>
      </c>
      <c r="F18" s="139">
        <v>23.999999999999996</v>
      </c>
      <c r="G18" s="140">
        <v>0</v>
      </c>
    </row>
    <row r="19" spans="3:7" ht="15" thickBot="1" x14ac:dyDescent="0.4">
      <c r="C19" s="16" t="s">
        <v>28</v>
      </c>
      <c r="D19" s="139">
        <v>22.342504179191138</v>
      </c>
      <c r="E19" s="140">
        <v>1.5336395168294501</v>
      </c>
      <c r="F19" s="139">
        <v>17.120871315259851</v>
      </c>
      <c r="G19" s="140">
        <v>-0.68326779291168505</v>
      </c>
    </row>
    <row r="20" spans="3:7" ht="15" thickBot="1" x14ac:dyDescent="0.4">
      <c r="C20" s="16" t="s">
        <v>29</v>
      </c>
      <c r="D20" s="139">
        <v>22.623415678908614</v>
      </c>
      <c r="E20" s="140">
        <v>0.62748878568553601</v>
      </c>
      <c r="F20" s="139">
        <v>19.685762545622964</v>
      </c>
      <c r="G20" s="140">
        <v>-1.1289900259175101</v>
      </c>
    </row>
    <row r="21" spans="3:7" ht="15" thickBot="1" x14ac:dyDescent="0.4">
      <c r="C21" s="16" t="s">
        <v>30</v>
      </c>
      <c r="D21" s="139">
        <v>22.165452902171612</v>
      </c>
      <c r="E21" s="140">
        <v>0.71806884557499695</v>
      </c>
      <c r="F21" s="139">
        <v>20.150646793085407</v>
      </c>
      <c r="G21" s="140">
        <v>-0.76632165550808995</v>
      </c>
    </row>
    <row r="22" spans="3:7" ht="15" thickBot="1" x14ac:dyDescent="0.4">
      <c r="C22" s="16" t="s">
        <v>31</v>
      </c>
      <c r="D22" s="139">
        <v>21.8798928293552</v>
      </c>
      <c r="E22" s="140">
        <v>0.78844748844688795</v>
      </c>
      <c r="F22" s="139">
        <v>20.301686043648814</v>
      </c>
      <c r="G22" s="140">
        <v>-0.44247118773324701</v>
      </c>
    </row>
    <row r="23" spans="3:7" ht="15" thickBot="1" x14ac:dyDescent="0.4">
      <c r="C23" s="16" t="s">
        <v>32</v>
      </c>
      <c r="D23" s="139">
        <v>20.951922634886433</v>
      </c>
      <c r="E23" s="140">
        <v>0.85819807879894605</v>
      </c>
      <c r="F23" s="139">
        <v>20.031412023089466</v>
      </c>
      <c r="G23" s="140">
        <v>-7.8125691966938901E-2</v>
      </c>
    </row>
    <row r="24" spans="3:7" ht="15" thickBot="1" x14ac:dyDescent="0.4">
      <c r="C24" s="12" t="s">
        <v>40</v>
      </c>
      <c r="D24" s="139"/>
      <c r="E24" s="140"/>
      <c r="F24" s="139"/>
      <c r="G24" s="140"/>
    </row>
    <row r="25" spans="3:7" ht="15" thickBot="1" x14ac:dyDescent="0.4">
      <c r="C25" s="16" t="s">
        <v>41</v>
      </c>
      <c r="D25" s="139">
        <v>22.627014400652932</v>
      </c>
      <c r="E25" s="140">
        <v>0.98825930054383104</v>
      </c>
      <c r="F25" s="139">
        <v>18.533093337485177</v>
      </c>
      <c r="G25" s="140">
        <v>-0.75543841651515498</v>
      </c>
    </row>
    <row r="26" spans="3:7" ht="15" thickBot="1" x14ac:dyDescent="0.4">
      <c r="C26" s="16" t="s">
        <v>42</v>
      </c>
      <c r="D26" s="139">
        <v>21.808924968537806</v>
      </c>
      <c r="E26" s="140">
        <v>1.08975100859716</v>
      </c>
      <c r="F26" s="139">
        <v>15.471585235440831</v>
      </c>
      <c r="G26" s="140">
        <v>-0.85415047524527998</v>
      </c>
    </row>
    <row r="27" spans="3:7" ht="15" thickBot="1" x14ac:dyDescent="0.4">
      <c r="C27" s="16" t="s">
        <v>43</v>
      </c>
      <c r="D27" s="139">
        <v>22.321553662463373</v>
      </c>
      <c r="E27" s="140">
        <v>1.0674711992997701</v>
      </c>
      <c r="F27" s="139">
        <v>17.606690045859182</v>
      </c>
      <c r="G27" s="140">
        <v>-0.87007625505290398</v>
      </c>
    </row>
    <row r="28" spans="3:7" ht="15" thickBot="1" x14ac:dyDescent="0.4">
      <c r="C28" s="16" t="s">
        <v>44</v>
      </c>
      <c r="D28" s="139">
        <v>22.569022063789795</v>
      </c>
      <c r="E28" s="140">
        <v>0.907582213688649</v>
      </c>
      <c r="F28" s="139">
        <v>19.335280513824365</v>
      </c>
      <c r="G28" s="140">
        <v>-0.80605874516771803</v>
      </c>
    </row>
    <row r="29" spans="3:7" ht="15" thickBot="1" x14ac:dyDescent="0.4">
      <c r="C29" s="12" t="s">
        <v>45</v>
      </c>
      <c r="D29" s="139"/>
      <c r="E29" s="140"/>
      <c r="F29" s="139"/>
      <c r="G29" s="140"/>
    </row>
    <row r="30" spans="3:7" ht="15" thickBot="1" x14ac:dyDescent="0.4">
      <c r="C30" s="16" t="s">
        <v>46</v>
      </c>
      <c r="D30" s="139">
        <v>22.451091671873606</v>
      </c>
      <c r="E30" s="140">
        <v>0.90050326851382301</v>
      </c>
      <c r="F30" s="139">
        <v>18.631491252429878</v>
      </c>
      <c r="G30" s="140">
        <v>-0.85912303802226797</v>
      </c>
    </row>
    <row r="31" spans="3:7" ht="15" thickBot="1" x14ac:dyDescent="0.4">
      <c r="C31" s="16" t="s">
        <v>47</v>
      </c>
      <c r="D31" s="139">
        <v>22.165571893058829</v>
      </c>
      <c r="E31" s="140">
        <v>1.42020164362583</v>
      </c>
      <c r="F31" s="139">
        <v>15.732478737849167</v>
      </c>
      <c r="G31" s="140">
        <v>-0.58829384660110096</v>
      </c>
    </row>
    <row r="32" spans="3:7" ht="15" thickBot="1" x14ac:dyDescent="0.4">
      <c r="C32" s="16" t="s">
        <v>48</v>
      </c>
      <c r="D32" s="139">
        <v>13.429322588319323</v>
      </c>
      <c r="E32" s="140">
        <v>1.23026695147501</v>
      </c>
      <c r="F32" s="139">
        <v>5.2287133791087337</v>
      </c>
      <c r="G32" s="140">
        <v>0</v>
      </c>
    </row>
    <row r="33" spans="3:7" ht="15" thickBot="1" x14ac:dyDescent="0.4">
      <c r="C33" s="16" t="s">
        <v>49</v>
      </c>
      <c r="D33" s="139">
        <v>24.132803635933751</v>
      </c>
      <c r="E33" s="140">
        <v>0.67815718883135301</v>
      </c>
      <c r="F33" s="139">
        <v>21.477363159237065</v>
      </c>
      <c r="G33" s="140">
        <v>-0.18051180508890899</v>
      </c>
    </row>
    <row r="34" spans="3:7" ht="15" thickBot="1" x14ac:dyDescent="0.4">
      <c r="C34" s="16" t="s">
        <v>50</v>
      </c>
      <c r="D34" s="139">
        <v>20.214722596034427</v>
      </c>
      <c r="E34" s="140">
        <v>1.3449703633282</v>
      </c>
      <c r="F34" s="139">
        <v>8.5481292006539906</v>
      </c>
      <c r="G34" s="140">
        <v>-0.12485643377449999</v>
      </c>
    </row>
    <row r="35" spans="3:7" ht="15" thickBot="1" x14ac:dyDescent="0.4">
      <c r="C35" s="12" t="s">
        <v>51</v>
      </c>
      <c r="D35" s="139"/>
      <c r="E35" s="140"/>
      <c r="F35" s="139"/>
      <c r="G35" s="140"/>
    </row>
    <row r="36" spans="3:7" ht="15" thickBot="1" x14ac:dyDescent="0.4">
      <c r="C36" s="16" t="s">
        <v>52</v>
      </c>
      <c r="D36" s="139">
        <v>22.408689715101477</v>
      </c>
      <c r="E36" s="140">
        <v>1.0516430791109299</v>
      </c>
      <c r="F36" s="139">
        <v>18.2605963359375</v>
      </c>
      <c r="G36" s="140">
        <v>-0.86189501354346698</v>
      </c>
    </row>
    <row r="37" spans="3:7" ht="15" thickBot="1" x14ac:dyDescent="0.4">
      <c r="C37" s="16" t="s">
        <v>53</v>
      </c>
      <c r="D37" s="139">
        <v>22.024263554439351</v>
      </c>
      <c r="E37" s="140">
        <v>0.85688548094475103</v>
      </c>
      <c r="F37" s="139">
        <v>17.79498855265135</v>
      </c>
      <c r="G37" s="140">
        <v>-0.54418540785981395</v>
      </c>
    </row>
    <row r="38" spans="3:7" ht="15" thickBot="1" x14ac:dyDescent="0.4">
      <c r="C38" s="12" t="s">
        <v>157</v>
      </c>
      <c r="D38" s="139"/>
      <c r="E38" s="140"/>
      <c r="F38" s="139"/>
      <c r="G38" s="140"/>
    </row>
    <row r="39" spans="3:7" ht="15" thickBot="1" x14ac:dyDescent="0.4">
      <c r="C39" s="16" t="s">
        <v>89</v>
      </c>
      <c r="D39" s="139">
        <v>20.727639956393652</v>
      </c>
      <c r="E39" s="140">
        <v>0.674601253836006</v>
      </c>
      <c r="F39" s="139">
        <v>15.183263433911717</v>
      </c>
      <c r="G39" s="140">
        <v>-1.3450882100715</v>
      </c>
    </row>
    <row r="40" spans="3:7" ht="15" thickBot="1" x14ac:dyDescent="0.4">
      <c r="C40" s="16" t="s">
        <v>90</v>
      </c>
      <c r="D40" s="139">
        <v>20.209967969565959</v>
      </c>
      <c r="E40" s="140">
        <v>0.71205980658391299</v>
      </c>
      <c r="F40" s="139">
        <v>12.399577157879994</v>
      </c>
      <c r="G40" s="140">
        <v>-1.7489153721138699</v>
      </c>
    </row>
    <row r="41" spans="3:7" ht="15" thickBot="1" x14ac:dyDescent="0.4">
      <c r="C41" s="16" t="s">
        <v>91</v>
      </c>
      <c r="D41" s="139">
        <v>21.2972098982262</v>
      </c>
      <c r="E41" s="140">
        <v>0.48725688169645298</v>
      </c>
      <c r="F41" s="139">
        <v>10.539305293338574</v>
      </c>
      <c r="G41" s="140">
        <v>-2.9268807605952998</v>
      </c>
    </row>
    <row r="42" spans="3:7" ht="15" thickBot="1" x14ac:dyDescent="0.4">
      <c r="C42" s="12" t="s">
        <v>158</v>
      </c>
      <c r="D42" s="139"/>
      <c r="E42" s="140"/>
      <c r="F42" s="139"/>
      <c r="G42" s="140"/>
    </row>
    <row r="43" spans="3:7" ht="15" thickBot="1" x14ac:dyDescent="0.4">
      <c r="C43" s="16" t="s">
        <v>92</v>
      </c>
      <c r="D43" s="139">
        <v>22.820446042718039</v>
      </c>
      <c r="E43" s="140">
        <v>0.904495753429856</v>
      </c>
      <c r="F43" s="139">
        <v>21.156922182214306</v>
      </c>
      <c r="G43" s="140">
        <v>-0.54839782070476095</v>
      </c>
    </row>
    <row r="44" spans="3:7" ht="15" thickBot="1" x14ac:dyDescent="0.4">
      <c r="C44" s="16" t="s">
        <v>93</v>
      </c>
      <c r="D44" s="139">
        <v>20.145409080920444</v>
      </c>
      <c r="E44" s="140">
        <v>0.71172606621647805</v>
      </c>
      <c r="F44" s="139">
        <v>9.5825402945939686</v>
      </c>
      <c r="G44" s="140">
        <v>-0.91892414055247496</v>
      </c>
    </row>
    <row r="45" spans="3:7" ht="15" thickBot="1" x14ac:dyDescent="0.4">
      <c r="C45" s="16" t="s">
        <v>94</v>
      </c>
      <c r="D45" s="139">
        <v>21.6071834379892</v>
      </c>
      <c r="E45" s="140">
        <v>0.84572908283487203</v>
      </c>
      <c r="F45" s="139">
        <v>14.840360360360361</v>
      </c>
      <c r="G45" s="140">
        <v>-1.4811581271569001</v>
      </c>
    </row>
    <row r="46" spans="3:7" ht="15" thickBot="1" x14ac:dyDescent="0.4">
      <c r="C46" s="16" t="s">
        <v>95</v>
      </c>
      <c r="D46" s="139">
        <v>19.452232446743839</v>
      </c>
      <c r="E46" s="140">
        <v>6.8609244683488804</v>
      </c>
      <c r="F46" s="139">
        <v>4.7377777777778203</v>
      </c>
      <c r="G46" s="140">
        <v>-6.3125061315361095E-2</v>
      </c>
    </row>
    <row r="47" spans="3:7" ht="15" thickBot="1" x14ac:dyDescent="0.4">
      <c r="C47" s="16" t="s">
        <v>96</v>
      </c>
      <c r="D47" s="139">
        <v>18.143401572178551</v>
      </c>
      <c r="E47" s="140">
        <v>8.3299798047356699</v>
      </c>
      <c r="F47" s="139">
        <v>4.9390340909090833</v>
      </c>
      <c r="G47" s="140">
        <v>-0.21526861500825101</v>
      </c>
    </row>
    <row r="48" spans="3:7" ht="15" thickBot="1" x14ac:dyDescent="0.4">
      <c r="C48" s="16" t="s">
        <v>97</v>
      </c>
      <c r="D48" s="139">
        <v>18.689645331881081</v>
      </c>
      <c r="E48" s="140">
        <v>4.1835166466752902</v>
      </c>
      <c r="F48" s="139">
        <v>1.1127277101548825</v>
      </c>
      <c r="G48" s="140">
        <v>-0.27602156741518802</v>
      </c>
    </row>
    <row r="49" spans="4:7" x14ac:dyDescent="0.35">
      <c r="D49" s="2"/>
      <c r="E49" s="2"/>
      <c r="F49" s="2"/>
      <c r="G49" s="70"/>
    </row>
    <row r="50" spans="4:7" x14ac:dyDescent="0.35">
      <c r="D50" s="2"/>
      <c r="E50" s="2"/>
      <c r="F50" s="2"/>
      <c r="G50" s="70"/>
    </row>
    <row r="51" spans="4:7" x14ac:dyDescent="0.35">
      <c r="D51" s="2"/>
      <c r="E51" s="2"/>
      <c r="F51" s="2"/>
      <c r="G51" s="70"/>
    </row>
    <row r="52" spans="4:7" x14ac:dyDescent="0.35">
      <c r="D52" s="2"/>
      <c r="E52" s="2"/>
      <c r="F52" s="2"/>
      <c r="G52" s="70"/>
    </row>
  </sheetData>
  <mergeCells count="3">
    <mergeCell ref="D7:G7"/>
    <mergeCell ref="D8:E8"/>
    <mergeCell ref="F8:G8"/>
  </mergeCells>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
  <sheetViews>
    <sheetView workbookViewId="0">
      <selection activeCell="N20" sqref="N20"/>
    </sheetView>
  </sheetViews>
  <sheetFormatPr defaultColWidth="9.1796875" defaultRowHeight="14.5" x14ac:dyDescent="0.35"/>
  <cols>
    <col min="1" max="2" width="9.1796875" style="132"/>
    <col min="3" max="3" width="19.26953125" style="132" customWidth="1"/>
    <col min="4" max="4" width="24.81640625" style="132" customWidth="1"/>
    <col min="5" max="16384" width="9.1796875" style="132"/>
  </cols>
  <sheetData>
    <row r="2" spans="1:6" x14ac:dyDescent="0.35">
      <c r="A2" s="131"/>
      <c r="B2" s="132" t="s">
        <v>148</v>
      </c>
      <c r="C2" s="132" t="s">
        <v>149</v>
      </c>
      <c r="D2" s="132" t="s">
        <v>150</v>
      </c>
      <c r="E2" s="132" t="s">
        <v>151</v>
      </c>
    </row>
    <row r="3" spans="1:6" x14ac:dyDescent="0.35">
      <c r="A3" s="131">
        <v>2009</v>
      </c>
      <c r="B3" s="133">
        <v>7.053833070652378E-2</v>
      </c>
      <c r="C3" s="133">
        <v>5.5428260060286796E-2</v>
      </c>
      <c r="D3" s="133">
        <v>5.5428260060286796E-2</v>
      </c>
      <c r="E3" s="134">
        <v>0.05</v>
      </c>
      <c r="F3" s="135">
        <f>C3-0.97%</f>
        <v>4.5728260060286796E-2</v>
      </c>
    </row>
    <row r="4" spans="1:6" x14ac:dyDescent="0.35">
      <c r="A4" s="131">
        <v>2010</v>
      </c>
      <c r="B4" s="133">
        <v>7.053833070652378E-2</v>
      </c>
      <c r="C4" s="133">
        <v>5.5428260060286796E-2</v>
      </c>
      <c r="D4" s="133">
        <v>5.5428260060286796E-2</v>
      </c>
      <c r="E4" s="134">
        <v>0.05</v>
      </c>
      <c r="F4" s="135">
        <f t="shared" ref="F4:F10" si="0">C4-0.97%</f>
        <v>4.5728260060286796E-2</v>
      </c>
    </row>
    <row r="5" spans="1:6" x14ac:dyDescent="0.35">
      <c r="A5" s="131">
        <v>2011</v>
      </c>
      <c r="B5" s="133">
        <v>5.8888448572395127E-2</v>
      </c>
      <c r="C5" s="133">
        <v>5.5428260060286796E-2</v>
      </c>
      <c r="D5" s="133">
        <v>5.5428260060286796E-2</v>
      </c>
      <c r="E5" s="134">
        <v>0.05</v>
      </c>
      <c r="F5" s="135">
        <f t="shared" si="0"/>
        <v>4.5728260060286796E-2</v>
      </c>
    </row>
    <row r="6" spans="1:6" x14ac:dyDescent="0.35">
      <c r="A6" s="131">
        <v>2012</v>
      </c>
      <c r="B6" s="133">
        <v>5.9842379690085712E-2</v>
      </c>
      <c r="C6" s="133">
        <v>5.6287544787459176E-2</v>
      </c>
      <c r="D6" s="133">
        <v>5.6287544787459176E-2</v>
      </c>
      <c r="E6" s="134">
        <v>0.05</v>
      </c>
      <c r="F6" s="135">
        <f t="shared" si="0"/>
        <v>4.6587544787459176E-2</v>
      </c>
    </row>
    <row r="7" spans="1:6" x14ac:dyDescent="0.35">
      <c r="A7" s="131">
        <v>2013</v>
      </c>
      <c r="B7" s="133">
        <v>5.9695622787239333E-2</v>
      </c>
      <c r="C7" s="133">
        <v>5.6155348696059516E-2</v>
      </c>
      <c r="D7" s="133">
        <v>5.6155348696059516E-2</v>
      </c>
      <c r="E7" s="134">
        <v>0.05</v>
      </c>
      <c r="F7" s="135">
        <f t="shared" si="0"/>
        <v>4.6455348696059516E-2</v>
      </c>
    </row>
    <row r="8" spans="1:6" x14ac:dyDescent="0.35">
      <c r="A8" s="131">
        <v>2014</v>
      </c>
      <c r="B8" s="133">
        <v>5.5859032460790638E-2</v>
      </c>
      <c r="C8" s="133">
        <v>5.6199414059859516E-2</v>
      </c>
      <c r="D8" s="133">
        <v>5.6199414059859516E-2</v>
      </c>
      <c r="E8" s="134">
        <v>0.05</v>
      </c>
      <c r="F8" s="135">
        <f t="shared" si="0"/>
        <v>4.6499414059859516E-2</v>
      </c>
    </row>
    <row r="9" spans="1:6" x14ac:dyDescent="0.35">
      <c r="A9" s="131">
        <v>2015</v>
      </c>
      <c r="B9" s="133">
        <v>5.2573990065376316E-2</v>
      </c>
      <c r="C9" s="133">
        <v>5.4999618236209975E-2</v>
      </c>
      <c r="D9" s="133">
        <v>5.4999618236209975E-2</v>
      </c>
      <c r="E9" s="134">
        <v>0.05</v>
      </c>
      <c r="F9" s="135">
        <f t="shared" si="0"/>
        <v>4.5299618236209975E-2</v>
      </c>
    </row>
    <row r="10" spans="1:6" x14ac:dyDescent="0.35">
      <c r="A10" s="131">
        <v>2016</v>
      </c>
      <c r="B10" s="133">
        <v>4.7575749496712817E-2</v>
      </c>
      <c r="C10" s="133">
        <v>5.1400230765261311E-2</v>
      </c>
      <c r="D10" s="133">
        <v>5.1268034673861651E-2</v>
      </c>
      <c r="E10" s="134">
        <v>0.05</v>
      </c>
      <c r="F10" s="135">
        <f t="shared" si="0"/>
        <v>4.1700230765261311E-2</v>
      </c>
    </row>
    <row r="11" spans="1:6" x14ac:dyDescent="0.35">
      <c r="A11" s="131">
        <v>2017</v>
      </c>
      <c r="B11" s="133">
        <v>5.8611297845196392E-2</v>
      </c>
      <c r="C11" s="133">
        <v>4.0852666769950641E-2</v>
      </c>
      <c r="D11" s="133">
        <v>5.1599052379291979E-2</v>
      </c>
      <c r="E11" s="134">
        <v>0.05</v>
      </c>
      <c r="F11" s="133">
        <v>4.0852666769950641E-2</v>
      </c>
    </row>
    <row r="12" spans="1:6" x14ac:dyDescent="0.35">
      <c r="A12" s="136">
        <v>2018</v>
      </c>
      <c r="B12" s="133">
        <v>6.0049608315771469E-2</v>
      </c>
      <c r="C12" s="133">
        <v>4.1968093039157502E-2</v>
      </c>
      <c r="D12" s="133">
        <v>5.2614284260605201E-2</v>
      </c>
      <c r="E12" s="134">
        <v>0.05</v>
      </c>
      <c r="F12" s="133">
        <v>4.1968093039157502E-2</v>
      </c>
    </row>
    <row r="13" spans="1:6" x14ac:dyDescent="0.35">
      <c r="A13" s="137">
        <v>2019</v>
      </c>
      <c r="B13" s="133">
        <v>6.0572834674793512E-2</v>
      </c>
      <c r="C13" s="133">
        <v>4.1847148352120771E-2</v>
      </c>
      <c r="D13" s="133">
        <v>5.2502423822413678E-2</v>
      </c>
      <c r="E13" s="134">
        <v>0.05</v>
      </c>
      <c r="F13" s="133">
        <v>4.1847148352120771E-2</v>
      </c>
    </row>
    <row r="14" spans="1:6" x14ac:dyDescent="0.35">
      <c r="A14" s="137">
        <v>2020</v>
      </c>
      <c r="B14" s="133">
        <v>6.0729417776538529E-2</v>
      </c>
      <c r="C14" s="133">
        <v>4.2004263906091605E-2</v>
      </c>
      <c r="D14" s="133">
        <v>5.2644833052675699E-2</v>
      </c>
      <c r="E14" s="134">
        <v>0.05</v>
      </c>
      <c r="F14" s="133">
        <v>4.2004263906091605E-2</v>
      </c>
    </row>
    <row r="15" spans="1:6" x14ac:dyDescent="0.35">
      <c r="A15" s="137">
        <v>2021</v>
      </c>
      <c r="B15" s="133">
        <v>8.5398507064996208E-3</v>
      </c>
      <c r="C15" s="133">
        <v>3.4044801667970574E-2</v>
      </c>
      <c r="D15" s="133">
        <v>4.5400338239051749E-2</v>
      </c>
      <c r="E15" s="134">
        <v>0.05</v>
      </c>
      <c r="F15" s="133">
        <v>3.4044801667970574E-2</v>
      </c>
    </row>
    <row r="16" spans="1:6" x14ac:dyDescent="0.35">
      <c r="A16" s="137">
        <v>2022</v>
      </c>
      <c r="B16" s="133">
        <v>5.5931290724959955E-2</v>
      </c>
      <c r="C16" s="133">
        <v>3.7208266663415916E-2</v>
      </c>
      <c r="D16" s="133">
        <v>4.827726853490881E-2</v>
      </c>
      <c r="E16" s="134">
        <v>0.05</v>
      </c>
      <c r="F16" s="133">
        <v>3.7208266663415916E-2</v>
      </c>
    </row>
    <row r="17" spans="1:6" x14ac:dyDescent="0.35">
      <c r="A17" s="137">
        <v>2023</v>
      </c>
      <c r="B17" s="133">
        <v>6.3714876742890961E-2</v>
      </c>
      <c r="C17" s="135">
        <f>C18</f>
        <v>4.4991852681346894E-2</v>
      </c>
      <c r="D17" s="135">
        <f>D18</f>
        <v>5.5361685402700721E-2</v>
      </c>
      <c r="E17" s="134">
        <v>0.05</v>
      </c>
      <c r="F17" s="135">
        <f>F18</f>
        <v>4.4991852681346894E-2</v>
      </c>
    </row>
    <row r="18" spans="1:6" x14ac:dyDescent="0.35">
      <c r="A18" s="137">
        <v>2024</v>
      </c>
      <c r="B18" s="133">
        <v>6.7911416618754411E-2</v>
      </c>
      <c r="C18" s="133">
        <v>4.4991852681346894E-2</v>
      </c>
      <c r="D18" s="133">
        <v>5.5361685402700721E-2</v>
      </c>
      <c r="E18" s="134">
        <v>0.05</v>
      </c>
      <c r="F18" s="133">
        <v>4.4991852681346894E-2</v>
      </c>
    </row>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zoomScale="150" zoomScaleNormal="150" workbookViewId="0">
      <selection activeCell="K18" sqref="K18"/>
    </sheetView>
  </sheetViews>
  <sheetFormatPr defaultColWidth="8.81640625" defaultRowHeight="14.5" x14ac:dyDescent="0.35"/>
  <cols>
    <col min="1" max="1" width="10.54296875" style="113" customWidth="1"/>
    <col min="2" max="3" width="8.81640625" style="113"/>
    <col min="4" max="4" width="11.81640625" style="113" customWidth="1"/>
    <col min="5" max="6" width="9.54296875" style="113" bestFit="1" customWidth="1"/>
    <col min="7" max="8" width="9.54296875" style="113" customWidth="1"/>
    <col min="9" max="16384" width="8.81640625" style="113"/>
  </cols>
  <sheetData>
    <row r="1" spans="1:17" x14ac:dyDescent="0.35">
      <c r="C1" s="113" t="s">
        <v>132</v>
      </c>
      <c r="D1" s="113" t="s">
        <v>131</v>
      </c>
      <c r="E1" s="113" t="s">
        <v>130</v>
      </c>
      <c r="F1" s="113" t="s">
        <v>129</v>
      </c>
      <c r="G1" s="113" t="s">
        <v>128</v>
      </c>
      <c r="Q1" s="113" t="e">
        <f>#REF!/#REF!</f>
        <v>#REF!</v>
      </c>
    </row>
    <row r="2" spans="1:17" x14ac:dyDescent="0.35">
      <c r="B2" s="113">
        <v>2006</v>
      </c>
      <c r="C2" s="114">
        <f>27.957</f>
        <v>27.957000000000001</v>
      </c>
      <c r="D2" s="114">
        <f>E2+G2</f>
        <v>26.621505016902734</v>
      </c>
      <c r="E2" s="114">
        <v>21.821505016902734</v>
      </c>
      <c r="F2" s="114">
        <f>C2-E2</f>
        <v>6.1354949830972672</v>
      </c>
      <c r="G2" s="114">
        <v>4.8</v>
      </c>
      <c r="H2" s="117"/>
      <c r="J2" s="117"/>
      <c r="Q2" s="113" t="e">
        <f>Q1/(1-0.275-0.039)</f>
        <v>#REF!</v>
      </c>
    </row>
    <row r="3" spans="1:17" x14ac:dyDescent="0.35">
      <c r="A3" s="114"/>
      <c r="B3" s="113">
        <v>2007</v>
      </c>
      <c r="C3" s="114">
        <f>25.9751+1.2</f>
        <v>27.1751</v>
      </c>
      <c r="D3" s="114">
        <f>25.9751+1.2</f>
        <v>27.1751</v>
      </c>
      <c r="E3" s="114">
        <v>21.821505016902734</v>
      </c>
      <c r="F3" s="114">
        <f>5.4</f>
        <v>5.4</v>
      </c>
      <c r="G3" s="114"/>
      <c r="H3" s="117"/>
      <c r="J3" s="117"/>
    </row>
    <row r="4" spans="1:17" x14ac:dyDescent="0.35">
      <c r="A4" s="114"/>
      <c r="B4" s="113">
        <v>2008</v>
      </c>
      <c r="C4" s="114">
        <v>25.523404263781085</v>
      </c>
      <c r="D4" s="114"/>
      <c r="E4" s="114">
        <v>21.821505016902734</v>
      </c>
      <c r="F4" s="114">
        <v>3.8</v>
      </c>
      <c r="G4" s="114"/>
      <c r="H4" s="117"/>
      <c r="J4" s="117"/>
    </row>
    <row r="5" spans="1:17" x14ac:dyDescent="0.35">
      <c r="A5" s="114"/>
      <c r="B5" s="113" t="s">
        <v>127</v>
      </c>
      <c r="C5" s="114">
        <v>25.335551868121144</v>
      </c>
      <c r="D5" s="114"/>
      <c r="E5" s="114">
        <v>21.821505016902734</v>
      </c>
      <c r="F5" s="114">
        <v>3.51404685121841</v>
      </c>
      <c r="G5" s="114"/>
      <c r="H5" s="116"/>
    </row>
    <row r="6" spans="1:17" x14ac:dyDescent="0.35">
      <c r="A6" s="114"/>
      <c r="B6" s="113" t="s">
        <v>126</v>
      </c>
      <c r="C6" s="114">
        <v>24.527604720921182</v>
      </c>
      <c r="D6" s="114">
        <v>24.527604720921182</v>
      </c>
      <c r="E6" s="114">
        <v>21.821505016902734</v>
      </c>
      <c r="F6" s="114">
        <v>2.7060997040184489</v>
      </c>
      <c r="G6" s="114"/>
      <c r="H6" s="116"/>
    </row>
    <row r="7" spans="1:17" x14ac:dyDescent="0.35">
      <c r="A7" s="114"/>
      <c r="B7" s="113">
        <v>2014</v>
      </c>
      <c r="C7" s="114">
        <v>24.159794651072694</v>
      </c>
      <c r="D7" s="114">
        <f>E7+G7</f>
        <v>23.271505016902733</v>
      </c>
      <c r="E7" s="114">
        <v>21.821505016902734</v>
      </c>
      <c r="F7" s="114">
        <v>2.3382896341699606</v>
      </c>
      <c r="G7" s="114">
        <v>1.45</v>
      </c>
      <c r="H7" s="115"/>
    </row>
    <row r="8" spans="1:17" x14ac:dyDescent="0.35">
      <c r="A8" s="114"/>
      <c r="B8" s="113">
        <v>2015</v>
      </c>
      <c r="C8" s="114">
        <v>14.854215272650409</v>
      </c>
      <c r="D8" s="114"/>
      <c r="E8" s="114">
        <v>14.854215272650404</v>
      </c>
      <c r="F8" s="114">
        <v>0</v>
      </c>
      <c r="G8" s="114"/>
    </row>
    <row r="9" spans="1:17" x14ac:dyDescent="0.35">
      <c r="A9" s="114"/>
      <c r="B9" s="113">
        <v>2016</v>
      </c>
      <c r="C9" s="114">
        <v>20.077537842778163</v>
      </c>
      <c r="D9" s="114">
        <v>20.077537842778163</v>
      </c>
      <c r="E9" s="114">
        <v>20.077537842778163</v>
      </c>
      <c r="F9" s="114">
        <v>0</v>
      </c>
      <c r="G9" s="114"/>
    </row>
    <row r="10" spans="1:17" x14ac:dyDescent="0.35">
      <c r="A10" s="114"/>
      <c r="B10" s="113" t="s">
        <v>125</v>
      </c>
      <c r="C10" s="114">
        <v>21.821505016902755</v>
      </c>
      <c r="D10" s="114">
        <v>21.821505016902734</v>
      </c>
      <c r="E10" s="114">
        <v>21.821505016902734</v>
      </c>
      <c r="F10" s="114">
        <v>0</v>
      </c>
      <c r="G10" s="114"/>
    </row>
    <row r="11" spans="1:17" x14ac:dyDescent="0.35">
      <c r="A11" s="114"/>
      <c r="B11" s="113">
        <v>2020</v>
      </c>
      <c r="C11" s="114">
        <v>19.629320507475956</v>
      </c>
      <c r="D11" s="114">
        <v>19.629320507475935</v>
      </c>
      <c r="E11" s="114">
        <v>19.629320507475935</v>
      </c>
      <c r="F11" s="114">
        <v>0</v>
      </c>
      <c r="G11" s="114"/>
    </row>
    <row r="12" spans="1:17" x14ac:dyDescent="0.35">
      <c r="A12" s="114"/>
      <c r="B12" s="113" t="s">
        <v>124</v>
      </c>
      <c r="C12" s="114">
        <v>21.821505016902755</v>
      </c>
      <c r="D12" s="114">
        <v>21.821505016902734</v>
      </c>
      <c r="E12" s="114">
        <v>21.821505016902734</v>
      </c>
      <c r="F12" s="114">
        <v>0</v>
      </c>
      <c r="G12" s="114"/>
    </row>
    <row r="13" spans="1:17" x14ac:dyDescent="0.35">
      <c r="A13" s="114"/>
      <c r="B13" s="113">
        <v>2024</v>
      </c>
      <c r="C13" s="114">
        <v>21.821505016902755</v>
      </c>
      <c r="D13" s="114">
        <v>20.94552866826416</v>
      </c>
      <c r="E13" s="114">
        <v>21.821505016902734</v>
      </c>
      <c r="F13" s="114">
        <v>0</v>
      </c>
      <c r="G13" s="114">
        <v>-0.87597634863857365</v>
      </c>
    </row>
    <row r="14" spans="1:17" x14ac:dyDescent="0.35">
      <c r="A14" s="114"/>
    </row>
    <row r="15" spans="1:17" x14ac:dyDescent="0.35">
      <c r="A15" s="114"/>
    </row>
    <row r="16" spans="1:17" x14ac:dyDescent="0.35">
      <c r="A16" s="114"/>
    </row>
    <row r="17" spans="1:7" x14ac:dyDescent="0.35">
      <c r="A17" s="114"/>
      <c r="C17" s="114"/>
      <c r="E17" s="114"/>
      <c r="F17" s="114"/>
      <c r="G17" s="114"/>
    </row>
    <row r="18" spans="1:7" x14ac:dyDescent="0.35">
      <c r="C18" s="114"/>
      <c r="D18" s="114"/>
      <c r="E18" s="114"/>
      <c r="F18" s="114"/>
      <c r="G18" s="114"/>
    </row>
    <row r="19" spans="1:7" x14ac:dyDescent="0.35">
      <c r="C19" s="114"/>
      <c r="D19" s="114"/>
      <c r="E19" s="114"/>
      <c r="F19" s="114"/>
      <c r="G19" s="114"/>
    </row>
    <row r="20" spans="1:7" x14ac:dyDescent="0.35">
      <c r="C20" s="114"/>
      <c r="D20" s="114"/>
      <c r="E20" s="114"/>
      <c r="F20" s="114"/>
      <c r="G20" s="114"/>
    </row>
    <row r="21" spans="1:7" x14ac:dyDescent="0.35">
      <c r="C21" s="114"/>
      <c r="D21" s="114"/>
      <c r="E21" s="114"/>
      <c r="F21" s="114"/>
      <c r="G21" s="114"/>
    </row>
    <row r="22" spans="1:7" x14ac:dyDescent="0.35">
      <c r="C22" s="114"/>
      <c r="D22" s="114"/>
      <c r="E22" s="114"/>
      <c r="F22" s="114"/>
      <c r="G22" s="114"/>
    </row>
    <row r="23" spans="1:7" x14ac:dyDescent="0.35">
      <c r="C23" s="114"/>
      <c r="D23" s="114"/>
      <c r="E23" s="114"/>
      <c r="F23" s="114"/>
      <c r="G23" s="114"/>
    </row>
    <row r="24" spans="1:7" x14ac:dyDescent="0.35">
      <c r="C24" s="114"/>
      <c r="D24" s="114"/>
      <c r="E24" s="114"/>
      <c r="F24" s="114"/>
      <c r="G24" s="114"/>
    </row>
    <row r="25" spans="1:7" x14ac:dyDescent="0.35">
      <c r="C25" s="114"/>
      <c r="D25" s="114"/>
      <c r="E25" s="114"/>
      <c r="F25" s="114"/>
      <c r="G25" s="114"/>
    </row>
    <row r="26" spans="1:7" x14ac:dyDescent="0.35">
      <c r="C26" s="114"/>
      <c r="D26" s="114"/>
      <c r="E26" s="114"/>
      <c r="F26" s="114"/>
      <c r="G26" s="114"/>
    </row>
    <row r="27" spans="1:7" x14ac:dyDescent="0.35">
      <c r="C27" s="114"/>
      <c r="D27" s="114"/>
      <c r="E27" s="114"/>
      <c r="F27" s="114"/>
      <c r="G27" s="114"/>
    </row>
    <row r="28" spans="1:7" x14ac:dyDescent="0.35">
      <c r="C28" s="114"/>
      <c r="D28" s="114"/>
      <c r="E28" s="114"/>
      <c r="F28" s="114"/>
      <c r="G28" s="114"/>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N26"/>
  <sheetViews>
    <sheetView topLeftCell="A6" workbookViewId="0">
      <selection activeCell="J29" sqref="J29"/>
    </sheetView>
  </sheetViews>
  <sheetFormatPr defaultColWidth="8.81640625" defaultRowHeight="14.5" x14ac:dyDescent="0.35"/>
  <cols>
    <col min="1" max="2" width="8.81640625" style="113"/>
    <col min="3" max="3" width="42.26953125" style="113" customWidth="1"/>
    <col min="4" max="6" width="11.54296875" style="113" customWidth="1"/>
    <col min="7" max="16384" width="8.81640625" style="113"/>
  </cols>
  <sheetData>
    <row r="8" spans="3:9" x14ac:dyDescent="0.35">
      <c r="C8" s="118"/>
      <c r="D8" s="118"/>
      <c r="E8" s="118"/>
      <c r="F8" s="118"/>
      <c r="G8" s="118"/>
      <c r="H8" s="118"/>
      <c r="I8" s="118"/>
    </row>
    <row r="9" spans="3:9" x14ac:dyDescent="0.35">
      <c r="C9" s="118"/>
      <c r="D9" s="118"/>
      <c r="E9" s="118"/>
      <c r="F9" s="118"/>
      <c r="G9" s="118"/>
      <c r="H9" s="118"/>
      <c r="I9" s="118"/>
    </row>
    <row r="10" spans="3:9" ht="15" thickBot="1" x14ac:dyDescent="0.4">
      <c r="C10" s="119"/>
      <c r="D10" s="119"/>
      <c r="E10" s="119"/>
      <c r="F10" s="119"/>
      <c r="G10" s="118"/>
      <c r="H10" s="118"/>
      <c r="I10" s="118"/>
    </row>
    <row r="11" spans="3:9" ht="15" thickTop="1" x14ac:dyDescent="0.35">
      <c r="C11" s="120"/>
      <c r="D11" s="121">
        <v>2023</v>
      </c>
      <c r="E11" s="178">
        <v>2024</v>
      </c>
      <c r="F11" s="178"/>
      <c r="G11" s="118"/>
      <c r="H11" s="118"/>
      <c r="I11" s="118"/>
    </row>
    <row r="12" spans="3:9" ht="31" x14ac:dyDescent="0.35">
      <c r="C12" s="122"/>
      <c r="D12" s="122"/>
      <c r="E12" s="123" t="s">
        <v>133</v>
      </c>
      <c r="F12" s="123" t="s">
        <v>134</v>
      </c>
      <c r="G12" s="118"/>
      <c r="H12" s="118"/>
      <c r="I12" s="118"/>
    </row>
    <row r="13" spans="3:9" x14ac:dyDescent="0.35">
      <c r="C13" s="124" t="s">
        <v>135</v>
      </c>
      <c r="D13" s="118"/>
      <c r="E13" s="118"/>
      <c r="F13" s="118"/>
      <c r="G13" s="118"/>
      <c r="H13" s="118"/>
      <c r="I13" s="118"/>
    </row>
    <row r="14" spans="3:9" x14ac:dyDescent="0.35">
      <c r="C14" s="118" t="s">
        <v>136</v>
      </c>
      <c r="D14" s="125">
        <v>-7.9</v>
      </c>
      <c r="E14" s="125">
        <v>-4.3</v>
      </c>
      <c r="F14" s="125">
        <v>-5.3</v>
      </c>
      <c r="G14" s="118"/>
      <c r="H14" s="118"/>
      <c r="I14" s="118"/>
    </row>
    <row r="15" spans="3:9" x14ac:dyDescent="0.35">
      <c r="C15" s="118" t="s">
        <v>137</v>
      </c>
      <c r="D15" s="125">
        <v>-7.4</v>
      </c>
      <c r="E15" s="125">
        <v>-3</v>
      </c>
      <c r="F15" s="125">
        <v>-4</v>
      </c>
      <c r="G15" s="118"/>
      <c r="H15" s="118"/>
      <c r="I15" s="118"/>
    </row>
    <row r="16" spans="3:9" x14ac:dyDescent="0.35">
      <c r="C16" s="118"/>
      <c r="D16" s="125"/>
      <c r="E16" s="125"/>
      <c r="F16" s="125"/>
      <c r="G16" s="118"/>
      <c r="H16" s="118"/>
      <c r="I16" s="118"/>
    </row>
    <row r="17" spans="3:14" x14ac:dyDescent="0.35">
      <c r="C17" s="124" t="s">
        <v>138</v>
      </c>
      <c r="D17" s="125"/>
      <c r="E17" s="125"/>
      <c r="F17" s="125"/>
      <c r="G17" s="118"/>
      <c r="H17" s="118"/>
      <c r="I17" s="118"/>
    </row>
    <row r="18" spans="3:14" x14ac:dyDescent="0.35">
      <c r="C18" s="118" t="s">
        <v>139</v>
      </c>
      <c r="D18" s="125">
        <v>-3.5</v>
      </c>
      <c r="E18" s="125">
        <v>-2.6</v>
      </c>
      <c r="F18" s="125">
        <v>-5.4</v>
      </c>
      <c r="G18" s="118"/>
      <c r="H18" s="118"/>
      <c r="I18" s="118"/>
    </row>
    <row r="19" spans="3:14" ht="29" x14ac:dyDescent="0.35">
      <c r="C19" s="126" t="s">
        <v>140</v>
      </c>
      <c r="D19" s="125">
        <v>-3.5</v>
      </c>
      <c r="E19" s="125">
        <v>-3</v>
      </c>
      <c r="F19" s="125">
        <v>-5.8</v>
      </c>
      <c r="G19" s="118"/>
      <c r="H19" s="118"/>
      <c r="I19" s="118"/>
      <c r="N19" s="113" t="s">
        <v>141</v>
      </c>
    </row>
    <row r="20" spans="3:14" x14ac:dyDescent="0.35">
      <c r="C20" s="118"/>
      <c r="D20" s="125"/>
      <c r="E20" s="125"/>
      <c r="F20" s="125"/>
      <c r="G20" s="118"/>
      <c r="H20" s="118"/>
      <c r="I20" s="118"/>
    </row>
    <row r="21" spans="3:14" x14ac:dyDescent="0.35">
      <c r="C21" s="124" t="s">
        <v>142</v>
      </c>
      <c r="D21" s="125"/>
      <c r="E21" s="125"/>
      <c r="F21" s="125"/>
      <c r="G21" s="118"/>
      <c r="H21" s="118"/>
      <c r="I21" s="118"/>
    </row>
    <row r="22" spans="3:14" x14ac:dyDescent="0.35">
      <c r="C22" s="118" t="s">
        <v>143</v>
      </c>
      <c r="D22" s="125">
        <v>0</v>
      </c>
      <c r="E22" s="125">
        <v>-0.9</v>
      </c>
      <c r="F22" s="125">
        <v>-0.9</v>
      </c>
      <c r="G22" s="118"/>
      <c r="H22" s="118"/>
      <c r="I22" s="118"/>
    </row>
    <row r="23" spans="3:14" ht="31" x14ac:dyDescent="0.35">
      <c r="C23" s="141" t="s">
        <v>164</v>
      </c>
      <c r="D23" s="127">
        <v>-3.3</v>
      </c>
      <c r="E23" s="127">
        <v>-3.9</v>
      </c>
      <c r="F23" s="128" t="s">
        <v>144</v>
      </c>
      <c r="G23" s="118"/>
      <c r="H23" s="118"/>
      <c r="I23" s="118"/>
    </row>
    <row r="24" spans="3:14" ht="29.5" thickBot="1" x14ac:dyDescent="0.4">
      <c r="C24" s="129" t="s">
        <v>145</v>
      </c>
      <c r="D24" s="130"/>
      <c r="E24" s="130"/>
      <c r="F24" s="130">
        <v>-5.8</v>
      </c>
      <c r="G24" s="118"/>
      <c r="H24" s="118"/>
      <c r="I24" s="118"/>
    </row>
    <row r="25" spans="3:14" ht="15" thickTop="1" x14ac:dyDescent="0.35">
      <c r="C25" s="118" t="s">
        <v>146</v>
      </c>
      <c r="D25" s="118"/>
      <c r="E25" s="118"/>
      <c r="F25" s="118"/>
      <c r="G25" s="118"/>
      <c r="H25" s="118"/>
      <c r="I25" s="118"/>
    </row>
    <row r="26" spans="3:14" x14ac:dyDescent="0.35">
      <c r="C26" s="113" t="s">
        <v>147</v>
      </c>
    </row>
  </sheetData>
  <mergeCells count="1">
    <mergeCell ref="E11:F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3"/>
  <sheetViews>
    <sheetView zoomScale="150" zoomScaleNormal="150" workbookViewId="0">
      <selection activeCell="K17" sqref="K17"/>
    </sheetView>
  </sheetViews>
  <sheetFormatPr defaultColWidth="9.1796875" defaultRowHeight="14.5" x14ac:dyDescent="0.35"/>
  <cols>
    <col min="1" max="2" width="9.1796875" style="164"/>
    <col min="3" max="3" width="9.453125" style="164" customWidth="1"/>
    <col min="4" max="4" width="9.1796875" style="164"/>
    <col min="5" max="5" width="9.453125" style="164" customWidth="1"/>
    <col min="6" max="7" width="9.1796875" style="164"/>
    <col min="8" max="8" width="4.81640625" style="164" customWidth="1"/>
    <col min="9" max="10" width="9.1796875" style="164"/>
    <col min="11" max="15" width="17" style="164" customWidth="1"/>
    <col min="16" max="16384" width="9.1796875" style="164"/>
  </cols>
  <sheetData>
    <row r="2" spans="1:5" ht="58" x14ac:dyDescent="0.35">
      <c r="B2" s="165" t="s">
        <v>167</v>
      </c>
      <c r="C2" s="165" t="s">
        <v>168</v>
      </c>
      <c r="D2" s="165" t="s">
        <v>169</v>
      </c>
      <c r="E2" s="165"/>
    </row>
    <row r="3" spans="1:5" x14ac:dyDescent="0.35">
      <c r="A3" s="164">
        <v>2011</v>
      </c>
      <c r="B3" s="166">
        <v>22.984274559838006</v>
      </c>
      <c r="C3" s="166">
        <v>0.40175811446031773</v>
      </c>
      <c r="D3" s="166">
        <v>4.9098105229182831</v>
      </c>
      <c r="E3" s="166"/>
    </row>
    <row r="4" spans="1:5" x14ac:dyDescent="0.35">
      <c r="A4" s="164">
        <v>2012</v>
      </c>
      <c r="B4" s="166">
        <v>25.40773025895345</v>
      </c>
      <c r="C4" s="166">
        <v>0.78543078717506631</v>
      </c>
      <c r="D4" s="166">
        <v>8.5238316551352682</v>
      </c>
      <c r="E4" s="166"/>
    </row>
    <row r="5" spans="1:5" x14ac:dyDescent="0.35">
      <c r="A5" s="164">
        <v>2013</v>
      </c>
      <c r="B5" s="166">
        <v>26.560737525774979</v>
      </c>
      <c r="C5" s="166">
        <v>1.1452192922123388</v>
      </c>
      <c r="D5" s="166">
        <v>12.317651078973393</v>
      </c>
      <c r="E5" s="166"/>
    </row>
    <row r="6" spans="1:5" x14ac:dyDescent="0.35">
      <c r="A6" s="164">
        <v>2014</v>
      </c>
      <c r="B6" s="166">
        <v>28.258405228628895</v>
      </c>
      <c r="C6" s="166">
        <v>1.8517744161705636</v>
      </c>
      <c r="D6" s="166">
        <v>15.27959498002053</v>
      </c>
      <c r="E6" s="166"/>
    </row>
    <row r="7" spans="1:5" x14ac:dyDescent="0.35">
      <c r="A7" s="164">
        <v>2015</v>
      </c>
      <c r="B7" s="166">
        <v>29.834456658813707</v>
      </c>
      <c r="C7" s="166">
        <v>2.4336526973803316</v>
      </c>
      <c r="D7" s="166">
        <v>19.607874515433711</v>
      </c>
      <c r="E7" s="166"/>
    </row>
    <row r="8" spans="1:5" x14ac:dyDescent="0.35">
      <c r="A8" s="164">
        <v>2016</v>
      </c>
      <c r="B8" s="166">
        <v>30.293457917556214</v>
      </c>
      <c r="C8" s="166">
        <v>2.8929494629155172</v>
      </c>
      <c r="D8" s="166">
        <v>22.958146229402313</v>
      </c>
      <c r="E8" s="166"/>
    </row>
    <row r="9" spans="1:5" x14ac:dyDescent="0.35">
      <c r="A9" s="164">
        <v>2017</v>
      </c>
      <c r="B9" s="166">
        <v>29.645504513136</v>
      </c>
      <c r="C9" s="166">
        <v>1.1898218189342522</v>
      </c>
      <c r="D9" s="166">
        <v>25.388847118262063</v>
      </c>
      <c r="E9" s="166"/>
    </row>
    <row r="10" spans="1:5" x14ac:dyDescent="0.35">
      <c r="A10" s="164">
        <v>2018</v>
      </c>
      <c r="B10" s="166">
        <v>28.075843387227273</v>
      </c>
      <c r="C10" s="166">
        <v>1.1332766279462554</v>
      </c>
      <c r="D10" s="166">
        <v>32.406919043626026</v>
      </c>
      <c r="E10" s="166"/>
    </row>
    <row r="11" spans="1:5" x14ac:dyDescent="0.35">
      <c r="A11" s="164">
        <v>2019</v>
      </c>
      <c r="B11" s="166">
        <v>28.618117623740382</v>
      </c>
      <c r="C11" s="166">
        <v>1.2767794676104387</v>
      </c>
      <c r="D11" s="166">
        <v>35.558731465754221</v>
      </c>
      <c r="E11" s="166"/>
    </row>
    <row r="12" spans="1:5" x14ac:dyDescent="0.35">
      <c r="A12" s="164">
        <v>2020</v>
      </c>
      <c r="B12" s="166">
        <v>28.219170667547132</v>
      </c>
      <c r="C12" s="166">
        <v>1.2314330079114555</v>
      </c>
      <c r="D12" s="166">
        <v>40.169588438060153</v>
      </c>
      <c r="E12" s="166"/>
    </row>
    <row r="13" spans="1:5" x14ac:dyDescent="0.35">
      <c r="A13" s="164">
        <v>2021</v>
      </c>
      <c r="B13" s="166">
        <v>31.439378840549914</v>
      </c>
      <c r="C13" s="166">
        <v>1.9499547550393714</v>
      </c>
      <c r="D13" s="166">
        <v>79.872414854509103</v>
      </c>
      <c r="E13" s="16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
  <sheetViews>
    <sheetView zoomScale="90" zoomScaleNormal="90" workbookViewId="0">
      <selection activeCell="R35" sqref="R35"/>
    </sheetView>
  </sheetViews>
  <sheetFormatPr defaultColWidth="9.1796875" defaultRowHeight="14.5" x14ac:dyDescent="0.35"/>
  <cols>
    <col min="1" max="16384" width="9.1796875" style="164"/>
  </cols>
  <sheetData>
    <row r="2" spans="2:11" ht="18.5" x14ac:dyDescent="0.45">
      <c r="C2" s="167" t="s">
        <v>170</v>
      </c>
      <c r="D2" s="167" t="s">
        <v>171</v>
      </c>
      <c r="E2" s="167" t="s">
        <v>172</v>
      </c>
      <c r="F2" s="167" t="s">
        <v>173</v>
      </c>
      <c r="G2" s="167" t="s">
        <v>174</v>
      </c>
      <c r="H2" s="167" t="s">
        <v>175</v>
      </c>
      <c r="I2" s="167" t="s">
        <v>176</v>
      </c>
      <c r="J2" s="167" t="s">
        <v>177</v>
      </c>
    </row>
    <row r="4" spans="2:11" x14ac:dyDescent="0.35">
      <c r="B4" s="164">
        <v>2011</v>
      </c>
      <c r="C4" s="168">
        <v>35.63125168964585</v>
      </c>
      <c r="D4" s="168">
        <v>34.897563079577317</v>
      </c>
      <c r="E4" s="168">
        <v>29.247096352036646</v>
      </c>
      <c r="F4" s="168">
        <v>26.135120904046339</v>
      </c>
      <c r="G4" s="168">
        <v>24.144511888037744</v>
      </c>
      <c r="H4" s="168">
        <v>25.654628018503583</v>
      </c>
      <c r="I4" s="168">
        <v>19.373921616958341</v>
      </c>
      <c r="J4" s="168">
        <v>21.829909666865174</v>
      </c>
      <c r="K4" s="166"/>
    </row>
    <row r="5" spans="2:11" x14ac:dyDescent="0.35">
      <c r="B5" s="164">
        <v>2012</v>
      </c>
      <c r="C5" s="168">
        <v>39.010388190267911</v>
      </c>
      <c r="D5" s="168">
        <v>39.762288301623926</v>
      </c>
      <c r="E5" s="168">
        <v>32.448371519572589</v>
      </c>
      <c r="F5" s="168">
        <v>28.335505416632728</v>
      </c>
      <c r="G5" s="168">
        <v>27.206520310240567</v>
      </c>
      <c r="H5" s="168">
        <v>28.987606298235086</v>
      </c>
      <c r="I5" s="168">
        <v>22.11296016137166</v>
      </c>
      <c r="J5" s="168">
        <v>23.946927855791866</v>
      </c>
      <c r="K5" s="166"/>
    </row>
    <row r="6" spans="2:11" x14ac:dyDescent="0.35">
      <c r="B6" s="164">
        <v>2013</v>
      </c>
      <c r="C6" s="168">
        <v>40.793047256925583</v>
      </c>
      <c r="D6" s="168">
        <v>42.696337345224691</v>
      </c>
      <c r="E6" s="168">
        <v>34.682457318438026</v>
      </c>
      <c r="F6" s="168">
        <v>30.329136293351006</v>
      </c>
      <c r="G6" s="168">
        <v>28.885898542629363</v>
      </c>
      <c r="H6" s="168">
        <v>30.247011321352229</v>
      </c>
      <c r="I6" s="168">
        <v>23.558897243107769</v>
      </c>
      <c r="J6" s="168">
        <v>24.934023421400774</v>
      </c>
      <c r="K6" s="166"/>
    </row>
    <row r="7" spans="2:11" x14ac:dyDescent="0.35">
      <c r="B7" s="164">
        <v>2014</v>
      </c>
      <c r="C7" s="168">
        <v>43.422874549986155</v>
      </c>
      <c r="D7" s="168">
        <v>45.172623178348367</v>
      </c>
      <c r="E7" s="168">
        <v>36.987807112178636</v>
      </c>
      <c r="F7" s="168">
        <v>32.054108216432866</v>
      </c>
      <c r="G7" s="168">
        <v>30.729414118176589</v>
      </c>
      <c r="H7" s="168">
        <v>32.241490044958255</v>
      </c>
      <c r="I7" s="168">
        <v>25.578974759302632</v>
      </c>
      <c r="J7" s="168">
        <v>26.482778657974659</v>
      </c>
      <c r="K7" s="166"/>
    </row>
    <row r="8" spans="2:11" x14ac:dyDescent="0.35">
      <c r="B8" s="164">
        <v>2015</v>
      </c>
      <c r="C8" s="168">
        <v>46.090983383274313</v>
      </c>
      <c r="D8" s="168">
        <v>48.238132161626609</v>
      </c>
      <c r="E8" s="168">
        <v>39.146258093055053</v>
      </c>
      <c r="F8" s="168">
        <v>34.347129664418915</v>
      </c>
      <c r="G8" s="168">
        <v>31.546322667113419</v>
      </c>
      <c r="H8" s="168">
        <v>34.010513122696743</v>
      </c>
      <c r="I8" s="168">
        <v>28.132450331125831</v>
      </c>
      <c r="J8" s="168">
        <v>27.901496797318377</v>
      </c>
      <c r="K8" s="166"/>
    </row>
    <row r="9" spans="2:11" x14ac:dyDescent="0.35">
      <c r="B9" s="164">
        <v>2016</v>
      </c>
      <c r="C9" s="168">
        <v>46.82779456193353</v>
      </c>
      <c r="D9" s="168">
        <v>49.551944432534405</v>
      </c>
      <c r="E9" s="168">
        <v>40.217756436856561</v>
      </c>
      <c r="F9" s="168">
        <v>34.821203115591551</v>
      </c>
      <c r="G9" s="168">
        <v>32.415395587457155</v>
      </c>
      <c r="H9" s="168">
        <v>34.692761091306956</v>
      </c>
      <c r="I9" s="168">
        <v>29.059379926431951</v>
      </c>
      <c r="J9" s="168">
        <v>28.217968478522714</v>
      </c>
      <c r="K9" s="166"/>
    </row>
    <row r="10" spans="2:11" x14ac:dyDescent="0.35">
      <c r="B10" s="164">
        <v>2017</v>
      </c>
      <c r="C10" s="168">
        <v>47.454844006568145</v>
      </c>
      <c r="D10" s="168">
        <v>49.470357081838372</v>
      </c>
      <c r="E10" s="168">
        <v>39.615339963623697</v>
      </c>
      <c r="F10" s="168">
        <v>34.172400611620795</v>
      </c>
      <c r="G10" s="168">
        <v>32.0903326287685</v>
      </c>
      <c r="H10" s="168">
        <v>34.10129030107025</v>
      </c>
      <c r="I10" s="168">
        <v>28.236842105263161</v>
      </c>
      <c r="J10" s="168">
        <v>27.463666780612616</v>
      </c>
      <c r="K10" s="166"/>
    </row>
    <row r="11" spans="2:11" x14ac:dyDescent="0.35">
      <c r="B11" s="164">
        <v>2018</v>
      </c>
      <c r="C11" s="168">
        <v>46.533296793642094</v>
      </c>
      <c r="D11" s="168">
        <v>47.441504947131513</v>
      </c>
      <c r="E11" s="168">
        <v>37.559672652875655</v>
      </c>
      <c r="F11" s="168">
        <v>32.467630658727906</v>
      </c>
      <c r="G11" s="168">
        <v>30.343761406823695</v>
      </c>
      <c r="H11" s="168">
        <v>32.43179532310787</v>
      </c>
      <c r="I11" s="168">
        <v>27.655677655677657</v>
      </c>
      <c r="J11" s="168">
        <v>25.855473500253684</v>
      </c>
      <c r="K11" s="166"/>
    </row>
    <row r="12" spans="2:11" x14ac:dyDescent="0.35">
      <c r="B12" s="164">
        <v>2019</v>
      </c>
      <c r="C12" s="168">
        <v>48.335625859697387</v>
      </c>
      <c r="D12" s="168">
        <v>48.526173132305608</v>
      </c>
      <c r="E12" s="168">
        <v>38.360079959646534</v>
      </c>
      <c r="F12" s="168">
        <v>32.818373176965871</v>
      </c>
      <c r="G12" s="168">
        <v>31.227908727751867</v>
      </c>
      <c r="H12" s="168">
        <v>33.468082538916377</v>
      </c>
      <c r="I12" s="168">
        <v>28.439397940322152</v>
      </c>
      <c r="J12" s="168">
        <v>26.261998440276059</v>
      </c>
      <c r="K12" s="166"/>
    </row>
    <row r="13" spans="2:11" x14ac:dyDescent="0.35">
      <c r="B13" s="164">
        <v>2020</v>
      </c>
      <c r="C13" s="168">
        <v>48.054098813138282</v>
      </c>
      <c r="D13" s="168">
        <v>48.84761215012994</v>
      </c>
      <c r="E13" s="168">
        <v>37.998507741093078</v>
      </c>
      <c r="F13" s="168">
        <v>31.882462367836599</v>
      </c>
      <c r="G13" s="168">
        <v>31.61201285325863</v>
      </c>
      <c r="H13" s="168">
        <v>33.453158563850771</v>
      </c>
      <c r="I13" s="168">
        <v>29.10010649627263</v>
      </c>
      <c r="J13" s="168">
        <v>25.609009194682674</v>
      </c>
      <c r="K13" s="166"/>
    </row>
    <row r="14" spans="2:11" x14ac:dyDescent="0.35">
      <c r="B14" s="164">
        <v>2021</v>
      </c>
      <c r="C14" s="168">
        <v>52.777777777777779</v>
      </c>
      <c r="D14" s="168">
        <v>53.246918286948784</v>
      </c>
      <c r="E14" s="168">
        <v>42.009266750018384</v>
      </c>
      <c r="F14" s="168">
        <v>35.592547804398762</v>
      </c>
      <c r="G14" s="168">
        <v>35.035452541261989</v>
      </c>
      <c r="H14" s="168">
        <v>36.592167371757377</v>
      </c>
      <c r="I14" s="168">
        <v>32.868787799105966</v>
      </c>
      <c r="J14" s="168">
        <v>28.763001068463566</v>
      </c>
      <c r="K14" s="16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22</vt:i4>
      </vt:variant>
    </vt:vector>
  </HeadingPairs>
  <TitlesOfParts>
    <vt:vector size="22" baseType="lpstr">
      <vt:lpstr>PROSPETTO 1 testo</vt:lpstr>
      <vt:lpstr>PROSPETTO 2 testo</vt:lpstr>
      <vt:lpstr>PROSPETTO 3 testo</vt:lpstr>
      <vt:lpstr>PROSPETTO 4 testo</vt:lpstr>
      <vt:lpstr>figura 1 c.capitale</vt:lpstr>
      <vt:lpstr>figura 2 cuneo lav</vt:lpstr>
      <vt:lpstr>Prospetto 5</vt:lpstr>
      <vt:lpstr>Figura 3</vt:lpstr>
      <vt:lpstr>figura 4a</vt:lpstr>
      <vt:lpstr>Figura 4b</vt:lpstr>
      <vt:lpstr>Figura 5a</vt:lpstr>
      <vt:lpstr>Figura 5b</vt:lpstr>
      <vt:lpstr>Figura 6a</vt:lpstr>
      <vt:lpstr>Figura 6b</vt:lpstr>
      <vt:lpstr>Figura 7a</vt:lpstr>
      <vt:lpstr>Figura 7b</vt:lpstr>
      <vt:lpstr>Prospetto 6 new</vt:lpstr>
      <vt:lpstr>Prospetto A.2 nota metod</vt:lpstr>
      <vt:lpstr>Prospetto 3  Nota metod</vt:lpstr>
      <vt:lpstr>Prospetto 4 Nota metod</vt:lpstr>
      <vt:lpstr>Prospetto 5 Nota metod</vt:lpstr>
      <vt:lpstr>Prospetto 6 Nota metod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UTENTE</cp:lastModifiedBy>
  <dcterms:created xsi:type="dcterms:W3CDTF">2024-04-15T12:57:02Z</dcterms:created>
  <dcterms:modified xsi:type="dcterms:W3CDTF">2024-07-05T09:46:25Z</dcterms:modified>
</cp:coreProperties>
</file>