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-120" yWindow="-120" windowWidth="29040" windowHeight="15840" activeTab="1"/>
  </bookViews>
  <sheets>
    <sheet name="Tav.5.3 Val_ripartiz" sheetId="3" r:id="rId1"/>
    <sheet name="Tav.5.4 Val_reg" sheetId="1" r:id="rId2"/>
  </sheets>
  <definedNames>
    <definedName name="DatiEsterni_1" localSheetId="1">'Tav.5.4 Val_reg'!$A$3:$F$6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7" i="1" l="1"/>
  <c r="Z7" i="1"/>
  <c r="X7" i="1"/>
  <c r="W7" i="1"/>
  <c r="V7" i="1"/>
  <c r="U7" i="1"/>
  <c r="T7" i="1"/>
  <c r="S7" i="1"/>
  <c r="Q7" i="1"/>
  <c r="P7" i="1"/>
  <c r="O7" i="1"/>
  <c r="N7" i="1"/>
  <c r="L7" i="1"/>
  <c r="K7" i="1"/>
  <c r="J7" i="1"/>
  <c r="I7" i="1"/>
  <c r="H7" i="1"/>
  <c r="F7" i="1"/>
  <c r="E7" i="1"/>
  <c r="D7" i="1"/>
  <c r="C7" i="1"/>
  <c r="AC15" i="1"/>
  <c r="AC16" i="1" s="1"/>
  <c r="AC14" i="1"/>
  <c r="M16" i="3" l="1"/>
  <c r="M15" i="3"/>
  <c r="M7" i="3" l="1"/>
  <c r="O7" i="3" s="1"/>
  <c r="P7" i="3" s="1"/>
  <c r="M6" i="3"/>
  <c r="O6" i="3" s="1"/>
  <c r="P6" i="3" s="1"/>
  <c r="AC6" i="1" l="1"/>
  <c r="AC5" i="1"/>
  <c r="AC7" i="1" s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5316_PC79230_\sashtml.htm#IDX76" htmlTables="1">
      <tables count="1">
        <x v="156"/>
      </tables>
    </webPr>
  </connection>
  <connection id="2" name="Connessione1" type="4" refreshedVersion="5" background="1" saveData="1">
    <webPr sourceData="1" parsePre="1" consecutive="1" xl2000="1" url="file://C:\Users\macchia\AppData\Local\Temp\SAS Temporary Files\_TD5316_PC79230_\sashtml.htm#IDX76" htmlTables="1">
      <tables count="1">
        <x v="156"/>
      </tables>
    </webPr>
  </connection>
</connections>
</file>

<file path=xl/sharedStrings.xml><?xml version="1.0" encoding="utf-8"?>
<sst xmlns="http://schemas.openxmlformats.org/spreadsheetml/2006/main" count="102" uniqueCount="52">
  <si>
    <t>Piemonte</t>
  </si>
  <si>
    <t>Valle d Aosta</t>
  </si>
  <si>
    <t>Lombardia</t>
  </si>
  <si>
    <t>Liguria</t>
  </si>
  <si>
    <t>84_24_207</t>
  </si>
  <si>
    <t>84_24_208</t>
  </si>
  <si>
    <t>Nord Ovest</t>
  </si>
  <si>
    <t>Veneto</t>
  </si>
  <si>
    <t>Friuli-Venezia Giulia</t>
  </si>
  <si>
    <t>Emilia-Romagna</t>
  </si>
  <si>
    <t>Bolzano</t>
  </si>
  <si>
    <t>Trento</t>
  </si>
  <si>
    <t>Nord Est</t>
  </si>
  <si>
    <t>Toscana</t>
  </si>
  <si>
    <t>Umbria</t>
  </si>
  <si>
    <t>Marche</t>
  </si>
  <si>
    <t>Lazio</t>
  </si>
  <si>
    <t xml:space="preserve">Centro </t>
  </si>
  <si>
    <t>Abruzzo</t>
  </si>
  <si>
    <t>Molise</t>
  </si>
  <si>
    <t>Campania</t>
  </si>
  <si>
    <t>Puglia</t>
  </si>
  <si>
    <t>Basilicata</t>
  </si>
  <si>
    <t>Calabria</t>
  </si>
  <si>
    <t>Sud</t>
  </si>
  <si>
    <t>Sicilia</t>
  </si>
  <si>
    <t>Sardegna</t>
  </si>
  <si>
    <t>Isole</t>
  </si>
  <si>
    <t>Confinsche ai sensi della normativa antimafia</t>
  </si>
  <si>
    <t>Sequestri ai sensi della normativa antimafia</t>
  </si>
  <si>
    <t>SICUREZZA</t>
  </si>
  <si>
    <t>Totale Nazionale</t>
  </si>
  <si>
    <t>Totale</t>
  </si>
  <si>
    <t>NORD Ovest</t>
  </si>
  <si>
    <t>Nord_EST</t>
  </si>
  <si>
    <t>CENTRO</t>
  </si>
  <si>
    <t>SUD</t>
  </si>
  <si>
    <t>ISOLE</t>
  </si>
  <si>
    <t>TOTALE NAZIONALE</t>
  </si>
  <si>
    <t>VARIAZIONI 2017/2015</t>
  </si>
  <si>
    <t>Valori assoluti</t>
  </si>
  <si>
    <t>%</t>
  </si>
  <si>
    <t>Nord est</t>
  </si>
  <si>
    <t>Centro</t>
  </si>
  <si>
    <t>Valle d'Aosta</t>
  </si>
  <si>
    <t>.</t>
  </si>
  <si>
    <t>Confische ai sensi della normativa antimafia</t>
  </si>
  <si>
    <t>Comparto Sicurezza</t>
  </si>
  <si>
    <t>Tavola 5.3  Servizi espletati per ripartizione geografica  VALORE ECONOMICO -  Anno 2017</t>
  </si>
  <si>
    <t>Tavola 5.3_a Servizi espletati per ripartizione geografica  VALORE ECONOMICO -  Anno 2015</t>
  </si>
  <si>
    <t>Tav. 5.4 - COMPARTO SICUREZZA Servizi per ripartizione geografica e regione - Valore economico - Anno 2017</t>
  </si>
  <si>
    <t>Tav. 5..4_a - COMPARTO SICUREZZA Servizi per ripartizione geografica - Valore economico -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</si>
</sst>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Fill="1"/>
    <xf numFmtId="3" fontId="1" fillId="0" borderId="1" xfId="0" applyNumberFormat="1" applyFont="1" applyFill="1" applyBorder="1"/>
    <xf numFmtId="3" fontId="1" fillId="0" borderId="0" xfId="0" applyNumberFormat="1" applyFont="1" applyFill="1" applyBorder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" fillId="0" borderId="2" xfId="0" applyFont="1" applyFill="1" applyBorder="1"/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 applyFill="1"/>
    <xf numFmtId="0" fontId="1" fillId="0" borderId="1" xfId="0" applyFont="1" applyFill="1" applyBorder="1"/>
    <xf numFmtId="2" fontId="1" fillId="0" borderId="1" xfId="0" applyNumberFormat="1" applyFont="1" applyFill="1" applyBorder="1"/>
    <xf numFmtId="0" fontId="3" fillId="0" borderId="2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0" fontId="3" fillId="0" borderId="1" xfId="0" applyFont="1" applyFill="1" applyBorder="1"/>
    <xf numFmtId="0" fontId="3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3" fontId="3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3" fontId="3" fillId="0" borderId="1" xfId="0" applyNumberFormat="1" applyFont="1" applyFill="1" applyBorder="1"/>
    <xf numFmtId="0" fontId="1" fillId="0" borderId="1" xfId="0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E18" sqref="E18"/>
    </sheetView>
  </sheetViews>
  <sheetFormatPr defaultRowHeight="15" x14ac:dyDescent="0.25"/>
  <cols>
    <col min="1" max="1" width="12" style="5" customWidth="1"/>
    <col min="2" max="2" width="42.140625" style="5" bestFit="1" customWidth="1"/>
    <col min="3" max="3" width="11.85546875" style="5" bestFit="1" customWidth="1"/>
    <col min="4" max="4" width="2.85546875" style="5" customWidth="1"/>
    <col min="5" max="5" width="11.140625" style="5" bestFit="1" customWidth="1"/>
    <col min="6" max="6" width="2.28515625" style="5" customWidth="1"/>
    <col min="7" max="7" width="11.140625" style="5" bestFit="1" customWidth="1"/>
    <col min="8" max="8" width="2" style="5" customWidth="1"/>
    <col min="9" max="9" width="12.7109375" style="5" bestFit="1" customWidth="1"/>
    <col min="10" max="10" width="2.7109375" style="5" customWidth="1"/>
    <col min="11" max="11" width="11.140625" style="5" bestFit="1" customWidth="1"/>
    <col min="12" max="12" width="3" style="5" customWidth="1"/>
    <col min="13" max="13" width="18.5703125" style="5" bestFit="1" customWidth="1"/>
    <col min="14" max="14" width="2.7109375" style="5" customWidth="1"/>
    <col min="15" max="15" width="12.7109375" style="5" bestFit="1" customWidth="1"/>
    <col min="16" max="16" width="11.28515625" style="5" customWidth="1"/>
    <col min="17" max="16384" width="9.140625" style="5"/>
  </cols>
  <sheetData>
    <row r="1" spans="1:16" ht="18.75" x14ac:dyDescent="0.3">
      <c r="A1" s="4" t="s">
        <v>47</v>
      </c>
    </row>
    <row r="3" spans="1:16" x14ac:dyDescent="0.25">
      <c r="A3" s="6" t="s">
        <v>48</v>
      </c>
    </row>
    <row r="4" spans="1:16" x14ac:dyDescent="0.25">
      <c r="B4" s="7"/>
      <c r="C4" s="8" t="s">
        <v>33</v>
      </c>
      <c r="D4" s="9"/>
      <c r="E4" s="8" t="s">
        <v>34</v>
      </c>
      <c r="F4" s="9"/>
      <c r="G4" s="8" t="s">
        <v>35</v>
      </c>
      <c r="H4" s="9"/>
      <c r="I4" s="8" t="s">
        <v>36</v>
      </c>
      <c r="J4" s="9"/>
      <c r="K4" s="8" t="s">
        <v>37</v>
      </c>
      <c r="L4" s="7"/>
      <c r="M4" s="10" t="s">
        <v>38</v>
      </c>
      <c r="N4" s="7"/>
      <c r="O4" s="11" t="s">
        <v>39</v>
      </c>
      <c r="P4" s="11"/>
    </row>
    <row r="5" spans="1:16" ht="30" x14ac:dyDescent="0.25">
      <c r="O5" s="12" t="s">
        <v>40</v>
      </c>
      <c r="P5" s="12" t="s">
        <v>41</v>
      </c>
    </row>
    <row r="6" spans="1:16" x14ac:dyDescent="0.25">
      <c r="A6" s="5" t="s">
        <v>4</v>
      </c>
      <c r="B6" s="5" t="s">
        <v>29</v>
      </c>
      <c r="C6" s="1">
        <v>92729019</v>
      </c>
      <c r="D6" s="1"/>
      <c r="E6" s="1">
        <v>98299080</v>
      </c>
      <c r="F6" s="1"/>
      <c r="G6" s="1">
        <v>542469372</v>
      </c>
      <c r="H6" s="1"/>
      <c r="I6" s="1">
        <v>2224497329</v>
      </c>
      <c r="J6" s="1"/>
      <c r="K6" s="1">
        <v>399531048</v>
      </c>
      <c r="L6" s="1"/>
      <c r="M6" s="1">
        <f>SUM(C6:K6)</f>
        <v>3357525848</v>
      </c>
      <c r="O6" s="1">
        <f>M6-M15</f>
        <v>-79944152</v>
      </c>
      <c r="P6" s="13">
        <f>(O6/M15)*100</f>
        <v>-2.3256683549238248</v>
      </c>
    </row>
    <row r="7" spans="1:16" x14ac:dyDescent="0.25">
      <c r="A7" s="5" t="s">
        <v>5</v>
      </c>
      <c r="B7" s="14" t="s">
        <v>28</v>
      </c>
      <c r="C7" s="2">
        <v>66622447</v>
      </c>
      <c r="D7" s="2"/>
      <c r="E7" s="2">
        <v>219416750</v>
      </c>
      <c r="F7" s="2"/>
      <c r="G7" s="2">
        <v>435761016</v>
      </c>
      <c r="H7" s="2"/>
      <c r="I7" s="2">
        <v>1091603037</v>
      </c>
      <c r="J7" s="2"/>
      <c r="K7" s="2">
        <v>197072266</v>
      </c>
      <c r="L7" s="2"/>
      <c r="M7" s="2">
        <f>SUM(C7:K7)</f>
        <v>2010475516</v>
      </c>
      <c r="N7" s="14"/>
      <c r="O7" s="2">
        <f>M7-M16</f>
        <v>946265516</v>
      </c>
      <c r="P7" s="15">
        <f>(O7/M16)*100</f>
        <v>88.917179504045251</v>
      </c>
    </row>
    <row r="11" spans="1:16" x14ac:dyDescent="0.25">
      <c r="A11" s="6" t="s">
        <v>49</v>
      </c>
    </row>
    <row r="12" spans="1:16" x14ac:dyDescent="0.25">
      <c r="A12" s="6"/>
    </row>
    <row r="13" spans="1:16" x14ac:dyDescent="0.25">
      <c r="A13" s="7"/>
      <c r="B13" s="7"/>
      <c r="C13" s="16" t="s">
        <v>33</v>
      </c>
      <c r="D13" s="16"/>
      <c r="E13" s="16" t="s">
        <v>34</v>
      </c>
      <c r="F13" s="16"/>
      <c r="G13" s="16" t="s">
        <v>35</v>
      </c>
      <c r="H13" s="16"/>
      <c r="I13" s="16" t="s">
        <v>36</v>
      </c>
      <c r="J13" s="16"/>
      <c r="K13" s="16" t="s">
        <v>37</v>
      </c>
      <c r="L13" s="16"/>
      <c r="M13" s="16" t="s">
        <v>38</v>
      </c>
    </row>
    <row r="14" spans="1:16" x14ac:dyDescent="0.25"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6" x14ac:dyDescent="0.25">
      <c r="A15" s="5" t="s">
        <v>4</v>
      </c>
      <c r="B15" s="5" t="s">
        <v>29</v>
      </c>
      <c r="C15" s="1">
        <v>129150000</v>
      </c>
      <c r="D15" s="1"/>
      <c r="E15" s="1">
        <v>364700000</v>
      </c>
      <c r="F15" s="1"/>
      <c r="G15" s="1">
        <v>616100000</v>
      </c>
      <c r="H15" s="1"/>
      <c r="I15" s="1">
        <v>1935420000</v>
      </c>
      <c r="J15" s="1"/>
      <c r="K15" s="1">
        <v>392100000</v>
      </c>
      <c r="L15" s="1"/>
      <c r="M15" s="1">
        <f>C15+E15+G15+I15+K15</f>
        <v>3437470000</v>
      </c>
      <c r="O15" s="1"/>
    </row>
    <row r="16" spans="1:16" x14ac:dyDescent="0.25">
      <c r="A16" s="14" t="s">
        <v>5</v>
      </c>
      <c r="B16" s="14" t="s">
        <v>28</v>
      </c>
      <c r="C16" s="2">
        <v>22500000</v>
      </c>
      <c r="D16" s="2"/>
      <c r="E16" s="2">
        <v>89210000</v>
      </c>
      <c r="F16" s="2"/>
      <c r="G16" s="2">
        <v>161800000</v>
      </c>
      <c r="H16" s="2"/>
      <c r="I16" s="2">
        <v>627600000</v>
      </c>
      <c r="J16" s="2"/>
      <c r="K16" s="2">
        <v>163100000</v>
      </c>
      <c r="L16" s="2"/>
      <c r="M16" s="2">
        <f>SUM(C16+E16+G16+I16+K16)</f>
        <v>1064210000</v>
      </c>
      <c r="O16" s="1"/>
    </row>
    <row r="17" spans="1:15" x14ac:dyDescent="0.25">
      <c r="A17" s="17"/>
      <c r="B17" s="17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O17" s="1"/>
    </row>
  </sheetData>
  <mergeCells count="1">
    <mergeCell ref="O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abSelected="1" workbookViewId="0">
      <selection activeCell="K13" sqref="K13"/>
    </sheetView>
  </sheetViews>
  <sheetFormatPr defaultRowHeight="15" x14ac:dyDescent="0.25"/>
  <cols>
    <col min="1" max="1" width="11.42578125" style="5" customWidth="1"/>
    <col min="2" max="2" width="14.140625" style="5" customWidth="1"/>
    <col min="3" max="3" width="14.85546875" style="5" bestFit="1" customWidth="1"/>
    <col min="4" max="4" width="13.28515625" style="5" customWidth="1"/>
    <col min="5" max="5" width="11.85546875" style="5" customWidth="1"/>
    <col min="6" max="6" width="10.42578125" style="5" customWidth="1"/>
    <col min="7" max="7" width="2" style="5" customWidth="1"/>
    <col min="8" max="8" width="11.140625" style="5" bestFit="1" customWidth="1"/>
    <col min="9" max="9" width="10.140625" style="5" bestFit="1" customWidth="1"/>
    <col min="10" max="10" width="11.5703125" style="5" customWidth="1"/>
    <col min="11" max="11" width="10.140625" style="5" bestFit="1" customWidth="1"/>
    <col min="12" max="12" width="7.85546875" style="5" customWidth="1"/>
    <col min="13" max="13" width="2" style="5" customWidth="1"/>
    <col min="14" max="14" width="11.140625" style="5" bestFit="1" customWidth="1"/>
    <col min="15" max="16" width="10.140625" style="5" bestFit="1" customWidth="1"/>
    <col min="17" max="17" width="11.140625" style="5" bestFit="1" customWidth="1"/>
    <col min="18" max="18" width="1.85546875" style="5" customWidth="1"/>
    <col min="19" max="20" width="10.140625" style="5" bestFit="1" customWidth="1"/>
    <col min="21" max="21" width="12.7109375" style="5" bestFit="1" customWidth="1"/>
    <col min="22" max="22" width="11.140625" style="5" bestFit="1" customWidth="1"/>
    <col min="23" max="23" width="9.28515625" style="5" bestFit="1" customWidth="1"/>
    <col min="24" max="24" width="12.7109375" style="5" bestFit="1" customWidth="1"/>
    <col min="25" max="25" width="1.85546875" style="5" customWidth="1"/>
    <col min="26" max="26" width="11.140625" style="5" bestFit="1" customWidth="1"/>
    <col min="27" max="27" width="10.140625" style="5" bestFit="1" customWidth="1"/>
    <col min="28" max="28" width="1.85546875" style="5" customWidth="1"/>
    <col min="29" max="29" width="16" style="5" bestFit="1" customWidth="1"/>
    <col min="30" max="30" width="13.85546875" style="5" customWidth="1"/>
    <col min="31" max="16384" width="9.140625" style="5"/>
  </cols>
  <sheetData>
    <row r="1" spans="1:29" ht="15.75" x14ac:dyDescent="0.25">
      <c r="A1" s="18" t="s">
        <v>30</v>
      </c>
    </row>
    <row r="2" spans="1:29" ht="15.75" x14ac:dyDescent="0.25">
      <c r="B2" s="18" t="s">
        <v>50</v>
      </c>
    </row>
    <row r="3" spans="1:29" s="24" customFormat="1" x14ac:dyDescent="0.25">
      <c r="A3" s="19"/>
      <c r="B3" s="20"/>
      <c r="C3" s="21" t="s">
        <v>6</v>
      </c>
      <c r="D3" s="21"/>
      <c r="E3" s="21"/>
      <c r="F3" s="21"/>
      <c r="G3" s="20"/>
      <c r="H3" s="21" t="s">
        <v>12</v>
      </c>
      <c r="I3" s="21"/>
      <c r="J3" s="21"/>
      <c r="K3" s="21"/>
      <c r="L3" s="21"/>
      <c r="M3" s="20"/>
      <c r="N3" s="21" t="s">
        <v>17</v>
      </c>
      <c r="O3" s="21"/>
      <c r="P3" s="21"/>
      <c r="Q3" s="21"/>
      <c r="R3" s="20"/>
      <c r="S3" s="21" t="s">
        <v>24</v>
      </c>
      <c r="T3" s="21"/>
      <c r="U3" s="21"/>
      <c r="V3" s="21"/>
      <c r="W3" s="21"/>
      <c r="X3" s="21"/>
      <c r="Y3" s="20"/>
      <c r="Z3" s="22" t="s">
        <v>27</v>
      </c>
      <c r="AA3" s="22"/>
      <c r="AB3" s="20"/>
      <c r="AC3" s="23" t="s">
        <v>31</v>
      </c>
    </row>
    <row r="4" spans="1:29" s="24" customFormat="1" ht="29.25" customHeight="1" x14ac:dyDescent="0.25">
      <c r="A4" s="19"/>
      <c r="B4" s="25"/>
      <c r="C4" s="25" t="s">
        <v>0</v>
      </c>
      <c r="D4" s="25" t="s">
        <v>1</v>
      </c>
      <c r="E4" s="25" t="s">
        <v>2</v>
      </c>
      <c r="F4" s="25" t="s">
        <v>3</v>
      </c>
      <c r="G4" s="25"/>
      <c r="H4" s="25" t="s">
        <v>7</v>
      </c>
      <c r="I4" s="25" t="s">
        <v>8</v>
      </c>
      <c r="J4" s="25" t="s">
        <v>9</v>
      </c>
      <c r="K4" s="25" t="s">
        <v>10</v>
      </c>
      <c r="L4" s="25" t="s">
        <v>11</v>
      </c>
      <c r="M4" s="25"/>
      <c r="N4" s="25" t="s">
        <v>13</v>
      </c>
      <c r="O4" s="25" t="s">
        <v>14</v>
      </c>
      <c r="P4" s="25" t="s">
        <v>15</v>
      </c>
      <c r="Q4" s="25" t="s">
        <v>16</v>
      </c>
      <c r="R4" s="25"/>
      <c r="S4" s="25" t="s">
        <v>18</v>
      </c>
      <c r="T4" s="25" t="s">
        <v>19</v>
      </c>
      <c r="U4" s="25" t="s">
        <v>20</v>
      </c>
      <c r="V4" s="25" t="s">
        <v>21</v>
      </c>
      <c r="W4" s="25" t="s">
        <v>22</v>
      </c>
      <c r="X4" s="25" t="s">
        <v>23</v>
      </c>
      <c r="Y4" s="25"/>
      <c r="Z4" s="25" t="s">
        <v>25</v>
      </c>
      <c r="AA4" s="25" t="s">
        <v>26</v>
      </c>
      <c r="AB4" s="25"/>
      <c r="AC4" s="26"/>
    </row>
    <row r="5" spans="1:29" ht="60" x14ac:dyDescent="0.25">
      <c r="A5" s="27" t="s">
        <v>4</v>
      </c>
      <c r="B5" s="28" t="s">
        <v>29</v>
      </c>
      <c r="C5" s="29">
        <v>10455864</v>
      </c>
      <c r="D5" s="29">
        <v>25000</v>
      </c>
      <c r="E5" s="29">
        <v>63815233</v>
      </c>
      <c r="F5" s="29">
        <v>18432922</v>
      </c>
      <c r="G5" s="29"/>
      <c r="H5" s="29">
        <v>29489415</v>
      </c>
      <c r="I5" s="29">
        <v>1749623</v>
      </c>
      <c r="J5" s="29">
        <v>66899142</v>
      </c>
      <c r="K5" s="29">
        <v>0</v>
      </c>
      <c r="L5" s="29">
        <v>160900</v>
      </c>
      <c r="M5" s="29"/>
      <c r="N5" s="29">
        <v>72263104</v>
      </c>
      <c r="O5" s="29">
        <v>6188130</v>
      </c>
      <c r="P5" s="29">
        <v>19586240</v>
      </c>
      <c r="Q5" s="29">
        <v>444431898</v>
      </c>
      <c r="R5" s="29"/>
      <c r="S5" s="29">
        <v>13094957</v>
      </c>
      <c r="T5" s="29">
        <v>1016075</v>
      </c>
      <c r="U5" s="29">
        <v>1231045311</v>
      </c>
      <c r="V5" s="29">
        <v>122900876</v>
      </c>
      <c r="W5" s="29">
        <v>6590019</v>
      </c>
      <c r="X5" s="29">
        <v>849850091</v>
      </c>
      <c r="Y5" s="29"/>
      <c r="Z5" s="29">
        <v>388086231</v>
      </c>
      <c r="AA5" s="29">
        <v>11444817</v>
      </c>
      <c r="AB5" s="29"/>
      <c r="AC5" s="29">
        <f>SUM(C5:AA5)</f>
        <v>3357525848</v>
      </c>
    </row>
    <row r="6" spans="1:29" ht="60" x14ac:dyDescent="0.25">
      <c r="A6" s="27" t="s">
        <v>5</v>
      </c>
      <c r="B6" s="30" t="s">
        <v>46</v>
      </c>
      <c r="C6" s="31">
        <v>12583244</v>
      </c>
      <c r="D6" s="31">
        <v>25000</v>
      </c>
      <c r="E6" s="31">
        <v>46254953</v>
      </c>
      <c r="F6" s="31">
        <v>7759250</v>
      </c>
      <c r="G6" s="31"/>
      <c r="H6" s="31">
        <v>78696064</v>
      </c>
      <c r="I6" s="31">
        <v>11779201</v>
      </c>
      <c r="J6" s="31">
        <v>128941485</v>
      </c>
      <c r="K6" s="31">
        <v>0</v>
      </c>
      <c r="L6" s="31">
        <v>0</v>
      </c>
      <c r="M6" s="31"/>
      <c r="N6" s="31">
        <v>33280281</v>
      </c>
      <c r="O6" s="31">
        <v>5299035</v>
      </c>
      <c r="P6" s="31">
        <v>3296247</v>
      </c>
      <c r="Q6" s="31">
        <v>393885453</v>
      </c>
      <c r="R6" s="31"/>
      <c r="S6" s="31">
        <v>4315737</v>
      </c>
      <c r="T6" s="31">
        <v>13540000</v>
      </c>
      <c r="U6" s="31">
        <v>482811013</v>
      </c>
      <c r="V6" s="31">
        <v>90984872</v>
      </c>
      <c r="W6" s="31">
        <v>2200000</v>
      </c>
      <c r="X6" s="31">
        <v>497751415</v>
      </c>
      <c r="Y6" s="31"/>
      <c r="Z6" s="31">
        <v>191160669</v>
      </c>
      <c r="AA6" s="31">
        <v>5911597</v>
      </c>
      <c r="AB6" s="31"/>
      <c r="AC6" s="31">
        <f>SUM(C6:AA6)</f>
        <v>2010475516</v>
      </c>
    </row>
    <row r="7" spans="1:29" x14ac:dyDescent="0.25">
      <c r="B7" s="32" t="s">
        <v>32</v>
      </c>
      <c r="C7" s="2">
        <f>C5+C6</f>
        <v>23039108</v>
      </c>
      <c r="D7" s="2">
        <f t="shared" ref="D7:F7" si="0">D5+D6</f>
        <v>50000</v>
      </c>
      <c r="E7" s="2">
        <f t="shared" si="0"/>
        <v>110070186</v>
      </c>
      <c r="F7" s="2">
        <f t="shared" si="0"/>
        <v>26192172</v>
      </c>
      <c r="G7" s="14"/>
      <c r="H7" s="2">
        <f t="shared" ref="H7:L7" si="1">H5+H6</f>
        <v>108185479</v>
      </c>
      <c r="I7" s="2">
        <f t="shared" si="1"/>
        <v>13528824</v>
      </c>
      <c r="J7" s="2">
        <f t="shared" si="1"/>
        <v>195840627</v>
      </c>
      <c r="K7" s="2">
        <f t="shared" si="1"/>
        <v>0</v>
      </c>
      <c r="L7" s="2">
        <f t="shared" si="1"/>
        <v>160900</v>
      </c>
      <c r="M7" s="14"/>
      <c r="N7" s="2">
        <f t="shared" ref="N7:Q7" si="2">N5+N6</f>
        <v>105543385</v>
      </c>
      <c r="O7" s="2">
        <f t="shared" si="2"/>
        <v>11487165</v>
      </c>
      <c r="P7" s="2">
        <f t="shared" si="2"/>
        <v>22882487</v>
      </c>
      <c r="Q7" s="2">
        <f t="shared" si="2"/>
        <v>838317351</v>
      </c>
      <c r="R7" s="14"/>
      <c r="S7" s="2">
        <f t="shared" ref="S7:X7" si="3">S5+S6</f>
        <v>17410694</v>
      </c>
      <c r="T7" s="2">
        <f t="shared" si="3"/>
        <v>14556075</v>
      </c>
      <c r="U7" s="2">
        <f t="shared" si="3"/>
        <v>1713856324</v>
      </c>
      <c r="V7" s="2">
        <f t="shared" si="3"/>
        <v>213885748</v>
      </c>
      <c r="W7" s="2">
        <f t="shared" si="3"/>
        <v>8790019</v>
      </c>
      <c r="X7" s="2">
        <f t="shared" si="3"/>
        <v>1347601506</v>
      </c>
      <c r="Y7" s="14"/>
      <c r="Z7" s="2">
        <f t="shared" ref="Z7:AA7" si="4">Z5+Z6</f>
        <v>579246900</v>
      </c>
      <c r="AA7" s="2">
        <f t="shared" si="4"/>
        <v>17356414</v>
      </c>
      <c r="AB7" s="14"/>
      <c r="AC7" s="2">
        <f>AC5+AC6</f>
        <v>5368001364</v>
      </c>
    </row>
    <row r="9" spans="1:29" x14ac:dyDescent="0.25">
      <c r="AC9" s="1"/>
    </row>
    <row r="10" spans="1:29" x14ac:dyDescent="0.25">
      <c r="B10" s="33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</row>
    <row r="11" spans="1:29" ht="15.75" x14ac:dyDescent="0.25">
      <c r="B11" s="34" t="s">
        <v>51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</row>
    <row r="12" spans="1:29" x14ac:dyDescent="0.25">
      <c r="B12" s="27"/>
      <c r="C12" s="36" t="s">
        <v>6</v>
      </c>
      <c r="D12" s="36"/>
      <c r="E12" s="36"/>
      <c r="F12" s="36"/>
      <c r="G12" s="36" t="s">
        <v>42</v>
      </c>
      <c r="H12" s="36"/>
      <c r="I12" s="36"/>
      <c r="J12" s="36"/>
      <c r="K12" s="36"/>
      <c r="L12" s="36"/>
      <c r="M12" s="36" t="s">
        <v>43</v>
      </c>
      <c r="N12" s="36"/>
      <c r="O12" s="36"/>
      <c r="P12" s="36"/>
      <c r="Q12" s="36"/>
      <c r="R12" s="37"/>
      <c r="S12" s="36" t="s">
        <v>24</v>
      </c>
      <c r="T12" s="36"/>
      <c r="U12" s="36"/>
      <c r="V12" s="36"/>
      <c r="W12" s="36"/>
      <c r="X12" s="36"/>
      <c r="Y12" s="37"/>
      <c r="Z12" s="36" t="s">
        <v>27</v>
      </c>
      <c r="AA12" s="36"/>
      <c r="AC12" s="23" t="s">
        <v>31</v>
      </c>
    </row>
    <row r="13" spans="1:29" ht="45" x14ac:dyDescent="0.25">
      <c r="B13" s="38"/>
      <c r="C13" s="39" t="s">
        <v>0</v>
      </c>
      <c r="D13" s="39" t="s">
        <v>44</v>
      </c>
      <c r="E13" s="39" t="s">
        <v>2</v>
      </c>
      <c r="F13" s="39" t="s">
        <v>3</v>
      </c>
      <c r="H13" s="39" t="s">
        <v>7</v>
      </c>
      <c r="I13" s="39" t="s">
        <v>8</v>
      </c>
      <c r="J13" s="39" t="s">
        <v>9</v>
      </c>
      <c r="K13" s="39" t="s">
        <v>10</v>
      </c>
      <c r="L13" s="39" t="s">
        <v>11</v>
      </c>
      <c r="N13" s="39" t="s">
        <v>13</v>
      </c>
      <c r="O13" s="39" t="s">
        <v>14</v>
      </c>
      <c r="P13" s="39" t="s">
        <v>15</v>
      </c>
      <c r="Q13" s="39" t="s">
        <v>16</v>
      </c>
      <c r="R13" s="38"/>
      <c r="S13" s="39" t="s">
        <v>18</v>
      </c>
      <c r="T13" s="39" t="s">
        <v>19</v>
      </c>
      <c r="U13" s="39" t="s">
        <v>20</v>
      </c>
      <c r="V13" s="39" t="s">
        <v>21</v>
      </c>
      <c r="W13" s="39" t="s">
        <v>22</v>
      </c>
      <c r="X13" s="39" t="s">
        <v>23</v>
      </c>
      <c r="Y13" s="38"/>
      <c r="Z13" s="39" t="s">
        <v>25</v>
      </c>
      <c r="AA13" s="39" t="s">
        <v>26</v>
      </c>
      <c r="AC13" s="26"/>
    </row>
    <row r="14" spans="1:29" ht="60" x14ac:dyDescent="0.25">
      <c r="B14" s="30" t="s">
        <v>29</v>
      </c>
      <c r="C14" s="40">
        <v>8100000</v>
      </c>
      <c r="D14" s="37" t="s">
        <v>45</v>
      </c>
      <c r="E14" s="29">
        <v>116500000</v>
      </c>
      <c r="F14" s="29">
        <v>4550000</v>
      </c>
      <c r="H14" s="29">
        <v>128000000</v>
      </c>
      <c r="I14" s="29">
        <v>800000</v>
      </c>
      <c r="J14" s="29">
        <v>235500000</v>
      </c>
      <c r="K14" s="41" t="s">
        <v>45</v>
      </c>
      <c r="L14" s="29">
        <v>400000</v>
      </c>
      <c r="N14" s="29">
        <v>10000000</v>
      </c>
      <c r="O14" s="37" t="s">
        <v>45</v>
      </c>
      <c r="P14" s="29">
        <v>1100000</v>
      </c>
      <c r="Q14" s="29">
        <v>605000000</v>
      </c>
      <c r="R14" s="29"/>
      <c r="S14" s="29">
        <v>3300000</v>
      </c>
      <c r="T14" s="37" t="s">
        <v>45</v>
      </c>
      <c r="U14" s="29">
        <v>616000000</v>
      </c>
      <c r="V14" s="29">
        <v>159200000</v>
      </c>
      <c r="W14" s="29">
        <v>20000</v>
      </c>
      <c r="X14" s="29">
        <v>1156900000</v>
      </c>
      <c r="Y14" s="29"/>
      <c r="Z14" s="29">
        <v>375400000</v>
      </c>
      <c r="AA14" s="29">
        <v>16700000</v>
      </c>
      <c r="AC14" s="40">
        <f>SUM(C14+E14+F14+H14+I14+J14+L14+N14+P14+Q14+S14+U14+V14+W14+X14+Z14+AA14)</f>
        <v>3437470000</v>
      </c>
    </row>
    <row r="15" spans="1:29" ht="60" x14ac:dyDescent="0.25">
      <c r="B15" s="30" t="s">
        <v>46</v>
      </c>
      <c r="C15" s="29">
        <v>12700000</v>
      </c>
      <c r="D15" s="37" t="s">
        <v>45</v>
      </c>
      <c r="E15" s="29">
        <v>8800000</v>
      </c>
      <c r="F15" s="29">
        <v>1000000</v>
      </c>
      <c r="H15" s="29">
        <v>1000000</v>
      </c>
      <c r="I15" s="29">
        <v>60000</v>
      </c>
      <c r="J15" s="29">
        <v>13600000</v>
      </c>
      <c r="K15" s="40">
        <v>74470000</v>
      </c>
      <c r="L15" s="29">
        <v>80000</v>
      </c>
      <c r="N15" s="29">
        <v>7800000</v>
      </c>
      <c r="O15" s="37" t="s">
        <v>45</v>
      </c>
      <c r="P15" s="29">
        <v>14600000</v>
      </c>
      <c r="Q15" s="29">
        <v>139400000</v>
      </c>
      <c r="R15" s="29"/>
      <c r="S15" s="29">
        <v>1400000</v>
      </c>
      <c r="T15" s="37" t="s">
        <v>45</v>
      </c>
      <c r="U15" s="29">
        <v>70000000</v>
      </c>
      <c r="V15" s="29">
        <v>88400000</v>
      </c>
      <c r="W15" s="37" t="s">
        <v>45</v>
      </c>
      <c r="X15" s="29">
        <v>467800000</v>
      </c>
      <c r="Y15" s="29"/>
      <c r="Z15" s="29">
        <v>156500000</v>
      </c>
      <c r="AA15" s="29">
        <v>6600000</v>
      </c>
      <c r="AC15" s="40">
        <f>SUM(C15+E15+F15+H15+I15+J15+K15+L15+N15+P15+Q15+S15+U15+V15+X15+Z15+AA15)</f>
        <v>1064210000</v>
      </c>
    </row>
    <row r="16" spans="1:29" x14ac:dyDescent="0.25">
      <c r="B16" s="42" t="s">
        <v>32</v>
      </c>
      <c r="C16" s="43">
        <v>20800000</v>
      </c>
      <c r="D16" s="44" t="s">
        <v>45</v>
      </c>
      <c r="E16" s="45">
        <v>125300000</v>
      </c>
      <c r="F16" s="45">
        <v>5550000</v>
      </c>
      <c r="G16" s="14"/>
      <c r="H16" s="45">
        <v>129000000</v>
      </c>
      <c r="I16" s="45">
        <v>860000</v>
      </c>
      <c r="J16" s="45">
        <v>249100000</v>
      </c>
      <c r="K16" s="46">
        <v>74470000</v>
      </c>
      <c r="L16" s="45">
        <v>480000</v>
      </c>
      <c r="M16" s="14"/>
      <c r="N16" s="45">
        <v>17800000</v>
      </c>
      <c r="O16" s="44" t="s">
        <v>45</v>
      </c>
      <c r="P16" s="45">
        <v>15700000</v>
      </c>
      <c r="Q16" s="45">
        <v>744400000</v>
      </c>
      <c r="R16" s="45"/>
      <c r="S16" s="45">
        <v>4700000</v>
      </c>
      <c r="T16" s="44" t="s">
        <v>45</v>
      </c>
      <c r="U16" s="45">
        <v>686000000</v>
      </c>
      <c r="V16" s="45">
        <v>247600000</v>
      </c>
      <c r="W16" s="45">
        <v>20000</v>
      </c>
      <c r="X16" s="45">
        <v>1624700000</v>
      </c>
      <c r="Y16" s="45"/>
      <c r="Z16" s="45">
        <v>531900000</v>
      </c>
      <c r="AA16" s="45">
        <v>23300000</v>
      </c>
      <c r="AB16" s="14"/>
      <c r="AC16" s="43">
        <f>AC14+AC15</f>
        <v>4501680000</v>
      </c>
    </row>
    <row r="17" spans="2:5" x14ac:dyDescent="0.25">
      <c r="B17" s="7"/>
    </row>
    <row r="19" spans="2:5" x14ac:dyDescent="0.25">
      <c r="D19" s="40"/>
      <c r="E19" s="31"/>
    </row>
    <row r="20" spans="2:5" x14ac:dyDescent="0.25">
      <c r="D20" s="29"/>
      <c r="E20" s="31"/>
    </row>
    <row r="21" spans="2:5" x14ac:dyDescent="0.25">
      <c r="D21" s="1"/>
      <c r="E21" s="1"/>
    </row>
  </sheetData>
  <mergeCells count="11">
    <mergeCell ref="AC3:AC4"/>
    <mergeCell ref="C12:F12"/>
    <mergeCell ref="G12:L12"/>
    <mergeCell ref="M12:Q12"/>
    <mergeCell ref="S12:X12"/>
    <mergeCell ref="Z12:AA12"/>
    <mergeCell ref="C3:F3"/>
    <mergeCell ref="H3:L3"/>
    <mergeCell ref="N3:Q3"/>
    <mergeCell ref="S3:X3"/>
    <mergeCell ref="AC12:A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Tav.5.3 Val_ripartiz</vt:lpstr>
      <vt:lpstr>Tav.5.4 Val_reg</vt:lpstr>
      <vt:lpstr>'Tav.5.4 Val_reg'!DatiEsterni_1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2019-09-16T10:49:18Z</dcterms:created>
  <dcterms:modified xsi:type="dcterms:W3CDTF">2020-09-08T09:29:17Z</dcterms:modified>
</cp:coreProperties>
</file>