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ENTE\Desktop\KIT\KIT_BASILICATA\"/>
    </mc:Choice>
  </mc:AlternateContent>
  <bookViews>
    <workbookView xWindow="0" yWindow="0" windowWidth="22260" windowHeight="12645" firstSheet="22" activeTab="28"/>
  </bookViews>
  <sheets>
    <sheet name="Tavola 1" sheetId="1" r:id="rId1"/>
    <sheet name="Tavola 1.1 " sheetId="2" r:id="rId2"/>
    <sheet name="Tavola 1.2" sheetId="4" r:id="rId3"/>
    <sheet name="Tavola 2" sheetId="5" r:id="rId4"/>
    <sheet name="Tavola 2.1" sheetId="6" r:id="rId5"/>
    <sheet name="Tavola 3" sheetId="7" r:id="rId6"/>
    <sheet name="Tavola 4.1" sheetId="8" r:id="rId7"/>
    <sheet name="Tavola 4.2" sheetId="9" r:id="rId8"/>
    <sheet name="Tavola 4.3" sheetId="10" r:id="rId9"/>
    <sheet name="Tavola 5" sheetId="11" r:id="rId10"/>
    <sheet name="Tavola 5.1" sheetId="12" r:id="rId11"/>
    <sheet name="Tavola 5.2" sheetId="13" r:id="rId12"/>
    <sheet name="Tavola 6" sheetId="14" r:id="rId13"/>
    <sheet name="Tavola 6.1" sheetId="15" r:id="rId14"/>
    <sheet name="Tavola 6.2" sheetId="16" r:id="rId15"/>
    <sheet name="Tavola 7" sheetId="17" r:id="rId16"/>
    <sheet name="Tavola 8" sheetId="18" r:id="rId17"/>
    <sheet name="Tavola 9" sheetId="19" r:id="rId18"/>
    <sheet name="Tavola 10" sheetId="20" r:id="rId19"/>
    <sheet name="Tavola 10.1" sheetId="21" r:id="rId20"/>
    <sheet name="Tavola 10.2" sheetId="22" r:id="rId21"/>
    <sheet name="Tavola 11" sheetId="23" r:id="rId22"/>
    <sheet name="Tavola 12" sheetId="24" r:id="rId23"/>
    <sheet name="Tavola 13" sheetId="25" r:id="rId24"/>
    <sheet name="Tavola 14" sheetId="26" r:id="rId25"/>
    <sheet name="Tavola 15" sheetId="27" r:id="rId26"/>
    <sheet name="Tavola 16" sheetId="28" r:id="rId27"/>
    <sheet name="Tavola 17" sheetId="29" r:id="rId28"/>
    <sheet name="Tavola 18" sheetId="30" r:id="rId29"/>
    <sheet name="Tavola 19" sheetId="31" r:id="rId30"/>
    <sheet name="Tavola 20" sheetId="32" r:id="rId31"/>
    <sheet name="Tavola 21" sheetId="33" r:id="rId32"/>
    <sheet name="Tavola 22" sheetId="34" r:id="rId33"/>
    <sheet name="Tavola 23" sheetId="35" r:id="rId3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27" l="1"/>
  <c r="M27" i="7"/>
  <c r="M26" i="7"/>
  <c r="G11" i="30" l="1"/>
  <c r="H11" i="30"/>
  <c r="F11" i="30"/>
  <c r="D11" i="30"/>
  <c r="E11" i="30"/>
  <c r="C11" i="30"/>
  <c r="H12" i="29"/>
  <c r="H11" i="29"/>
  <c r="H13" i="29"/>
  <c r="J12" i="29"/>
  <c r="J11" i="29"/>
  <c r="I12" i="29"/>
  <c r="I11" i="29"/>
  <c r="G13" i="29"/>
  <c r="G12" i="29"/>
  <c r="G11" i="29"/>
  <c r="F13" i="29"/>
  <c r="F12" i="29"/>
  <c r="F11" i="29"/>
  <c r="D12" i="29"/>
  <c r="E12" i="29"/>
  <c r="C12" i="29"/>
  <c r="E11" i="29"/>
  <c r="D11" i="29"/>
  <c r="C11" i="29"/>
  <c r="F26" i="10" l="1"/>
</calcChain>
</file>

<file path=xl/sharedStrings.xml><?xml version="1.0" encoding="utf-8"?>
<sst xmlns="http://schemas.openxmlformats.org/spreadsheetml/2006/main" count="853" uniqueCount="308">
  <si>
    <t>TAVOLA 1. INCIDENTI STRADALI, MORTI E FERITI PER PROVINCIA. BASILICATA.</t>
  </si>
  <si>
    <t>Anni 2019 e 2018, valori assoluti e variazioni percentuali</t>
  </si>
  <si>
    <t>PROVINCE</t>
  </si>
  <si>
    <t>Morti Differenza 2019/2018  (valori assoluti)</t>
  </si>
  <si>
    <t>Morti - Variazioni % 2019/2010</t>
  </si>
  <si>
    <t>Tasso mortalità 2019</t>
  </si>
  <si>
    <t>Incidenti</t>
  </si>
  <si>
    <t>Morti</t>
  </si>
  <si>
    <t>Feriti</t>
  </si>
  <si>
    <t>Potenza</t>
  </si>
  <si>
    <t>Matera</t>
  </si>
  <si>
    <t>Basilicata</t>
  </si>
  <si>
    <t>Italia</t>
  </si>
  <si>
    <t>TAVOLA 1.1. INCIDENTI STRADALI CON LESIONI A PERSONE, MORTI E FERITI PER PROVINCIA. BASILICATA.</t>
  </si>
  <si>
    <t>Variazioni %                                           2019/2018</t>
  </si>
  <si>
    <t>TAVOLA 1.2. INCIDENTI STRADALI CON LESIONI A PERSONE, MORTI E FERITI  PER PROVINCIA. BASILICATA</t>
  </si>
  <si>
    <t>Anni 2019 e 2010, valori assoluti e variazioni percentuali</t>
  </si>
  <si>
    <t>Variazioni %                                           2019/2010</t>
  </si>
  <si>
    <t>TAVOLA 2. INDICE DI MORTALITA' E DI GRAVITA' PER PROVINCIA. BASILICATA.</t>
  </si>
  <si>
    <t>Anni 2019-2018</t>
  </si>
  <si>
    <t>Indice mortalità(a)</t>
  </si>
  <si>
    <t>Indice di gravità</t>
  </si>
  <si>
    <t xml:space="preserve"> Indice  di      mortalità(a)</t>
  </si>
  <si>
    <t xml:space="preserve"> Indice   di gravità (b)</t>
  </si>
  <si>
    <t>Totale</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</si>
  <si>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</si>
  <si>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</si>
  <si>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</si>
  <si>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TAVOLA 2.2. INDICI DI MORTALITA' E GRAVITA' PER PROVINCIA. BASILICATA.</t>
  </si>
  <si>
    <t xml:space="preserve"> Indice  di      mortalità (a)</t>
  </si>
  <si>
    <t>(a) Rapporto tra il numero dei morti e il numero degli incidenti stradali con lesioni a persone, moltiplicato 100.</t>
  </si>
  <si>
    <t>Anni 2019 e 2010</t>
  </si>
  <si>
    <t>TAVOLA 3. INCIDENTI STRADALI CON LESIONI A PERSONE MORTI E FERITI. BASILICATA</t>
  </si>
  <si>
    <t>Anno</t>
  </si>
  <si>
    <t>Tasso di mortalità stradale (a)</t>
  </si>
  <si>
    <t>Indice di mortalità (b)</t>
  </si>
  <si>
    <t>Variazione percentuale numero di morti rispetto all'anno precedente (c)</t>
  </si>
  <si>
    <t>Variazione percentuale numero di morti rispetto al 2001</t>
  </si>
  <si>
    <t>-</t>
  </si>
  <si>
    <t>(a) Tasso di mortalità stradale (Morti per centomila abitanti).</t>
  </si>
  <si>
    <t>(b) Rapporto tra il numero dei morti e il numero degli incidenti stradali con lesioni a persone, moltiplicato 100.</t>
  </si>
  <si>
    <t>(c) La variazione percentuale annua è calcolata per l'anno t rispetto all'anno t-1 su base variabile.</t>
  </si>
  <si>
    <t>Anni 2001 - 2019, valori assoluti, indicatori e variazioni percentuali</t>
  </si>
  <si>
    <t xml:space="preserve">TAVOLA 4.1. UTENTI VULNERABILI  MORTI IN INCIDENTI STRADALI PER ETA' IN BASILICATA IN ITALIA. </t>
  </si>
  <si>
    <t>Puglia</t>
  </si>
  <si>
    <t>Valori assoluti</t>
  </si>
  <si>
    <t>Composizioni percentuali</t>
  </si>
  <si>
    <t>Bambini (0 - 14)</t>
  </si>
  <si>
    <t>Giovani (15 - 24)</t>
  </si>
  <si>
    <t>Anziani (65+)</t>
  </si>
  <si>
    <t>Altri utenti</t>
  </si>
  <si>
    <t>TOTALE</t>
  </si>
  <si>
    <t xml:space="preserve">TAVOLA 4.2.  UTENTI VULNERABILI MORTI IN INCIDENTI STRADALI PER CATEGORIA DI UTENTE DELLA STRADA IN BASILICATA E IN ITALIA. </t>
  </si>
  <si>
    <t>Ciclomotori  (a)</t>
  </si>
  <si>
    <t>Motocicli (a)</t>
  </si>
  <si>
    <t>Velocipedi (a)</t>
  </si>
  <si>
    <t>Pedoni</t>
  </si>
  <si>
    <t>Altri Utenti</t>
  </si>
  <si>
    <t>Anni 2010 e 2019, valori assoluti</t>
  </si>
  <si>
    <t>Classe di età</t>
  </si>
  <si>
    <t>Piemonte</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</si>
  <si>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</si>
  <si>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</si>
  <si>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</si>
  <si>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</si>
  <si>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</si>
  <si>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</si>
  <si>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</si>
  <si>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</si>
  <si>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</si>
  <si>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</si>
  <si>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</si>
  <si>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</si>
  <si>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</si>
  <si>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</si>
  <si>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 xml:space="preserve">TAVOLA 4.3. UTENTI  MORTI E FERITI IN INCIDENTI STRADALI PER CLASSI DI ETA' IN BASILICATA E IN ITALIA. </t>
  </si>
  <si>
    <t>TAVOLA 5. INCIDENTI STRADALI CON LESIONI A PERSONE SECONDO LA CATEGORIA DELLA STRADA. BASILICATA.</t>
  </si>
  <si>
    <t xml:space="preserve">Anno 2019, valori assoluti e indicatori </t>
  </si>
  <si>
    <t>AMBITO STRADALE</t>
  </si>
  <si>
    <t>Indice di  mortalità (a)</t>
  </si>
  <si>
    <t>Indice di lesività  (b)</t>
  </si>
  <si>
    <t>Strade urbane</t>
  </si>
  <si>
    <t>Autostrade e raccordi</t>
  </si>
  <si>
    <t>Altre strade (c)</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</si>
  <si>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</si>
  <si>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</si>
  <si>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</si>
  <si>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TAVOLA 5.1. INCIDENTI STRADALI CON LESIONI A PERSONE SECONDO LA CATEGORIA DELLA STRADA. BASILICATA.</t>
  </si>
  <si>
    <t>Anno 2018, valori assoluti e indicatori</t>
  </si>
  <si>
    <t>Indice di mortalità (a)</t>
  </si>
  <si>
    <t>Indice di lesività (b)</t>
  </si>
  <si>
    <t>(a)</t>
  </si>
  <si>
    <t>(b)</t>
  </si>
  <si>
    <t>(b) Rapporto tra il numero dei feriti e il numero degli incidenti stradali con lesioni a persone, moltiplicato 100.</t>
  </si>
  <si>
    <t>(c) Sono incluse nella categoria 'Altre strade' le srade Statali, Regionali, Provinciali fuori dell'abitato e Comunali extraurbane</t>
  </si>
  <si>
    <t>TAVOLA 5bis. INCIDENTI STRADALI CON LESIONI A PERSONE SECONDO IL TIPO DI STRADA. BASILICATA.</t>
  </si>
  <si>
    <t>Anno 2019,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</si>
  <si>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</si>
  <si>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</si>
  <si>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</si>
  <si>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</si>
  <si>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BASILICATA.</t>
  </si>
  <si>
    <t>Anno 2019, valori assoluti</t>
  </si>
  <si>
    <t>STRADE URBANE</t>
  </si>
  <si>
    <t>STRADE EXTRAURBANE</t>
  </si>
  <si>
    <t>Incrocio</t>
  </si>
  <si>
    <t>Rotatoria</t>
  </si>
  <si>
    <t>Intersezione</t>
  </si>
  <si>
    <t>Rettilineo</t>
  </si>
  <si>
    <t>Curva</t>
  </si>
  <si>
    <t>Altro (paasaggio a livello, dosso, pendenza, galleria)</t>
  </si>
  <si>
    <t xml:space="preserve">TAVOLA 6.1. INCIDENTI STRADALI CON LESIONI A PERSONE PER PROVINCIA, CARATTERISTICA DELLA STRADA E AMBITO STRADALE. BASILICATA. </t>
  </si>
  <si>
    <t>Anno 2019, composizioni percentuali</t>
  </si>
  <si>
    <t>Strade Urbane</t>
  </si>
  <si>
    <t>Altro (paasaggio a livello, dosso, pendenze, galleria)</t>
  </si>
  <si>
    <t>TAVOLA  6.2. INCIDENTI STRADALI CON LESIONI A PERSONE PER PROVINCIA, CARATTERISTICA DELLA STRADA E AMBITO STRADALE. BASILICATA.</t>
  </si>
  <si>
    <t>Strade ExtraUrbane</t>
  </si>
  <si>
    <t>Altro (passaggio a livello, dosso, pendenza, galleria)</t>
  </si>
  <si>
    <t xml:space="preserve">TAVOLA 7. INCIDENTI STRADALI CON LESIONI A PERSONE, MORTI E FERITI PER MESE. BASILICATA. </t>
  </si>
  <si>
    <t>Anno 2019,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</si>
  <si>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</si>
  <si>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</si>
  <si>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</si>
  <si>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</si>
  <si>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</si>
  <si>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</si>
  <si>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</si>
  <si>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</si>
  <si>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</si>
  <si>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</si>
  <si>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</si>
  <si>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</si>
  <si>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</si>
  <si>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BASILICATA.</t>
  </si>
  <si>
    <t>GIORNI DELLA SETTIMANA</t>
  </si>
  <si>
    <t>Lunedì</t>
  </si>
  <si>
    <t>Martedì</t>
  </si>
  <si>
    <t>Mercoledì</t>
  </si>
  <si>
    <t>Giovedì</t>
  </si>
  <si>
    <t>Venerdì</t>
  </si>
  <si>
    <t>Sabato</t>
  </si>
  <si>
    <t>Domenica</t>
  </si>
  <si>
    <t>TAVOLA 9. INCIDENTI STRADALI CON LESIONI A PERSONE MORTI E FERITI PER ORA DEL GIORNO. BASILICATA.</t>
  </si>
  <si>
    <t>Anno 2019, valori assoluti e indicatori</t>
  </si>
  <si>
    <t>ORA DEL GIORNO</t>
  </si>
  <si>
    <t xml:space="preserve">TAVOLA 10. INCIDENTI STRADALI CON LESIONI A PERSONE, MORTI E FERITI E INDICE DI MORTALITA', PER PROVINCIA, GIORNO DELLA SETTIMANA E FASCIA ORARIA NOTTURNA (a). BASILICATA.  </t>
  </si>
  <si>
    <t>Anno 2019, valori assoluti e indice di mortalità.</t>
  </si>
  <si>
    <t>PROVINCIA</t>
  </si>
  <si>
    <t>Venerdì notte</t>
  </si>
  <si>
    <t>Sabato notte</t>
  </si>
  <si>
    <t>Altre notti</t>
  </si>
  <si>
    <t>(a) Dalle ore 22 alle ore 6.</t>
  </si>
  <si>
    <t xml:space="preserve">TAVOLA 10.1. INCIDENTI STRADALI CON LESIONI A PERSONE, MORTI E FERITI E INDICE DI MORTALITA', PER PROVINCIA, GIORNO DELLA SETTIMANA E FASCIA ORARIA NOTTURNA (a) STRADE URBANE. BASILICATA.  </t>
  </si>
  <si>
    <t xml:space="preserve">TAVOLA 10.2. INCIDENTI STRADALI CON LESIONI A PERSONE, MORTI E FERITI E INDICE DI MORTALITA', PER PROVINCIA, GIORNO DELLA SETTIMANA E FASCIA ORARIA NOTTURNA (a). STRADE EXTRAURBANE. MARCHE.  </t>
  </si>
  <si>
    <t>Pesaro Urbino</t>
  </si>
  <si>
    <t>Ancona</t>
  </si>
  <si>
    <t>Macerata</t>
  </si>
  <si>
    <t>Ascoli Piceno</t>
  </si>
  <si>
    <t>Fermo</t>
  </si>
  <si>
    <t>Tavola 11. INCIDENTI STRADALI, MORTI E FERITI PER TIPOLOGIA DI COMUNE. BASILICATA.</t>
  </si>
  <si>
    <t xml:space="preserve"> Anno 2019, valori assoluti e variazioni </t>
  </si>
  <si>
    <t>TIPOLOGIA DI COMUNE</t>
  </si>
  <si>
    <t xml:space="preserve">Variazioni </t>
  </si>
  <si>
    <t>2019/2018</t>
  </si>
  <si>
    <t>Numero comuni</t>
  </si>
  <si>
    <t>%</t>
  </si>
  <si>
    <t>Polo</t>
  </si>
  <si>
    <t>Cintura</t>
  </si>
  <si>
    <t>Totale Centri</t>
  </si>
  <si>
    <t>Intermedio</t>
  </si>
  <si>
    <t>Periferico</t>
  </si>
  <si>
    <t>Ultra periferico</t>
  </si>
  <si>
    <t>Totale Aree interne</t>
  </si>
  <si>
    <t>TAVOLA 12. INCIDENTI STRADALI, MORTI E FERITI PER TIPOLOGIA DI COMUNE. BASILICATA.</t>
  </si>
  <si>
    <t>Anno 2019 e 2018, Indicatori</t>
  </si>
  <si>
    <t>(a) Rapporto percentuale  tra il numero dei morti e il numero degli incidenti con lesioni a persone.</t>
  </si>
  <si>
    <t>(b) Rapporto percentuale tra il numero dei morti e il complesso degli infortunati (morti e feriti) in incidenti con lesioni a persone.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</si>
  <si>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</si>
  <si>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</si>
  <si>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</si>
  <si>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</si>
  <si>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</si>
  <si>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</si>
  <si>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</si>
  <si>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</si>
  <si>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</si>
  <si>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</si>
  <si>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</si>
  <si>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</si>
  <si>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</si>
  <si>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</si>
  <si>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</si>
  <si>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</si>
  <si>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Prospetto 11: INCIDENTI STRADALI CON LESIONI A PERSONE INFORTUNATE SECONDO LA NATURA - BASILICATA. Anno 2019, valori assoluti e composizioni percentuali e indice di mortalità.</t>
  </si>
  <si>
    <t>Anno 2019, valori assoluti e composizioni</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</si>
  <si>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</si>
  <si>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</si>
  <si>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</si>
  <si>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</si>
  <si>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</si>
  <si>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</si>
  <si>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PROSPETTO 15. INCIDENTI STRADALI CON LESIONI A PERSONE PER ORGANO DI RILEVAZIONE, CATEGORIA DELLA STRADA E PROVINCIA. BASILICATA.</t>
  </si>
  <si>
    <t xml:space="preserve">Anno 2019, valori assoluti </t>
  </si>
  <si>
    <t>PROSPETTO 16. INCIDENTI STRADALI CON LESIONI A PERSONE PER ORGANO DI RILEVAZIONE E MESE. BASILICATA.</t>
  </si>
  <si>
    <t>PROSPETTO 17. INCIDENTI STRADALI CON LESIONI A PERSONE PER ORGANO DI RILEVAZIONE E GIORNO DELLA SETTIMANA. BASILICATA.</t>
  </si>
  <si>
    <t>TAVOLA 23. INCIDENTI STRADALI CON LESIONI A PERSONE PER ORGANO DI RILEVAZIONE E ORA DEL GIORNO. BASILICATA</t>
  </si>
  <si>
    <t>Polizia Stradale</t>
  </si>
  <si>
    <t>Carabinieri</t>
  </si>
  <si>
    <t>Polizia Municipale</t>
  </si>
  <si>
    <t>TAVOLA 19. COSTI SOCIALI TOTALI E PRO-CAPITE PER REGIONE. ITALIA 2019</t>
  </si>
  <si>
    <t>REGIONI</t>
  </si>
  <si>
    <t>COSTO SOCIALE (a)</t>
  </si>
  <si>
    <t>PROCAPITE (in euro)</t>
  </si>
  <si>
    <t>TOTALE (in euro)</t>
  </si>
  <si>
    <t>Campania</t>
  </si>
  <si>
    <t>Calabria</t>
  </si>
  <si>
    <t xml:space="preserve">Valle d'Aosta/Vallée d'Aoste </t>
  </si>
  <si>
    <t>Sicilia</t>
  </si>
  <si>
    <t>Sardegna</t>
  </si>
  <si>
    <t>Abruzzo</t>
  </si>
  <si>
    <t>Umbria</t>
  </si>
  <si>
    <t>Friuli-Venezia-Giulia</t>
  </si>
  <si>
    <t>Molise</t>
  </si>
  <si>
    <t>Lombardia</t>
  </si>
  <si>
    <t>Trentino-A.Adige</t>
  </si>
  <si>
    <t>Veneto</t>
  </si>
  <si>
    <t>Lazio</t>
  </si>
  <si>
    <t>Marche</t>
  </si>
  <si>
    <t>Toscana</t>
  </si>
  <si>
    <t>Emilia-Romagna</t>
  </si>
  <si>
    <t>Liguria</t>
  </si>
  <si>
    <t>ITALIA</t>
  </si>
  <si>
    <t>(a) Incidentalità con danni alle persone 2018</t>
  </si>
  <si>
    <t xml:space="preserve">TAVOLA 14. CAUSE ACCERTATE O PRESUNTE DI INCIDENTE SECONDO L’AMBITO STRADALE. BASILICATA. </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</si>
  <si>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</si>
  <si>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</si>
  <si>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</si>
  <si>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</si>
  <si>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</si>
  <si>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</si>
  <si>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</si>
  <si>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</si>
  <si>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</si>
  <si>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</si>
  <si>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</si>
  <si>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</si>
  <si>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</si>
  <si>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</si>
  <si>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</si>
  <si>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</si>
  <si>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</si>
  <si>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</si>
  <si>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</si>
  <si>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</si>
  <si>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</si>
  <si>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</si>
  <si>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</si>
  <si>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</si>
  <si>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</si>
  <si>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</si>
  <si>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</si>
  <si>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</si>
  <si>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</si>
  <si>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</si>
  <si>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TAVOLA 15. MORTI E FERITI PER CATEGORIA DI UTENTI E CLASSE DI ETÀ. BASILICATA. </t>
  </si>
  <si>
    <t>Anno 2019, valori assoluti e valori percentuali</t>
  </si>
  <si>
    <t>CLASSE DI ETA'</t>
  </si>
  <si>
    <t>Conducente</t>
  </si>
  <si>
    <t>Persone trasportate</t>
  </si>
  <si>
    <t>Pedone</t>
  </si>
  <si>
    <t>VALORI ASSOLUTI</t>
  </si>
  <si>
    <t>&lt; 14</t>
  </si>
  <si>
    <t>15-29</t>
  </si>
  <si>
    <t>30-44</t>
  </si>
  <si>
    <t>45-64</t>
  </si>
  <si>
    <t>65 +</t>
  </si>
  <si>
    <t>Età imprecisata</t>
  </si>
  <si>
    <t xml:space="preserve">Totale </t>
  </si>
  <si>
    <t>VALORI PERCENTUALI</t>
  </si>
  <si>
    <t>TAVOLA 16. INCIDENTI STRADALI CON LESIONI A PERSONE, MORTI E FERITI PER CATEGORIA DI UTENTI E GENERE. BASILICATA.</t>
  </si>
  <si>
    <t>Categoria di utente</t>
  </si>
  <si>
    <t>Indice di gravità (a)</t>
  </si>
  <si>
    <t>Composizione    percentuale</t>
  </si>
  <si>
    <t>Valori   assoluti</t>
  </si>
  <si>
    <t>Composizione  percentuale</t>
  </si>
  <si>
    <t>MASCHI</t>
  </si>
  <si>
    <t>Totale maschi</t>
  </si>
  <si>
    <t>Totale femmine</t>
  </si>
  <si>
    <t>(a) Rapporto tra il numero dei morti e il numero dei morti e dei feriti in incidenti stradali con lesioni a persone, moltiplicato 100</t>
  </si>
  <si>
    <t>Anno 2019, valori assoluti, composizioni percentuali e indice di gravità</t>
  </si>
  <si>
    <t>FEMMINE</t>
  </si>
  <si>
    <t>MASCHI e FEMMINE</t>
  </si>
  <si>
    <t>Anni 2019 e 2010, valori assoluti e composizioni percentuali</t>
  </si>
  <si>
    <t>CAPOLUOGHI</t>
  </si>
  <si>
    <t>Incidenti per 1.000 ab.</t>
  </si>
  <si>
    <t>Morti per 100.000 ab.</t>
  </si>
  <si>
    <t>Feriti per 100.000 ab.</t>
  </si>
  <si>
    <t>Altri Comuni</t>
  </si>
  <si>
    <t>Melfi</t>
  </si>
  <si>
    <t>Pisticci</t>
  </si>
  <si>
    <t>Policoro</t>
  </si>
  <si>
    <t>Totale comuni &gt;15.000 abitanti</t>
  </si>
  <si>
    <t>Altri comuni</t>
  </si>
  <si>
    <t xml:space="preserve">TAVOLA 18. INCIDENTI STRADALI CON LESIONI A PERSONE, MORTI E FERITI PER CATEGORIA DELLA STRADA NEI COMUNI CAPOLUOGO E NEI COMUNI CON ALMENO  15.000 ABITANTI. BASILICATA. </t>
  </si>
  <si>
    <r>
      <t xml:space="preserve">CAPOLUOGHI                            </t>
    </r>
    <r>
      <rPr>
        <sz val="9"/>
        <color rgb="FF000000"/>
        <rFont val="Arial Narrow"/>
        <family val="2"/>
      </rPr>
      <t>Altri Comuni</t>
    </r>
  </si>
  <si>
    <t xml:space="preserve">Strade extra-urbane </t>
  </si>
  <si>
    <t>Totale comuni &gt; 15.000 abitanti</t>
  </si>
  <si>
    <t>TAVOLA 17. INCIDENTI STRADALI CON LESIONI A PERSONE, MORTI E FERITI NEI COMUNI CAPOLUOGO E NEI COMUNI CON ALMENO 15.000 ABITANTI. BASILICATA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</si>
</sst>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 _€_-;\-* #,##0\ _€_-;_-* &quot;-&quot;\ _€_-;_-@_-"/>
    <numFmt numFmtId="164" formatCode="0.0"/>
    <numFmt numFmtId="165" formatCode="#,##0.0"/>
    <numFmt numFmtId="166" formatCode="_-* #,##0_-;\-* #,##0_-;_-* &quot;-&quot;_-;_-@_-"/>
    <numFmt numFmtId="167" formatCode="_-&quot;€&quot;\ * #,##0.00_-;\-&quot;€&quot;\ * #,##0.00_-;_-&quot;€&quot;\ * &quot;-&quot;??_-;_-@_-"/>
    <numFmt numFmtId="168" formatCode="_-* #,##0.00_-;\-* #,##0.00_-;_-* &quot;-&quot;??_-;_-@_-"/>
    <numFmt numFmtId="169" formatCode="_(&quot;$&quot;* #,##0_);_(&quot;$&quot;* \(#,##0\);_(&quot;$&quot;* &quot;-&quot;_);_(@_)"/>
    <numFmt numFmtId="170" formatCode="0.0000"/>
    <numFmt numFmtId="171" formatCode="_-* #,##0_-;\-* #,##0_-;_-* &quot;-&quot;??_-;_-@_-"/>
  </numFmts>
  <fonts count="53" x14ac:knownFonts="1">
    <font>
      <sz val="11"/>
      <color theme="1"/>
      <name val="Calibri"/>
      <family val="2"/>
      <scheme val="minor"/>
    </font>
    <font>
      <sz val="11"/>
      <color theme="1"/>
      <name val="Calibri"/>
      <family val="2"/>
      <scheme val="minor"/>
    </font>
    <font>
      <b/>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7.5"/>
      <color theme="1"/>
      <name val="Arial Narrow"/>
      <family val="2"/>
    </font>
    <font>
      <sz val="8"/>
      <color rgb="FF000000"/>
      <name val="Arial"/>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sz val="10"/>
      <name val="MS Sans Serif"/>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color theme="1"/>
      <name val="Arial Narrow"/>
      <family val="2"/>
    </font>
    <font>
      <sz val="9"/>
      <name val="Arial Narrow"/>
      <family val="2"/>
    </font>
    <font>
      <sz val="8"/>
      <color theme="1"/>
      <name val="Arial"/>
      <family val="2"/>
    </font>
    <font>
      <sz val="9.5"/>
      <name val="Arial Narrow"/>
      <family val="2"/>
    </font>
    <font>
      <b/>
      <sz val="9"/>
      <color theme="0"/>
      <name val="Arial Narrow"/>
      <family val="2"/>
    </font>
    <font>
      <b/>
      <sz val="10"/>
      <name val="Arial Narrow"/>
      <family val="2"/>
    </font>
    <font>
      <sz val="11"/>
      <name val="Calibri"/>
      <family val="2"/>
      <scheme val="minor"/>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11"/>
      <color theme="1"/>
      <name val="Arial Narrow"/>
      <family val="2"/>
    </font>
    <font>
      <i/>
      <sz val="8"/>
      <color theme="1"/>
      <name val="Arial"/>
      <family val="2"/>
    </font>
    <font>
      <sz val="9"/>
      <color rgb="FFFFFFFF"/>
      <name val="Arial Narrow"/>
      <family val="2"/>
    </font>
    <font>
      <b/>
      <sz val="10"/>
      <color theme="0"/>
      <name val="Arial"/>
      <family val="2"/>
    </font>
    <font>
      <sz val="7"/>
      <color theme="1"/>
      <name val="Arial"/>
      <family val="2"/>
    </font>
    <font>
      <sz val="7.5"/>
      <color rgb="FF000000"/>
      <name val="Arial"/>
      <family val="2"/>
    </font>
  </fonts>
  <fills count="3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FDFBF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2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style="medium">
        <color rgb="FF000000"/>
      </left>
      <right/>
      <top style="thin">
        <color indexed="64"/>
      </top>
      <bottom/>
      <diagonal/>
    </border>
    <border>
      <left style="medium">
        <color rgb="FF000000"/>
      </left>
      <right/>
      <top/>
      <bottom/>
      <diagonal/>
    </border>
    <border>
      <left style="medium">
        <color rgb="FF000000"/>
      </left>
      <right/>
      <top/>
      <bottom style="thin">
        <color indexed="64"/>
      </bottom>
      <diagonal/>
    </border>
  </borders>
  <cellStyleXfs count="106">
    <xf numFmtId="0" fontId="0" fillId="0" borderId="0"/>
    <xf numFmtId="9" fontId="1" fillId="0" borderId="0" applyFont="0" applyFill="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3" fillId="19"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19"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4" fillId="10" borderId="0" applyNumberFormat="0" applyBorder="0" applyAlignment="0" applyProtection="0"/>
    <xf numFmtId="0" fontId="15" fillId="27" borderId="7" applyNumberFormat="0" applyAlignment="0" applyProtection="0"/>
    <xf numFmtId="0" fontId="15" fillId="27" borderId="7" applyNumberFormat="0" applyAlignment="0" applyProtection="0"/>
    <xf numFmtId="0" fontId="16" fillId="0" borderId="8" applyNumberFormat="0" applyFill="0" applyAlignment="0" applyProtection="0"/>
    <xf numFmtId="0" fontId="17" fillId="28" borderId="9" applyNumberFormat="0" applyAlignment="0" applyProtection="0"/>
    <xf numFmtId="0" fontId="17" fillId="28" borderId="9" applyNumberFormat="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168" fontId="18" fillId="0" borderId="0" applyFont="0" applyFill="0" applyBorder="0" applyAlignment="0" applyProtection="0"/>
    <xf numFmtId="167" fontId="18" fillId="0" borderId="0" applyFont="0" applyFill="0" applyBorder="0" applyAlignment="0" applyProtection="0"/>
    <xf numFmtId="0" fontId="19" fillId="0" borderId="0" applyNumberFormat="0" applyFill="0" applyBorder="0" applyAlignment="0" applyProtection="0"/>
    <xf numFmtId="0" fontId="20" fillId="11" borderId="0" applyNumberFormat="0" applyBorder="0" applyAlignment="0" applyProtection="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24" fillId="14" borderId="7" applyNumberFormat="0" applyAlignment="0" applyProtection="0"/>
    <xf numFmtId="0" fontId="16" fillId="0" borderId="8" applyNumberFormat="0" applyFill="0" applyAlignment="0" applyProtection="0"/>
    <xf numFmtId="41" fontId="25" fillId="0" borderId="0" applyFont="0" applyFill="0" applyBorder="0" applyAlignment="0" applyProtection="0"/>
    <xf numFmtId="166" fontId="18" fillId="0" borderId="0" applyFont="0" applyFill="0" applyBorder="0" applyAlignment="0" applyProtection="0"/>
    <xf numFmtId="168" fontId="1" fillId="0" borderId="0" applyFont="0" applyFill="0" applyBorder="0" applyAlignment="0" applyProtection="0"/>
    <xf numFmtId="0" fontId="26" fillId="29" borderId="0" applyNumberFormat="0" applyBorder="0" applyAlignment="0" applyProtection="0"/>
    <xf numFmtId="0" fontId="26" fillId="29" borderId="0" applyNumberFormat="0" applyBorder="0" applyAlignment="0" applyProtection="0"/>
    <xf numFmtId="0" fontId="18" fillId="0" borderId="0" applyNumberForma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27" fillId="0" borderId="0"/>
    <xf numFmtId="0" fontId="1" fillId="0" borderId="0"/>
    <xf numFmtId="0" fontId="18" fillId="0" borderId="0"/>
    <xf numFmtId="0" fontId="18" fillId="0" borderId="0"/>
    <xf numFmtId="0" fontId="1" fillId="0" borderId="0"/>
    <xf numFmtId="0" fontId="1" fillId="0" borderId="0"/>
    <xf numFmtId="0" fontId="18" fillId="0" borderId="0"/>
    <xf numFmtId="0" fontId="18" fillId="30" borderId="13" applyNumberFormat="0" applyFont="0" applyAlignment="0" applyProtection="0"/>
    <xf numFmtId="0" fontId="18" fillId="30" borderId="13" applyNumberFormat="0" applyFont="0" applyAlignment="0" applyProtection="0"/>
    <xf numFmtId="0" fontId="28" fillId="27" borderId="14" applyNumberFormat="0" applyAlignment="0" applyProtection="0"/>
    <xf numFmtId="0" fontId="29" fillId="0" borderId="0" applyNumberFormat="0" applyFill="0" applyBorder="0" applyProtection="0"/>
    <xf numFmtId="0" fontId="30" fillId="0" borderId="0" applyNumberFormat="0" applyFill="0" applyBorder="0" applyAlignment="0" applyProtection="0"/>
    <xf numFmtId="0" fontId="19" fillId="0" borderId="0" applyNumberFormat="0" applyFill="0" applyBorder="0" applyAlignment="0" applyProtection="0"/>
    <xf numFmtId="0" fontId="31" fillId="0" borderId="0" applyNumberFormat="0" applyFill="0" applyBorder="0" applyAlignment="0" applyProtection="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31" fillId="0" borderId="0" applyNumberFormat="0" applyFill="0" applyBorder="0" applyAlignment="0" applyProtection="0"/>
    <xf numFmtId="0" fontId="32" fillId="0" borderId="15" applyNumberFormat="0" applyFill="0" applyAlignment="0" applyProtection="0"/>
    <xf numFmtId="0" fontId="32" fillId="0" borderId="15" applyNumberFormat="0" applyFill="0" applyAlignment="0" applyProtection="0"/>
    <xf numFmtId="0" fontId="14" fillId="10" borderId="0" applyNumberFormat="0" applyBorder="0" applyAlignment="0" applyProtection="0"/>
    <xf numFmtId="0" fontId="20" fillId="11" borderId="0" applyNumberFormat="0" applyBorder="0" applyAlignment="0" applyProtection="0"/>
    <xf numFmtId="169" fontId="25" fillId="0" borderId="0" applyFont="0" applyFill="0" applyBorder="0" applyAlignment="0" applyProtection="0"/>
    <xf numFmtId="0" fontId="30" fillId="0" borderId="0" applyNumberForma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cellStyleXfs>
  <cellXfs count="526">
    <xf numFmtId="0" fontId="0" fillId="0" borderId="0" xfId="0"/>
    <xf numFmtId="0" fontId="6" fillId="3" borderId="2" xfId="0" applyFont="1" applyFill="1" applyBorder="1" applyAlignment="1">
      <alignment horizontal="right" vertical="center" wrapText="1"/>
    </xf>
    <xf numFmtId="0" fontId="6" fillId="0" borderId="3" xfId="0" applyFont="1" applyBorder="1" applyAlignment="1">
      <alignment vertical="center" wrapText="1"/>
    </xf>
    <xf numFmtId="3" fontId="6" fillId="2" borderId="3" xfId="0" applyNumberFormat="1" applyFont="1" applyFill="1" applyBorder="1" applyAlignment="1">
      <alignment horizontal="right" vertical="center" wrapText="1"/>
    </xf>
    <xf numFmtId="3" fontId="6" fillId="3" borderId="3" xfId="0" applyNumberFormat="1" applyFont="1" applyFill="1" applyBorder="1" applyAlignment="1">
      <alignment horizontal="right" vertical="center" wrapText="1"/>
    </xf>
    <xf numFmtId="0" fontId="6" fillId="2" borderId="3" xfId="0" applyFont="1" applyFill="1" applyBorder="1" applyAlignment="1">
      <alignment horizontal="right" vertical="center" wrapText="1"/>
    </xf>
    <xf numFmtId="164" fontId="6" fillId="2" borderId="3" xfId="0" applyNumberFormat="1" applyFont="1" applyFill="1" applyBorder="1" applyAlignment="1">
      <alignment horizontal="right" vertical="center" wrapText="1"/>
    </xf>
    <xf numFmtId="0" fontId="7" fillId="4" borderId="3" xfId="0" applyFont="1" applyFill="1" applyBorder="1" applyAlignment="1">
      <alignment vertical="center" wrapText="1"/>
    </xf>
    <xf numFmtId="3" fontId="7" fillId="4" borderId="3" xfId="0" applyNumberFormat="1" applyFont="1" applyFill="1" applyBorder="1" applyAlignment="1">
      <alignment horizontal="right" vertical="center" wrapText="1"/>
    </xf>
    <xf numFmtId="0" fontId="7" fillId="4" borderId="3" xfId="0" applyFont="1" applyFill="1" applyBorder="1" applyAlignment="1">
      <alignment horizontal="right" vertical="center" wrapText="1"/>
    </xf>
    <xf numFmtId="164" fontId="7" fillId="4" borderId="3" xfId="0" applyNumberFormat="1" applyFont="1" applyFill="1" applyBorder="1" applyAlignment="1">
      <alignment horizontal="right" vertical="center" wrapText="1"/>
    </xf>
    <xf numFmtId="0" fontId="7" fillId="4" borderId="2" xfId="0" applyFont="1" applyFill="1" applyBorder="1" applyAlignment="1">
      <alignment vertical="center" wrapText="1"/>
    </xf>
    <xf numFmtId="3" fontId="7" fillId="4" borderId="2" xfId="0" applyNumberFormat="1" applyFont="1" applyFill="1" applyBorder="1" applyAlignment="1">
      <alignment horizontal="right" vertical="center" wrapText="1"/>
    </xf>
    <xf numFmtId="0" fontId="7" fillId="4" borderId="2" xfId="0" applyFont="1" applyFill="1" applyBorder="1" applyAlignment="1">
      <alignment horizontal="right" vertical="center" wrapText="1"/>
    </xf>
    <xf numFmtId="164" fontId="7" fillId="4" borderId="2" xfId="0" applyNumberFormat="1" applyFont="1" applyFill="1" applyBorder="1" applyAlignment="1">
      <alignment horizontal="right" vertical="center" wrapText="1"/>
    </xf>
    <xf numFmtId="165" fontId="6" fillId="3" borderId="3" xfId="0" applyNumberFormat="1" applyFont="1" applyFill="1" applyBorder="1" applyAlignment="1">
      <alignment horizontal="right" vertical="center" wrapText="1"/>
    </xf>
    <xf numFmtId="165" fontId="7" fillId="4" borderId="3" xfId="0" applyNumberFormat="1" applyFont="1" applyFill="1" applyBorder="1" applyAlignment="1">
      <alignment horizontal="right" vertical="center" wrapText="1"/>
    </xf>
    <xf numFmtId="165" fontId="7" fillId="4" borderId="2" xfId="0" applyNumberFormat="1" applyFont="1" applyFill="1" applyBorder="1" applyAlignment="1">
      <alignment horizontal="right" vertical="center" wrapText="1"/>
    </xf>
    <xf numFmtId="0" fontId="4" fillId="0" borderId="2" xfId="0" applyFont="1" applyBorder="1" applyAlignment="1"/>
    <xf numFmtId="0" fontId="6" fillId="6" borderId="1" xfId="0" applyFont="1" applyFill="1" applyBorder="1" applyAlignment="1">
      <alignment horizontal="right" wrapText="1"/>
    </xf>
    <xf numFmtId="165" fontId="6" fillId="2" borderId="3" xfId="0" applyNumberFormat="1" applyFont="1" applyFill="1" applyBorder="1" applyAlignment="1">
      <alignment horizontal="right" vertical="center" wrapText="1"/>
    </xf>
    <xf numFmtId="1" fontId="7" fillId="4" borderId="3" xfId="0" applyNumberFormat="1" applyFont="1" applyFill="1" applyBorder="1" applyAlignment="1">
      <alignment horizontal="right" wrapText="1"/>
    </xf>
    <xf numFmtId="164" fontId="7" fillId="4" borderId="3" xfId="0" applyNumberFormat="1" applyFont="1" applyFill="1" applyBorder="1" applyAlignment="1">
      <alignment horizontal="right" wrapText="1"/>
    </xf>
    <xf numFmtId="0" fontId="3" fillId="0" borderId="0" xfId="0" applyFont="1" applyAlignment="1"/>
    <xf numFmtId="0" fontId="6" fillId="0" borderId="3" xfId="0" applyFont="1" applyBorder="1" applyAlignment="1">
      <alignment vertical="top" wrapText="1"/>
    </xf>
    <xf numFmtId="3" fontId="6" fillId="0" borderId="3" xfId="0" applyNumberFormat="1" applyFont="1" applyBorder="1" applyAlignment="1">
      <alignment vertical="top" wrapText="1"/>
    </xf>
    <xf numFmtId="165" fontId="6" fillId="0" borderId="3" xfId="0" applyNumberFormat="1" applyFont="1" applyBorder="1" applyAlignment="1">
      <alignment vertical="top" wrapText="1"/>
    </xf>
    <xf numFmtId="3" fontId="7" fillId="4" borderId="3" xfId="0" applyNumberFormat="1" applyFont="1" applyFill="1" applyBorder="1" applyAlignment="1">
      <alignment horizontal="right" wrapText="1"/>
    </xf>
    <xf numFmtId="165" fontId="7" fillId="4" borderId="3" xfId="0" applyNumberFormat="1" applyFont="1" applyFill="1" applyBorder="1" applyAlignment="1">
      <alignment horizontal="right" wrapText="1"/>
    </xf>
    <xf numFmtId="0" fontId="0" fillId="0" borderId="0" xfId="0"/>
    <xf numFmtId="0" fontId="6" fillId="6" borderId="3" xfId="0" applyFont="1" applyFill="1" applyBorder="1" applyAlignment="1">
      <alignment horizontal="right" wrapText="1"/>
    </xf>
    <xf numFmtId="0" fontId="6" fillId="0" borderId="3" xfId="0" applyFont="1" applyBorder="1" applyAlignment="1">
      <alignment vertical="center" wrapText="1"/>
    </xf>
    <xf numFmtId="164" fontId="6" fillId="5" borderId="3" xfId="0" applyNumberFormat="1" applyFont="1" applyFill="1" applyBorder="1" applyAlignment="1">
      <alignment horizontal="right" vertical="center" wrapText="1"/>
    </xf>
    <xf numFmtId="164" fontId="6" fillId="0" borderId="3" xfId="0" applyNumberFormat="1" applyFont="1" applyBorder="1" applyAlignment="1">
      <alignment horizontal="right" vertical="center" wrapText="1"/>
    </xf>
    <xf numFmtId="164" fontId="6" fillId="7" borderId="3" xfId="0" applyNumberFormat="1" applyFont="1" applyFill="1" applyBorder="1" applyAlignment="1">
      <alignment horizontal="right" vertical="center" wrapText="1"/>
    </xf>
    <xf numFmtId="164" fontId="6" fillId="6" borderId="3" xfId="0" applyNumberFormat="1" applyFont="1" applyFill="1" applyBorder="1" applyAlignment="1">
      <alignment horizontal="right" vertical="center" wrapText="1"/>
    </xf>
    <xf numFmtId="0" fontId="7" fillId="4" borderId="3" xfId="0" applyFont="1" applyFill="1" applyBorder="1" applyAlignment="1">
      <alignment wrapText="1"/>
    </xf>
    <xf numFmtId="164" fontId="7" fillId="4" borderId="3" xfId="0" applyNumberFormat="1" applyFont="1" applyFill="1" applyBorder="1" applyAlignment="1">
      <alignment wrapText="1"/>
    </xf>
    <xf numFmtId="0" fontId="8" fillId="0" borderId="0" xfId="0" applyFont="1" applyAlignment="1"/>
    <xf numFmtId="0" fontId="3" fillId="0" borderId="0" xfId="0" applyFont="1" applyAlignment="1">
      <alignment horizontal="justify"/>
    </xf>
    <xf numFmtId="0" fontId="0" fillId="0" borderId="0" xfId="0" applyBorder="1" applyAlignment="1"/>
    <xf numFmtId="0" fontId="6" fillId="0" borderId="3" xfId="0" applyFont="1" applyBorder="1" applyAlignment="1">
      <alignment wrapText="1"/>
    </xf>
    <xf numFmtId="164" fontId="6" fillId="5" borderId="3" xfId="0" applyNumberFormat="1" applyFont="1" applyFill="1" applyBorder="1" applyAlignment="1">
      <alignment horizontal="right" wrapText="1"/>
    </xf>
    <xf numFmtId="164" fontId="6" fillId="6" borderId="3" xfId="0" applyNumberFormat="1" applyFont="1" applyFill="1" applyBorder="1" applyAlignment="1">
      <alignment horizontal="right" wrapText="1"/>
    </xf>
    <xf numFmtId="0" fontId="6" fillId="0" borderId="3" xfId="0" applyFont="1" applyBorder="1" applyAlignment="1">
      <alignment horizontal="left" wrapText="1"/>
    </xf>
    <xf numFmtId="3" fontId="6" fillId="5" borderId="3" xfId="0" applyNumberFormat="1" applyFont="1" applyFill="1" applyBorder="1" applyAlignment="1">
      <alignment horizontal="right" wrapText="1"/>
    </xf>
    <xf numFmtId="3" fontId="6" fillId="0" borderId="3" xfId="0" applyNumberFormat="1" applyFont="1" applyBorder="1" applyAlignment="1">
      <alignment horizontal="right" wrapText="1"/>
    </xf>
    <xf numFmtId="164" fontId="6" fillId="0" borderId="3" xfId="0" applyNumberFormat="1" applyFont="1" applyBorder="1" applyAlignment="1">
      <alignment horizontal="right" wrapText="1"/>
    </xf>
    <xf numFmtId="0" fontId="6" fillId="0" borderId="4" xfId="0" applyFont="1" applyBorder="1" applyAlignment="1">
      <alignment horizontal="left" wrapText="1"/>
    </xf>
    <xf numFmtId="0" fontId="9" fillId="0" borderId="0" xfId="0" applyFont="1"/>
    <xf numFmtId="0" fontId="8" fillId="8" borderId="5" xfId="0" applyFont="1" applyFill="1" applyBorder="1" applyAlignment="1"/>
    <xf numFmtId="0" fontId="9" fillId="0" borderId="0" xfId="0" applyFont="1" applyAlignment="1"/>
    <xf numFmtId="0" fontId="8" fillId="8" borderId="6" xfId="0" applyFont="1" applyFill="1" applyBorder="1" applyAlignment="1"/>
    <xf numFmtId="0" fontId="9" fillId="0" borderId="6" xfId="0" applyFont="1" applyBorder="1" applyAlignment="1"/>
    <xf numFmtId="164" fontId="36" fillId="6" borderId="3" xfId="0" applyNumberFormat="1" applyFont="1" applyFill="1" applyBorder="1" applyAlignment="1">
      <alignment horizontal="right" vertical="center"/>
    </xf>
    <xf numFmtId="3" fontId="36" fillId="7" borderId="3" xfId="0" applyNumberFormat="1" applyFont="1" applyFill="1" applyBorder="1" applyAlignment="1">
      <alignment horizontal="right" vertical="center"/>
    </xf>
    <xf numFmtId="0" fontId="3" fillId="0" borderId="0" xfId="0" applyFont="1" applyAlignment="1"/>
    <xf numFmtId="0" fontId="39" fillId="0" borderId="0" xfId="0" applyFont="1" applyAlignment="1"/>
    <xf numFmtId="0" fontId="36" fillId="6" borderId="3" xfId="0" applyFont="1" applyFill="1" applyBorder="1" applyAlignment="1">
      <alignment horizontal="left" wrapText="1"/>
    </xf>
    <xf numFmtId="3" fontId="36" fillId="6" borderId="3" xfId="0" applyNumberFormat="1" applyFont="1" applyFill="1" applyBorder="1" applyAlignment="1">
      <alignment horizontal="right" vertical="center"/>
    </xf>
    <xf numFmtId="164" fontId="36" fillId="6" borderId="3" xfId="0" applyNumberFormat="1" applyFont="1" applyFill="1" applyBorder="1" applyAlignment="1">
      <alignment horizontal="right" vertical="center"/>
    </xf>
    <xf numFmtId="164" fontId="36" fillId="7" borderId="3" xfId="0" applyNumberFormat="1" applyFont="1" applyFill="1" applyBorder="1" applyAlignment="1">
      <alignment horizontal="right" vertical="center"/>
    </xf>
    <xf numFmtId="0" fontId="40" fillId="4" borderId="3" xfId="0" applyFont="1" applyFill="1" applyBorder="1" applyAlignment="1">
      <alignment horizontal="left" wrapText="1"/>
    </xf>
    <xf numFmtId="3" fontId="40" fillId="4" borderId="3" xfId="0" applyNumberFormat="1" applyFont="1" applyFill="1" applyBorder="1" applyAlignment="1">
      <alignment horizontal="right" vertical="center" wrapText="1"/>
    </xf>
    <xf numFmtId="164" fontId="40" fillId="4" borderId="3" xfId="0" applyNumberFormat="1" applyFont="1" applyFill="1" applyBorder="1" applyAlignment="1">
      <alignment horizontal="right" vertical="center" wrapText="1"/>
    </xf>
    <xf numFmtId="2" fontId="38" fillId="0" borderId="0" xfId="0" applyNumberFormat="1" applyFont="1"/>
    <xf numFmtId="0" fontId="9" fillId="6" borderId="0" xfId="0" applyFont="1" applyFill="1"/>
    <xf numFmtId="2" fontId="9" fillId="6" borderId="0" xfId="0" applyNumberFormat="1" applyFont="1" applyFill="1"/>
    <xf numFmtId="0" fontId="9" fillId="0" borderId="0" xfId="0" applyFont="1"/>
    <xf numFmtId="2" fontId="9" fillId="0" borderId="0" xfId="0" applyNumberFormat="1" applyFont="1"/>
    <xf numFmtId="0" fontId="8" fillId="6" borderId="0" xfId="0" applyFont="1" applyFill="1" applyAlignment="1">
      <alignment horizontal="left"/>
    </xf>
    <xf numFmtId="0" fontId="0" fillId="0" borderId="0" xfId="0"/>
    <xf numFmtId="0" fontId="3" fillId="0" borderId="0" xfId="0" applyFont="1" applyAlignment="1"/>
    <xf numFmtId="0" fontId="39" fillId="0" borderId="0" xfId="0" applyFont="1" applyAlignment="1">
      <alignment horizontal="left" vertical="center"/>
    </xf>
    <xf numFmtId="0" fontId="36" fillId="6" borderId="3" xfId="0" applyFont="1" applyFill="1" applyBorder="1" applyAlignment="1">
      <alignment horizontal="left" wrapText="1"/>
    </xf>
    <xf numFmtId="3" fontId="36" fillId="6" borderId="3" xfId="0" applyNumberFormat="1" applyFont="1" applyFill="1" applyBorder="1" applyAlignment="1">
      <alignment horizontal="right" vertical="center"/>
    </xf>
    <xf numFmtId="164" fontId="36" fillId="7" borderId="3" xfId="0" applyNumberFormat="1" applyFont="1" applyFill="1" applyBorder="1" applyAlignment="1">
      <alignment horizontal="right" vertical="center"/>
    </xf>
    <xf numFmtId="0" fontId="40" fillId="4" borderId="3" xfId="0" applyFont="1" applyFill="1" applyBorder="1" applyAlignment="1">
      <alignment horizontal="left" wrapText="1"/>
    </xf>
    <xf numFmtId="3" fontId="40" fillId="4" borderId="3" xfId="0" applyNumberFormat="1" applyFont="1" applyFill="1" applyBorder="1" applyAlignment="1">
      <alignment horizontal="right" vertical="center" wrapText="1"/>
    </xf>
    <xf numFmtId="164" fontId="40" fillId="4" borderId="3" xfId="0" applyNumberFormat="1" applyFont="1" applyFill="1" applyBorder="1" applyAlignment="1">
      <alignment horizontal="right" vertical="center" wrapText="1"/>
    </xf>
    <xf numFmtId="0" fontId="8" fillId="0" borderId="0" xfId="0" applyFont="1" applyFill="1" applyAlignment="1">
      <alignment horizontal="left" vertical="top"/>
    </xf>
    <xf numFmtId="0" fontId="8" fillId="6" borderId="0" xfId="0" applyFont="1" applyFill="1" applyAlignment="1">
      <alignment horizontal="left" vertical="top"/>
    </xf>
    <xf numFmtId="0" fontId="8" fillId="8" borderId="0" xfId="0" applyFont="1" applyFill="1" applyAlignment="1">
      <alignment horizontal="left" vertical="top"/>
    </xf>
    <xf numFmtId="0" fontId="0" fillId="0" borderId="0" xfId="0"/>
    <xf numFmtId="0" fontId="3" fillId="0" borderId="0" xfId="0" applyFont="1" applyAlignment="1"/>
    <xf numFmtId="0" fontId="0" fillId="0" borderId="0" xfId="0"/>
    <xf numFmtId="0" fontId="8" fillId="0" borderId="0" xfId="0" applyFont="1" applyFill="1" applyAlignment="1">
      <alignment horizontal="left"/>
    </xf>
    <xf numFmtId="3" fontId="36" fillId="7" borderId="3" xfId="0" applyNumberFormat="1" applyFont="1" applyFill="1" applyBorder="1" applyAlignment="1">
      <alignment horizontal="right" vertical="center"/>
    </xf>
    <xf numFmtId="0" fontId="0" fillId="0" borderId="0" xfId="0"/>
    <xf numFmtId="0" fontId="3" fillId="0" borderId="0" xfId="0" applyFont="1" applyAlignment="1"/>
    <xf numFmtId="1" fontId="6" fillId="6" borderId="3" xfId="0" applyNumberFormat="1" applyFont="1" applyFill="1" applyBorder="1" applyAlignment="1">
      <alignment horizontal="right" wrapText="1"/>
    </xf>
    <xf numFmtId="0" fontId="6" fillId="6" borderId="3" xfId="0" applyNumberFormat="1" applyFont="1" applyFill="1" applyBorder="1" applyAlignment="1">
      <alignment horizontal="right" wrapText="1"/>
    </xf>
    <xf numFmtId="0" fontId="6" fillId="0" borderId="3" xfId="0" applyFont="1" applyBorder="1" applyAlignment="1">
      <alignment wrapText="1"/>
    </xf>
    <xf numFmtId="3" fontId="6" fillId="5" borderId="3" xfId="0" applyNumberFormat="1" applyFont="1" applyFill="1" applyBorder="1" applyAlignment="1">
      <alignment wrapText="1"/>
    </xf>
    <xf numFmtId="3" fontId="6" fillId="0" borderId="3" xfId="0" applyNumberFormat="1" applyFont="1" applyFill="1" applyBorder="1" applyAlignment="1">
      <alignment wrapText="1"/>
    </xf>
    <xf numFmtId="3" fontId="6" fillId="7" borderId="3" xfId="0" applyNumberFormat="1" applyFont="1" applyFill="1" applyBorder="1" applyAlignment="1">
      <alignment wrapText="1"/>
    </xf>
    <xf numFmtId="164" fontId="6" fillId="0" borderId="3" xfId="1" applyNumberFormat="1" applyFont="1" applyFill="1" applyBorder="1" applyAlignment="1">
      <alignment horizontal="right" wrapText="1"/>
    </xf>
    <xf numFmtId="164" fontId="6" fillId="7" borderId="3" xfId="1" applyNumberFormat="1" applyFont="1" applyFill="1" applyBorder="1" applyAlignment="1">
      <alignment horizontal="right" wrapText="1"/>
    </xf>
    <xf numFmtId="0" fontId="7" fillId="4" borderId="3" xfId="0" applyFont="1" applyFill="1" applyBorder="1" applyAlignment="1">
      <alignment wrapText="1"/>
    </xf>
    <xf numFmtId="3" fontId="7" fillId="4" borderId="3" xfId="0" applyNumberFormat="1" applyFont="1" applyFill="1" applyBorder="1" applyAlignment="1">
      <alignment wrapText="1"/>
    </xf>
    <xf numFmtId="165" fontId="7" fillId="4" borderId="3" xfId="0" applyNumberFormat="1" applyFont="1" applyFill="1" applyBorder="1" applyAlignment="1">
      <alignment horizontal="right" wrapText="1"/>
    </xf>
    <xf numFmtId="164" fontId="6" fillId="7" borderId="0" xfId="1" applyNumberFormat="1" applyFont="1" applyFill="1" applyBorder="1" applyAlignment="1">
      <alignment horizontal="right" wrapText="1"/>
    </xf>
    <xf numFmtId="0" fontId="0" fillId="0" borderId="0" xfId="0"/>
    <xf numFmtId="0" fontId="3" fillId="0" borderId="0" xfId="0" applyFont="1" applyAlignment="1"/>
    <xf numFmtId="0" fontId="0" fillId="0" borderId="0" xfId="0" applyAlignment="1"/>
    <xf numFmtId="1" fontId="6" fillId="0" borderId="3" xfId="0" applyNumberFormat="1" applyFont="1" applyFill="1" applyBorder="1" applyAlignment="1">
      <alignment horizontal="right" wrapText="1"/>
    </xf>
    <xf numFmtId="0" fontId="6" fillId="6" borderId="3" xfId="0" applyNumberFormat="1" applyFont="1" applyFill="1" applyBorder="1" applyAlignment="1">
      <alignment horizontal="right" wrapText="1"/>
    </xf>
    <xf numFmtId="1" fontId="6" fillId="6" borderId="3" xfId="0" applyNumberFormat="1" applyFont="1" applyFill="1" applyBorder="1" applyAlignment="1">
      <alignment horizontal="right" wrapText="1"/>
    </xf>
    <xf numFmtId="0" fontId="6" fillId="0" borderId="3" xfId="0" applyFont="1" applyBorder="1" applyAlignment="1">
      <alignment wrapText="1"/>
    </xf>
    <xf numFmtId="3" fontId="6" fillId="5" borderId="3" xfId="0" applyNumberFormat="1" applyFont="1" applyFill="1" applyBorder="1" applyAlignment="1">
      <alignment horizontal="right" wrapText="1"/>
    </xf>
    <xf numFmtId="3" fontId="6" fillId="0" borderId="3" xfId="0" applyNumberFormat="1" applyFont="1" applyFill="1" applyBorder="1" applyAlignment="1">
      <alignment horizontal="right" wrapText="1"/>
    </xf>
    <xf numFmtId="3" fontId="6" fillId="7" borderId="3" xfId="0" applyNumberFormat="1" applyFont="1" applyFill="1" applyBorder="1" applyAlignment="1">
      <alignment horizontal="right" wrapText="1"/>
    </xf>
    <xf numFmtId="164" fontId="6" fillId="5" borderId="3" xfId="1" applyNumberFormat="1" applyFont="1" applyFill="1" applyBorder="1" applyAlignment="1">
      <alignment horizontal="right" wrapText="1"/>
    </xf>
    <xf numFmtId="164" fontId="6" fillId="0" borderId="3" xfId="1" applyNumberFormat="1" applyFont="1" applyFill="1" applyBorder="1" applyAlignment="1">
      <alignment horizontal="right" wrapText="1"/>
    </xf>
    <xf numFmtId="164" fontId="6" fillId="7" borderId="3" xfId="1" applyNumberFormat="1" applyFont="1" applyFill="1" applyBorder="1" applyAlignment="1">
      <alignment horizontal="right" wrapText="1"/>
    </xf>
    <xf numFmtId="0" fontId="7" fillId="4" borderId="3" xfId="0" applyFont="1" applyFill="1" applyBorder="1" applyAlignment="1">
      <alignment wrapText="1"/>
    </xf>
    <xf numFmtId="3" fontId="7" fillId="4" borderId="3" xfId="0" applyNumberFormat="1" applyFont="1" applyFill="1" applyBorder="1" applyAlignment="1">
      <alignment wrapText="1"/>
    </xf>
    <xf numFmtId="165" fontId="7" fillId="4" borderId="3" xfId="0" applyNumberFormat="1" applyFont="1" applyFill="1" applyBorder="1" applyAlignment="1">
      <alignment horizontal="right" wrapText="1"/>
    </xf>
    <xf numFmtId="164" fontId="6" fillId="0" borderId="3" xfId="1" quotePrefix="1" applyNumberFormat="1" applyFont="1" applyFill="1" applyBorder="1" applyAlignment="1">
      <alignment horizontal="right" wrapText="1"/>
    </xf>
    <xf numFmtId="0" fontId="0" fillId="0" borderId="0" xfId="0"/>
    <xf numFmtId="0" fontId="0" fillId="0" borderId="0" xfId="0"/>
    <xf numFmtId="0" fontId="0" fillId="0" borderId="0" xfId="0"/>
    <xf numFmtId="0" fontId="33" fillId="0" borderId="0" xfId="0" applyFont="1"/>
    <xf numFmtId="0" fontId="36" fillId="6" borderId="3" xfId="0" applyFont="1" applyFill="1" applyBorder="1" applyAlignment="1">
      <alignment horizontal="right"/>
    </xf>
    <xf numFmtId="0" fontId="37" fillId="6" borderId="3" xfId="0" applyFont="1" applyFill="1" applyBorder="1" applyAlignment="1">
      <alignment vertical="top" wrapText="1"/>
    </xf>
    <xf numFmtId="3" fontId="37" fillId="7" borderId="3" xfId="0" quotePrefix="1" applyNumberFormat="1" applyFont="1" applyFill="1" applyBorder="1" applyAlignment="1">
      <alignment horizontal="right"/>
    </xf>
    <xf numFmtId="3" fontId="37" fillId="6" borderId="3" xfId="0" applyNumberFormat="1" applyFont="1" applyFill="1" applyBorder="1" applyAlignment="1">
      <alignment horizontal="right"/>
    </xf>
    <xf numFmtId="3" fontId="36" fillId="7" borderId="3" xfId="0" applyNumberFormat="1" applyFont="1" applyFill="1" applyBorder="1" applyAlignment="1">
      <alignment horizontal="right"/>
    </xf>
    <xf numFmtId="3" fontId="36" fillId="6" borderId="3" xfId="0" applyNumberFormat="1" applyFont="1" applyFill="1" applyBorder="1"/>
    <xf numFmtId="3" fontId="37" fillId="7" borderId="3" xfId="0" applyNumberFormat="1" applyFont="1" applyFill="1" applyBorder="1" applyAlignment="1">
      <alignment horizontal="right"/>
    </xf>
    <xf numFmtId="3" fontId="36" fillId="7" borderId="3" xfId="0" applyNumberFormat="1" applyFont="1" applyFill="1" applyBorder="1"/>
    <xf numFmtId="3" fontId="36" fillId="7" borderId="3" xfId="0" quotePrefix="1" applyNumberFormat="1" applyFont="1" applyFill="1" applyBorder="1" applyAlignment="1">
      <alignment horizontal="right"/>
    </xf>
    <xf numFmtId="0" fontId="39" fillId="0" borderId="0" xfId="0" applyFont="1" applyAlignment="1"/>
    <xf numFmtId="0" fontId="6" fillId="0" borderId="3" xfId="0" applyFont="1" applyBorder="1" applyAlignment="1">
      <alignment wrapText="1"/>
    </xf>
    <xf numFmtId="3" fontId="6" fillId="5" borderId="3" xfId="0" applyNumberFormat="1" applyFont="1" applyFill="1" applyBorder="1" applyAlignment="1">
      <alignment horizontal="right" wrapText="1"/>
    </xf>
    <xf numFmtId="3" fontId="6" fillId="0" borderId="3" xfId="0" applyNumberFormat="1" applyFont="1" applyBorder="1" applyAlignment="1">
      <alignment horizontal="right" wrapText="1"/>
    </xf>
    <xf numFmtId="3" fontId="6" fillId="7" borderId="3" xfId="0" applyNumberFormat="1" applyFont="1" applyFill="1" applyBorder="1" applyAlignment="1">
      <alignment horizontal="right" wrapText="1"/>
    </xf>
    <xf numFmtId="164" fontId="6" fillId="6" borderId="3" xfId="0" applyNumberFormat="1" applyFont="1" applyFill="1" applyBorder="1" applyAlignment="1">
      <alignment horizontal="right" wrapText="1"/>
    </xf>
    <xf numFmtId="0" fontId="7" fillId="4" borderId="3" xfId="0" applyFont="1" applyFill="1" applyBorder="1" applyAlignment="1">
      <alignment wrapText="1"/>
    </xf>
    <xf numFmtId="3" fontId="7" fillId="4" borderId="3" xfId="0" applyNumberFormat="1" applyFont="1" applyFill="1" applyBorder="1" applyAlignment="1">
      <alignment horizontal="right" wrapText="1"/>
    </xf>
    <xf numFmtId="164" fontId="7" fillId="4" borderId="3" xfId="0" applyNumberFormat="1" applyFont="1" applyFill="1" applyBorder="1" applyAlignment="1">
      <alignment horizontal="right" wrapText="1"/>
    </xf>
    <xf numFmtId="0" fontId="8" fillId="0" borderId="0" xfId="0" applyFont="1" applyFill="1" applyAlignment="1">
      <alignment horizontal="left" vertical="top"/>
    </xf>
    <xf numFmtId="0" fontId="0" fillId="0" borderId="0" xfId="0"/>
    <xf numFmtId="0" fontId="6" fillId="6" borderId="3" xfId="0" applyFont="1" applyFill="1" applyBorder="1" applyAlignment="1">
      <alignment horizontal="right"/>
    </xf>
    <xf numFmtId="0" fontId="6" fillId="6" borderId="3" xfId="0" applyFont="1" applyFill="1" applyBorder="1" applyAlignment="1">
      <alignment horizontal="right" wrapText="1"/>
    </xf>
    <xf numFmtId="0" fontId="5" fillId="6" borderId="3" xfId="0" applyFont="1" applyFill="1" applyBorder="1" applyAlignment="1">
      <alignment horizontal="right"/>
    </xf>
    <xf numFmtId="0" fontId="36" fillId="6" borderId="3" xfId="0" applyFont="1" applyFill="1" applyBorder="1" applyAlignment="1">
      <alignment horizontal="left" vertical="center" wrapText="1"/>
    </xf>
    <xf numFmtId="0" fontId="40" fillId="4" borderId="3" xfId="0" applyFont="1" applyFill="1" applyBorder="1" applyAlignment="1">
      <alignment horizontal="left" vertical="center" wrapText="1"/>
    </xf>
    <xf numFmtId="0" fontId="4" fillId="0" borderId="0" xfId="0" applyFont="1" applyAlignment="1">
      <alignment horizontal="left" vertical="center"/>
    </xf>
    <xf numFmtId="0" fontId="39" fillId="0" borderId="0" xfId="0" applyFont="1" applyAlignment="1">
      <alignment horizontal="left" vertical="center"/>
    </xf>
    <xf numFmtId="0" fontId="36" fillId="7" borderId="3" xfId="0" applyFont="1" applyFill="1" applyBorder="1" applyAlignment="1">
      <alignment horizontal="right" vertical="center"/>
    </xf>
    <xf numFmtId="0" fontId="36" fillId="0" borderId="3" xfId="0" applyFont="1" applyFill="1" applyBorder="1" applyAlignment="1">
      <alignment horizontal="right" vertical="center"/>
    </xf>
    <xf numFmtId="0" fontId="35" fillId="7" borderId="3" xfId="0" applyFont="1" applyFill="1" applyBorder="1" applyAlignment="1">
      <alignment horizontal="right" vertical="center"/>
    </xf>
    <xf numFmtId="0" fontId="36" fillId="0" borderId="3" xfId="0" applyFont="1" applyFill="1" applyBorder="1" applyAlignment="1">
      <alignment horizontal="right"/>
    </xf>
    <xf numFmtId="0" fontId="36" fillId="7" borderId="3" xfId="0" applyFont="1" applyFill="1" applyBorder="1" applyAlignment="1">
      <alignment horizontal="right"/>
    </xf>
    <xf numFmtId="0" fontId="35" fillId="0" borderId="3" xfId="0" applyFont="1" applyFill="1" applyBorder="1" applyAlignment="1">
      <alignment horizontal="right"/>
    </xf>
    <xf numFmtId="3" fontId="40" fillId="4" borderId="3" xfId="0" applyNumberFormat="1" applyFont="1" applyFill="1" applyBorder="1" applyAlignment="1">
      <alignment horizontal="right" vertical="center" wrapText="1"/>
    </xf>
    <xf numFmtId="3" fontId="40" fillId="4" borderId="3" xfId="0" applyNumberFormat="1" applyFont="1" applyFill="1" applyBorder="1" applyAlignment="1">
      <alignment horizontal="right" wrapText="1"/>
    </xf>
    <xf numFmtId="0" fontId="3" fillId="0" borderId="0" xfId="0" applyFont="1" applyAlignment="1"/>
    <xf numFmtId="0" fontId="3" fillId="6" borderId="0" xfId="0" applyFont="1" applyFill="1" applyAlignment="1">
      <alignment vertical="top"/>
    </xf>
    <xf numFmtId="0" fontId="39" fillId="0" borderId="0" xfId="0" applyFont="1" applyAlignment="1">
      <alignment vertical="top"/>
    </xf>
    <xf numFmtId="0" fontId="6" fillId="6" borderId="3" xfId="0" applyFont="1" applyFill="1" applyBorder="1" applyAlignment="1">
      <alignment horizontal="right"/>
    </xf>
    <xf numFmtId="0" fontId="6" fillId="6" borderId="3" xfId="0" applyFont="1" applyFill="1" applyBorder="1" applyAlignment="1">
      <alignment horizontal="right" wrapText="1"/>
    </xf>
    <xf numFmtId="0" fontId="5" fillId="6" borderId="3" xfId="0" applyFont="1" applyFill="1" applyBorder="1" applyAlignment="1">
      <alignment horizontal="right"/>
    </xf>
    <xf numFmtId="0" fontId="36" fillId="6" borderId="3" xfId="0" applyFont="1" applyFill="1" applyBorder="1" applyAlignment="1">
      <alignment horizontal="left" vertical="center" wrapText="1"/>
    </xf>
    <xf numFmtId="164" fontId="36" fillId="7" borderId="3" xfId="0" applyNumberFormat="1" applyFont="1" applyFill="1" applyBorder="1" applyAlignment="1">
      <alignment horizontal="right" vertical="center"/>
    </xf>
    <xf numFmtId="164" fontId="36" fillId="6" borderId="3" xfId="0" applyNumberFormat="1" applyFont="1" applyFill="1" applyBorder="1" applyAlignment="1">
      <alignment horizontal="right" vertical="center"/>
    </xf>
    <xf numFmtId="0" fontId="40" fillId="4" borderId="3" xfId="0" applyFont="1" applyFill="1" applyBorder="1" applyAlignment="1">
      <alignment horizontal="left" vertical="center" wrapText="1"/>
    </xf>
    <xf numFmtId="164" fontId="40" fillId="4" borderId="3" xfId="0" applyNumberFormat="1" applyFont="1" applyFill="1" applyBorder="1" applyAlignment="1">
      <alignment horizontal="right" vertical="center"/>
    </xf>
    <xf numFmtId="0" fontId="41" fillId="6" borderId="0" xfId="0" applyFont="1" applyFill="1" applyAlignment="1">
      <alignment vertical="top"/>
    </xf>
    <xf numFmtId="0" fontId="41" fillId="6" borderId="0" xfId="0" applyFont="1" applyFill="1" applyAlignment="1"/>
    <xf numFmtId="0" fontId="42" fillId="6" borderId="0" xfId="0" applyFont="1" applyFill="1"/>
    <xf numFmtId="0" fontId="43" fillId="0" borderId="0" xfId="0" applyFont="1" applyAlignment="1">
      <alignment vertical="top"/>
    </xf>
    <xf numFmtId="0" fontId="4" fillId="0" borderId="0" xfId="0" applyFont="1" applyAlignment="1">
      <alignment horizontal="left" vertical="center"/>
    </xf>
    <xf numFmtId="0" fontId="6" fillId="6" borderId="3" xfId="0" applyFont="1" applyFill="1" applyBorder="1" applyAlignment="1">
      <alignment horizontal="right"/>
    </xf>
    <xf numFmtId="0" fontId="6" fillId="6" borderId="3" xfId="0" applyFont="1" applyFill="1" applyBorder="1" applyAlignment="1">
      <alignment horizontal="right" wrapText="1"/>
    </xf>
    <xf numFmtId="0" fontId="4" fillId="0" borderId="0" xfId="0" applyFont="1" applyAlignment="1">
      <alignment horizontal="left" vertical="center"/>
    </xf>
    <xf numFmtId="0" fontId="3" fillId="0" borderId="0" xfId="0" applyFont="1"/>
    <xf numFmtId="0" fontId="40" fillId="4" borderId="3" xfId="0" applyFont="1" applyFill="1" applyBorder="1" applyAlignment="1">
      <alignment horizontal="left" wrapText="1"/>
    </xf>
    <xf numFmtId="164" fontId="40" fillId="4" borderId="3" xfId="0" applyNumberFormat="1" applyFont="1" applyFill="1" applyBorder="1" applyAlignment="1">
      <alignment horizontal="right"/>
    </xf>
    <xf numFmtId="0" fontId="42" fillId="0" borderId="0" xfId="0" applyFont="1"/>
    <xf numFmtId="0" fontId="36" fillId="6" borderId="3" xfId="0" applyFont="1" applyFill="1" applyBorder="1" applyAlignment="1">
      <alignment horizontal="left" wrapText="1"/>
    </xf>
    <xf numFmtId="164" fontId="36" fillId="7" borderId="3" xfId="0" applyNumberFormat="1" applyFont="1" applyFill="1" applyBorder="1" applyAlignment="1">
      <alignment horizontal="right"/>
    </xf>
    <xf numFmtId="164" fontId="36" fillId="6" borderId="3" xfId="0" applyNumberFormat="1" applyFont="1" applyFill="1" applyBorder="1" applyAlignment="1">
      <alignment horizontal="right"/>
    </xf>
    <xf numFmtId="0" fontId="0" fillId="0" borderId="0" xfId="0"/>
    <xf numFmtId="0" fontId="4" fillId="0" borderId="0" xfId="0" applyFont="1" applyAlignment="1">
      <alignment horizontal="left" vertical="center"/>
    </xf>
    <xf numFmtId="0" fontId="39" fillId="0" borderId="0" xfId="0" applyFont="1" applyAlignment="1">
      <alignment horizontal="left" vertical="center"/>
    </xf>
    <xf numFmtId="0" fontId="3" fillId="0" borderId="0" xfId="0" applyFont="1"/>
    <xf numFmtId="0" fontId="6" fillId="31" borderId="3" xfId="0" applyFont="1" applyFill="1" applyBorder="1" applyAlignment="1">
      <alignment horizontal="right"/>
    </xf>
    <xf numFmtId="0" fontId="36" fillId="31" borderId="3" xfId="0" applyFont="1" applyFill="1" applyBorder="1" applyAlignment="1">
      <alignment horizontal="left" vertical="center" wrapText="1"/>
    </xf>
    <xf numFmtId="3" fontId="36" fillId="32" borderId="3" xfId="0" applyNumberFormat="1" applyFont="1" applyFill="1" applyBorder="1" applyAlignment="1">
      <alignment horizontal="right" vertical="center"/>
    </xf>
    <xf numFmtId="3" fontId="36" fillId="31" borderId="3" xfId="0" applyNumberFormat="1" applyFont="1" applyFill="1" applyBorder="1" applyAlignment="1">
      <alignment horizontal="right" vertical="center"/>
    </xf>
    <xf numFmtId="164" fontId="36" fillId="31" borderId="3" xfId="0" applyNumberFormat="1" applyFont="1" applyFill="1" applyBorder="1" applyAlignment="1">
      <alignment horizontal="right" vertical="center"/>
    </xf>
    <xf numFmtId="164" fontId="36" fillId="32" borderId="3" xfId="0" applyNumberFormat="1" applyFont="1" applyFill="1" applyBorder="1" applyAlignment="1">
      <alignment horizontal="right" vertical="center"/>
    </xf>
    <xf numFmtId="3" fontId="36" fillId="31" borderId="3" xfId="0" applyNumberFormat="1" applyFont="1" applyFill="1" applyBorder="1" applyAlignment="1">
      <alignment horizontal="right" vertical="center" wrapText="1"/>
    </xf>
    <xf numFmtId="3" fontId="36" fillId="32" borderId="3" xfId="0" applyNumberFormat="1" applyFont="1" applyFill="1" applyBorder="1" applyAlignment="1">
      <alignment horizontal="right" vertical="center" wrapText="1"/>
    </xf>
    <xf numFmtId="164" fontId="36" fillId="31" borderId="3" xfId="0" applyNumberFormat="1" applyFont="1" applyFill="1" applyBorder="1" applyAlignment="1">
      <alignment horizontal="right" vertical="center" wrapText="1"/>
    </xf>
    <xf numFmtId="164" fontId="36" fillId="32" borderId="3" xfId="0" applyNumberFormat="1" applyFont="1" applyFill="1" applyBorder="1" applyAlignment="1">
      <alignment horizontal="right" vertical="center" wrapText="1"/>
    </xf>
    <xf numFmtId="0" fontId="40" fillId="33" borderId="3" xfId="0" applyFont="1" applyFill="1" applyBorder="1" applyAlignment="1">
      <alignment horizontal="left" vertical="center" wrapText="1"/>
    </xf>
    <xf numFmtId="3" fontId="40" fillId="33" borderId="3" xfId="0" applyNumberFormat="1" applyFont="1" applyFill="1" applyBorder="1" applyAlignment="1">
      <alignment horizontal="right" vertical="center" wrapText="1"/>
    </xf>
    <xf numFmtId="164" fontId="40" fillId="33" borderId="3" xfId="0" applyNumberFormat="1" applyFont="1" applyFill="1" applyBorder="1" applyAlignment="1">
      <alignment horizontal="right" vertical="center" wrapText="1"/>
    </xf>
    <xf numFmtId="0" fontId="0" fillId="0" borderId="0" xfId="0"/>
    <xf numFmtId="0" fontId="6" fillId="6" borderId="3" xfId="0" applyFont="1" applyFill="1" applyBorder="1" applyAlignment="1">
      <alignment horizontal="right"/>
    </xf>
    <xf numFmtId="0" fontId="36" fillId="6" borderId="3" xfId="0" applyFont="1" applyFill="1" applyBorder="1" applyAlignment="1">
      <alignment horizontal="left" vertical="center" wrapText="1"/>
    </xf>
    <xf numFmtId="164" fontId="36" fillId="7" borderId="3" xfId="0" applyNumberFormat="1" applyFont="1" applyFill="1" applyBorder="1" applyAlignment="1">
      <alignment horizontal="right" vertical="center"/>
    </xf>
    <xf numFmtId="0" fontId="40" fillId="4" borderId="3" xfId="0" applyFont="1" applyFill="1" applyBorder="1" applyAlignment="1">
      <alignment horizontal="left" vertical="center" wrapText="1"/>
    </xf>
    <xf numFmtId="0" fontId="4" fillId="0" borderId="0" xfId="0" applyFont="1" applyAlignment="1">
      <alignment horizontal="left" vertical="center"/>
    </xf>
    <xf numFmtId="0" fontId="39" fillId="0" borderId="0" xfId="0" applyFont="1" applyAlignment="1">
      <alignment horizontal="left" vertical="center"/>
    </xf>
    <xf numFmtId="3" fontId="40" fillId="4" borderId="3" xfId="0" applyNumberFormat="1" applyFont="1" applyFill="1" applyBorder="1" applyAlignment="1">
      <alignment horizontal="right" vertical="center" wrapText="1"/>
    </xf>
    <xf numFmtId="0" fontId="3" fillId="0" borderId="0" xfId="0" applyFont="1" applyAlignment="1"/>
    <xf numFmtId="0" fontId="5" fillId="6" borderId="3" xfId="0" applyFont="1" applyFill="1" applyBorder="1" applyAlignment="1">
      <alignment horizontal="right" wrapText="1"/>
    </xf>
    <xf numFmtId="3" fontId="6" fillId="5" borderId="3" xfId="0" applyNumberFormat="1" applyFont="1" applyFill="1" applyBorder="1" applyAlignment="1">
      <alignment horizontal="right" wrapText="1"/>
    </xf>
    <xf numFmtId="3" fontId="6" fillId="0" borderId="3" xfId="0" applyNumberFormat="1" applyFont="1" applyBorder="1" applyAlignment="1">
      <alignment horizontal="right" wrapText="1"/>
    </xf>
    <xf numFmtId="3" fontId="6" fillId="0" borderId="3" xfId="0" applyNumberFormat="1" applyFont="1" applyBorder="1" applyAlignment="1">
      <alignment wrapText="1"/>
    </xf>
    <xf numFmtId="0" fontId="5" fillId="6" borderId="1" xfId="0" applyFont="1" applyFill="1" applyBorder="1" applyAlignment="1">
      <alignment horizontal="right" wrapText="1"/>
    </xf>
    <xf numFmtId="0" fontId="3" fillId="0" borderId="0" xfId="0" applyFont="1"/>
    <xf numFmtId="3" fontId="7" fillId="4" borderId="3" xfId="0" applyNumberFormat="1" applyFont="1" applyFill="1" applyBorder="1" applyAlignment="1">
      <alignment wrapText="1"/>
    </xf>
    <xf numFmtId="164" fontId="40" fillId="4" borderId="3" xfId="0" applyNumberFormat="1" applyFont="1" applyFill="1" applyBorder="1" applyAlignment="1">
      <alignment horizontal="right" vertical="center" wrapText="1"/>
    </xf>
    <xf numFmtId="3" fontId="36" fillId="0" borderId="3" xfId="0" applyNumberFormat="1" applyFont="1" applyBorder="1" applyAlignment="1">
      <alignment horizontal="right" vertical="center"/>
    </xf>
    <xf numFmtId="3" fontId="36" fillId="7" borderId="3" xfId="0" applyNumberFormat="1" applyFont="1" applyFill="1" applyBorder="1" applyAlignment="1">
      <alignment horizontal="right" vertical="center"/>
    </xf>
    <xf numFmtId="164" fontId="36" fillId="7" borderId="3" xfId="0" applyNumberFormat="1" applyFont="1" applyFill="1" applyBorder="1" applyAlignment="1">
      <alignment horizontal="right" vertical="center" wrapText="1"/>
    </xf>
    <xf numFmtId="164" fontId="36" fillId="0" borderId="3" xfId="0" applyNumberFormat="1" applyFont="1" applyBorder="1" applyAlignment="1">
      <alignment horizontal="right" vertical="center"/>
    </xf>
    <xf numFmtId="164" fontId="6" fillId="5" borderId="3" xfId="0" applyNumberFormat="1" applyFont="1" applyFill="1" applyBorder="1" applyAlignment="1">
      <alignment horizontal="right" wrapText="1"/>
    </xf>
    <xf numFmtId="164" fontId="6" fillId="0" borderId="3" xfId="0" applyNumberFormat="1" applyFont="1" applyBorder="1" applyAlignment="1">
      <alignment horizontal="right" wrapText="1"/>
    </xf>
    <xf numFmtId="3" fontId="7" fillId="4" borderId="3" xfId="0" applyNumberFormat="1" applyFont="1" applyFill="1" applyBorder="1" applyAlignment="1">
      <alignment horizontal="right" wrapText="1"/>
    </xf>
    <xf numFmtId="165" fontId="7" fillId="4" borderId="3" xfId="0" applyNumberFormat="1" applyFont="1" applyFill="1" applyBorder="1" applyAlignment="1">
      <alignment horizontal="right" wrapText="1"/>
    </xf>
    <xf numFmtId="0" fontId="46" fillId="0" borderId="0" xfId="0" applyFont="1" applyAlignment="1"/>
    <xf numFmtId="170" fontId="46" fillId="0" borderId="0" xfId="0" applyNumberFormat="1" applyFont="1" applyAlignment="1"/>
    <xf numFmtId="0" fontId="5" fillId="6" borderId="3" xfId="0" applyFont="1" applyFill="1" applyBorder="1" applyAlignment="1">
      <alignment wrapText="1"/>
    </xf>
    <xf numFmtId="0" fontId="6" fillId="0" borderId="3" xfId="0" applyFont="1" applyFill="1" applyBorder="1" applyAlignment="1">
      <alignment horizontal="right"/>
    </xf>
    <xf numFmtId="0" fontId="6" fillId="0" borderId="3" xfId="0" applyFont="1" applyFill="1" applyBorder="1" applyAlignment="1">
      <alignment horizontal="right" wrapText="1"/>
    </xf>
    <xf numFmtId="0" fontId="6" fillId="0" borderId="3" xfId="0" applyFont="1" applyBorder="1" applyAlignment="1">
      <alignment horizontal="left" vertical="center"/>
    </xf>
    <xf numFmtId="3" fontId="6" fillId="7" borderId="3" xfId="0" applyNumberFormat="1" applyFont="1" applyFill="1" applyBorder="1" applyAlignment="1">
      <alignment vertical="center" wrapText="1"/>
    </xf>
    <xf numFmtId="3" fontId="6" fillId="0" borderId="3" xfId="0" applyNumberFormat="1" applyFont="1" applyBorder="1" applyAlignment="1">
      <alignment vertical="center" wrapText="1"/>
    </xf>
    <xf numFmtId="164" fontId="36" fillId="0" borderId="3" xfId="0" applyNumberFormat="1" applyFont="1" applyBorder="1" applyAlignment="1">
      <alignment vertical="center"/>
    </xf>
    <xf numFmtId="164" fontId="36" fillId="7" borderId="3" xfId="0" applyNumberFormat="1" applyFont="1" applyFill="1" applyBorder="1" applyAlignment="1">
      <alignment vertical="center"/>
    </xf>
    <xf numFmtId="3" fontId="6" fillId="0" borderId="3" xfId="0" applyNumberFormat="1" applyFont="1" applyBorder="1" applyAlignment="1">
      <alignment horizontal="right" vertical="center" wrapText="1"/>
    </xf>
    <xf numFmtId="1" fontId="6" fillId="0" borderId="3" xfId="0" applyNumberFormat="1" applyFont="1" applyBorder="1" applyAlignment="1">
      <alignment horizontal="right" wrapText="1"/>
    </xf>
    <xf numFmtId="1" fontId="6" fillId="7" borderId="3" xfId="0" applyNumberFormat="1" applyFont="1" applyFill="1" applyBorder="1" applyAlignment="1">
      <alignment horizontal="right" wrapText="1"/>
    </xf>
    <xf numFmtId="164" fontId="6" fillId="7" borderId="3" xfId="0" applyNumberFormat="1" applyFont="1" applyFill="1" applyBorder="1" applyAlignment="1">
      <alignment horizontal="right" wrapText="1"/>
    </xf>
    <xf numFmtId="0" fontId="40" fillId="4" borderId="3" xfId="0" applyFont="1" applyFill="1" applyBorder="1" applyAlignment="1">
      <alignment horizontal="left" vertical="center"/>
    </xf>
    <xf numFmtId="3" fontId="40" fillId="4" borderId="3" xfId="0" applyNumberFormat="1" applyFont="1" applyFill="1" applyBorder="1" applyAlignment="1">
      <alignment vertical="center" wrapText="1"/>
    </xf>
    <xf numFmtId="164" fontId="40" fillId="4" borderId="3" xfId="0" applyNumberFormat="1" applyFont="1" applyFill="1" applyBorder="1" applyAlignment="1">
      <alignment vertical="center"/>
    </xf>
    <xf numFmtId="0" fontId="3" fillId="0" borderId="0" xfId="0" applyFont="1" applyBorder="1" applyAlignment="1"/>
    <xf numFmtId="0" fontId="38" fillId="0" borderId="0" xfId="0" applyFont="1"/>
    <xf numFmtId="2" fontId="38" fillId="0" borderId="0" xfId="0" applyNumberFormat="1" applyFont="1"/>
    <xf numFmtId="0" fontId="39" fillId="0" borderId="0" xfId="0" applyFont="1" applyBorder="1" applyAlignment="1">
      <alignment horizontal="left" vertical="center"/>
    </xf>
    <xf numFmtId="0" fontId="6" fillId="6" borderId="3" xfId="0" applyFont="1" applyFill="1" applyBorder="1" applyAlignment="1">
      <alignment horizontal="right" wrapText="1"/>
    </xf>
    <xf numFmtId="2" fontId="6" fillId="6" borderId="3" xfId="0" applyNumberFormat="1" applyFont="1" applyFill="1" applyBorder="1" applyAlignment="1">
      <alignment horizontal="right" wrapText="1"/>
    </xf>
    <xf numFmtId="0" fontId="6" fillId="6" borderId="3" xfId="0" applyFont="1" applyFill="1" applyBorder="1" applyAlignment="1">
      <alignment horizontal="left" vertical="center"/>
    </xf>
    <xf numFmtId="0" fontId="6" fillId="7" borderId="3" xfId="0" applyFont="1" applyFill="1" applyBorder="1" applyAlignment="1">
      <alignment vertical="center" wrapText="1"/>
    </xf>
    <xf numFmtId="0" fontId="6" fillId="6" borderId="3" xfId="0" applyFont="1" applyFill="1" applyBorder="1" applyAlignment="1">
      <alignment horizontal="right" vertical="center" wrapText="1"/>
    </xf>
    <xf numFmtId="164" fontId="6" fillId="6" borderId="3" xfId="0" applyNumberFormat="1" applyFont="1" applyFill="1" applyBorder="1" applyAlignment="1">
      <alignment horizontal="right" vertical="center" wrapText="1"/>
    </xf>
    <xf numFmtId="0" fontId="6" fillId="6" borderId="3" xfId="0" applyFont="1" applyFill="1" applyBorder="1" applyAlignment="1">
      <alignment vertical="center" wrapText="1"/>
    </xf>
    <xf numFmtId="164" fontId="6" fillId="6" borderId="3" xfId="0" applyNumberFormat="1" applyFont="1" applyFill="1" applyBorder="1" applyAlignment="1">
      <alignment vertical="center" wrapText="1"/>
    </xf>
    <xf numFmtId="171" fontId="6" fillId="7" borderId="3" xfId="103" applyNumberFormat="1" applyFont="1" applyFill="1" applyBorder="1" applyAlignment="1">
      <alignment vertical="center" wrapText="1"/>
    </xf>
    <xf numFmtId="0" fontId="40" fillId="4" borderId="3" xfId="0" applyFont="1" applyFill="1" applyBorder="1" applyAlignment="1">
      <alignment horizontal="left" vertical="center"/>
    </xf>
    <xf numFmtId="0" fontId="40" fillId="4" borderId="3" xfId="0" applyFont="1" applyFill="1" applyBorder="1" applyAlignment="1">
      <alignment vertical="center" wrapText="1"/>
    </xf>
    <xf numFmtId="1" fontId="40" fillId="4" borderId="3" xfId="0" applyNumberFormat="1" applyFont="1" applyFill="1" applyBorder="1" applyAlignment="1">
      <alignment horizontal="right" vertical="center" wrapText="1"/>
    </xf>
    <xf numFmtId="164" fontId="40" fillId="4" borderId="3" xfId="0" applyNumberFormat="1" applyFont="1" applyFill="1" applyBorder="1" applyAlignment="1">
      <alignment horizontal="right" vertical="center" wrapText="1"/>
    </xf>
    <xf numFmtId="0" fontId="40" fillId="4" borderId="3" xfId="0" applyFont="1" applyFill="1" applyBorder="1" applyAlignment="1">
      <alignment horizontal="right" vertical="center" wrapText="1"/>
    </xf>
    <xf numFmtId="171" fontId="40" fillId="4" borderId="3" xfId="103" applyNumberFormat="1" applyFont="1" applyFill="1" applyBorder="1" applyAlignment="1">
      <alignment vertical="center" wrapText="1"/>
    </xf>
    <xf numFmtId="164" fontId="40" fillId="4" borderId="3" xfId="0" applyNumberFormat="1" applyFont="1" applyFill="1" applyBorder="1" applyAlignment="1">
      <alignment vertical="center" wrapText="1"/>
    </xf>
    <xf numFmtId="0" fontId="8" fillId="0" borderId="0" xfId="0" applyFont="1" applyBorder="1" applyAlignment="1">
      <alignment horizontal="left" vertical="center"/>
    </xf>
    <xf numFmtId="0" fontId="9" fillId="0" borderId="0" xfId="0" applyFont="1"/>
    <xf numFmtId="2" fontId="9" fillId="0" borderId="0" xfId="0" applyNumberFormat="1" applyFont="1"/>
    <xf numFmtId="171" fontId="6" fillId="7" borderId="3" xfId="68" applyNumberFormat="1" applyFont="1" applyFill="1" applyBorder="1" applyAlignment="1">
      <alignment vertical="center" wrapText="1"/>
    </xf>
    <xf numFmtId="171" fontId="40" fillId="4" borderId="3" xfId="68" applyNumberFormat="1" applyFont="1" applyFill="1" applyBorder="1" applyAlignment="1">
      <alignment vertical="center" wrapText="1"/>
    </xf>
    <xf numFmtId="0" fontId="3" fillId="0" borderId="0" xfId="0" applyFont="1" applyBorder="1" applyAlignment="1"/>
    <xf numFmtId="0" fontId="38" fillId="0" borderId="0" xfId="0" applyFont="1"/>
    <xf numFmtId="2" fontId="38" fillId="0" borderId="0" xfId="0" applyNumberFormat="1" applyFont="1"/>
    <xf numFmtId="0" fontId="39" fillId="0" borderId="0" xfId="0" applyFont="1" applyBorder="1" applyAlignment="1">
      <alignment horizontal="left" vertical="center"/>
    </xf>
    <xf numFmtId="0" fontId="6" fillId="6" borderId="3" xfId="0" applyFont="1" applyFill="1" applyBorder="1" applyAlignment="1">
      <alignment horizontal="right" wrapText="1"/>
    </xf>
    <xf numFmtId="2" fontId="6" fillId="6" borderId="3" xfId="0" applyNumberFormat="1" applyFont="1" applyFill="1" applyBorder="1" applyAlignment="1">
      <alignment horizontal="right" wrapText="1"/>
    </xf>
    <xf numFmtId="0" fontId="6" fillId="6" borderId="3" xfId="0" applyFont="1" applyFill="1" applyBorder="1" applyAlignment="1">
      <alignment horizontal="left" vertical="center"/>
    </xf>
    <xf numFmtId="0" fontId="6" fillId="7" borderId="3" xfId="0" applyFont="1" applyFill="1" applyBorder="1" applyAlignment="1">
      <alignment vertical="center" wrapText="1"/>
    </xf>
    <xf numFmtId="0" fontId="6" fillId="6" borderId="3" xfId="0" applyFont="1" applyFill="1" applyBorder="1" applyAlignment="1">
      <alignment horizontal="right" vertical="center" wrapText="1"/>
    </xf>
    <xf numFmtId="164" fontId="6" fillId="6" borderId="3" xfId="0" applyNumberFormat="1" applyFont="1" applyFill="1" applyBorder="1" applyAlignment="1">
      <alignment horizontal="right" vertical="center" wrapText="1"/>
    </xf>
    <xf numFmtId="0" fontId="6" fillId="6" borderId="3" xfId="0" applyFont="1" applyFill="1" applyBorder="1" applyAlignment="1">
      <alignment vertical="center" wrapText="1"/>
    </xf>
    <xf numFmtId="164" fontId="6" fillId="6" borderId="3" xfId="0" applyNumberFormat="1" applyFont="1" applyFill="1" applyBorder="1" applyAlignment="1">
      <alignment vertical="center" wrapText="1"/>
    </xf>
    <xf numFmtId="171" fontId="6" fillId="7" borderId="3" xfId="105" applyNumberFormat="1" applyFont="1" applyFill="1" applyBorder="1" applyAlignment="1">
      <alignment vertical="center" wrapText="1"/>
    </xf>
    <xf numFmtId="0" fontId="40" fillId="4" borderId="3" xfId="0" applyFont="1" applyFill="1" applyBorder="1" applyAlignment="1">
      <alignment horizontal="left" vertical="center"/>
    </xf>
    <xf numFmtId="0" fontId="40" fillId="4" borderId="3" xfId="0" applyFont="1" applyFill="1" applyBorder="1" applyAlignment="1">
      <alignment vertical="center" wrapText="1"/>
    </xf>
    <xf numFmtId="1" fontId="40" fillId="4" borderId="3" xfId="0" applyNumberFormat="1" applyFont="1" applyFill="1" applyBorder="1" applyAlignment="1">
      <alignment horizontal="right" vertical="center" wrapText="1"/>
    </xf>
    <xf numFmtId="164" fontId="40" fillId="4" borderId="3" xfId="0" applyNumberFormat="1" applyFont="1" applyFill="1" applyBorder="1" applyAlignment="1">
      <alignment horizontal="right" vertical="center" wrapText="1"/>
    </xf>
    <xf numFmtId="0" fontId="40" fillId="4" borderId="3" xfId="0" applyFont="1" applyFill="1" applyBorder="1" applyAlignment="1">
      <alignment horizontal="right" vertical="center" wrapText="1"/>
    </xf>
    <xf numFmtId="171" fontId="40" fillId="4" borderId="3" xfId="105" applyNumberFormat="1" applyFont="1" applyFill="1" applyBorder="1" applyAlignment="1">
      <alignment vertical="center" wrapText="1"/>
    </xf>
    <xf numFmtId="164" fontId="40" fillId="4" borderId="3" xfId="0" applyNumberFormat="1" applyFont="1" applyFill="1" applyBorder="1" applyAlignment="1">
      <alignment vertical="center" wrapText="1"/>
    </xf>
    <xf numFmtId="0" fontId="8" fillId="0" borderId="0" xfId="0" applyFont="1" applyBorder="1" applyAlignment="1">
      <alignment horizontal="left" vertical="center"/>
    </xf>
    <xf numFmtId="0" fontId="9" fillId="0" borderId="0" xfId="0" applyFont="1"/>
    <xf numFmtId="2" fontId="9" fillId="0" borderId="0" xfId="0" applyNumberFormat="1" applyFont="1"/>
    <xf numFmtId="1" fontId="6" fillId="0" borderId="3" xfId="0" applyNumberFormat="1" applyFont="1" applyBorder="1" applyAlignment="1">
      <alignment horizontal="right" wrapText="1"/>
    </xf>
    <xf numFmtId="164" fontId="6" fillId="0" borderId="3" xfId="0" applyNumberFormat="1" applyFont="1" applyBorder="1" applyAlignment="1">
      <alignment horizontal="right" wrapText="1"/>
    </xf>
    <xf numFmtId="0" fontId="7" fillId="4" borderId="3" xfId="0" applyFont="1" applyFill="1" applyBorder="1" applyAlignment="1">
      <alignment wrapText="1"/>
    </xf>
    <xf numFmtId="1" fontId="7" fillId="4" borderId="3" xfId="0" applyNumberFormat="1" applyFont="1" applyFill="1" applyBorder="1" applyAlignment="1">
      <alignment horizontal="right" wrapText="1"/>
    </xf>
    <xf numFmtId="164" fontId="7" fillId="4" borderId="3" xfId="0" applyNumberFormat="1" applyFont="1" applyFill="1" applyBorder="1" applyAlignment="1">
      <alignment horizontal="right" wrapText="1"/>
    </xf>
    <xf numFmtId="164" fontId="7" fillId="4" borderId="3" xfId="0" applyNumberFormat="1" applyFont="1" applyFill="1" applyBorder="1" applyAlignment="1">
      <alignment wrapText="1"/>
    </xf>
    <xf numFmtId="0" fontId="0" fillId="0" borderId="0" xfId="0"/>
    <xf numFmtId="0" fontId="44" fillId="0" borderId="0" xfId="0" applyFont="1" applyAlignment="1"/>
    <xf numFmtId="0" fontId="39" fillId="0" borderId="0" xfId="0" applyFont="1" applyAlignment="1"/>
    <xf numFmtId="0" fontId="6" fillId="3" borderId="3" xfId="0" applyFont="1" applyFill="1" applyBorder="1" applyAlignment="1">
      <alignment horizontal="right" vertical="center" wrapText="1"/>
    </xf>
    <xf numFmtId="0" fontId="6" fillId="3" borderId="3" xfId="0" quotePrefix="1" applyFont="1" applyFill="1" applyBorder="1" applyAlignment="1">
      <alignment horizontal="right" vertical="center" wrapText="1"/>
    </xf>
    <xf numFmtId="0" fontId="6" fillId="3" borderId="2" xfId="0" applyFont="1" applyFill="1" applyBorder="1" applyAlignment="1">
      <alignment horizontal="right" vertical="center" wrapText="1"/>
    </xf>
    <xf numFmtId="0" fontId="6" fillId="3" borderId="3" xfId="0" applyFont="1" applyFill="1" applyBorder="1" applyAlignment="1">
      <alignment vertical="center" wrapText="1"/>
    </xf>
    <xf numFmtId="0" fontId="6" fillId="5" borderId="3" xfId="0" applyFont="1" applyFill="1" applyBorder="1" applyAlignment="1">
      <alignment horizontal="right" vertical="center" wrapText="1"/>
    </xf>
    <xf numFmtId="164" fontId="6" fillId="7" borderId="3" xfId="0" applyNumberFormat="1" applyFont="1" applyFill="1" applyBorder="1" applyAlignment="1">
      <alignment horizontal="right" vertical="center" wrapText="1"/>
    </xf>
    <xf numFmtId="3" fontId="6" fillId="6" borderId="3" xfId="0" applyNumberFormat="1" applyFont="1" applyFill="1" applyBorder="1" applyAlignment="1">
      <alignment horizontal="right" vertical="center"/>
    </xf>
    <xf numFmtId="164" fontId="6" fillId="6" borderId="3" xfId="0" applyNumberFormat="1" applyFont="1" applyFill="1" applyBorder="1" applyAlignment="1">
      <alignment horizontal="right" vertical="center" wrapText="1"/>
    </xf>
    <xf numFmtId="0" fontId="6" fillId="5" borderId="3" xfId="0" applyFont="1" applyFill="1" applyBorder="1" applyAlignment="1">
      <alignment horizontal="right" vertical="center"/>
    </xf>
    <xf numFmtId="0" fontId="5" fillId="3" borderId="3" xfId="0" applyFont="1" applyFill="1" applyBorder="1" applyAlignment="1">
      <alignment vertical="center" wrapText="1"/>
    </xf>
    <xf numFmtId="0" fontId="5" fillId="5" borderId="3" xfId="0" applyFont="1" applyFill="1" applyBorder="1" applyAlignment="1">
      <alignment horizontal="right" vertical="center" wrapText="1"/>
    </xf>
    <xf numFmtId="164"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4"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6" fillId="6" borderId="3" xfId="0" applyFont="1" applyFill="1" applyBorder="1" applyAlignment="1">
      <alignment horizontal="right" vertical="center"/>
    </xf>
    <xf numFmtId="0" fontId="6" fillId="6" borderId="3" xfId="0" applyFont="1" applyFill="1" applyBorder="1" applyAlignment="1">
      <alignment horizontal="right" vertical="center" wrapText="1"/>
    </xf>
    <xf numFmtId="0" fontId="5" fillId="0" borderId="3" xfId="0" applyFont="1" applyBorder="1" applyAlignment="1">
      <alignment vertical="center" wrapText="1"/>
    </xf>
    <xf numFmtId="3" fontId="5" fillId="6" borderId="3" xfId="0" applyNumberFormat="1" applyFont="1" applyFill="1" applyBorder="1" applyAlignment="1">
      <alignment horizontal="right" vertical="center" wrapText="1"/>
    </xf>
    <xf numFmtId="0" fontId="7" fillId="4" borderId="3" xfId="0" applyFont="1" applyFill="1" applyBorder="1" applyAlignment="1">
      <alignment vertical="center" wrapText="1"/>
    </xf>
    <xf numFmtId="0" fontId="7" fillId="4" borderId="3" xfId="0" applyFont="1" applyFill="1" applyBorder="1" applyAlignment="1">
      <alignment horizontal="right" vertical="center" wrapText="1"/>
    </xf>
    <xf numFmtId="1" fontId="7" fillId="4" borderId="3" xfId="0" applyNumberFormat="1" applyFont="1" applyFill="1" applyBorder="1" applyAlignment="1">
      <alignment horizontal="right" vertical="center" wrapText="1"/>
    </xf>
    <xf numFmtId="3" fontId="7" fillId="4" borderId="3" xfId="0" applyNumberFormat="1" applyFont="1" applyFill="1" applyBorder="1" applyAlignment="1">
      <alignment horizontal="right" vertical="center" wrapText="1"/>
    </xf>
    <xf numFmtId="1" fontId="6" fillId="5" borderId="3" xfId="0" applyNumberFormat="1" applyFont="1" applyFill="1" applyBorder="1" applyAlignment="1">
      <alignment horizontal="right" vertical="center" wrapText="1"/>
    </xf>
    <xf numFmtId="1" fontId="6" fillId="6" borderId="3" xfId="0" applyNumberFormat="1" applyFont="1" applyFill="1" applyBorder="1" applyAlignment="1">
      <alignment horizontal="right" vertical="center" wrapText="1"/>
    </xf>
    <xf numFmtId="1" fontId="6" fillId="3" borderId="3" xfId="0" applyNumberFormat="1" applyFont="1" applyFill="1" applyBorder="1" applyAlignment="1">
      <alignment horizontal="right" vertical="center" wrapText="1"/>
    </xf>
    <xf numFmtId="1" fontId="5" fillId="5" borderId="3" xfId="0" applyNumberFormat="1" applyFont="1" applyFill="1" applyBorder="1" applyAlignment="1">
      <alignment horizontal="right" vertical="center" wrapText="1"/>
    </xf>
    <xf numFmtId="1" fontId="5" fillId="3" borderId="3" xfId="0" applyNumberFormat="1" applyFont="1" applyFill="1" applyBorder="1" applyAlignment="1">
      <alignment horizontal="right" vertical="center" wrapText="1"/>
    </xf>
    <xf numFmtId="1" fontId="5" fillId="0" borderId="3" xfId="0" applyNumberFormat="1" applyFont="1" applyBorder="1" applyAlignment="1">
      <alignment horizontal="right" vertical="center" wrapText="1"/>
    </xf>
    <xf numFmtId="164" fontId="38" fillId="0" borderId="0" xfId="0" applyNumberFormat="1" applyFont="1"/>
    <xf numFmtId="0" fontId="0" fillId="0" borderId="0" xfId="0"/>
    <xf numFmtId="0" fontId="44" fillId="0" borderId="0" xfId="0" applyFont="1" applyAlignment="1"/>
    <xf numFmtId="0" fontId="39" fillId="0" borderId="0" xfId="0" applyFont="1" applyAlignment="1"/>
    <xf numFmtId="0" fontId="6" fillId="6" borderId="3" xfId="0" applyFont="1" applyFill="1" applyBorder="1" applyAlignment="1">
      <alignment horizontal="right" vertical="center"/>
    </xf>
    <xf numFmtId="0" fontId="3" fillId="0" borderId="0" xfId="0" applyFont="1" applyAlignment="1"/>
    <xf numFmtId="0" fontId="0" fillId="0" borderId="0" xfId="0" applyAlignment="1"/>
    <xf numFmtId="0" fontId="6" fillId="6" borderId="17" xfId="0" applyFont="1" applyFill="1" applyBorder="1" applyAlignment="1">
      <alignment horizontal="right" wrapText="1"/>
    </xf>
    <xf numFmtId="0" fontId="36" fillId="3" borderId="17" xfId="0" applyFont="1" applyFill="1" applyBorder="1" applyAlignment="1">
      <alignment wrapText="1"/>
    </xf>
    <xf numFmtId="164" fontId="6" fillId="5" borderId="17" xfId="0" applyNumberFormat="1" applyFont="1" applyFill="1" applyBorder="1" applyAlignment="1">
      <alignment horizontal="right" wrapText="1"/>
    </xf>
    <xf numFmtId="164" fontId="6" fillId="0" borderId="17" xfId="0" applyNumberFormat="1" applyFont="1" applyBorder="1" applyAlignment="1">
      <alignment horizontal="right" wrapText="1"/>
    </xf>
    <xf numFmtId="164" fontId="6" fillId="7" borderId="17" xfId="0" applyNumberFormat="1" applyFont="1" applyFill="1" applyBorder="1" applyAlignment="1">
      <alignment horizontal="right" wrapText="1"/>
    </xf>
    <xf numFmtId="164" fontId="6" fillId="6" borderId="17" xfId="0" applyNumberFormat="1" applyFont="1" applyFill="1" applyBorder="1" applyAlignment="1">
      <alignment horizontal="right" wrapText="1"/>
    </xf>
    <xf numFmtId="0" fontId="35" fillId="3" borderId="17" xfId="0" applyFont="1" applyFill="1" applyBorder="1" applyAlignment="1">
      <alignment wrapText="1"/>
    </xf>
    <xf numFmtId="0" fontId="35" fillId="0" borderId="17" xfId="0" applyFont="1" applyBorder="1" applyAlignment="1">
      <alignment wrapText="1"/>
    </xf>
    <xf numFmtId="0" fontId="7" fillId="4" borderId="17" xfId="0" applyFont="1" applyFill="1" applyBorder="1" applyAlignment="1">
      <alignment wrapText="1"/>
    </xf>
    <xf numFmtId="164" fontId="7" fillId="4" borderId="17" xfId="0" applyNumberFormat="1" applyFont="1" applyFill="1" applyBorder="1" applyAlignment="1">
      <alignment horizontal="right" wrapText="1"/>
    </xf>
    <xf numFmtId="164" fontId="5" fillId="5" borderId="17" xfId="0" applyNumberFormat="1" applyFont="1" applyFill="1" applyBorder="1" applyAlignment="1">
      <alignment horizontal="right" wrapText="1"/>
    </xf>
    <xf numFmtId="164" fontId="5" fillId="0" borderId="17" xfId="0" applyNumberFormat="1" applyFont="1" applyBorder="1" applyAlignment="1">
      <alignment horizontal="right" wrapText="1"/>
    </xf>
    <xf numFmtId="164" fontId="5" fillId="7" borderId="17" xfId="0" applyNumberFormat="1" applyFont="1" applyFill="1" applyBorder="1" applyAlignment="1">
      <alignment horizontal="right" wrapText="1"/>
    </xf>
    <xf numFmtId="164" fontId="5" fillId="6" borderId="17" xfId="0" applyNumberFormat="1" applyFont="1" applyFill="1" applyBorder="1" applyAlignment="1">
      <alignment horizontal="right" wrapText="1"/>
    </xf>
    <xf numFmtId="0" fontId="4" fillId="0" borderId="0" xfId="0" applyFont="1" applyBorder="1" applyAlignment="1">
      <alignment horizontal="justify"/>
    </xf>
    <xf numFmtId="164" fontId="36" fillId="6" borderId="3" xfId="0" applyNumberFormat="1" applyFont="1" applyFill="1" applyBorder="1" applyAlignment="1">
      <alignment horizontal="right" vertical="center" wrapText="1"/>
    </xf>
    <xf numFmtId="0" fontId="35" fillId="6" borderId="3" xfId="0" applyFont="1" applyFill="1" applyBorder="1" applyAlignment="1">
      <alignment horizontal="left" vertical="center" wrapText="1"/>
    </xf>
    <xf numFmtId="3" fontId="35" fillId="7" borderId="3" xfId="0" applyNumberFormat="1" applyFont="1" applyFill="1" applyBorder="1" applyAlignment="1">
      <alignment horizontal="right" vertical="center"/>
    </xf>
    <xf numFmtId="3" fontId="35" fillId="6" borderId="3" xfId="0" applyNumberFormat="1" applyFont="1" applyFill="1" applyBorder="1" applyAlignment="1">
      <alignment horizontal="right" vertical="center"/>
    </xf>
    <xf numFmtId="164" fontId="35" fillId="6" borderId="3" xfId="0" applyNumberFormat="1" applyFont="1" applyFill="1" applyBorder="1" applyAlignment="1">
      <alignment horizontal="right" vertical="center" wrapText="1"/>
    </xf>
    <xf numFmtId="164" fontId="35" fillId="7" borderId="3" xfId="0" applyNumberFormat="1" applyFont="1" applyFill="1" applyBorder="1" applyAlignment="1">
      <alignment horizontal="right" vertical="center"/>
    </xf>
    <xf numFmtId="0" fontId="40" fillId="4" borderId="1" xfId="0" applyFont="1" applyFill="1" applyBorder="1" applyAlignment="1">
      <alignment horizontal="left" vertical="center" wrapText="1"/>
    </xf>
    <xf numFmtId="3" fontId="40" fillId="4" borderId="1" xfId="0" applyNumberFormat="1" applyFont="1" applyFill="1" applyBorder="1" applyAlignment="1">
      <alignment horizontal="right" vertical="center"/>
    </xf>
    <xf numFmtId="0" fontId="48" fillId="0" borderId="0" xfId="0" applyFont="1" applyAlignment="1">
      <alignment horizontal="left" vertical="top"/>
    </xf>
    <xf numFmtId="0" fontId="5" fillId="0" borderId="3" xfId="0" applyFont="1" applyFill="1" applyBorder="1" applyAlignment="1">
      <alignment wrapText="1"/>
    </xf>
    <xf numFmtId="3" fontId="5" fillId="0" borderId="3" xfId="0" applyNumberFormat="1" applyFont="1" applyBorder="1" applyAlignment="1">
      <alignment horizontal="right" wrapText="1"/>
    </xf>
    <xf numFmtId="3" fontId="49" fillId="4" borderId="3" xfId="0" applyNumberFormat="1" applyFont="1" applyFill="1" applyBorder="1" applyAlignment="1">
      <alignment horizontal="right" wrapText="1"/>
    </xf>
    <xf numFmtId="0" fontId="38" fillId="0" borderId="0" xfId="0" applyFont="1" applyAlignment="1">
      <alignment vertical="center"/>
    </xf>
    <xf numFmtId="0" fontId="5" fillId="0" borderId="1" xfId="0" applyFont="1" applyBorder="1" applyAlignment="1">
      <alignment horizontal="left" vertical="center"/>
    </xf>
    <xf numFmtId="0" fontId="5" fillId="0" borderId="3" xfId="0" applyFont="1" applyBorder="1" applyAlignment="1">
      <alignment horizontal="left" vertical="top"/>
    </xf>
    <xf numFmtId="3" fontId="6" fillId="7" borderId="3" xfId="0" applyNumberFormat="1" applyFont="1" applyFill="1" applyBorder="1" applyAlignment="1">
      <alignment vertical="top" wrapText="1"/>
    </xf>
    <xf numFmtId="3" fontId="5" fillId="7" borderId="3" xfId="0" applyNumberFormat="1" applyFont="1" applyFill="1" applyBorder="1" applyAlignment="1">
      <alignment horizontal="right" vertical="top" wrapText="1"/>
    </xf>
    <xf numFmtId="0" fontId="38" fillId="0" borderId="0" xfId="0" applyFont="1" applyAlignment="1">
      <alignment horizontal="left" vertical="center"/>
    </xf>
    <xf numFmtId="0" fontId="5" fillId="0" borderId="3" xfId="0" applyFont="1" applyBorder="1" applyAlignment="1">
      <alignment horizontal="left" vertical="center" wrapText="1"/>
    </xf>
    <xf numFmtId="0" fontId="39" fillId="0" borderId="0" xfId="0" applyFont="1" applyBorder="1" applyAlignment="1"/>
    <xf numFmtId="0" fontId="43" fillId="0" borderId="0" xfId="0" applyFont="1" applyBorder="1" applyAlignment="1"/>
    <xf numFmtId="0" fontId="10" fillId="0" borderId="3" xfId="0" applyFont="1" applyBorder="1" applyAlignment="1">
      <alignment vertical="top" wrapText="1"/>
    </xf>
    <xf numFmtId="0" fontId="10" fillId="0" borderId="3" xfId="0" applyFont="1" applyBorder="1" applyAlignment="1">
      <alignment horizontal="right" vertical="top" wrapText="1"/>
    </xf>
    <xf numFmtId="3" fontId="36" fillId="6" borderId="3" xfId="0" applyNumberFormat="1" applyFont="1" applyFill="1" applyBorder="1" applyAlignment="1">
      <alignment horizontal="right"/>
    </xf>
    <xf numFmtId="49" fontId="50" fillId="34" borderId="3" xfId="0" applyNumberFormat="1" applyFont="1" applyFill="1" applyBorder="1"/>
    <xf numFmtId="164" fontId="40" fillId="34" borderId="3" xfId="0" applyNumberFormat="1" applyFont="1" applyFill="1" applyBorder="1" applyAlignment="1">
      <alignment horizontal="right" wrapText="1"/>
    </xf>
    <xf numFmtId="3" fontId="40" fillId="34" borderId="3" xfId="0" applyNumberFormat="1" applyFont="1" applyFill="1" applyBorder="1" applyAlignment="1">
      <alignment horizontal="right"/>
    </xf>
    <xf numFmtId="0" fontId="11" fillId="0" borderId="0" xfId="0" applyFont="1"/>
    <xf numFmtId="0" fontId="37" fillId="6" borderId="3" xfId="78" applyFont="1" applyFill="1" applyBorder="1" applyAlignment="1">
      <alignment horizontal="right"/>
    </xf>
    <xf numFmtId="0" fontId="3" fillId="0" borderId="0" xfId="0" applyFont="1" applyFill="1" applyAlignment="1">
      <alignment vertical="center"/>
    </xf>
    <xf numFmtId="0" fontId="0" fillId="0" borderId="0" xfId="0" applyFill="1" applyBorder="1" applyAlignment="1"/>
    <xf numFmtId="2" fontId="36" fillId="6" borderId="3" xfId="0" applyNumberFormat="1" applyFont="1" applyFill="1" applyBorder="1" applyAlignment="1">
      <alignment horizontal="right" wrapText="1"/>
    </xf>
    <xf numFmtId="2" fontId="5" fillId="6" borderId="3" xfId="0" applyNumberFormat="1" applyFont="1" applyFill="1" applyBorder="1" applyAlignment="1">
      <alignment horizontal="right" wrapText="1"/>
    </xf>
    <xf numFmtId="2" fontId="51" fillId="6" borderId="3" xfId="0" applyNumberFormat="1" applyFont="1" applyFill="1" applyBorder="1" applyAlignment="1">
      <alignment horizontal="left" wrapText="1"/>
    </xf>
    <xf numFmtId="2" fontId="6" fillId="0" borderId="3" xfId="0" applyNumberFormat="1" applyFont="1" applyBorder="1" applyAlignment="1">
      <alignment horizontal="left" wrapText="1"/>
    </xf>
    <xf numFmtId="1" fontId="6" fillId="5" borderId="3" xfId="0" applyNumberFormat="1" applyFont="1" applyFill="1" applyBorder="1" applyAlignment="1">
      <alignment horizontal="right" wrapText="1"/>
    </xf>
    <xf numFmtId="2" fontId="7" fillId="4" borderId="3" xfId="0" applyNumberFormat="1" applyFont="1" applyFill="1" applyBorder="1" applyAlignment="1">
      <alignment wrapText="1"/>
    </xf>
    <xf numFmtId="0" fontId="3" fillId="0" borderId="0" xfId="0" applyFont="1" applyAlignment="1">
      <alignment vertical="center"/>
    </xf>
    <xf numFmtId="0" fontId="51" fillId="6" borderId="3" xfId="0" applyFont="1" applyFill="1" applyBorder="1" applyAlignment="1">
      <alignment horizontal="left" wrapText="1"/>
    </xf>
    <xf numFmtId="0" fontId="5" fillId="0" borderId="3" xfId="0" applyFont="1" applyBorder="1" applyAlignment="1">
      <alignment horizontal="left" wrapText="1"/>
    </xf>
    <xf numFmtId="3" fontId="5" fillId="5" borderId="3" xfId="0" applyNumberFormat="1" applyFont="1" applyFill="1" applyBorder="1" applyAlignment="1">
      <alignment horizontal="right" wrapText="1"/>
    </xf>
    <xf numFmtId="165" fontId="5" fillId="5" borderId="3" xfId="0" applyNumberFormat="1" applyFont="1" applyFill="1" applyBorder="1" applyAlignment="1">
      <alignment horizontal="right" wrapText="1"/>
    </xf>
    <xf numFmtId="164" fontId="5" fillId="5" borderId="3" xfId="0" applyNumberFormat="1" applyFont="1" applyFill="1" applyBorder="1" applyAlignment="1">
      <alignment horizontal="right" wrapText="1"/>
    </xf>
    <xf numFmtId="164" fontId="51" fillId="6" borderId="3" xfId="0" applyNumberFormat="1" applyFont="1" applyFill="1" applyBorder="1" applyAlignment="1">
      <alignment horizontal="left" wrapText="1"/>
    </xf>
    <xf numFmtId="0" fontId="8" fillId="0" borderId="1" xfId="0" applyFont="1" applyBorder="1" applyAlignment="1"/>
    <xf numFmtId="0" fontId="0" fillId="0" borderId="1" xfId="0" applyBorder="1" applyAlignment="1"/>
    <xf numFmtId="0" fontId="0" fillId="0" borderId="0" xfId="0" applyAlignment="1"/>
    <xf numFmtId="0" fontId="0" fillId="0" borderId="0" xfId="0" applyBorder="1" applyAlignment="1"/>
    <xf numFmtId="0" fontId="6" fillId="6" borderId="3" xfId="0" applyFont="1" applyFill="1" applyBorder="1" applyAlignment="1">
      <alignment horizontal="right" wrapText="1"/>
    </xf>
    <xf numFmtId="0" fontId="6" fillId="6" borderId="3" xfId="0" applyFont="1" applyFill="1" applyBorder="1" applyAlignment="1">
      <alignment wrapText="1"/>
    </xf>
    <xf numFmtId="0" fontId="36" fillId="6" borderId="3" xfId="0" applyFont="1" applyFill="1" applyBorder="1" applyAlignment="1">
      <alignment horizontal="left"/>
    </xf>
    <xf numFmtId="0" fontId="35" fillId="6" borderId="3" xfId="0" applyFont="1" applyFill="1" applyBorder="1" applyAlignment="1">
      <alignment horizontal="left"/>
    </xf>
    <xf numFmtId="3" fontId="35" fillId="7" borderId="3" xfId="0" applyNumberFormat="1" applyFont="1" applyFill="1" applyBorder="1" applyAlignment="1">
      <alignment horizontal="right"/>
    </xf>
    <xf numFmtId="3" fontId="35" fillId="6" borderId="3" xfId="0" applyNumberFormat="1" applyFont="1" applyFill="1" applyBorder="1" applyAlignment="1">
      <alignment horizontal="right"/>
    </xf>
    <xf numFmtId="164" fontId="35" fillId="6" borderId="3" xfId="0" applyNumberFormat="1" applyFont="1" applyFill="1" applyBorder="1" applyAlignment="1">
      <alignment horizontal="right"/>
    </xf>
    <xf numFmtId="164" fontId="35" fillId="7" borderId="3" xfId="0" applyNumberFormat="1" applyFont="1" applyFill="1" applyBorder="1" applyAlignment="1">
      <alignment horizontal="right"/>
    </xf>
    <xf numFmtId="165" fontId="35" fillId="6" borderId="3" xfId="0" applyNumberFormat="1" applyFont="1" applyFill="1" applyBorder="1" applyAlignment="1">
      <alignment horizontal="right"/>
    </xf>
    <xf numFmtId="165" fontId="35" fillId="7" borderId="3" xfId="0" applyNumberFormat="1" applyFont="1" applyFill="1" applyBorder="1" applyAlignment="1">
      <alignment horizontal="right"/>
    </xf>
    <xf numFmtId="0" fontId="36" fillId="0" borderId="3" xfId="0" applyFont="1" applyBorder="1" applyAlignment="1">
      <alignment horizontal="right"/>
    </xf>
    <xf numFmtId="0" fontId="36" fillId="0" borderId="3" xfId="0" applyNumberFormat="1" applyFont="1" applyBorder="1" applyAlignment="1">
      <alignment horizontal="right"/>
    </xf>
    <xf numFmtId="0" fontId="36" fillId="7" borderId="3" xfId="0" applyNumberFormat="1" applyFont="1" applyFill="1" applyBorder="1" applyAlignment="1">
      <alignment horizontal="right"/>
    </xf>
    <xf numFmtId="0" fontId="35" fillId="7" borderId="3" xfId="0" applyFont="1" applyFill="1" applyBorder="1" applyAlignment="1">
      <alignment horizontal="right"/>
    </xf>
    <xf numFmtId="0" fontId="35" fillId="0" borderId="3" xfId="0" applyNumberFormat="1" applyFont="1" applyBorder="1" applyAlignment="1">
      <alignment horizontal="right"/>
    </xf>
    <xf numFmtId="0" fontId="35" fillId="7" borderId="3" xfId="0" applyNumberFormat="1" applyFont="1" applyFill="1" applyBorder="1" applyAlignment="1">
      <alignment horizontal="right"/>
    </xf>
    <xf numFmtId="0" fontId="36" fillId="7" borderId="0" xfId="0" applyFont="1" applyFill="1" applyAlignment="1">
      <alignment horizontal="right"/>
    </xf>
    <xf numFmtId="0" fontId="36" fillId="0" borderId="0" xfId="0" applyFont="1" applyAlignment="1">
      <alignment horizontal="right"/>
    </xf>
    <xf numFmtId="0" fontId="36" fillId="0" borderId="0" xfId="0" applyNumberFormat="1" applyFont="1" applyAlignment="1">
      <alignment horizontal="right"/>
    </xf>
    <xf numFmtId="0" fontId="36" fillId="7" borderId="0" xfId="0" applyNumberFormat="1" applyFont="1" applyFill="1" applyAlignment="1">
      <alignment horizontal="right"/>
    </xf>
    <xf numFmtId="0" fontId="35" fillId="6" borderId="3" xfId="0" applyFont="1" applyFill="1" applyBorder="1" applyAlignment="1"/>
    <xf numFmtId="0" fontId="7" fillId="4" borderId="0" xfId="0" applyFont="1" applyFill="1" applyBorder="1" applyAlignment="1">
      <alignment wrapText="1"/>
    </xf>
    <xf numFmtId="164" fontId="7" fillId="4" borderId="0" xfId="0" applyNumberFormat="1" applyFont="1" applyFill="1" applyBorder="1" applyAlignment="1">
      <alignment wrapText="1"/>
    </xf>
    <xf numFmtId="0" fontId="3" fillId="0" borderId="0" xfId="0" applyFont="1" applyAlignment="1">
      <alignment horizontal="justify"/>
    </xf>
    <xf numFmtId="0" fontId="0" fillId="0" borderId="0" xfId="0" applyAlignment="1"/>
    <xf numFmtId="0" fontId="4" fillId="0" borderId="0" xfId="0" applyFont="1" applyBorder="1" applyAlignment="1">
      <alignment horizontal="justify"/>
    </xf>
    <xf numFmtId="0" fontId="0" fillId="0" borderId="0" xfId="0" applyBorder="1" applyAlignment="1"/>
    <xf numFmtId="0" fontId="5" fillId="0" borderId="1"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2" borderId="1" xfId="0" applyFont="1" applyFill="1" applyBorder="1" applyAlignment="1">
      <alignment horizontal="center" vertical="top" wrapText="1"/>
    </xf>
    <xf numFmtId="0" fontId="5" fillId="2" borderId="0"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5" borderId="1" xfId="0" applyFont="1" applyFill="1" applyBorder="1" applyAlignment="1">
      <alignment horizontal="center" wrapText="1"/>
    </xf>
    <xf numFmtId="0" fontId="5" fillId="5" borderId="2" xfId="0" applyFont="1" applyFill="1" applyBorder="1" applyAlignment="1">
      <alignment horizontal="center"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0" xfId="0" applyFont="1" applyBorder="1" applyAlignment="1">
      <alignment horizontal="center" vertical="center" wrapText="1"/>
    </xf>
    <xf numFmtId="0" fontId="5" fillId="5" borderId="3" xfId="0" applyFont="1" applyFill="1" applyBorder="1" applyAlignment="1">
      <alignment horizontal="center" wrapText="1"/>
    </xf>
    <xf numFmtId="0" fontId="5" fillId="0" borderId="3" xfId="0" applyFont="1" applyBorder="1" applyAlignment="1">
      <alignment horizontal="center" wrapText="1"/>
    </xf>
    <xf numFmtId="0" fontId="4" fillId="0" borderId="2" xfId="0" applyFont="1" applyBorder="1" applyAlignment="1">
      <alignment horizontal="justify"/>
    </xf>
    <xf numFmtId="0" fontId="5" fillId="0" borderId="3" xfId="0" applyFont="1" applyBorder="1" applyAlignment="1">
      <alignment horizontal="justify" wrapText="1"/>
    </xf>
    <xf numFmtId="0" fontId="5" fillId="6" borderId="3" xfId="0" applyFont="1" applyFill="1" applyBorder="1" applyAlignment="1">
      <alignment horizontal="right" wrapText="1"/>
    </xf>
    <xf numFmtId="0" fontId="2" fillId="6" borderId="3" xfId="0" applyFont="1" applyFill="1" applyBorder="1" applyAlignment="1">
      <alignment horizontal="right" wrapText="1"/>
    </xf>
    <xf numFmtId="0" fontId="5" fillId="6" borderId="3" xfId="0" applyFont="1" applyFill="1" applyBorder="1" applyAlignment="1">
      <alignment horizontal="center" wrapText="1"/>
    </xf>
    <xf numFmtId="0" fontId="2" fillId="6" borderId="3" xfId="0" applyFont="1" applyFill="1" applyBorder="1" applyAlignment="1">
      <alignment horizontal="center" wrapText="1"/>
    </xf>
    <xf numFmtId="0" fontId="5" fillId="6" borderId="3" xfId="0" applyFont="1" applyFill="1" applyBorder="1" applyAlignment="1">
      <alignment horizontal="left"/>
    </xf>
    <xf numFmtId="0" fontId="5" fillId="0" borderId="3" xfId="0" applyFont="1" applyFill="1" applyBorder="1" applyAlignment="1">
      <alignment horizontal="center" wrapText="1"/>
    </xf>
    <xf numFmtId="0" fontId="11" fillId="0" borderId="1" xfId="0" applyFont="1" applyBorder="1" applyAlignment="1">
      <alignment horizontal="center"/>
    </xf>
    <xf numFmtId="0" fontId="11" fillId="0" borderId="0" xfId="0" applyFont="1" applyBorder="1" applyAlignment="1">
      <alignment horizontal="center"/>
    </xf>
    <xf numFmtId="0" fontId="11" fillId="0" borderId="2" xfId="0" applyFont="1" applyBorder="1" applyAlignment="1">
      <alignment horizontal="center"/>
    </xf>
    <xf numFmtId="0" fontId="34" fillId="6" borderId="3" xfId="0" applyFont="1" applyFill="1" applyBorder="1" applyAlignment="1">
      <alignment wrapText="1"/>
    </xf>
    <xf numFmtId="0" fontId="36" fillId="6" borderId="3" xfId="0" applyFont="1" applyFill="1" applyBorder="1" applyAlignment="1"/>
    <xf numFmtId="0" fontId="35" fillId="7" borderId="3" xfId="0" applyFont="1" applyFill="1" applyBorder="1" applyAlignment="1">
      <alignment horizontal="center"/>
    </xf>
    <xf numFmtId="0" fontId="35" fillId="0" borderId="3" xfId="0" applyFont="1" applyBorder="1" applyAlignment="1">
      <alignment horizontal="center"/>
    </xf>
    <xf numFmtId="0" fontId="36" fillId="0" borderId="3" xfId="0" applyFont="1" applyBorder="1" applyAlignment="1">
      <alignment horizontal="center"/>
    </xf>
    <xf numFmtId="0" fontId="36" fillId="7" borderId="3" xfId="0" applyFont="1" applyFill="1" applyBorder="1" applyAlignment="1">
      <alignment horizontal="center"/>
    </xf>
    <xf numFmtId="0" fontId="6" fillId="6" borderId="3" xfId="0" applyFont="1" applyFill="1" applyBorder="1" applyAlignment="1">
      <alignment horizontal="right" wrapText="1"/>
    </xf>
    <xf numFmtId="0" fontId="5" fillId="6" borderId="1" xfId="0" applyFont="1" applyFill="1" applyBorder="1" applyAlignment="1">
      <alignment horizontal="left" wrapText="1"/>
    </xf>
    <xf numFmtId="0" fontId="5" fillId="6" borderId="2" xfId="0" applyFont="1" applyFill="1" applyBorder="1" applyAlignment="1">
      <alignment horizontal="left" wrapText="1"/>
    </xf>
    <xf numFmtId="0" fontId="5" fillId="6" borderId="1" xfId="0" applyFont="1" applyFill="1" applyBorder="1" applyAlignment="1">
      <alignment horizontal="left" vertical="center"/>
    </xf>
    <xf numFmtId="0" fontId="5" fillId="6" borderId="2" xfId="0" applyFont="1" applyFill="1" applyBorder="1" applyAlignment="1">
      <alignment horizontal="left" vertical="center"/>
    </xf>
    <xf numFmtId="0" fontId="34" fillId="7" borderId="3" xfId="0" applyFont="1" applyFill="1" applyBorder="1" applyAlignment="1">
      <alignment horizontal="center" vertical="center"/>
    </xf>
    <xf numFmtId="0" fontId="34" fillId="0" borderId="3" xfId="0" applyFont="1" applyFill="1" applyBorder="1" applyAlignment="1">
      <alignment horizontal="center" vertical="center"/>
    </xf>
    <xf numFmtId="0" fontId="39" fillId="0" borderId="0" xfId="0" applyFont="1" applyAlignment="1">
      <alignment horizontal="justify"/>
    </xf>
    <xf numFmtId="0" fontId="43" fillId="0" borderId="0" xfId="0" applyFont="1"/>
    <xf numFmtId="0" fontId="34" fillId="0" borderId="3" xfId="0" applyFont="1" applyBorder="1" applyAlignment="1">
      <alignment horizontal="center" vertical="center"/>
    </xf>
    <xf numFmtId="0" fontId="5" fillId="31" borderId="1" xfId="0" applyFont="1" applyFill="1" applyBorder="1" applyAlignment="1">
      <alignment horizontal="left" vertical="center" wrapText="1"/>
    </xf>
    <xf numFmtId="0" fontId="35" fillId="31" borderId="2" xfId="0" applyFont="1" applyFill="1" applyBorder="1" applyAlignment="1">
      <alignment horizontal="left" vertical="center" wrapText="1"/>
    </xf>
    <xf numFmtId="0" fontId="45" fillId="7" borderId="3" xfId="0" applyFont="1" applyFill="1" applyBorder="1" applyAlignment="1">
      <alignment horizontal="center"/>
    </xf>
    <xf numFmtId="0" fontId="5" fillId="31" borderId="3" xfId="0" applyFont="1" applyFill="1" applyBorder="1" applyAlignment="1">
      <alignment horizontal="center"/>
    </xf>
    <xf numFmtId="0" fontId="5" fillId="6" borderId="1"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7" borderId="3" xfId="0" applyFont="1" applyFill="1" applyBorder="1" applyAlignment="1">
      <alignment horizontal="center"/>
    </xf>
    <xf numFmtId="0" fontId="5" fillId="6" borderId="3" xfId="0" applyFont="1" applyFill="1" applyBorder="1" applyAlignment="1">
      <alignment horizontal="center"/>
    </xf>
    <xf numFmtId="0" fontId="8" fillId="0" borderId="0" xfId="0" applyFont="1" applyBorder="1" applyAlignment="1">
      <alignment horizontal="justify" vertical="center"/>
    </xf>
    <xf numFmtId="0" fontId="47" fillId="0" borderId="0" xfId="0" applyFont="1" applyBorder="1" applyAlignment="1">
      <alignment vertical="center"/>
    </xf>
    <xf numFmtId="0" fontId="8" fillId="0" borderId="0" xfId="0" applyFont="1" applyBorder="1" applyAlignment="1">
      <alignment horizontal="left" wrapText="1"/>
    </xf>
    <xf numFmtId="0" fontId="5" fillId="6" borderId="0" xfId="0" applyFont="1" applyFill="1" applyBorder="1" applyAlignment="1">
      <alignment horizontal="left" vertical="center"/>
    </xf>
    <xf numFmtId="0" fontId="5" fillId="6" borderId="3" xfId="0" applyFont="1" applyFill="1" applyBorder="1" applyAlignment="1">
      <alignment horizontal="center" vertical="top" wrapText="1"/>
    </xf>
    <xf numFmtId="0" fontId="5" fillId="7" borderId="3" xfId="0" applyFont="1" applyFill="1" applyBorder="1" applyAlignment="1">
      <alignment horizontal="center" vertical="top" wrapText="1"/>
    </xf>
    <xf numFmtId="0" fontId="5" fillId="3" borderId="3"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5" borderId="16" xfId="0" applyFont="1" applyFill="1" applyBorder="1" applyAlignment="1">
      <alignment horizontal="center" wrapText="1"/>
    </xf>
    <xf numFmtId="0" fontId="5" fillId="5" borderId="17" xfId="0" applyFont="1" applyFill="1" applyBorder="1" applyAlignment="1">
      <alignment horizontal="center" wrapText="1"/>
    </xf>
    <xf numFmtId="0" fontId="5" fillId="0" borderId="16" xfId="0" applyFont="1" applyBorder="1" applyAlignment="1">
      <alignment horizontal="center" wrapText="1"/>
    </xf>
    <xf numFmtId="0" fontId="5" fillId="0" borderId="17" xfId="0" applyFont="1" applyBorder="1" applyAlignment="1">
      <alignment horizontal="center" wrapText="1"/>
    </xf>
    <xf numFmtId="0" fontId="8" fillId="0" borderId="0" xfId="0" applyFont="1" applyAlignment="1">
      <alignment horizontal="justify"/>
    </xf>
    <xf numFmtId="0" fontId="47" fillId="0" borderId="0" xfId="0" applyFont="1" applyAlignment="1"/>
    <xf numFmtId="0" fontId="5" fillId="3" borderId="16" xfId="0" applyFont="1" applyFill="1" applyBorder="1" applyAlignment="1">
      <alignment horizontal="justify" vertical="center" wrapText="1"/>
    </xf>
    <xf numFmtId="0" fontId="5" fillId="3" borderId="0" xfId="0" applyFont="1" applyFill="1" applyBorder="1" applyAlignment="1">
      <alignment horizontal="justify" vertical="center" wrapText="1"/>
    </xf>
    <xf numFmtId="0" fontId="5" fillId="3" borderId="17" xfId="0" applyFont="1" applyFill="1" applyBorder="1" applyAlignment="1">
      <alignment horizontal="justify" vertical="center" wrapText="1"/>
    </xf>
    <xf numFmtId="0" fontId="5" fillId="6"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5" fillId="7" borderId="3" xfId="0" applyFont="1" applyFill="1" applyBorder="1" applyAlignment="1">
      <alignment horizontal="center" vertical="center"/>
    </xf>
    <xf numFmtId="0" fontId="6" fillId="0" borderId="3" xfId="0" applyFont="1" applyFill="1" applyBorder="1" applyAlignment="1">
      <alignment horizontal="right" wrapText="1"/>
    </xf>
    <xf numFmtId="0" fontId="8" fillId="0" borderId="0" xfId="0" applyFont="1" applyBorder="1" applyAlignment="1">
      <alignment horizontal="justify"/>
    </xf>
    <xf numFmtId="0" fontId="47" fillId="0" borderId="0" xfId="0" applyFont="1" applyBorder="1" applyAlignment="1"/>
    <xf numFmtId="0" fontId="34" fillId="0" borderId="3" xfId="78" applyFont="1" applyBorder="1" applyAlignment="1"/>
    <xf numFmtId="0" fontId="8" fillId="0" borderId="1" xfId="0" applyFont="1" applyBorder="1" applyAlignment="1">
      <alignment horizontal="justify" vertical="top"/>
    </xf>
    <xf numFmtId="0" fontId="47" fillId="0" borderId="1" xfId="0" applyFont="1" applyBorder="1" applyAlignment="1">
      <alignment vertical="top"/>
    </xf>
    <xf numFmtId="2" fontId="5" fillId="6" borderId="3" xfId="0" applyNumberFormat="1" applyFont="1" applyFill="1" applyBorder="1" applyAlignment="1">
      <alignment horizontal="center"/>
    </xf>
    <xf numFmtId="2" fontId="5" fillId="7" borderId="3" xfId="0" applyNumberFormat="1" applyFont="1" applyFill="1" applyBorder="1" applyAlignment="1">
      <alignment horizontal="center"/>
    </xf>
    <xf numFmtId="2" fontId="36" fillId="6" borderId="3" xfId="0" applyNumberFormat="1" applyFont="1" applyFill="1" applyBorder="1" applyAlignment="1">
      <alignment horizontal="center" wrapText="1"/>
    </xf>
    <xf numFmtId="0" fontId="36" fillId="6" borderId="3" xfId="0" applyFont="1" applyFill="1" applyBorder="1" applyAlignment="1">
      <alignment horizontal="center" wrapText="1"/>
    </xf>
    <xf numFmtId="0" fontId="5" fillId="31" borderId="2" xfId="0" applyFont="1" applyFill="1" applyBorder="1" applyAlignment="1">
      <alignment horizontal="left" vertical="center" wrapText="1"/>
    </xf>
    <xf numFmtId="0" fontId="52" fillId="0" borderId="0" xfId="0" applyFont="1" applyBorder="1" applyAlignment="1">
      <alignment horizontal="justify"/>
    </xf>
    <xf numFmtId="0" fontId="52" fillId="0" borderId="0" xfId="0" applyFont="1" applyAlignment="1">
      <alignment horizontal="justify"/>
    </xf>
    <xf numFmtId="0" fontId="39" fillId="6" borderId="0" xfId="0" applyFont="1" applyFill="1" applyBorder="1" applyAlignment="1">
      <alignment horizontal="justify"/>
    </xf>
    <xf numFmtId="0" fontId="39" fillId="6" borderId="0" xfId="0" applyFont="1" applyFill="1" applyBorder="1" applyAlignment="1"/>
    <xf numFmtId="0" fontId="5" fillId="7" borderId="3" xfId="0" applyFont="1" applyFill="1" applyBorder="1" applyAlignment="1">
      <alignment horizontal="center" wrapText="1"/>
    </xf>
    <xf numFmtId="0" fontId="34" fillId="0" borderId="3" xfId="75" applyFont="1" applyBorder="1" applyAlignment="1"/>
    <xf numFmtId="0" fontId="45" fillId="0" borderId="18" xfId="0" applyFont="1" applyBorder="1" applyAlignment="1">
      <alignment horizontal="left" vertical="center"/>
    </xf>
    <xf numFmtId="0" fontId="45" fillId="0" borderId="19" xfId="0" applyFont="1" applyBorder="1" applyAlignment="1">
      <alignment horizontal="left" vertical="center"/>
    </xf>
    <xf numFmtId="0" fontId="45" fillId="0" borderId="20" xfId="0" applyFont="1" applyBorder="1" applyAlignment="1">
      <alignment horizontal="left" vertical="center"/>
    </xf>
    <xf numFmtId="0" fontId="5" fillId="6" borderId="1" xfId="0" applyFont="1" applyFill="1" applyBorder="1" applyAlignment="1">
      <alignment horizontal="center" wrapText="1"/>
    </xf>
    <xf numFmtId="0" fontId="5" fillId="6" borderId="2" xfId="0" applyFont="1" applyFill="1" applyBorder="1" applyAlignment="1">
      <alignment horizontal="center"/>
    </xf>
    <xf numFmtId="0" fontId="5" fillId="6" borderId="3" xfId="0" applyFont="1" applyFill="1" applyBorder="1" applyAlignment="1">
      <alignment horizontal="left" wrapText="1"/>
    </xf>
  </cellXfs>
  <cellStyles count="106">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0)_Foglio1" xfId="66"/>
    <cellStyle name="Migliaia [0] 2" xfId="67"/>
    <cellStyle name="Migliaia 2" xfId="68"/>
    <cellStyle name="Migliaia 3" xfId="103"/>
    <cellStyle name="Migliaia 4" xfId="104"/>
    <cellStyle name="Migliaia 5" xfId="105"/>
    <cellStyle name="Neutral" xfId="69"/>
    <cellStyle name="Neutrale 2" xfId="70"/>
    <cellStyle name="Normal 2" xfId="71"/>
    <cellStyle name="Normal 3" xfId="72"/>
    <cellStyle name="Normal 3 2" xfId="73"/>
    <cellStyle name="Normal_Cas_05Q3(met adjusted)" xfId="74"/>
    <cellStyle name="Normale" xfId="0" builtinId="0"/>
    <cellStyle name="Normale 2" xfId="75"/>
    <cellStyle name="Normale 2 2" xfId="76"/>
    <cellStyle name="Normale 2 3" xfId="77"/>
    <cellStyle name="Normale 2 4" xfId="78"/>
    <cellStyle name="Normale 2 5" xfId="79"/>
    <cellStyle name="Normale 3" xfId="80"/>
    <cellStyle name="Normale 3 2" xfId="81"/>
    <cellStyle name="Normale 4" xfId="82"/>
    <cellStyle name="Normale 5" xfId="83"/>
    <cellStyle name="Normale 6" xfId="84"/>
    <cellStyle name="Nota 2" xfId="85"/>
    <cellStyle name="Note" xfId="86"/>
    <cellStyle name="Output 2" xfId="87"/>
    <cellStyle name="Percentuale" xfId="1" builtinId="5"/>
    <cellStyle name="Standaard_Verkeersprestaties_v_240513064826" xfId="88"/>
    <cellStyle name="Testo avviso 2" xfId="89"/>
    <cellStyle name="Testo descrittivo 2" xfId="90"/>
    <cellStyle name="Title" xfId="91"/>
    <cellStyle name="Titolo 1 2" xfId="92"/>
    <cellStyle name="Titolo 2 2" xfId="93"/>
    <cellStyle name="Titolo 3 2" xfId="94"/>
    <cellStyle name="Titolo 4 2" xfId="95"/>
    <cellStyle name="Titolo 5" xfId="96"/>
    <cellStyle name="Total" xfId="97"/>
    <cellStyle name="Totale 2" xfId="98"/>
    <cellStyle name="Valore non valido 2" xfId="99"/>
    <cellStyle name="Valore valido 2" xfId="100"/>
    <cellStyle name="Valuta (0)_Foglio1" xfId="101"/>
    <cellStyle name="Warning Text"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workbookViewId="0">
      <selection activeCell="C9" sqref="C9:E9"/>
    </sheetView>
  </sheetViews>
  <sheetFormatPr defaultRowHeight="15" x14ac:dyDescent="0.25"/>
  <sheetData>
    <row r="2" spans="2:11" x14ac:dyDescent="0.25">
      <c r="B2" s="422" t="s">
        <v>0</v>
      </c>
      <c r="C2" s="423"/>
      <c r="D2" s="423"/>
      <c r="E2" s="423"/>
      <c r="F2" s="423"/>
      <c r="G2" s="423"/>
      <c r="H2" s="423"/>
      <c r="I2" s="423"/>
      <c r="J2" s="423"/>
      <c r="K2" s="423"/>
    </row>
    <row r="3" spans="2:11" x14ac:dyDescent="0.25">
      <c r="B3" s="424" t="s">
        <v>1</v>
      </c>
      <c r="C3" s="425"/>
      <c r="D3" s="425"/>
      <c r="E3" s="425"/>
      <c r="F3" s="425"/>
      <c r="G3" s="425"/>
      <c r="H3" s="425"/>
      <c r="I3" s="425"/>
      <c r="J3" s="425"/>
      <c r="K3" s="425"/>
    </row>
    <row r="4" spans="2:11" x14ac:dyDescent="0.25">
      <c r="B4" s="426" t="s">
        <v>2</v>
      </c>
      <c r="C4" s="429">
        <v>2019</v>
      </c>
      <c r="D4" s="429"/>
      <c r="E4" s="429"/>
      <c r="F4" s="431">
        <v>2018</v>
      </c>
      <c r="G4" s="431"/>
      <c r="H4" s="431"/>
      <c r="I4" s="433" t="s">
        <v>3</v>
      </c>
      <c r="J4" s="433" t="s">
        <v>4</v>
      </c>
      <c r="K4" s="433" t="s">
        <v>5</v>
      </c>
    </row>
    <row r="5" spans="2:11" x14ac:dyDescent="0.25">
      <c r="B5" s="427"/>
      <c r="C5" s="430"/>
      <c r="D5" s="430"/>
      <c r="E5" s="430"/>
      <c r="F5" s="432"/>
      <c r="G5" s="432"/>
      <c r="H5" s="432"/>
      <c r="I5" s="434"/>
      <c r="J5" s="434"/>
      <c r="K5" s="434"/>
    </row>
    <row r="6" spans="2:11" x14ac:dyDescent="0.25">
      <c r="B6" s="428"/>
      <c r="C6" s="3" t="s">
        <v>6</v>
      </c>
      <c r="D6" s="3" t="s">
        <v>7</v>
      </c>
      <c r="E6" s="3" t="s">
        <v>8</v>
      </c>
      <c r="F6" s="1" t="s">
        <v>6</v>
      </c>
      <c r="G6" s="1" t="s">
        <v>7</v>
      </c>
      <c r="H6" s="1" t="s">
        <v>8</v>
      </c>
      <c r="I6" s="435"/>
      <c r="J6" s="435"/>
      <c r="K6" s="435"/>
    </row>
    <row r="7" spans="2:11" x14ac:dyDescent="0.25">
      <c r="B7" s="2" t="s">
        <v>9</v>
      </c>
      <c r="C7" s="3">
        <v>516</v>
      </c>
      <c r="D7" s="4">
        <v>16</v>
      </c>
      <c r="E7" s="3">
        <v>833</v>
      </c>
      <c r="F7" s="4">
        <v>557</v>
      </c>
      <c r="G7" s="3">
        <v>24</v>
      </c>
      <c r="H7" s="4">
        <v>919</v>
      </c>
      <c r="I7" s="5">
        <v>-8</v>
      </c>
      <c r="J7" s="15">
        <v>-36</v>
      </c>
      <c r="K7" s="6">
        <v>4.41</v>
      </c>
    </row>
    <row r="8" spans="2:11" x14ac:dyDescent="0.25">
      <c r="B8" s="2" t="s">
        <v>10</v>
      </c>
      <c r="C8" s="3">
        <v>387</v>
      </c>
      <c r="D8" s="4">
        <v>13</v>
      </c>
      <c r="E8" s="3">
        <v>651</v>
      </c>
      <c r="F8" s="4">
        <v>422</v>
      </c>
      <c r="G8" s="3">
        <v>21</v>
      </c>
      <c r="H8" s="4">
        <v>690</v>
      </c>
      <c r="I8" s="5">
        <v>-8</v>
      </c>
      <c r="J8" s="15">
        <v>-43.48</v>
      </c>
      <c r="K8" s="6">
        <v>6.61</v>
      </c>
    </row>
    <row r="9" spans="2:11" x14ac:dyDescent="0.25">
      <c r="B9" s="7" t="s">
        <v>11</v>
      </c>
      <c r="C9" s="8">
        <v>903</v>
      </c>
      <c r="D9" s="8">
        <v>29</v>
      </c>
      <c r="E9" s="8">
        <v>1484</v>
      </c>
      <c r="F9" s="8">
        <v>979</v>
      </c>
      <c r="G9" s="8">
        <v>45</v>
      </c>
      <c r="H9" s="8">
        <v>1609</v>
      </c>
      <c r="I9" s="9">
        <v>-16</v>
      </c>
      <c r="J9" s="16">
        <v>-39.58</v>
      </c>
      <c r="K9" s="10">
        <v>5.18</v>
      </c>
    </row>
    <row r="10" spans="2:11" x14ac:dyDescent="0.25">
      <c r="B10" s="11" t="s">
        <v>12</v>
      </c>
      <c r="C10" s="12">
        <v>172183</v>
      </c>
      <c r="D10" s="12">
        <v>3173</v>
      </c>
      <c r="E10" s="12">
        <v>241384</v>
      </c>
      <c r="F10" s="12">
        <v>172553</v>
      </c>
      <c r="G10" s="12">
        <v>3334</v>
      </c>
      <c r="H10" s="12">
        <v>242919</v>
      </c>
      <c r="I10" s="13">
        <v>-161</v>
      </c>
      <c r="J10" s="17">
        <v>-22.87</v>
      </c>
      <c r="K10" s="14">
        <v>5.3</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workbookViewId="0">
      <selection activeCell="H19" sqref="H19"/>
    </sheetView>
  </sheetViews>
  <sheetFormatPr defaultRowHeight="15" x14ac:dyDescent="0.25"/>
  <cols>
    <col min="2" max="2" width="11.140625" customWidth="1"/>
  </cols>
  <sheetData>
    <row r="2" spans="2:8" x14ac:dyDescent="0.25">
      <c r="B2" s="56" t="s">
        <v>76</v>
      </c>
      <c r="C2" s="85"/>
      <c r="D2" s="85"/>
      <c r="E2" s="85"/>
      <c r="F2" s="85"/>
      <c r="G2" s="85"/>
      <c r="H2" s="85"/>
    </row>
    <row r="3" spans="2:8" x14ac:dyDescent="0.25">
      <c r="B3" s="57" t="s">
        <v>77</v>
      </c>
      <c r="C3" s="85"/>
      <c r="D3" s="85"/>
      <c r="E3" s="85"/>
      <c r="F3" s="85"/>
      <c r="G3" s="85"/>
      <c r="H3" s="85"/>
    </row>
    <row r="4" spans="2:8" x14ac:dyDescent="0.25">
      <c r="B4" s="464" t="s">
        <v>78</v>
      </c>
      <c r="C4" s="463" t="s">
        <v>6</v>
      </c>
      <c r="D4" s="463" t="s">
        <v>7</v>
      </c>
      <c r="E4" s="463" t="s">
        <v>8</v>
      </c>
      <c r="F4" s="463" t="s">
        <v>79</v>
      </c>
      <c r="G4" s="463" t="s">
        <v>80</v>
      </c>
      <c r="H4" s="85"/>
    </row>
    <row r="5" spans="2:8" x14ac:dyDescent="0.25">
      <c r="B5" s="465"/>
      <c r="C5" s="463"/>
      <c r="D5" s="463"/>
      <c r="E5" s="463"/>
      <c r="F5" s="463"/>
      <c r="G5" s="463"/>
      <c r="H5" s="85"/>
    </row>
    <row r="6" spans="2:8" ht="15.75" customHeight="1" x14ac:dyDescent="0.25">
      <c r="B6" s="58" t="s">
        <v>81</v>
      </c>
      <c r="C6" s="87">
        <v>518</v>
      </c>
      <c r="D6" s="59">
        <v>5</v>
      </c>
      <c r="E6" s="87">
        <v>771</v>
      </c>
      <c r="F6" s="60">
        <v>0.97</v>
      </c>
      <c r="G6" s="61">
        <v>148.84</v>
      </c>
      <c r="H6" s="85"/>
    </row>
    <row r="7" spans="2:8" ht="15.75" customHeight="1" x14ac:dyDescent="0.25">
      <c r="B7" s="58" t="s">
        <v>82</v>
      </c>
      <c r="C7" s="87">
        <v>36</v>
      </c>
      <c r="D7" s="59" t="s">
        <v>38</v>
      </c>
      <c r="E7" s="87">
        <v>59</v>
      </c>
      <c r="F7" s="60" t="s">
        <v>38</v>
      </c>
      <c r="G7" s="61">
        <v>163.89</v>
      </c>
      <c r="H7" s="85"/>
    </row>
    <row r="8" spans="2:8" ht="15.75" customHeight="1" x14ac:dyDescent="0.25">
      <c r="B8" s="58" t="s">
        <v>83</v>
      </c>
      <c r="C8" s="87">
        <v>349</v>
      </c>
      <c r="D8" s="59">
        <v>24</v>
      </c>
      <c r="E8" s="87">
        <v>654</v>
      </c>
      <c r="F8" s="60">
        <v>6.88</v>
      </c>
      <c r="G8" s="61">
        <v>187.39</v>
      </c>
      <c r="H8" s="85"/>
    </row>
    <row r="9" spans="2:8" ht="15.75" customHeight="1" x14ac:dyDescent="0.25">
      <c r="B9" s="62" t="s">
        <v>24</v>
      </c>
      <c r="C9" s="63">
        <v>903</v>
      </c>
      <c r="D9" s="63">
        <v>29</v>
      </c>
      <c r="E9" s="63">
        <v>1484</v>
      </c>
      <c r="F9" s="64">
        <v>3.21</v>
      </c>
      <c r="G9" s="64">
        <v>164.34</v>
      </c>
      <c r="H9" s="85"/>
    </row>
    <row r="10" spans="2:8" x14ac:dyDescent="0.25">
      <c r="B10" s="86" t="s">
        <v>84</v>
      </c>
      <c r="C10" s="85"/>
      <c r="D10" s="85"/>
      <c r="E10" s="85"/>
      <c r="F10" s="65"/>
      <c r="G10" s="65"/>
      <c r="H10" s="85"/>
    </row>
    <row r="11" spans="2:8" x14ac:dyDescent="0.25">
      <c r="B11" s="70" t="s">
        <v>85</v>
      </c>
      <c r="C11" s="66"/>
      <c r="D11" s="66"/>
      <c r="E11" s="66"/>
      <c r="F11" s="67"/>
      <c r="G11" s="67"/>
      <c r="H11" s="66"/>
    </row>
    <row r="12" spans="2:8" x14ac:dyDescent="0.25">
      <c r="B12" s="86" t="s">
        <v>86</v>
      </c>
      <c r="C12" s="68"/>
      <c r="D12" s="68"/>
      <c r="E12" s="68"/>
      <c r="F12" s="69"/>
      <c r="G12" s="69"/>
      <c r="H12" s="68"/>
    </row>
  </sheetData>
  <mergeCells count="6">
    <mergeCell ref="G4:G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workbookViewId="0">
      <selection activeCell="C3" sqref="C3"/>
    </sheetView>
  </sheetViews>
  <sheetFormatPr defaultRowHeight="15" x14ac:dyDescent="0.25"/>
  <cols>
    <col min="2" max="2" width="14.140625" customWidth="1"/>
    <col min="7" max="7" width="11.28515625" customWidth="1"/>
  </cols>
  <sheetData>
    <row r="2" spans="2:9" x14ac:dyDescent="0.25">
      <c r="B2" s="72" t="s">
        <v>87</v>
      </c>
      <c r="C2" s="119"/>
      <c r="D2" s="119"/>
      <c r="E2" s="119"/>
      <c r="F2" s="119"/>
      <c r="G2" s="119"/>
      <c r="H2" s="119"/>
      <c r="I2" s="119"/>
    </row>
    <row r="3" spans="2:9" x14ac:dyDescent="0.25">
      <c r="B3" s="73" t="s">
        <v>88</v>
      </c>
      <c r="C3" s="119"/>
      <c r="D3" s="119"/>
      <c r="E3" s="119"/>
      <c r="F3" s="119"/>
      <c r="G3" s="119"/>
      <c r="H3" s="71"/>
      <c r="I3" s="71"/>
    </row>
    <row r="4" spans="2:9" x14ac:dyDescent="0.25">
      <c r="B4" s="464" t="s">
        <v>78</v>
      </c>
      <c r="C4" s="463" t="s">
        <v>6</v>
      </c>
      <c r="D4" s="463" t="s">
        <v>7</v>
      </c>
      <c r="E4" s="463" t="s">
        <v>8</v>
      </c>
      <c r="F4" s="463" t="s">
        <v>89</v>
      </c>
      <c r="G4" s="463" t="s">
        <v>90</v>
      </c>
      <c r="H4" s="71"/>
      <c r="I4" s="71"/>
    </row>
    <row r="5" spans="2:9" x14ac:dyDescent="0.25">
      <c r="B5" s="465"/>
      <c r="C5" s="463"/>
      <c r="D5" s="463"/>
      <c r="E5" s="463"/>
      <c r="F5" s="463" t="s">
        <v>91</v>
      </c>
      <c r="G5" s="463" t="s">
        <v>92</v>
      </c>
      <c r="H5" s="71"/>
      <c r="I5" s="71"/>
    </row>
    <row r="6" spans="2:9" ht="26.25" customHeight="1" x14ac:dyDescent="0.25">
      <c r="B6" s="74" t="s">
        <v>81</v>
      </c>
      <c r="C6" s="55">
        <v>542</v>
      </c>
      <c r="D6" s="75">
        <v>3</v>
      </c>
      <c r="E6" s="55">
        <v>798</v>
      </c>
      <c r="F6" s="54">
        <v>0.55000000000000004</v>
      </c>
      <c r="G6" s="76">
        <v>147.22999999999999</v>
      </c>
      <c r="H6" s="71"/>
      <c r="I6" s="71"/>
    </row>
    <row r="7" spans="2:9" ht="21" customHeight="1" x14ac:dyDescent="0.25">
      <c r="B7" s="74" t="s">
        <v>82</v>
      </c>
      <c r="C7" s="55">
        <v>51</v>
      </c>
      <c r="D7" s="75">
        <v>2</v>
      </c>
      <c r="E7" s="55">
        <v>108</v>
      </c>
      <c r="F7" s="54">
        <v>3.92</v>
      </c>
      <c r="G7" s="76">
        <v>211.76</v>
      </c>
      <c r="H7" s="71"/>
      <c r="I7" s="71"/>
    </row>
    <row r="8" spans="2:9" ht="21" customHeight="1" x14ac:dyDescent="0.25">
      <c r="B8" s="74" t="s">
        <v>83</v>
      </c>
      <c r="C8" s="55">
        <v>386</v>
      </c>
      <c r="D8" s="75">
        <v>40</v>
      </c>
      <c r="E8" s="55">
        <v>703</v>
      </c>
      <c r="F8" s="54">
        <v>10.36</v>
      </c>
      <c r="G8" s="76">
        <v>182.12</v>
      </c>
      <c r="H8" s="71"/>
      <c r="I8" s="71"/>
    </row>
    <row r="9" spans="2:9" ht="21" customHeight="1" x14ac:dyDescent="0.25">
      <c r="B9" s="77" t="s">
        <v>24</v>
      </c>
      <c r="C9" s="78">
        <v>979</v>
      </c>
      <c r="D9" s="78">
        <v>45</v>
      </c>
      <c r="E9" s="78">
        <v>1609</v>
      </c>
      <c r="F9" s="79">
        <v>4.5999999999999996</v>
      </c>
      <c r="G9" s="79">
        <v>164.35</v>
      </c>
      <c r="H9" s="71"/>
      <c r="I9" s="71"/>
    </row>
    <row r="10" spans="2:9" x14ac:dyDescent="0.25">
      <c r="B10" s="80" t="s">
        <v>30</v>
      </c>
      <c r="C10" s="119"/>
      <c r="D10" s="119"/>
      <c r="E10" s="119"/>
      <c r="F10" s="119"/>
      <c r="G10" s="119"/>
      <c r="H10" s="71"/>
      <c r="I10" s="71"/>
    </row>
    <row r="11" spans="2:9" x14ac:dyDescent="0.25">
      <c r="B11" s="81" t="s">
        <v>93</v>
      </c>
      <c r="C11" s="119"/>
      <c r="D11" s="119"/>
      <c r="E11" s="119"/>
      <c r="F11" s="119"/>
      <c r="G11" s="119"/>
      <c r="H11" s="71"/>
      <c r="I11" s="71"/>
    </row>
    <row r="12" spans="2:9" x14ac:dyDescent="0.25">
      <c r="B12" s="82" t="s">
        <v>94</v>
      </c>
      <c r="C12" s="119"/>
      <c r="D12" s="119"/>
      <c r="E12" s="119"/>
      <c r="F12" s="119"/>
      <c r="G12" s="119"/>
      <c r="H12" s="71"/>
      <c r="I12" s="71"/>
    </row>
  </sheetData>
  <mergeCells count="6">
    <mergeCell ref="F4:F5"/>
    <mergeCell ref="G4:G5"/>
    <mergeCell ref="B4:B5"/>
    <mergeCell ref="C4:C5"/>
    <mergeCell ref="D4:D5"/>
    <mergeCell ref="E4:E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workbookViewId="0">
      <selection activeCell="B14" sqref="B14"/>
    </sheetView>
  </sheetViews>
  <sheetFormatPr defaultRowHeight="15" x14ac:dyDescent="0.25"/>
  <cols>
    <col min="2" max="6" width="14.140625" customWidth="1"/>
  </cols>
  <sheetData>
    <row r="2" spans="2:6" x14ac:dyDescent="0.25">
      <c r="B2" s="84" t="s">
        <v>95</v>
      </c>
      <c r="C2" s="83"/>
      <c r="D2" s="83"/>
      <c r="E2" s="83"/>
      <c r="F2" s="83"/>
    </row>
    <row r="3" spans="2:6" x14ac:dyDescent="0.25">
      <c r="B3" s="132" t="s">
        <v>96</v>
      </c>
      <c r="C3" s="83"/>
      <c r="D3" s="83"/>
      <c r="E3" s="83"/>
      <c r="F3" s="83"/>
    </row>
    <row r="4" spans="2:6" x14ac:dyDescent="0.25">
      <c r="B4" s="464" t="s">
        <v>97</v>
      </c>
      <c r="C4" s="463" t="s">
        <v>6</v>
      </c>
      <c r="D4" s="463" t="s">
        <v>7</v>
      </c>
      <c r="E4" s="463" t="s">
        <v>8</v>
      </c>
      <c r="F4" s="463" t="s">
        <v>89</v>
      </c>
    </row>
    <row r="5" spans="2:6" x14ac:dyDescent="0.25">
      <c r="B5" s="465"/>
      <c r="C5" s="463"/>
      <c r="D5" s="463"/>
      <c r="E5" s="463"/>
      <c r="F5" s="463" t="s">
        <v>91</v>
      </c>
    </row>
    <row r="6" spans="2:6" ht="27.75" customHeight="1" x14ac:dyDescent="0.25">
      <c r="B6" s="133" t="s">
        <v>98</v>
      </c>
      <c r="C6" s="134">
        <v>117</v>
      </c>
      <c r="D6" s="135">
        <v>1</v>
      </c>
      <c r="E6" s="136">
        <v>179</v>
      </c>
      <c r="F6" s="137">
        <v>0.85</v>
      </c>
    </row>
    <row r="7" spans="2:6" ht="27.75" customHeight="1" x14ac:dyDescent="0.25">
      <c r="B7" s="133" t="s">
        <v>99</v>
      </c>
      <c r="C7" s="134">
        <v>720</v>
      </c>
      <c r="D7" s="135">
        <v>27</v>
      </c>
      <c r="E7" s="136">
        <v>1197</v>
      </c>
      <c r="F7" s="137">
        <v>3.75</v>
      </c>
    </row>
    <row r="8" spans="2:6" ht="27.75" customHeight="1" x14ac:dyDescent="0.25">
      <c r="B8" s="133" t="s">
        <v>100</v>
      </c>
      <c r="C8" s="134">
        <v>66</v>
      </c>
      <c r="D8" s="135">
        <v>1</v>
      </c>
      <c r="E8" s="136">
        <v>108</v>
      </c>
      <c r="F8" s="137">
        <v>1.52</v>
      </c>
    </row>
    <row r="9" spans="2:6" ht="27.75" customHeight="1" x14ac:dyDescent="0.25">
      <c r="B9" s="138" t="s">
        <v>24</v>
      </c>
      <c r="C9" s="139">
        <v>903</v>
      </c>
      <c r="D9" s="139">
        <v>29</v>
      </c>
      <c r="E9" s="139">
        <v>1484</v>
      </c>
      <c r="F9" s="140">
        <v>3.21</v>
      </c>
    </row>
    <row r="10" spans="2:6" x14ac:dyDescent="0.25">
      <c r="B10" s="141" t="s">
        <v>25</v>
      </c>
      <c r="C10" s="83"/>
      <c r="D10" s="83"/>
      <c r="E10" s="83"/>
      <c r="F10" s="83"/>
    </row>
    <row r="11" spans="2:6" x14ac:dyDescent="0.25">
      <c r="B11" s="141" t="s">
        <v>26</v>
      </c>
      <c r="C11" s="83"/>
      <c r="D11" s="83"/>
      <c r="E11" s="83"/>
      <c r="F11" s="83"/>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
  <sheetViews>
    <sheetView workbookViewId="0">
      <selection activeCell="G10" sqref="G10"/>
    </sheetView>
  </sheetViews>
  <sheetFormatPr defaultRowHeight="15" x14ac:dyDescent="0.25"/>
  <sheetData>
    <row r="2" spans="2:16" x14ac:dyDescent="0.25">
      <c r="B2" s="158" t="s">
        <v>101</v>
      </c>
      <c r="C2" s="158"/>
      <c r="D2" s="158"/>
      <c r="E2" s="158"/>
      <c r="F2" s="142"/>
      <c r="G2" s="142"/>
      <c r="H2" s="142"/>
      <c r="I2" s="142"/>
      <c r="J2" s="142"/>
      <c r="K2" s="142"/>
      <c r="L2" s="142"/>
      <c r="M2" s="142"/>
      <c r="N2" s="142"/>
      <c r="O2" s="142"/>
      <c r="P2" s="142"/>
    </row>
    <row r="3" spans="2:16" x14ac:dyDescent="0.25">
      <c r="B3" s="149" t="s">
        <v>102</v>
      </c>
      <c r="C3" s="148"/>
      <c r="D3" s="148"/>
      <c r="E3" s="148"/>
      <c r="F3" s="148"/>
      <c r="G3" s="148"/>
      <c r="H3" s="148"/>
      <c r="I3" s="148"/>
      <c r="J3" s="142"/>
      <c r="K3" s="142"/>
      <c r="L3" s="142"/>
      <c r="M3" s="142"/>
      <c r="N3" s="142"/>
      <c r="O3" s="142"/>
      <c r="P3" s="142"/>
    </row>
    <row r="4" spans="2:16" x14ac:dyDescent="0.25">
      <c r="B4" s="466"/>
      <c r="C4" s="468" t="s">
        <v>103</v>
      </c>
      <c r="D4" s="468"/>
      <c r="E4" s="468"/>
      <c r="F4" s="468"/>
      <c r="G4" s="468"/>
      <c r="H4" s="468"/>
      <c r="I4" s="468"/>
      <c r="J4" s="469" t="s">
        <v>104</v>
      </c>
      <c r="K4" s="469"/>
      <c r="L4" s="469"/>
      <c r="M4" s="469"/>
      <c r="N4" s="469"/>
      <c r="O4" s="469"/>
      <c r="P4" s="469"/>
    </row>
    <row r="5" spans="2:16" ht="81" x14ac:dyDescent="0.25">
      <c r="B5" s="467"/>
      <c r="C5" s="143" t="s">
        <v>105</v>
      </c>
      <c r="D5" s="143" t="s">
        <v>106</v>
      </c>
      <c r="E5" s="143" t="s">
        <v>107</v>
      </c>
      <c r="F5" s="143" t="s">
        <v>108</v>
      </c>
      <c r="G5" s="143" t="s">
        <v>109</v>
      </c>
      <c r="H5" s="144" t="s">
        <v>110</v>
      </c>
      <c r="I5" s="145" t="s">
        <v>24</v>
      </c>
      <c r="J5" s="143" t="s">
        <v>105</v>
      </c>
      <c r="K5" s="143" t="s">
        <v>106</v>
      </c>
      <c r="L5" s="143" t="s">
        <v>107</v>
      </c>
      <c r="M5" s="143" t="s">
        <v>108</v>
      </c>
      <c r="N5" s="143" t="s">
        <v>109</v>
      </c>
      <c r="O5" s="144" t="s">
        <v>110</v>
      </c>
      <c r="P5" s="145" t="s">
        <v>24</v>
      </c>
    </row>
    <row r="6" spans="2:16" x14ac:dyDescent="0.25">
      <c r="B6" s="146" t="s">
        <v>9</v>
      </c>
      <c r="C6" s="150">
        <v>48</v>
      </c>
      <c r="D6" s="151">
        <v>9</v>
      </c>
      <c r="E6" s="150">
        <v>23</v>
      </c>
      <c r="F6" s="151">
        <v>136</v>
      </c>
      <c r="G6" s="150">
        <v>51</v>
      </c>
      <c r="H6" s="151">
        <v>22</v>
      </c>
      <c r="I6" s="152">
        <v>289</v>
      </c>
      <c r="J6" s="153">
        <v>12</v>
      </c>
      <c r="K6" s="154">
        <v>1</v>
      </c>
      <c r="L6" s="153">
        <v>9</v>
      </c>
      <c r="M6" s="154">
        <v>107</v>
      </c>
      <c r="N6" s="153">
        <v>89</v>
      </c>
      <c r="O6" s="154">
        <v>9</v>
      </c>
      <c r="P6" s="155">
        <v>227</v>
      </c>
    </row>
    <row r="7" spans="2:16" x14ac:dyDescent="0.25">
      <c r="B7" s="146" t="s">
        <v>10</v>
      </c>
      <c r="C7" s="150">
        <v>55</v>
      </c>
      <c r="D7" s="151">
        <v>12</v>
      </c>
      <c r="E7" s="150">
        <v>42</v>
      </c>
      <c r="F7" s="151">
        <v>98</v>
      </c>
      <c r="G7" s="150">
        <v>16</v>
      </c>
      <c r="H7" s="151">
        <v>6</v>
      </c>
      <c r="I7" s="152">
        <v>229</v>
      </c>
      <c r="J7" s="153">
        <v>11</v>
      </c>
      <c r="K7" s="154">
        <v>1</v>
      </c>
      <c r="L7" s="153">
        <v>16</v>
      </c>
      <c r="M7" s="154">
        <v>94</v>
      </c>
      <c r="N7" s="153">
        <v>35</v>
      </c>
      <c r="O7" s="154">
        <v>1</v>
      </c>
      <c r="P7" s="155">
        <v>158</v>
      </c>
    </row>
    <row r="8" spans="2:16" x14ac:dyDescent="0.25">
      <c r="B8" s="147" t="s">
        <v>24</v>
      </c>
      <c r="C8" s="156">
        <v>103</v>
      </c>
      <c r="D8" s="156">
        <v>21</v>
      </c>
      <c r="E8" s="156">
        <v>65</v>
      </c>
      <c r="F8" s="156">
        <v>234</v>
      </c>
      <c r="G8" s="156">
        <v>67</v>
      </c>
      <c r="H8" s="156">
        <v>28</v>
      </c>
      <c r="I8" s="156">
        <v>518</v>
      </c>
      <c r="J8" s="157">
        <v>23</v>
      </c>
      <c r="K8" s="157">
        <v>2</v>
      </c>
      <c r="L8" s="157">
        <v>25</v>
      </c>
      <c r="M8" s="157">
        <v>201</v>
      </c>
      <c r="N8" s="157">
        <v>124</v>
      </c>
      <c r="O8" s="157">
        <v>10</v>
      </c>
      <c r="P8" s="157">
        <v>385</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
  <sheetViews>
    <sheetView workbookViewId="0">
      <selection activeCell="B2" sqref="B2:I8"/>
    </sheetView>
  </sheetViews>
  <sheetFormatPr defaultRowHeight="15" x14ac:dyDescent="0.25"/>
  <sheetData>
    <row r="2" spans="2:9" x14ac:dyDescent="0.25">
      <c r="B2" s="159" t="s">
        <v>111</v>
      </c>
      <c r="C2" s="169"/>
      <c r="D2" s="170"/>
      <c r="E2" s="171"/>
      <c r="F2" s="171"/>
      <c r="G2" s="171"/>
      <c r="H2" s="171"/>
      <c r="I2" s="171"/>
    </row>
    <row r="3" spans="2:9" x14ac:dyDescent="0.25">
      <c r="B3" s="160" t="s">
        <v>112</v>
      </c>
      <c r="C3" s="172"/>
      <c r="D3" s="173"/>
      <c r="E3" s="173"/>
      <c r="F3" s="173"/>
      <c r="G3" s="173"/>
      <c r="H3" s="173"/>
      <c r="I3" s="173"/>
    </row>
    <row r="4" spans="2:9" x14ac:dyDescent="0.25">
      <c r="B4" s="466" t="s">
        <v>2</v>
      </c>
      <c r="C4" s="469" t="s">
        <v>113</v>
      </c>
      <c r="D4" s="469"/>
      <c r="E4" s="469"/>
      <c r="F4" s="469"/>
      <c r="G4" s="469"/>
      <c r="H4" s="469"/>
      <c r="I4" s="469"/>
    </row>
    <row r="5" spans="2:9" ht="81" x14ac:dyDescent="0.25">
      <c r="B5" s="467"/>
      <c r="C5" s="161" t="s">
        <v>105</v>
      </c>
      <c r="D5" s="161" t="s">
        <v>106</v>
      </c>
      <c r="E5" s="161" t="s">
        <v>107</v>
      </c>
      <c r="F5" s="161" t="s">
        <v>108</v>
      </c>
      <c r="G5" s="161" t="s">
        <v>109</v>
      </c>
      <c r="H5" s="162" t="s">
        <v>114</v>
      </c>
      <c r="I5" s="163" t="s">
        <v>24</v>
      </c>
    </row>
    <row r="6" spans="2:9" x14ac:dyDescent="0.25">
      <c r="B6" s="164" t="s">
        <v>9</v>
      </c>
      <c r="C6" s="165">
        <v>16.61</v>
      </c>
      <c r="D6" s="166">
        <v>3.11</v>
      </c>
      <c r="E6" s="165">
        <v>7.96</v>
      </c>
      <c r="F6" s="166">
        <v>47.06</v>
      </c>
      <c r="G6" s="165">
        <v>17.649999999999999</v>
      </c>
      <c r="H6" s="166">
        <v>7.61</v>
      </c>
      <c r="I6" s="165">
        <v>100</v>
      </c>
    </row>
    <row r="7" spans="2:9" x14ac:dyDescent="0.25">
      <c r="B7" s="164" t="s">
        <v>10</v>
      </c>
      <c r="C7" s="165">
        <v>24.02</v>
      </c>
      <c r="D7" s="166">
        <v>5.24</v>
      </c>
      <c r="E7" s="165">
        <v>18.34</v>
      </c>
      <c r="F7" s="166">
        <v>42.79</v>
      </c>
      <c r="G7" s="165">
        <v>6.99</v>
      </c>
      <c r="H7" s="166">
        <v>2.62</v>
      </c>
      <c r="I7" s="165">
        <v>100</v>
      </c>
    </row>
    <row r="8" spans="2:9" x14ac:dyDescent="0.25">
      <c r="B8" s="167" t="s">
        <v>24</v>
      </c>
      <c r="C8" s="168">
        <v>19.88</v>
      </c>
      <c r="D8" s="168">
        <v>4.05</v>
      </c>
      <c r="E8" s="168">
        <v>12.55</v>
      </c>
      <c r="F8" s="168">
        <v>45.17</v>
      </c>
      <c r="G8" s="168">
        <v>12.93</v>
      </c>
      <c r="H8" s="168">
        <v>5.41</v>
      </c>
      <c r="I8" s="168">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
  <sheetViews>
    <sheetView workbookViewId="0">
      <selection activeCell="B2" sqref="B2:I8"/>
    </sheetView>
  </sheetViews>
  <sheetFormatPr defaultRowHeight="15" x14ac:dyDescent="0.25"/>
  <sheetData>
    <row r="2" spans="2:9" x14ac:dyDescent="0.25">
      <c r="B2" s="177" t="s">
        <v>115</v>
      </c>
      <c r="C2" s="180"/>
      <c r="D2" s="180"/>
      <c r="E2" s="180"/>
      <c r="F2" s="180"/>
      <c r="G2" s="180"/>
      <c r="H2" s="180"/>
      <c r="I2" s="180"/>
    </row>
    <row r="3" spans="2:9" x14ac:dyDescent="0.25">
      <c r="B3" s="470" t="s">
        <v>112</v>
      </c>
      <c r="C3" s="471"/>
      <c r="D3" s="471"/>
      <c r="E3" s="471"/>
      <c r="F3" s="471"/>
      <c r="G3" s="471"/>
      <c r="H3" s="471"/>
      <c r="I3" s="176"/>
    </row>
    <row r="4" spans="2:9" x14ac:dyDescent="0.25">
      <c r="B4" s="466" t="s">
        <v>2</v>
      </c>
      <c r="C4" s="472" t="s">
        <v>116</v>
      </c>
      <c r="D4" s="472"/>
      <c r="E4" s="472"/>
      <c r="F4" s="472"/>
      <c r="G4" s="472"/>
      <c r="H4" s="472"/>
      <c r="I4" s="472"/>
    </row>
    <row r="5" spans="2:9" ht="81" x14ac:dyDescent="0.25">
      <c r="B5" s="467"/>
      <c r="C5" s="174" t="s">
        <v>105</v>
      </c>
      <c r="D5" s="174" t="s">
        <v>106</v>
      </c>
      <c r="E5" s="174" t="s">
        <v>107</v>
      </c>
      <c r="F5" s="174" t="s">
        <v>108</v>
      </c>
      <c r="G5" s="174" t="s">
        <v>109</v>
      </c>
      <c r="H5" s="175" t="s">
        <v>117</v>
      </c>
      <c r="I5" s="175" t="s">
        <v>24</v>
      </c>
    </row>
    <row r="6" spans="2:9" x14ac:dyDescent="0.25">
      <c r="B6" s="181" t="s">
        <v>9</v>
      </c>
      <c r="C6" s="182">
        <v>5.29</v>
      </c>
      <c r="D6" s="183">
        <v>0.44</v>
      </c>
      <c r="E6" s="182">
        <v>3.96</v>
      </c>
      <c r="F6" s="183">
        <v>47.14</v>
      </c>
      <c r="G6" s="182">
        <v>39.21</v>
      </c>
      <c r="H6" s="183">
        <v>3.96</v>
      </c>
      <c r="I6" s="182">
        <v>100</v>
      </c>
    </row>
    <row r="7" spans="2:9" x14ac:dyDescent="0.25">
      <c r="B7" s="181" t="s">
        <v>10</v>
      </c>
      <c r="C7" s="182">
        <v>6.96</v>
      </c>
      <c r="D7" s="183">
        <v>0.63</v>
      </c>
      <c r="E7" s="182">
        <v>10.130000000000001</v>
      </c>
      <c r="F7" s="183">
        <v>59.49</v>
      </c>
      <c r="G7" s="182">
        <v>22.15</v>
      </c>
      <c r="H7" s="183">
        <v>0.63</v>
      </c>
      <c r="I7" s="182">
        <v>100</v>
      </c>
    </row>
    <row r="8" spans="2:9" x14ac:dyDescent="0.25">
      <c r="B8" s="178" t="s">
        <v>24</v>
      </c>
      <c r="C8" s="179">
        <v>5.97</v>
      </c>
      <c r="D8" s="179">
        <v>0.52</v>
      </c>
      <c r="E8" s="179">
        <v>6.49</v>
      </c>
      <c r="F8" s="179">
        <v>52.21</v>
      </c>
      <c r="G8" s="179">
        <v>32.21</v>
      </c>
      <c r="H8" s="179">
        <v>2.6</v>
      </c>
      <c r="I8" s="179">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workbookViewId="0">
      <selection activeCell="F11" sqref="F11:F13"/>
    </sheetView>
  </sheetViews>
  <sheetFormatPr defaultRowHeight="15" x14ac:dyDescent="0.25"/>
  <sheetData>
    <row r="2" spans="2:8" x14ac:dyDescent="0.25">
      <c r="B2" s="187" t="s">
        <v>118</v>
      </c>
      <c r="C2" s="187"/>
      <c r="D2" s="187"/>
      <c r="E2" s="187"/>
      <c r="F2" s="187"/>
      <c r="G2" s="187"/>
      <c r="H2" s="184"/>
    </row>
    <row r="3" spans="2:8" x14ac:dyDescent="0.25">
      <c r="B3" s="186" t="s">
        <v>119</v>
      </c>
      <c r="C3" s="185"/>
      <c r="D3" s="185"/>
      <c r="E3" s="185"/>
      <c r="F3" s="185"/>
      <c r="G3" s="185"/>
      <c r="H3" s="185"/>
    </row>
    <row r="4" spans="2:8" x14ac:dyDescent="0.25">
      <c r="B4" s="473" t="s">
        <v>120</v>
      </c>
      <c r="C4" s="475" t="s">
        <v>45</v>
      </c>
      <c r="D4" s="475"/>
      <c r="E4" s="475"/>
      <c r="F4" s="476" t="s">
        <v>46</v>
      </c>
      <c r="G4" s="476"/>
      <c r="H4" s="476"/>
    </row>
    <row r="5" spans="2:8" x14ac:dyDescent="0.25">
      <c r="B5" s="474"/>
      <c r="C5" s="188" t="s">
        <v>6</v>
      </c>
      <c r="D5" s="188" t="s">
        <v>7</v>
      </c>
      <c r="E5" s="188" t="s">
        <v>8</v>
      </c>
      <c r="F5" s="188" t="s">
        <v>6</v>
      </c>
      <c r="G5" s="188" t="s">
        <v>7</v>
      </c>
      <c r="H5" s="188" t="s">
        <v>8</v>
      </c>
    </row>
    <row r="6" spans="2:8" x14ac:dyDescent="0.25">
      <c r="B6" s="189" t="s">
        <v>121</v>
      </c>
      <c r="C6" s="190">
        <v>69</v>
      </c>
      <c r="D6" s="191">
        <v>0</v>
      </c>
      <c r="E6" s="190">
        <v>109</v>
      </c>
      <c r="F6" s="192">
        <v>7.6412000000000004</v>
      </c>
      <c r="G6" s="193">
        <v>0</v>
      </c>
      <c r="H6" s="192">
        <v>7.3449999999999998</v>
      </c>
    </row>
    <row r="7" spans="2:8" x14ac:dyDescent="0.25">
      <c r="B7" s="189" t="s">
        <v>122</v>
      </c>
      <c r="C7" s="190">
        <v>56</v>
      </c>
      <c r="D7" s="191">
        <v>1</v>
      </c>
      <c r="E7" s="190">
        <v>107</v>
      </c>
      <c r="F7" s="192">
        <v>6.2016</v>
      </c>
      <c r="G7" s="193">
        <v>3.4483000000000001</v>
      </c>
      <c r="H7" s="192">
        <v>7.2102000000000004</v>
      </c>
    </row>
    <row r="8" spans="2:8" x14ac:dyDescent="0.25">
      <c r="B8" s="189" t="s">
        <v>123</v>
      </c>
      <c r="C8" s="190">
        <v>78</v>
      </c>
      <c r="D8" s="191">
        <v>2</v>
      </c>
      <c r="E8" s="190">
        <v>130</v>
      </c>
      <c r="F8" s="192">
        <v>8.6379000000000001</v>
      </c>
      <c r="G8" s="193">
        <v>6.8966000000000003</v>
      </c>
      <c r="H8" s="192">
        <v>8.7600999999999996</v>
      </c>
    </row>
    <row r="9" spans="2:8" x14ac:dyDescent="0.25">
      <c r="B9" s="189" t="s">
        <v>124</v>
      </c>
      <c r="C9" s="190">
        <v>62</v>
      </c>
      <c r="D9" s="191">
        <v>5</v>
      </c>
      <c r="E9" s="190">
        <v>108</v>
      </c>
      <c r="F9" s="192">
        <v>6.8659999999999997</v>
      </c>
      <c r="G9" s="193">
        <v>17.241399999999999</v>
      </c>
      <c r="H9" s="192">
        <v>7.2775999999999996</v>
      </c>
    </row>
    <row r="10" spans="2:8" x14ac:dyDescent="0.25">
      <c r="B10" s="189" t="s">
        <v>125</v>
      </c>
      <c r="C10" s="190">
        <v>57</v>
      </c>
      <c r="D10" s="191">
        <v>1</v>
      </c>
      <c r="E10" s="190">
        <v>101</v>
      </c>
      <c r="F10" s="192">
        <v>6.3122999999999996</v>
      </c>
      <c r="G10" s="193">
        <v>3.4483000000000001</v>
      </c>
      <c r="H10" s="192">
        <v>6.8059000000000003</v>
      </c>
    </row>
    <row r="11" spans="2:8" x14ac:dyDescent="0.25">
      <c r="B11" s="189" t="s">
        <v>126</v>
      </c>
      <c r="C11" s="190">
        <v>76</v>
      </c>
      <c r="D11" s="191">
        <v>3</v>
      </c>
      <c r="E11" s="190">
        <v>105</v>
      </c>
      <c r="F11" s="192">
        <v>8.4163999999999994</v>
      </c>
      <c r="G11" s="193">
        <v>10.344799999999999</v>
      </c>
      <c r="H11" s="192">
        <v>7.0754999999999999</v>
      </c>
    </row>
    <row r="12" spans="2:8" x14ac:dyDescent="0.25">
      <c r="B12" s="189" t="s">
        <v>127</v>
      </c>
      <c r="C12" s="190">
        <v>87</v>
      </c>
      <c r="D12" s="191">
        <v>2</v>
      </c>
      <c r="E12" s="190">
        <v>155</v>
      </c>
      <c r="F12" s="192">
        <v>9.6346000000000007</v>
      </c>
      <c r="G12" s="193">
        <v>6.8966000000000003</v>
      </c>
      <c r="H12" s="192">
        <v>10.444699999999999</v>
      </c>
    </row>
    <row r="13" spans="2:8" x14ac:dyDescent="0.25">
      <c r="B13" s="189" t="s">
        <v>128</v>
      </c>
      <c r="C13" s="190">
        <v>92</v>
      </c>
      <c r="D13" s="191">
        <v>6</v>
      </c>
      <c r="E13" s="190">
        <v>170</v>
      </c>
      <c r="F13" s="192">
        <v>10.1883</v>
      </c>
      <c r="G13" s="193">
        <v>20.689699999999998</v>
      </c>
      <c r="H13" s="192">
        <v>11.455500000000001</v>
      </c>
    </row>
    <row r="14" spans="2:8" x14ac:dyDescent="0.25">
      <c r="B14" s="189" t="s">
        <v>129</v>
      </c>
      <c r="C14" s="190">
        <v>74</v>
      </c>
      <c r="D14" s="191">
        <v>1</v>
      </c>
      <c r="E14" s="190">
        <v>119</v>
      </c>
      <c r="F14" s="192">
        <v>8.1949000000000005</v>
      </c>
      <c r="G14" s="193">
        <v>3.4483000000000001</v>
      </c>
      <c r="H14" s="192">
        <v>8.0189000000000004</v>
      </c>
    </row>
    <row r="15" spans="2:8" x14ac:dyDescent="0.25">
      <c r="B15" s="189" t="s">
        <v>130</v>
      </c>
      <c r="C15" s="190">
        <v>93</v>
      </c>
      <c r="D15" s="191">
        <v>1</v>
      </c>
      <c r="E15" s="190">
        <v>136</v>
      </c>
      <c r="F15" s="192">
        <v>10.298999999999999</v>
      </c>
      <c r="G15" s="193">
        <v>3.4483000000000001</v>
      </c>
      <c r="H15" s="192">
        <v>9.1644000000000005</v>
      </c>
    </row>
    <row r="16" spans="2:8" x14ac:dyDescent="0.25">
      <c r="B16" s="189" t="s">
        <v>131</v>
      </c>
      <c r="C16" s="190">
        <v>84</v>
      </c>
      <c r="D16" s="191">
        <v>3</v>
      </c>
      <c r="E16" s="190">
        <v>125</v>
      </c>
      <c r="F16" s="192">
        <v>9.3023000000000007</v>
      </c>
      <c r="G16" s="193">
        <v>10.344799999999999</v>
      </c>
      <c r="H16" s="192">
        <v>8.4231999999999996</v>
      </c>
    </row>
    <row r="17" spans="2:8" x14ac:dyDescent="0.25">
      <c r="B17" s="189" t="s">
        <v>132</v>
      </c>
      <c r="C17" s="190">
        <v>75</v>
      </c>
      <c r="D17" s="194">
        <v>4</v>
      </c>
      <c r="E17" s="195">
        <v>119</v>
      </c>
      <c r="F17" s="196">
        <v>8.3056000000000001</v>
      </c>
      <c r="G17" s="197">
        <v>13.793100000000001</v>
      </c>
      <c r="H17" s="196">
        <v>8.0189000000000004</v>
      </c>
    </row>
    <row r="18" spans="2:8" x14ac:dyDescent="0.25">
      <c r="B18" s="198" t="s">
        <v>24</v>
      </c>
      <c r="C18" s="199">
        <v>903</v>
      </c>
      <c r="D18" s="199">
        <v>29</v>
      </c>
      <c r="E18" s="199">
        <v>1484</v>
      </c>
      <c r="F18" s="200">
        <v>100</v>
      </c>
      <c r="G18" s="200">
        <v>100</v>
      </c>
      <c r="H18" s="200">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workbookViewId="0">
      <selection activeCell="B3" sqref="B3"/>
    </sheetView>
  </sheetViews>
  <sheetFormatPr defaultRowHeight="15" x14ac:dyDescent="0.25"/>
  <sheetData>
    <row r="2" spans="2:8" x14ac:dyDescent="0.25">
      <c r="B2" s="215" t="s">
        <v>133</v>
      </c>
      <c r="C2" s="215"/>
      <c r="D2" s="215"/>
      <c r="E2" s="215"/>
      <c r="F2" s="215"/>
      <c r="G2" s="215"/>
      <c r="H2" s="201"/>
    </row>
    <row r="3" spans="2:8" ht="18.75" customHeight="1" x14ac:dyDescent="0.25">
      <c r="B3" s="207" t="s">
        <v>119</v>
      </c>
      <c r="C3" s="206"/>
      <c r="D3" s="206"/>
      <c r="E3" s="206"/>
      <c r="F3" s="206"/>
      <c r="G3" s="206"/>
      <c r="H3" s="206"/>
    </row>
    <row r="4" spans="2:8" x14ac:dyDescent="0.25">
      <c r="B4" s="477" t="s">
        <v>134</v>
      </c>
      <c r="C4" s="479" t="s">
        <v>45</v>
      </c>
      <c r="D4" s="479"/>
      <c r="E4" s="479"/>
      <c r="F4" s="480" t="s">
        <v>46</v>
      </c>
      <c r="G4" s="480"/>
      <c r="H4" s="480"/>
    </row>
    <row r="5" spans="2:8" x14ac:dyDescent="0.25">
      <c r="B5" s="478"/>
      <c r="C5" s="202" t="s">
        <v>6</v>
      </c>
      <c r="D5" s="202" t="s">
        <v>7</v>
      </c>
      <c r="E5" s="202" t="s">
        <v>8</v>
      </c>
      <c r="F5" s="202" t="s">
        <v>6</v>
      </c>
      <c r="G5" s="202" t="s">
        <v>7</v>
      </c>
      <c r="H5" s="202" t="s">
        <v>8</v>
      </c>
    </row>
    <row r="6" spans="2:8" x14ac:dyDescent="0.25">
      <c r="B6" s="203" t="s">
        <v>135</v>
      </c>
      <c r="C6" s="218">
        <v>143</v>
      </c>
      <c r="D6" s="219">
        <v>4</v>
      </c>
      <c r="E6" s="218">
        <v>233</v>
      </c>
      <c r="F6" s="220">
        <v>15.8361</v>
      </c>
      <c r="G6" s="221">
        <v>13.793100000000001</v>
      </c>
      <c r="H6" s="220">
        <v>15.700799999999999</v>
      </c>
    </row>
    <row r="7" spans="2:8" x14ac:dyDescent="0.25">
      <c r="B7" s="203" t="s">
        <v>136</v>
      </c>
      <c r="C7" s="218">
        <v>157</v>
      </c>
      <c r="D7" s="219">
        <v>1</v>
      </c>
      <c r="E7" s="218">
        <v>248</v>
      </c>
      <c r="F7" s="220">
        <v>17.386500000000002</v>
      </c>
      <c r="G7" s="221">
        <v>3.4483000000000001</v>
      </c>
      <c r="H7" s="220">
        <v>16.711600000000001</v>
      </c>
    </row>
    <row r="8" spans="2:8" x14ac:dyDescent="0.25">
      <c r="B8" s="203" t="s">
        <v>137</v>
      </c>
      <c r="C8" s="218">
        <v>144</v>
      </c>
      <c r="D8" s="219">
        <v>1</v>
      </c>
      <c r="E8" s="218">
        <v>240</v>
      </c>
      <c r="F8" s="220">
        <v>15.9468</v>
      </c>
      <c r="G8" s="221">
        <v>3.4483000000000001</v>
      </c>
      <c r="H8" s="220">
        <v>16.172499999999999</v>
      </c>
    </row>
    <row r="9" spans="2:8" x14ac:dyDescent="0.25">
      <c r="B9" s="203" t="s">
        <v>138</v>
      </c>
      <c r="C9" s="218">
        <v>125</v>
      </c>
      <c r="D9" s="219">
        <v>9</v>
      </c>
      <c r="E9" s="218">
        <v>192</v>
      </c>
      <c r="F9" s="220">
        <v>13.842700000000001</v>
      </c>
      <c r="G9" s="221">
        <v>31.034500000000001</v>
      </c>
      <c r="H9" s="220">
        <v>12.938000000000001</v>
      </c>
    </row>
    <row r="10" spans="2:8" x14ac:dyDescent="0.25">
      <c r="B10" s="203" t="s">
        <v>139</v>
      </c>
      <c r="C10" s="218">
        <v>118</v>
      </c>
      <c r="D10" s="219">
        <v>2</v>
      </c>
      <c r="E10" s="218">
        <v>191</v>
      </c>
      <c r="F10" s="220">
        <v>13.067600000000001</v>
      </c>
      <c r="G10" s="221">
        <v>6.8966000000000003</v>
      </c>
      <c r="H10" s="220">
        <v>12.8706</v>
      </c>
    </row>
    <row r="11" spans="2:8" x14ac:dyDescent="0.25">
      <c r="B11" s="203" t="s">
        <v>140</v>
      </c>
      <c r="C11" s="218">
        <v>111</v>
      </c>
      <c r="D11" s="219">
        <v>6</v>
      </c>
      <c r="E11" s="218">
        <v>184</v>
      </c>
      <c r="F11" s="220">
        <v>12.292400000000001</v>
      </c>
      <c r="G11" s="221">
        <v>20.689699999999998</v>
      </c>
      <c r="H11" s="220">
        <v>12.398899999999999</v>
      </c>
    </row>
    <row r="12" spans="2:8" x14ac:dyDescent="0.25">
      <c r="B12" s="203" t="s">
        <v>141</v>
      </c>
      <c r="C12" s="218">
        <v>105</v>
      </c>
      <c r="D12" s="219">
        <v>6</v>
      </c>
      <c r="E12" s="218">
        <v>196</v>
      </c>
      <c r="F12" s="220">
        <v>11.6279</v>
      </c>
      <c r="G12" s="221">
        <v>20.689699999999998</v>
      </c>
      <c r="H12" s="220">
        <v>13.2075</v>
      </c>
    </row>
    <row r="13" spans="2:8" x14ac:dyDescent="0.25">
      <c r="B13" s="205" t="s">
        <v>24</v>
      </c>
      <c r="C13" s="208">
        <v>903</v>
      </c>
      <c r="D13" s="208">
        <v>29</v>
      </c>
      <c r="E13" s="208">
        <v>1484</v>
      </c>
      <c r="F13" s="217">
        <v>100</v>
      </c>
      <c r="G13" s="217">
        <v>100</v>
      </c>
      <c r="H13" s="217">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1"/>
  <sheetViews>
    <sheetView topLeftCell="A20" workbookViewId="0">
      <selection activeCell="K20" sqref="K20:K23"/>
    </sheetView>
  </sheetViews>
  <sheetFormatPr defaultRowHeight="15" x14ac:dyDescent="0.25"/>
  <sheetData>
    <row r="2" spans="2:7" x14ac:dyDescent="0.25">
      <c r="B2" s="209" t="s">
        <v>142</v>
      </c>
      <c r="C2" s="226"/>
      <c r="D2" s="226"/>
      <c r="E2" s="226"/>
      <c r="F2" s="227"/>
      <c r="G2" s="227"/>
    </row>
    <row r="3" spans="2:7" x14ac:dyDescent="0.25">
      <c r="B3" s="207" t="s">
        <v>143</v>
      </c>
      <c r="C3" s="207"/>
      <c r="D3" s="207"/>
      <c r="E3" s="207"/>
      <c r="F3" s="207"/>
      <c r="G3" s="207"/>
    </row>
    <row r="4" spans="2:7" ht="27" x14ac:dyDescent="0.25">
      <c r="B4" s="228" t="s">
        <v>144</v>
      </c>
      <c r="C4" s="229" t="s">
        <v>6</v>
      </c>
      <c r="D4" s="229" t="s">
        <v>7</v>
      </c>
      <c r="E4" s="229" t="s">
        <v>8</v>
      </c>
      <c r="F4" s="230" t="s">
        <v>89</v>
      </c>
      <c r="G4" s="230" t="s">
        <v>90</v>
      </c>
    </row>
    <row r="5" spans="2:7" x14ac:dyDescent="0.25">
      <c r="B5" s="231">
        <v>1</v>
      </c>
      <c r="C5" s="232">
        <v>19</v>
      </c>
      <c r="D5" s="233">
        <v>1</v>
      </c>
      <c r="E5" s="232">
        <v>37</v>
      </c>
      <c r="F5" s="234">
        <v>5.26</v>
      </c>
      <c r="G5" s="235">
        <v>194.74</v>
      </c>
    </row>
    <row r="6" spans="2:7" x14ac:dyDescent="0.25">
      <c r="B6" s="231">
        <v>2</v>
      </c>
      <c r="C6" s="232">
        <v>13</v>
      </c>
      <c r="D6" s="236">
        <v>1</v>
      </c>
      <c r="E6" s="232">
        <v>24</v>
      </c>
      <c r="F6" s="33">
        <v>7.69</v>
      </c>
      <c r="G6" s="235">
        <v>184.62</v>
      </c>
    </row>
    <row r="7" spans="2:7" x14ac:dyDescent="0.25">
      <c r="B7" s="231">
        <v>3</v>
      </c>
      <c r="C7" s="232">
        <v>8</v>
      </c>
      <c r="D7" s="236">
        <v>1</v>
      </c>
      <c r="E7" s="232">
        <v>13</v>
      </c>
      <c r="F7" s="33">
        <v>12.5</v>
      </c>
      <c r="G7" s="235">
        <v>162.5</v>
      </c>
    </row>
    <row r="8" spans="2:7" x14ac:dyDescent="0.25">
      <c r="B8" s="231">
        <v>4</v>
      </c>
      <c r="C8" s="232">
        <v>13</v>
      </c>
      <c r="D8" s="236">
        <v>1</v>
      </c>
      <c r="E8" s="232">
        <v>25</v>
      </c>
      <c r="F8" s="33">
        <v>7.69</v>
      </c>
      <c r="G8" s="235">
        <v>192.31</v>
      </c>
    </row>
    <row r="9" spans="2:7" x14ac:dyDescent="0.25">
      <c r="B9" s="231">
        <v>5</v>
      </c>
      <c r="C9" s="232">
        <v>6</v>
      </c>
      <c r="D9" s="236">
        <v>0</v>
      </c>
      <c r="E9" s="232">
        <v>13</v>
      </c>
      <c r="F9" s="33">
        <v>0</v>
      </c>
      <c r="G9" s="235">
        <v>216.67</v>
      </c>
    </row>
    <row r="10" spans="2:7" x14ac:dyDescent="0.25">
      <c r="B10" s="231">
        <v>6</v>
      </c>
      <c r="C10" s="232">
        <v>11</v>
      </c>
      <c r="D10" s="233">
        <v>0</v>
      </c>
      <c r="E10" s="232">
        <v>17</v>
      </c>
      <c r="F10" s="234">
        <v>0</v>
      </c>
      <c r="G10" s="235">
        <v>154.55000000000001</v>
      </c>
    </row>
    <row r="11" spans="2:7" x14ac:dyDescent="0.25">
      <c r="B11" s="231">
        <v>7</v>
      </c>
      <c r="C11" s="232">
        <v>20</v>
      </c>
      <c r="D11" s="236">
        <v>1</v>
      </c>
      <c r="E11" s="232">
        <v>35</v>
      </c>
      <c r="F11" s="221">
        <v>5</v>
      </c>
      <c r="G11" s="235">
        <v>175</v>
      </c>
    </row>
    <row r="12" spans="2:7" x14ac:dyDescent="0.25">
      <c r="B12" s="231">
        <v>8</v>
      </c>
      <c r="C12" s="232">
        <v>50</v>
      </c>
      <c r="D12" s="233">
        <v>1</v>
      </c>
      <c r="E12" s="232">
        <v>77</v>
      </c>
      <c r="F12" s="234">
        <v>2</v>
      </c>
      <c r="G12" s="235">
        <v>154</v>
      </c>
    </row>
    <row r="13" spans="2:7" x14ac:dyDescent="0.25">
      <c r="B13" s="231">
        <v>9</v>
      </c>
      <c r="C13" s="232">
        <v>57</v>
      </c>
      <c r="D13" s="236">
        <v>0</v>
      </c>
      <c r="E13" s="232">
        <v>102</v>
      </c>
      <c r="F13" s="33">
        <v>0</v>
      </c>
      <c r="G13" s="235">
        <v>178.95</v>
      </c>
    </row>
    <row r="14" spans="2:7" x14ac:dyDescent="0.25">
      <c r="B14" s="231">
        <v>10</v>
      </c>
      <c r="C14" s="232">
        <v>53</v>
      </c>
      <c r="D14" s="233">
        <v>6</v>
      </c>
      <c r="E14" s="232">
        <v>76</v>
      </c>
      <c r="F14" s="234">
        <v>11.32</v>
      </c>
      <c r="G14" s="235">
        <v>143.4</v>
      </c>
    </row>
    <row r="15" spans="2:7" x14ac:dyDescent="0.25">
      <c r="B15" s="231">
        <v>11</v>
      </c>
      <c r="C15" s="232">
        <v>49</v>
      </c>
      <c r="D15" s="233">
        <v>3</v>
      </c>
      <c r="E15" s="232">
        <v>70</v>
      </c>
      <c r="F15" s="234">
        <v>6.12</v>
      </c>
      <c r="G15" s="235">
        <v>142.86000000000001</v>
      </c>
    </row>
    <row r="16" spans="2:7" x14ac:dyDescent="0.25">
      <c r="B16" s="231">
        <v>12</v>
      </c>
      <c r="C16" s="232">
        <v>73</v>
      </c>
      <c r="D16" s="233">
        <v>0</v>
      </c>
      <c r="E16" s="232">
        <v>104</v>
      </c>
      <c r="F16" s="234">
        <v>0</v>
      </c>
      <c r="G16" s="235">
        <v>142.47</v>
      </c>
    </row>
    <row r="17" spans="2:7" x14ac:dyDescent="0.25">
      <c r="B17" s="231">
        <v>13</v>
      </c>
      <c r="C17" s="232">
        <v>63</v>
      </c>
      <c r="D17" s="236">
        <v>0</v>
      </c>
      <c r="E17" s="232">
        <v>114</v>
      </c>
      <c r="F17" s="221">
        <v>0</v>
      </c>
      <c r="G17" s="235">
        <v>180.95</v>
      </c>
    </row>
    <row r="18" spans="2:7" x14ac:dyDescent="0.25">
      <c r="B18" s="231">
        <v>14</v>
      </c>
      <c r="C18" s="232">
        <v>59</v>
      </c>
      <c r="D18" s="233">
        <v>0</v>
      </c>
      <c r="E18" s="232">
        <v>113</v>
      </c>
      <c r="F18" s="234">
        <v>0</v>
      </c>
      <c r="G18" s="235">
        <v>191.53</v>
      </c>
    </row>
    <row r="19" spans="2:7" x14ac:dyDescent="0.25">
      <c r="B19" s="231">
        <v>15</v>
      </c>
      <c r="C19" s="232">
        <v>34</v>
      </c>
      <c r="D19" s="233">
        <v>3</v>
      </c>
      <c r="E19" s="232">
        <v>50</v>
      </c>
      <c r="F19" s="234">
        <v>8.82</v>
      </c>
      <c r="G19" s="235">
        <v>147.06</v>
      </c>
    </row>
    <row r="20" spans="2:7" x14ac:dyDescent="0.25">
      <c r="B20" s="231">
        <v>16</v>
      </c>
      <c r="C20" s="232">
        <v>42</v>
      </c>
      <c r="D20" s="233">
        <v>1</v>
      </c>
      <c r="E20" s="232">
        <v>67</v>
      </c>
      <c r="F20" s="234">
        <v>2.38</v>
      </c>
      <c r="G20" s="235">
        <v>159.52000000000001</v>
      </c>
    </row>
    <row r="21" spans="2:7" x14ac:dyDescent="0.25">
      <c r="B21" s="231">
        <v>17</v>
      </c>
      <c r="C21" s="232">
        <v>62</v>
      </c>
      <c r="D21" s="233">
        <v>3</v>
      </c>
      <c r="E21" s="232">
        <v>91</v>
      </c>
      <c r="F21" s="234">
        <v>4.84</v>
      </c>
      <c r="G21" s="235">
        <v>146.77000000000001</v>
      </c>
    </row>
    <row r="22" spans="2:7" x14ac:dyDescent="0.25">
      <c r="B22" s="231">
        <v>18</v>
      </c>
      <c r="C22" s="232">
        <v>68</v>
      </c>
      <c r="D22" s="233">
        <v>2</v>
      </c>
      <c r="E22" s="232">
        <v>106</v>
      </c>
      <c r="F22" s="234">
        <v>2.94</v>
      </c>
      <c r="G22" s="235">
        <v>155.88</v>
      </c>
    </row>
    <row r="23" spans="2:7" x14ac:dyDescent="0.25">
      <c r="B23" s="231">
        <v>19</v>
      </c>
      <c r="C23" s="232">
        <v>73</v>
      </c>
      <c r="D23" s="233">
        <v>1</v>
      </c>
      <c r="E23" s="232">
        <v>122</v>
      </c>
      <c r="F23" s="234">
        <v>1.37</v>
      </c>
      <c r="G23" s="235">
        <v>167.12</v>
      </c>
    </row>
    <row r="24" spans="2:7" x14ac:dyDescent="0.25">
      <c r="B24" s="231">
        <v>20</v>
      </c>
      <c r="C24" s="232">
        <v>48</v>
      </c>
      <c r="D24" s="236">
        <v>1</v>
      </c>
      <c r="E24" s="232">
        <v>78</v>
      </c>
      <c r="F24" s="221">
        <v>2.08</v>
      </c>
      <c r="G24" s="235">
        <v>162.5</v>
      </c>
    </row>
    <row r="25" spans="2:7" x14ac:dyDescent="0.25">
      <c r="B25" s="231">
        <v>21</v>
      </c>
      <c r="C25" s="232">
        <v>31</v>
      </c>
      <c r="D25" s="236">
        <v>1</v>
      </c>
      <c r="E25" s="232">
        <v>61</v>
      </c>
      <c r="F25" s="33">
        <v>3.23</v>
      </c>
      <c r="G25" s="235">
        <v>196.77</v>
      </c>
    </row>
    <row r="26" spans="2:7" x14ac:dyDescent="0.25">
      <c r="B26" s="231">
        <v>22</v>
      </c>
      <c r="C26" s="232">
        <v>24</v>
      </c>
      <c r="D26" s="236">
        <v>1</v>
      </c>
      <c r="E26" s="232">
        <v>36</v>
      </c>
      <c r="F26" s="33">
        <v>4.17</v>
      </c>
      <c r="G26" s="235">
        <v>150</v>
      </c>
    </row>
    <row r="27" spans="2:7" x14ac:dyDescent="0.25">
      <c r="B27" s="44">
        <v>23</v>
      </c>
      <c r="C27" s="232">
        <v>17</v>
      </c>
      <c r="D27" s="237">
        <v>1</v>
      </c>
      <c r="E27" s="238">
        <v>37</v>
      </c>
      <c r="F27" s="223">
        <v>5.88</v>
      </c>
      <c r="G27" s="239">
        <v>217.65</v>
      </c>
    </row>
    <row r="28" spans="2:7" x14ac:dyDescent="0.25">
      <c r="B28" s="44">
        <v>24</v>
      </c>
      <c r="C28" s="232">
        <v>10</v>
      </c>
      <c r="D28" s="236">
        <v>0</v>
      </c>
      <c r="E28" s="238">
        <v>16</v>
      </c>
      <c r="F28" s="33">
        <v>0</v>
      </c>
      <c r="G28" s="239">
        <v>160</v>
      </c>
    </row>
    <row r="29" spans="2:7" x14ac:dyDescent="0.25">
      <c r="B29" s="240" t="s">
        <v>24</v>
      </c>
      <c r="C29" s="241">
        <v>903</v>
      </c>
      <c r="D29" s="241">
        <v>29</v>
      </c>
      <c r="E29" s="241">
        <v>1484</v>
      </c>
      <c r="F29" s="242">
        <v>3.21</v>
      </c>
      <c r="G29" s="242">
        <v>164.34</v>
      </c>
    </row>
    <row r="30" spans="2:7" ht="16.5" x14ac:dyDescent="0.25">
      <c r="B30" s="481" t="s">
        <v>30</v>
      </c>
      <c r="C30" s="482"/>
      <c r="D30" s="482"/>
      <c r="E30" s="482"/>
      <c r="F30" s="482"/>
      <c r="G30" s="482"/>
    </row>
    <row r="31" spans="2:7" x14ac:dyDescent="0.25">
      <c r="B31" s="483" t="s">
        <v>93</v>
      </c>
      <c r="C31" s="483"/>
      <c r="D31" s="483"/>
      <c r="E31" s="483"/>
      <c r="F31" s="483"/>
      <c r="G31" s="483"/>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1"/>
  <sheetViews>
    <sheetView workbookViewId="0">
      <selection activeCell="B2" sqref="B2:R11"/>
    </sheetView>
  </sheetViews>
  <sheetFormatPr defaultRowHeight="15" x14ac:dyDescent="0.25"/>
  <sheetData>
    <row r="2" spans="2:18" x14ac:dyDescent="0.25">
      <c r="B2" s="243" t="s">
        <v>145</v>
      </c>
      <c r="C2" s="244"/>
      <c r="D2" s="244"/>
      <c r="E2" s="244"/>
      <c r="F2" s="245"/>
      <c r="G2" s="244"/>
      <c r="H2" s="244"/>
      <c r="I2" s="244"/>
      <c r="J2" s="245"/>
      <c r="K2" s="244"/>
      <c r="L2" s="244"/>
      <c r="M2" s="244"/>
      <c r="N2" s="245"/>
      <c r="O2" s="244"/>
      <c r="P2" s="244"/>
      <c r="Q2" s="244"/>
      <c r="R2" s="245"/>
    </row>
    <row r="3" spans="2:18" x14ac:dyDescent="0.25">
      <c r="B3" s="246" t="s">
        <v>146</v>
      </c>
      <c r="C3" s="246"/>
      <c r="D3" s="246"/>
      <c r="E3" s="246"/>
      <c r="F3" s="246"/>
      <c r="G3" s="246"/>
      <c r="H3" s="246"/>
      <c r="I3" s="244"/>
      <c r="J3" s="245"/>
      <c r="K3" s="244"/>
      <c r="L3" s="244"/>
      <c r="M3" s="244"/>
      <c r="N3" s="245"/>
      <c r="O3" s="244"/>
      <c r="P3" s="244"/>
      <c r="Q3" s="244"/>
      <c r="R3" s="245"/>
    </row>
    <row r="4" spans="2:18" x14ac:dyDescent="0.25">
      <c r="B4" s="466" t="s">
        <v>147</v>
      </c>
      <c r="C4" s="485" t="s">
        <v>134</v>
      </c>
      <c r="D4" s="485"/>
      <c r="E4" s="485"/>
      <c r="F4" s="485"/>
      <c r="G4" s="485"/>
      <c r="H4" s="485"/>
      <c r="I4" s="485"/>
      <c r="J4" s="485"/>
      <c r="K4" s="485"/>
      <c r="L4" s="485"/>
      <c r="M4" s="485"/>
      <c r="N4" s="485"/>
      <c r="O4" s="485"/>
      <c r="P4" s="485"/>
      <c r="Q4" s="485"/>
      <c r="R4" s="485"/>
    </row>
    <row r="5" spans="2:18" x14ac:dyDescent="0.25">
      <c r="B5" s="484"/>
      <c r="C5" s="486" t="s">
        <v>148</v>
      </c>
      <c r="D5" s="486"/>
      <c r="E5" s="486"/>
      <c r="F5" s="486"/>
      <c r="G5" s="485" t="s">
        <v>149</v>
      </c>
      <c r="H5" s="485"/>
      <c r="I5" s="485"/>
      <c r="J5" s="485"/>
      <c r="K5" s="486" t="s">
        <v>150</v>
      </c>
      <c r="L5" s="486"/>
      <c r="M5" s="486"/>
      <c r="N5" s="486"/>
      <c r="O5" s="485" t="s">
        <v>24</v>
      </c>
      <c r="P5" s="485"/>
      <c r="Q5" s="485"/>
      <c r="R5" s="485"/>
    </row>
    <row r="6" spans="2:18" ht="27" x14ac:dyDescent="0.25">
      <c r="B6" s="467"/>
      <c r="C6" s="247" t="s">
        <v>6</v>
      </c>
      <c r="D6" s="247" t="s">
        <v>7</v>
      </c>
      <c r="E6" s="247" t="s">
        <v>8</v>
      </c>
      <c r="F6" s="248" t="s">
        <v>35</v>
      </c>
      <c r="G6" s="247" t="s">
        <v>6</v>
      </c>
      <c r="H6" s="247" t="s">
        <v>7</v>
      </c>
      <c r="I6" s="247" t="s">
        <v>8</v>
      </c>
      <c r="J6" s="248" t="s">
        <v>35</v>
      </c>
      <c r="K6" s="247" t="s">
        <v>6</v>
      </c>
      <c r="L6" s="247" t="s">
        <v>7</v>
      </c>
      <c r="M6" s="247" t="s">
        <v>8</v>
      </c>
      <c r="N6" s="248" t="s">
        <v>35</v>
      </c>
      <c r="O6" s="247" t="s">
        <v>6</v>
      </c>
      <c r="P6" s="247" t="s">
        <v>7</v>
      </c>
      <c r="Q6" s="247" t="s">
        <v>8</v>
      </c>
      <c r="R6" s="248" t="s">
        <v>35</v>
      </c>
    </row>
    <row r="7" spans="2:18" x14ac:dyDescent="0.25">
      <c r="B7" s="249" t="s">
        <v>9</v>
      </c>
      <c r="C7" s="250">
        <v>6</v>
      </c>
      <c r="D7" s="251">
        <v>0</v>
      </c>
      <c r="E7" s="250">
        <v>11</v>
      </c>
      <c r="F7" s="252">
        <v>0</v>
      </c>
      <c r="G7" s="250">
        <v>17</v>
      </c>
      <c r="H7" s="251">
        <v>0</v>
      </c>
      <c r="I7" s="250">
        <v>30</v>
      </c>
      <c r="J7" s="252">
        <v>0</v>
      </c>
      <c r="K7" s="250">
        <v>38</v>
      </c>
      <c r="L7" s="253">
        <v>2</v>
      </c>
      <c r="M7" s="250">
        <v>61</v>
      </c>
      <c r="N7" s="254">
        <v>5.26</v>
      </c>
      <c r="O7" s="255">
        <v>61</v>
      </c>
      <c r="P7" s="253">
        <v>2</v>
      </c>
      <c r="Q7" s="255">
        <v>102</v>
      </c>
      <c r="R7" s="254">
        <v>3.28</v>
      </c>
    </row>
    <row r="8" spans="2:18" x14ac:dyDescent="0.25">
      <c r="B8" s="249" t="s">
        <v>10</v>
      </c>
      <c r="C8" s="250">
        <v>7</v>
      </c>
      <c r="D8" s="251">
        <v>2</v>
      </c>
      <c r="E8" s="250">
        <v>12</v>
      </c>
      <c r="F8" s="252">
        <v>28.57</v>
      </c>
      <c r="G8" s="250">
        <v>19</v>
      </c>
      <c r="H8" s="251">
        <v>0</v>
      </c>
      <c r="I8" s="250">
        <v>36</v>
      </c>
      <c r="J8" s="252">
        <v>0</v>
      </c>
      <c r="K8" s="250">
        <v>34</v>
      </c>
      <c r="L8" s="251">
        <v>2</v>
      </c>
      <c r="M8" s="250">
        <v>68</v>
      </c>
      <c r="N8" s="252">
        <v>5.88</v>
      </c>
      <c r="O8" s="255">
        <v>60</v>
      </c>
      <c r="P8" s="253">
        <v>4</v>
      </c>
      <c r="Q8" s="255">
        <v>116</v>
      </c>
      <c r="R8" s="254">
        <v>6.67</v>
      </c>
    </row>
    <row r="9" spans="2:18" x14ac:dyDescent="0.25">
      <c r="B9" s="256" t="s">
        <v>24</v>
      </c>
      <c r="C9" s="257">
        <v>13</v>
      </c>
      <c r="D9" s="258">
        <v>2</v>
      </c>
      <c r="E9" s="257">
        <v>23</v>
      </c>
      <c r="F9" s="259">
        <v>15.38</v>
      </c>
      <c r="G9" s="257">
        <v>36</v>
      </c>
      <c r="H9" s="260">
        <v>0</v>
      </c>
      <c r="I9" s="257">
        <v>66</v>
      </c>
      <c r="J9" s="259">
        <v>0</v>
      </c>
      <c r="K9" s="257">
        <v>72</v>
      </c>
      <c r="L9" s="257">
        <v>4</v>
      </c>
      <c r="M9" s="261">
        <v>129</v>
      </c>
      <c r="N9" s="262">
        <v>5.56</v>
      </c>
      <c r="O9" s="261">
        <v>121</v>
      </c>
      <c r="P9" s="257">
        <v>6</v>
      </c>
      <c r="Q9" s="261">
        <v>218</v>
      </c>
      <c r="R9" s="262">
        <v>4.96</v>
      </c>
    </row>
    <row r="10" spans="2:18" x14ac:dyDescent="0.25">
      <c r="B10" s="263" t="s">
        <v>151</v>
      </c>
      <c r="C10" s="264"/>
      <c r="D10" s="264"/>
      <c r="E10" s="264"/>
      <c r="F10" s="265"/>
      <c r="G10" s="264"/>
      <c r="H10" s="264"/>
      <c r="I10" s="244"/>
      <c r="J10" s="245"/>
      <c r="K10" s="244"/>
      <c r="L10" s="244"/>
      <c r="M10" s="244"/>
      <c r="N10" s="245"/>
      <c r="O10" s="244"/>
      <c r="P10" s="244"/>
      <c r="Q10" s="244"/>
      <c r="R10" s="245"/>
    </row>
    <row r="11" spans="2:18" x14ac:dyDescent="0.25">
      <c r="B11" s="263" t="s">
        <v>40</v>
      </c>
      <c r="C11" s="264"/>
      <c r="D11" s="264"/>
      <c r="E11" s="264"/>
      <c r="F11" s="265"/>
      <c r="G11" s="264"/>
      <c r="H11" s="264"/>
      <c r="I11" s="244"/>
      <c r="J11" s="245"/>
      <c r="K11" s="244"/>
      <c r="L11" s="244"/>
      <c r="M11" s="244"/>
      <c r="N11" s="245"/>
      <c r="O11" s="244"/>
      <c r="P11" s="244"/>
      <c r="Q11" s="244"/>
      <c r="R11" s="245"/>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workbookViewId="0">
      <selection activeCell="H15" sqref="H15"/>
    </sheetView>
  </sheetViews>
  <sheetFormatPr defaultRowHeight="15" x14ac:dyDescent="0.25"/>
  <sheetData>
    <row r="2" spans="2:11" x14ac:dyDescent="0.25">
      <c r="B2" s="422" t="s">
        <v>13</v>
      </c>
      <c r="C2" s="422"/>
      <c r="D2" s="422"/>
      <c r="E2" s="422"/>
      <c r="F2" s="422"/>
      <c r="G2" s="422"/>
      <c r="H2" s="422"/>
      <c r="I2" s="422"/>
      <c r="J2" s="422"/>
      <c r="K2" s="422"/>
    </row>
    <row r="3" spans="2:11" x14ac:dyDescent="0.25">
      <c r="B3" s="18" t="s">
        <v>1</v>
      </c>
      <c r="C3" s="18"/>
      <c r="D3" s="18"/>
      <c r="E3" s="18"/>
      <c r="F3" s="18"/>
      <c r="G3" s="18"/>
      <c r="H3" s="18"/>
      <c r="I3" s="18"/>
      <c r="J3" s="18"/>
      <c r="K3" s="18"/>
    </row>
    <row r="4" spans="2:11" x14ac:dyDescent="0.25">
      <c r="B4" s="436" t="s">
        <v>2</v>
      </c>
      <c r="C4" s="439">
        <v>2019</v>
      </c>
      <c r="D4" s="439"/>
      <c r="E4" s="439"/>
      <c r="F4" s="441">
        <v>2018</v>
      </c>
      <c r="G4" s="441"/>
      <c r="H4" s="441"/>
      <c r="I4" s="439" t="s">
        <v>14</v>
      </c>
      <c r="J4" s="439"/>
      <c r="K4" s="439"/>
    </row>
    <row r="5" spans="2:11" x14ac:dyDescent="0.25">
      <c r="B5" s="437"/>
      <c r="C5" s="440"/>
      <c r="D5" s="440"/>
      <c r="E5" s="440"/>
      <c r="F5" s="442"/>
      <c r="G5" s="442"/>
      <c r="H5" s="442"/>
      <c r="I5" s="440"/>
      <c r="J5" s="440"/>
      <c r="K5" s="440"/>
    </row>
    <row r="6" spans="2:11" x14ac:dyDescent="0.25">
      <c r="B6" s="438"/>
      <c r="C6" s="19" t="s">
        <v>6</v>
      </c>
      <c r="D6" s="19" t="s">
        <v>7</v>
      </c>
      <c r="E6" s="19" t="s">
        <v>8</v>
      </c>
      <c r="F6" s="19" t="s">
        <v>6</v>
      </c>
      <c r="G6" s="19" t="s">
        <v>7</v>
      </c>
      <c r="H6" s="19" t="s">
        <v>8</v>
      </c>
      <c r="I6" s="19" t="s">
        <v>6</v>
      </c>
      <c r="J6" s="19" t="s">
        <v>7</v>
      </c>
      <c r="K6" s="19" t="s">
        <v>8</v>
      </c>
    </row>
    <row r="7" spans="2:11" x14ac:dyDescent="0.25">
      <c r="B7" s="2" t="s">
        <v>9</v>
      </c>
      <c r="C7" s="3">
        <v>516</v>
      </c>
      <c r="D7" s="4">
        <v>16</v>
      </c>
      <c r="E7" s="3">
        <v>833</v>
      </c>
      <c r="F7" s="4">
        <v>557</v>
      </c>
      <c r="G7" s="3">
        <v>24</v>
      </c>
      <c r="H7" s="4">
        <v>919</v>
      </c>
      <c r="I7" s="20">
        <v>-7.36</v>
      </c>
      <c r="J7" s="15">
        <v>-33.33</v>
      </c>
      <c r="K7" s="20">
        <v>-9.36</v>
      </c>
    </row>
    <row r="8" spans="2:11" x14ac:dyDescent="0.25">
      <c r="B8" s="2" t="s">
        <v>10</v>
      </c>
      <c r="C8" s="3">
        <v>387</v>
      </c>
      <c r="D8" s="4">
        <v>13</v>
      </c>
      <c r="E8" s="3">
        <v>651</v>
      </c>
      <c r="F8" s="4">
        <v>422</v>
      </c>
      <c r="G8" s="3">
        <v>21</v>
      </c>
      <c r="H8" s="4">
        <v>690</v>
      </c>
      <c r="I8" s="20">
        <v>-8.2899999999999991</v>
      </c>
      <c r="J8" s="15">
        <v>-38.1</v>
      </c>
      <c r="K8" s="20">
        <v>-5.65</v>
      </c>
    </row>
    <row r="9" spans="2:11" x14ac:dyDescent="0.25">
      <c r="B9" s="7" t="s">
        <v>11</v>
      </c>
      <c r="C9" s="8">
        <v>903</v>
      </c>
      <c r="D9" s="8">
        <v>29</v>
      </c>
      <c r="E9" s="8">
        <v>1484</v>
      </c>
      <c r="F9" s="8">
        <v>979</v>
      </c>
      <c r="G9" s="8">
        <v>45</v>
      </c>
      <c r="H9" s="21">
        <v>1609</v>
      </c>
      <c r="I9" s="22">
        <v>-7.76</v>
      </c>
      <c r="J9" s="16">
        <v>-35.56</v>
      </c>
      <c r="K9" s="22">
        <v>-7.77</v>
      </c>
    </row>
    <row r="10" spans="2:11" x14ac:dyDescent="0.25">
      <c r="B10" s="11" t="s">
        <v>12</v>
      </c>
      <c r="C10" s="12">
        <v>172183</v>
      </c>
      <c r="D10" s="12">
        <v>3173</v>
      </c>
      <c r="E10" s="12">
        <v>241384</v>
      </c>
      <c r="F10" s="12">
        <v>172553</v>
      </c>
      <c r="G10" s="12">
        <v>3334</v>
      </c>
      <c r="H10" s="12">
        <v>242919</v>
      </c>
      <c r="I10" s="22">
        <v>-0.21</v>
      </c>
      <c r="J10" s="17">
        <v>-4.83</v>
      </c>
      <c r="K10" s="22">
        <v>-0.63</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1"/>
  <sheetViews>
    <sheetView workbookViewId="0">
      <selection activeCell="C3" sqref="C3"/>
    </sheetView>
  </sheetViews>
  <sheetFormatPr defaultRowHeight="15" x14ac:dyDescent="0.25"/>
  <sheetData>
    <row r="2" spans="2:18" x14ac:dyDescent="0.25">
      <c r="B2" s="243" t="s">
        <v>152</v>
      </c>
      <c r="C2" s="244"/>
      <c r="D2" s="244"/>
      <c r="E2" s="244"/>
      <c r="F2" s="245"/>
      <c r="G2" s="244"/>
      <c r="H2" s="244"/>
      <c r="I2" s="244"/>
      <c r="J2" s="245"/>
      <c r="K2" s="244"/>
      <c r="L2" s="244"/>
      <c r="M2" s="244"/>
      <c r="N2" s="245"/>
      <c r="O2" s="244"/>
      <c r="P2" s="244"/>
      <c r="Q2" s="244"/>
      <c r="R2" s="245"/>
    </row>
    <row r="3" spans="2:18" x14ac:dyDescent="0.25">
      <c r="B3" s="246" t="s">
        <v>146</v>
      </c>
      <c r="C3" s="246"/>
      <c r="D3" s="246"/>
      <c r="E3" s="246"/>
      <c r="F3" s="246"/>
      <c r="G3" s="246"/>
      <c r="H3" s="246"/>
      <c r="I3" s="244"/>
      <c r="J3" s="245"/>
      <c r="K3" s="244"/>
      <c r="L3" s="244"/>
      <c r="M3" s="244"/>
      <c r="N3" s="245"/>
      <c r="O3" s="244"/>
      <c r="P3" s="244"/>
      <c r="Q3" s="244"/>
      <c r="R3" s="245"/>
    </row>
    <row r="4" spans="2:18" x14ac:dyDescent="0.25">
      <c r="B4" s="466" t="s">
        <v>147</v>
      </c>
      <c r="C4" s="485" t="s">
        <v>134</v>
      </c>
      <c r="D4" s="485"/>
      <c r="E4" s="485"/>
      <c r="F4" s="485"/>
      <c r="G4" s="485"/>
      <c r="H4" s="485"/>
      <c r="I4" s="485"/>
      <c r="J4" s="485"/>
      <c r="K4" s="485"/>
      <c r="L4" s="485"/>
      <c r="M4" s="485"/>
      <c r="N4" s="485"/>
      <c r="O4" s="485"/>
      <c r="P4" s="485"/>
      <c r="Q4" s="485"/>
      <c r="R4" s="485"/>
    </row>
    <row r="5" spans="2:18" x14ac:dyDescent="0.25">
      <c r="B5" s="484"/>
      <c r="C5" s="486" t="s">
        <v>148</v>
      </c>
      <c r="D5" s="486"/>
      <c r="E5" s="486"/>
      <c r="F5" s="486"/>
      <c r="G5" s="485" t="s">
        <v>149</v>
      </c>
      <c r="H5" s="485"/>
      <c r="I5" s="485"/>
      <c r="J5" s="485"/>
      <c r="K5" s="486" t="s">
        <v>150</v>
      </c>
      <c r="L5" s="486"/>
      <c r="M5" s="486"/>
      <c r="N5" s="486"/>
      <c r="O5" s="485" t="s">
        <v>24</v>
      </c>
      <c r="P5" s="485"/>
      <c r="Q5" s="485"/>
      <c r="R5" s="485"/>
    </row>
    <row r="6" spans="2:18" ht="27" x14ac:dyDescent="0.25">
      <c r="B6" s="467"/>
      <c r="C6" s="247" t="s">
        <v>6</v>
      </c>
      <c r="D6" s="247" t="s">
        <v>7</v>
      </c>
      <c r="E6" s="247" t="s">
        <v>8</v>
      </c>
      <c r="F6" s="248" t="s">
        <v>35</v>
      </c>
      <c r="G6" s="247" t="s">
        <v>6</v>
      </c>
      <c r="H6" s="247" t="s">
        <v>7</v>
      </c>
      <c r="I6" s="247" t="s">
        <v>8</v>
      </c>
      <c r="J6" s="248" t="s">
        <v>35</v>
      </c>
      <c r="K6" s="247" t="s">
        <v>6</v>
      </c>
      <c r="L6" s="247" t="s">
        <v>7</v>
      </c>
      <c r="M6" s="247" t="s">
        <v>8</v>
      </c>
      <c r="N6" s="248" t="s">
        <v>35</v>
      </c>
      <c r="O6" s="247" t="s">
        <v>6</v>
      </c>
      <c r="P6" s="247" t="s">
        <v>7</v>
      </c>
      <c r="Q6" s="247" t="s">
        <v>8</v>
      </c>
      <c r="R6" s="248" t="s">
        <v>35</v>
      </c>
    </row>
    <row r="7" spans="2:18" x14ac:dyDescent="0.25">
      <c r="B7" s="249" t="s">
        <v>9</v>
      </c>
      <c r="C7" s="250">
        <v>1</v>
      </c>
      <c r="D7" s="251" t="s">
        <v>38</v>
      </c>
      <c r="E7" s="250">
        <v>1</v>
      </c>
      <c r="F7" s="252" t="s">
        <v>38</v>
      </c>
      <c r="G7" s="250">
        <v>7</v>
      </c>
      <c r="H7" s="251" t="s">
        <v>38</v>
      </c>
      <c r="I7" s="250">
        <v>12</v>
      </c>
      <c r="J7" s="252" t="s">
        <v>38</v>
      </c>
      <c r="K7" s="250">
        <v>16</v>
      </c>
      <c r="L7" s="251" t="s">
        <v>38</v>
      </c>
      <c r="M7" s="250">
        <v>28</v>
      </c>
      <c r="N7" s="252" t="s">
        <v>38</v>
      </c>
      <c r="O7" s="266">
        <v>24</v>
      </c>
      <c r="P7" s="251" t="s">
        <v>38</v>
      </c>
      <c r="Q7" s="266">
        <v>41</v>
      </c>
      <c r="R7" s="252" t="s">
        <v>38</v>
      </c>
    </row>
    <row r="8" spans="2:18" x14ac:dyDescent="0.25">
      <c r="B8" s="249" t="s">
        <v>10</v>
      </c>
      <c r="C8" s="250">
        <v>3</v>
      </c>
      <c r="D8" s="251" t="s">
        <v>38</v>
      </c>
      <c r="E8" s="250">
        <v>6</v>
      </c>
      <c r="F8" s="252" t="s">
        <v>38</v>
      </c>
      <c r="G8" s="250">
        <v>9</v>
      </c>
      <c r="H8" s="251" t="s">
        <v>38</v>
      </c>
      <c r="I8" s="250">
        <v>17</v>
      </c>
      <c r="J8" s="252" t="s">
        <v>38</v>
      </c>
      <c r="K8" s="250">
        <v>15</v>
      </c>
      <c r="L8" s="251" t="s">
        <v>38</v>
      </c>
      <c r="M8" s="250">
        <v>34</v>
      </c>
      <c r="N8" s="252" t="s">
        <v>38</v>
      </c>
      <c r="O8" s="266">
        <v>27</v>
      </c>
      <c r="P8" s="251" t="s">
        <v>38</v>
      </c>
      <c r="Q8" s="266">
        <v>57</v>
      </c>
      <c r="R8" s="252" t="s">
        <v>38</v>
      </c>
    </row>
    <row r="9" spans="2:18" x14ac:dyDescent="0.25">
      <c r="B9" s="256" t="s">
        <v>24</v>
      </c>
      <c r="C9" s="257">
        <v>4</v>
      </c>
      <c r="D9" s="258" t="s">
        <v>38</v>
      </c>
      <c r="E9" s="257">
        <v>7</v>
      </c>
      <c r="F9" s="259" t="s">
        <v>38</v>
      </c>
      <c r="G9" s="257">
        <v>16</v>
      </c>
      <c r="H9" s="260" t="s">
        <v>38</v>
      </c>
      <c r="I9" s="257">
        <v>29</v>
      </c>
      <c r="J9" s="259" t="s">
        <v>38</v>
      </c>
      <c r="K9" s="257">
        <v>31</v>
      </c>
      <c r="L9" s="260" t="s">
        <v>38</v>
      </c>
      <c r="M9" s="267">
        <v>62</v>
      </c>
      <c r="N9" s="259" t="s">
        <v>38</v>
      </c>
      <c r="O9" s="267">
        <v>51</v>
      </c>
      <c r="P9" s="260" t="s">
        <v>38</v>
      </c>
      <c r="Q9" s="267">
        <v>98</v>
      </c>
      <c r="R9" s="259" t="s">
        <v>38</v>
      </c>
    </row>
    <row r="10" spans="2:18" x14ac:dyDescent="0.25">
      <c r="B10" s="263" t="s">
        <v>151</v>
      </c>
      <c r="C10" s="264"/>
      <c r="D10" s="264"/>
      <c r="E10" s="264"/>
      <c r="F10" s="265"/>
      <c r="G10" s="264"/>
      <c r="H10" s="264"/>
      <c r="I10" s="244"/>
      <c r="J10" s="245"/>
      <c r="K10" s="244"/>
      <c r="L10" s="244"/>
      <c r="M10" s="244"/>
      <c r="N10" s="245"/>
      <c r="O10" s="244"/>
      <c r="P10" s="244"/>
      <c r="Q10" s="244"/>
      <c r="R10" s="245"/>
    </row>
    <row r="11" spans="2:18" x14ac:dyDescent="0.25">
      <c r="B11" s="263" t="s">
        <v>40</v>
      </c>
      <c r="C11" s="264"/>
      <c r="D11" s="264"/>
      <c r="E11" s="264"/>
      <c r="F11" s="265"/>
      <c r="G11" s="264"/>
      <c r="H11" s="264"/>
      <c r="I11" s="244"/>
      <c r="J11" s="245"/>
      <c r="K11" s="244"/>
      <c r="L11" s="244"/>
      <c r="M11" s="244"/>
      <c r="N11" s="245"/>
      <c r="O11" s="244"/>
      <c r="P11" s="244"/>
      <c r="Q11" s="244"/>
      <c r="R11" s="245"/>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
  <sheetViews>
    <sheetView workbookViewId="0">
      <selection activeCell="C18" sqref="C18"/>
    </sheetView>
  </sheetViews>
  <sheetFormatPr defaultRowHeight="15" x14ac:dyDescent="0.25"/>
  <sheetData>
    <row r="2" spans="2:18" x14ac:dyDescent="0.25">
      <c r="B2" s="268" t="s">
        <v>153</v>
      </c>
      <c r="C2" s="269"/>
      <c r="D2" s="269"/>
      <c r="E2" s="269"/>
      <c r="F2" s="270"/>
      <c r="G2" s="269"/>
      <c r="H2" s="269"/>
      <c r="I2" s="269"/>
      <c r="J2" s="270"/>
      <c r="K2" s="269"/>
      <c r="L2" s="269"/>
      <c r="M2" s="269"/>
      <c r="N2" s="270"/>
      <c r="O2" s="269"/>
      <c r="P2" s="269"/>
      <c r="Q2" s="269"/>
      <c r="R2" s="270"/>
    </row>
    <row r="3" spans="2:18" x14ac:dyDescent="0.25">
      <c r="B3" s="271" t="s">
        <v>146</v>
      </c>
      <c r="C3" s="271"/>
      <c r="D3" s="271"/>
      <c r="E3" s="271"/>
      <c r="F3" s="271"/>
      <c r="G3" s="271"/>
      <c r="H3" s="271"/>
      <c r="I3" s="269"/>
      <c r="J3" s="270"/>
      <c r="K3" s="269"/>
      <c r="L3" s="269"/>
      <c r="M3" s="269"/>
      <c r="N3" s="270"/>
      <c r="O3" s="269"/>
      <c r="P3" s="269"/>
      <c r="Q3" s="269"/>
      <c r="R3" s="270"/>
    </row>
    <row r="4" spans="2:18" x14ac:dyDescent="0.25">
      <c r="B4" s="466" t="s">
        <v>147</v>
      </c>
      <c r="C4" s="485" t="s">
        <v>134</v>
      </c>
      <c r="D4" s="485"/>
      <c r="E4" s="485"/>
      <c r="F4" s="485"/>
      <c r="G4" s="485"/>
      <c r="H4" s="485"/>
      <c r="I4" s="485"/>
      <c r="J4" s="485"/>
      <c r="K4" s="485"/>
      <c r="L4" s="485"/>
      <c r="M4" s="485"/>
      <c r="N4" s="485"/>
      <c r="O4" s="485"/>
      <c r="P4" s="485"/>
      <c r="Q4" s="485"/>
      <c r="R4" s="485"/>
    </row>
    <row r="5" spans="2:18" x14ac:dyDescent="0.25">
      <c r="B5" s="484"/>
      <c r="C5" s="486" t="s">
        <v>148</v>
      </c>
      <c r="D5" s="486"/>
      <c r="E5" s="486"/>
      <c r="F5" s="486"/>
      <c r="G5" s="485" t="s">
        <v>149</v>
      </c>
      <c r="H5" s="485"/>
      <c r="I5" s="485"/>
      <c r="J5" s="485"/>
      <c r="K5" s="486" t="s">
        <v>150</v>
      </c>
      <c r="L5" s="486"/>
      <c r="M5" s="486"/>
      <c r="N5" s="486"/>
      <c r="O5" s="485" t="s">
        <v>24</v>
      </c>
      <c r="P5" s="485"/>
      <c r="Q5" s="485"/>
      <c r="R5" s="485"/>
    </row>
    <row r="6" spans="2:18" ht="27" x14ac:dyDescent="0.25">
      <c r="B6" s="467"/>
      <c r="C6" s="272" t="s">
        <v>6</v>
      </c>
      <c r="D6" s="272" t="s">
        <v>7</v>
      </c>
      <c r="E6" s="272" t="s">
        <v>8</v>
      </c>
      <c r="F6" s="273" t="s">
        <v>35</v>
      </c>
      <c r="G6" s="272" t="s">
        <v>6</v>
      </c>
      <c r="H6" s="272" t="s">
        <v>7</v>
      </c>
      <c r="I6" s="272" t="s">
        <v>8</v>
      </c>
      <c r="J6" s="273" t="s">
        <v>35</v>
      </c>
      <c r="K6" s="272" t="s">
        <v>6</v>
      </c>
      <c r="L6" s="272" t="s">
        <v>7</v>
      </c>
      <c r="M6" s="272" t="s">
        <v>8</v>
      </c>
      <c r="N6" s="273" t="s">
        <v>35</v>
      </c>
      <c r="O6" s="272" t="s">
        <v>6</v>
      </c>
      <c r="P6" s="272" t="s">
        <v>7</v>
      </c>
      <c r="Q6" s="272" t="s">
        <v>8</v>
      </c>
      <c r="R6" s="273" t="s">
        <v>35</v>
      </c>
    </row>
    <row r="7" spans="2:18" x14ac:dyDescent="0.25">
      <c r="B7" s="274" t="s">
        <v>154</v>
      </c>
      <c r="C7" s="275">
        <v>6</v>
      </c>
      <c r="D7" s="276" t="s">
        <v>38</v>
      </c>
      <c r="E7" s="275">
        <v>10</v>
      </c>
      <c r="F7" s="277" t="s">
        <v>38</v>
      </c>
      <c r="G7" s="275">
        <v>13</v>
      </c>
      <c r="H7" s="276" t="s">
        <v>38</v>
      </c>
      <c r="I7" s="275">
        <v>25</v>
      </c>
      <c r="J7" s="277" t="s">
        <v>38</v>
      </c>
      <c r="K7" s="275">
        <v>28</v>
      </c>
      <c r="L7" s="276" t="s">
        <v>38</v>
      </c>
      <c r="M7" s="275">
        <v>47</v>
      </c>
      <c r="N7" s="277" t="s">
        <v>38</v>
      </c>
      <c r="O7" s="280">
        <v>47</v>
      </c>
      <c r="P7" s="276" t="s">
        <v>38</v>
      </c>
      <c r="Q7" s="280">
        <v>82</v>
      </c>
      <c r="R7" s="277" t="s">
        <v>38</v>
      </c>
    </row>
    <row r="8" spans="2:18" x14ac:dyDescent="0.25">
      <c r="B8" s="274" t="s">
        <v>155</v>
      </c>
      <c r="C8" s="275">
        <v>18</v>
      </c>
      <c r="D8" s="276">
        <v>2</v>
      </c>
      <c r="E8" s="275">
        <v>25</v>
      </c>
      <c r="F8" s="277">
        <v>11.11</v>
      </c>
      <c r="G8" s="275">
        <v>17</v>
      </c>
      <c r="H8" s="276" t="s">
        <v>38</v>
      </c>
      <c r="I8" s="275">
        <v>31</v>
      </c>
      <c r="J8" s="277" t="s">
        <v>38</v>
      </c>
      <c r="K8" s="275">
        <v>38</v>
      </c>
      <c r="L8" s="276" t="s">
        <v>38</v>
      </c>
      <c r="M8" s="275">
        <v>54</v>
      </c>
      <c r="N8" s="277" t="s">
        <v>38</v>
      </c>
      <c r="O8" s="280">
        <v>73</v>
      </c>
      <c r="P8" s="278">
        <v>2</v>
      </c>
      <c r="Q8" s="280">
        <v>110</v>
      </c>
      <c r="R8" s="279">
        <v>2.74</v>
      </c>
    </row>
    <row r="9" spans="2:18" x14ac:dyDescent="0.25">
      <c r="B9" s="274" t="s">
        <v>156</v>
      </c>
      <c r="C9" s="275">
        <v>11</v>
      </c>
      <c r="D9" s="276" t="s">
        <v>38</v>
      </c>
      <c r="E9" s="275">
        <v>16</v>
      </c>
      <c r="F9" s="277" t="s">
        <v>38</v>
      </c>
      <c r="G9" s="275">
        <v>22</v>
      </c>
      <c r="H9" s="276">
        <v>2</v>
      </c>
      <c r="I9" s="275">
        <v>46</v>
      </c>
      <c r="J9" s="277">
        <v>9.1</v>
      </c>
      <c r="K9" s="275">
        <v>23</v>
      </c>
      <c r="L9" s="276">
        <v>3</v>
      </c>
      <c r="M9" s="275">
        <v>35</v>
      </c>
      <c r="N9" s="277">
        <v>13.04</v>
      </c>
      <c r="O9" s="280">
        <v>56</v>
      </c>
      <c r="P9" s="278">
        <v>5</v>
      </c>
      <c r="Q9" s="280">
        <v>97</v>
      </c>
      <c r="R9" s="279">
        <v>9.09</v>
      </c>
    </row>
    <row r="10" spans="2:18" x14ac:dyDescent="0.25">
      <c r="B10" s="274" t="s">
        <v>157</v>
      </c>
      <c r="C10" s="275">
        <v>4</v>
      </c>
      <c r="D10" s="276" t="s">
        <v>38</v>
      </c>
      <c r="E10" s="275">
        <v>4</v>
      </c>
      <c r="F10" s="277" t="s">
        <v>38</v>
      </c>
      <c r="G10" s="275">
        <v>11</v>
      </c>
      <c r="H10" s="276">
        <v>1</v>
      </c>
      <c r="I10" s="275">
        <v>12</v>
      </c>
      <c r="J10" s="277">
        <v>9.09</v>
      </c>
      <c r="K10" s="275">
        <v>22</v>
      </c>
      <c r="L10" s="276" t="s">
        <v>38</v>
      </c>
      <c r="M10" s="275">
        <v>33</v>
      </c>
      <c r="N10" s="277" t="s">
        <v>38</v>
      </c>
      <c r="O10" s="280">
        <v>37</v>
      </c>
      <c r="P10" s="276">
        <v>1</v>
      </c>
      <c r="Q10" s="280">
        <v>49</v>
      </c>
      <c r="R10" s="277">
        <v>2.7</v>
      </c>
    </row>
    <row r="11" spans="2:18" x14ac:dyDescent="0.25">
      <c r="B11" s="274" t="s">
        <v>158</v>
      </c>
      <c r="C11" s="275">
        <v>3</v>
      </c>
      <c r="D11" s="276" t="s">
        <v>38</v>
      </c>
      <c r="E11" s="275">
        <v>5</v>
      </c>
      <c r="F11" s="277" t="s">
        <v>38</v>
      </c>
      <c r="G11" s="275">
        <v>5</v>
      </c>
      <c r="H11" s="276" t="s">
        <v>38</v>
      </c>
      <c r="I11" s="275">
        <v>12</v>
      </c>
      <c r="J11" s="277" t="s">
        <v>38</v>
      </c>
      <c r="K11" s="275">
        <v>11</v>
      </c>
      <c r="L11" s="276">
        <v>1</v>
      </c>
      <c r="M11" s="275">
        <v>15</v>
      </c>
      <c r="N11" s="277">
        <v>9.09</v>
      </c>
      <c r="O11" s="280">
        <v>20</v>
      </c>
      <c r="P11" s="276">
        <v>1</v>
      </c>
      <c r="Q11" s="280">
        <v>32</v>
      </c>
      <c r="R11" s="277">
        <v>5</v>
      </c>
    </row>
    <row r="12" spans="2:18" x14ac:dyDescent="0.25">
      <c r="B12" s="281" t="s">
        <v>24</v>
      </c>
      <c r="C12" s="282">
        <v>42</v>
      </c>
      <c r="D12" s="283">
        <v>2</v>
      </c>
      <c r="E12" s="282">
        <v>60</v>
      </c>
      <c r="F12" s="284">
        <v>4.76</v>
      </c>
      <c r="G12" s="282">
        <v>68</v>
      </c>
      <c r="H12" s="285">
        <v>3</v>
      </c>
      <c r="I12" s="282">
        <v>125</v>
      </c>
      <c r="J12" s="284">
        <v>4.41</v>
      </c>
      <c r="K12" s="282">
        <v>122</v>
      </c>
      <c r="L12" s="282">
        <v>4</v>
      </c>
      <c r="M12" s="286">
        <v>184</v>
      </c>
      <c r="N12" s="287">
        <v>3.28</v>
      </c>
      <c r="O12" s="286">
        <v>232</v>
      </c>
      <c r="P12" s="282">
        <v>9</v>
      </c>
      <c r="Q12" s="286">
        <v>369</v>
      </c>
      <c r="R12" s="287">
        <v>3.88</v>
      </c>
    </row>
    <row r="13" spans="2:18" x14ac:dyDescent="0.25">
      <c r="B13" s="288" t="s">
        <v>151</v>
      </c>
      <c r="C13" s="289"/>
      <c r="D13" s="289"/>
      <c r="E13" s="289"/>
      <c r="F13" s="290"/>
      <c r="G13" s="289"/>
      <c r="H13" s="289"/>
      <c r="I13" s="269"/>
      <c r="J13" s="270"/>
      <c r="K13" s="269"/>
      <c r="L13" s="269"/>
      <c r="M13" s="269"/>
      <c r="N13" s="270"/>
      <c r="O13" s="269"/>
      <c r="P13" s="269"/>
      <c r="Q13" s="269"/>
      <c r="R13" s="270"/>
    </row>
    <row r="14" spans="2:18" x14ac:dyDescent="0.25">
      <c r="B14" s="288" t="s">
        <v>40</v>
      </c>
      <c r="C14" s="289"/>
      <c r="D14" s="289"/>
      <c r="E14" s="289"/>
      <c r="F14" s="290"/>
      <c r="G14" s="289"/>
      <c r="H14" s="289"/>
      <c r="I14" s="269"/>
      <c r="J14" s="270"/>
      <c r="K14" s="269"/>
      <c r="L14" s="269"/>
      <c r="M14" s="269"/>
      <c r="N14" s="270"/>
      <c r="O14" s="269"/>
      <c r="P14" s="269"/>
      <c r="Q14" s="269"/>
      <c r="R14" s="270"/>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4"/>
  <sheetViews>
    <sheetView workbookViewId="0">
      <selection activeCell="B2" sqref="B2:M14"/>
    </sheetView>
  </sheetViews>
  <sheetFormatPr defaultRowHeight="15" x14ac:dyDescent="0.25"/>
  <sheetData>
    <row r="2" spans="2:13" x14ac:dyDescent="0.25">
      <c r="B2" s="298" t="s">
        <v>159</v>
      </c>
      <c r="C2" s="297"/>
      <c r="D2" s="297"/>
      <c r="E2" s="297"/>
      <c r="F2" s="297"/>
      <c r="G2" s="297"/>
      <c r="H2" s="297"/>
      <c r="I2" s="297"/>
      <c r="J2" s="297"/>
      <c r="K2" s="297"/>
      <c r="L2" s="297"/>
      <c r="M2" s="297"/>
    </row>
    <row r="3" spans="2:13" x14ac:dyDescent="0.25">
      <c r="B3" s="299" t="s">
        <v>160</v>
      </c>
      <c r="C3" s="297"/>
      <c r="D3" s="297"/>
      <c r="E3" s="297"/>
      <c r="F3" s="297"/>
      <c r="G3" s="297"/>
      <c r="H3" s="297"/>
      <c r="I3" s="297"/>
      <c r="J3" s="297"/>
      <c r="K3" s="297"/>
      <c r="L3" s="297"/>
      <c r="M3" s="297"/>
    </row>
    <row r="4" spans="2:13" x14ac:dyDescent="0.25">
      <c r="B4" s="487" t="s">
        <v>161</v>
      </c>
      <c r="C4" s="488">
        <v>2019</v>
      </c>
      <c r="D4" s="488"/>
      <c r="E4" s="488"/>
      <c r="F4" s="488"/>
      <c r="G4" s="488"/>
      <c r="H4" s="488"/>
      <c r="I4" s="488"/>
      <c r="J4" s="488"/>
      <c r="K4" s="489" t="s">
        <v>162</v>
      </c>
      <c r="L4" s="489"/>
      <c r="M4" s="489"/>
    </row>
    <row r="5" spans="2:13" x14ac:dyDescent="0.25">
      <c r="B5" s="487"/>
      <c r="C5" s="488"/>
      <c r="D5" s="488"/>
      <c r="E5" s="488"/>
      <c r="F5" s="488"/>
      <c r="G5" s="488"/>
      <c r="H5" s="488"/>
      <c r="I5" s="488"/>
      <c r="J5" s="488"/>
      <c r="K5" s="490" t="s">
        <v>163</v>
      </c>
      <c r="L5" s="490"/>
      <c r="M5" s="490"/>
    </row>
    <row r="6" spans="2:13" ht="27" x14ac:dyDescent="0.25">
      <c r="B6" s="487"/>
      <c r="C6" s="300" t="s">
        <v>164</v>
      </c>
      <c r="D6" s="301" t="s">
        <v>165</v>
      </c>
      <c r="E6" s="300" t="s">
        <v>6</v>
      </c>
      <c r="F6" s="301" t="s">
        <v>165</v>
      </c>
      <c r="G6" s="300" t="s">
        <v>7</v>
      </c>
      <c r="H6" s="301" t="s">
        <v>165</v>
      </c>
      <c r="I6" s="300" t="s">
        <v>8</v>
      </c>
      <c r="J6" s="301" t="s">
        <v>165</v>
      </c>
      <c r="K6" s="302" t="s">
        <v>6</v>
      </c>
      <c r="L6" s="302" t="s">
        <v>7</v>
      </c>
      <c r="M6" s="302" t="s">
        <v>8</v>
      </c>
    </row>
    <row r="7" spans="2:13" x14ac:dyDescent="0.25">
      <c r="B7" s="303" t="s">
        <v>166</v>
      </c>
      <c r="C7" s="304">
        <v>2</v>
      </c>
      <c r="D7" s="305">
        <v>1.5267175572519083</v>
      </c>
      <c r="E7" s="306">
        <v>397</v>
      </c>
      <c r="F7" s="307">
        <v>43.96</v>
      </c>
      <c r="G7" s="308">
        <v>3</v>
      </c>
      <c r="H7" s="305">
        <v>10.34</v>
      </c>
      <c r="I7" s="306">
        <v>602</v>
      </c>
      <c r="J7" s="307">
        <v>40.57</v>
      </c>
      <c r="K7" s="323">
        <v>-25</v>
      </c>
      <c r="L7" s="324">
        <v>-1</v>
      </c>
      <c r="M7" s="323">
        <v>-22</v>
      </c>
    </row>
    <row r="8" spans="2:13" x14ac:dyDescent="0.25">
      <c r="B8" s="303" t="s">
        <v>167</v>
      </c>
      <c r="C8" s="304">
        <v>3</v>
      </c>
      <c r="D8" s="305">
        <v>2.2900763358778624</v>
      </c>
      <c r="E8" s="306">
        <v>38</v>
      </c>
      <c r="F8" s="307">
        <v>4.21</v>
      </c>
      <c r="G8" s="308">
        <v>0</v>
      </c>
      <c r="H8" s="305">
        <v>0</v>
      </c>
      <c r="I8" s="306">
        <v>60</v>
      </c>
      <c r="J8" s="307">
        <v>4.04</v>
      </c>
      <c r="K8" s="323">
        <v>1</v>
      </c>
      <c r="L8" s="325">
        <v>-1</v>
      </c>
      <c r="M8" s="323">
        <v>-13</v>
      </c>
    </row>
    <row r="9" spans="2:13" ht="27" x14ac:dyDescent="0.25">
      <c r="B9" s="309" t="s">
        <v>168</v>
      </c>
      <c r="C9" s="310">
        <v>5</v>
      </c>
      <c r="D9" s="311">
        <v>3.8167938931297711</v>
      </c>
      <c r="E9" s="312">
        <v>435</v>
      </c>
      <c r="F9" s="313">
        <v>48.17</v>
      </c>
      <c r="G9" s="314">
        <v>3</v>
      </c>
      <c r="H9" s="311">
        <v>10.34</v>
      </c>
      <c r="I9" s="312">
        <v>662</v>
      </c>
      <c r="J9" s="313">
        <v>44.61</v>
      </c>
      <c r="K9" s="326">
        <v>-24</v>
      </c>
      <c r="L9" s="327">
        <v>-2</v>
      </c>
      <c r="M9" s="326">
        <v>-35</v>
      </c>
    </row>
    <row r="10" spans="2:13" x14ac:dyDescent="0.25">
      <c r="B10" s="303" t="s">
        <v>169</v>
      </c>
      <c r="C10" s="304">
        <v>16</v>
      </c>
      <c r="D10" s="305">
        <v>12.213740458015266</v>
      </c>
      <c r="E10" s="315">
        <v>78</v>
      </c>
      <c r="F10" s="307">
        <v>8.64</v>
      </c>
      <c r="G10" s="308">
        <v>3</v>
      </c>
      <c r="H10" s="305">
        <v>10.34</v>
      </c>
      <c r="I10" s="306">
        <v>140</v>
      </c>
      <c r="J10" s="307">
        <v>9.43</v>
      </c>
      <c r="K10" s="323">
        <v>-5</v>
      </c>
      <c r="L10" s="325">
        <v>0</v>
      </c>
      <c r="M10" s="323">
        <v>0</v>
      </c>
    </row>
    <row r="11" spans="2:13" x14ac:dyDescent="0.25">
      <c r="B11" s="303" t="s">
        <v>170</v>
      </c>
      <c r="C11" s="304">
        <v>59</v>
      </c>
      <c r="D11" s="305">
        <v>45.038167938931295</v>
      </c>
      <c r="E11" s="315">
        <v>294</v>
      </c>
      <c r="F11" s="307">
        <v>32.56</v>
      </c>
      <c r="G11" s="308">
        <v>12</v>
      </c>
      <c r="H11" s="305">
        <v>41.38</v>
      </c>
      <c r="I11" s="315">
        <v>535</v>
      </c>
      <c r="J11" s="307">
        <v>36.049999999999997</v>
      </c>
      <c r="K11" s="323">
        <v>-48</v>
      </c>
      <c r="L11" s="325">
        <v>-14</v>
      </c>
      <c r="M11" s="323">
        <v>-55</v>
      </c>
    </row>
    <row r="12" spans="2:13" ht="27" x14ac:dyDescent="0.25">
      <c r="B12" s="303" t="s">
        <v>171</v>
      </c>
      <c r="C12" s="304">
        <v>51</v>
      </c>
      <c r="D12" s="305">
        <v>38.931297709923662</v>
      </c>
      <c r="E12" s="316">
        <v>96</v>
      </c>
      <c r="F12" s="307">
        <v>10.63</v>
      </c>
      <c r="G12" s="304">
        <v>11</v>
      </c>
      <c r="H12" s="305">
        <v>37.93</v>
      </c>
      <c r="I12" s="316">
        <v>147</v>
      </c>
      <c r="J12" s="307">
        <v>9.91</v>
      </c>
      <c r="K12" s="323">
        <v>1</v>
      </c>
      <c r="L12" s="325">
        <v>0</v>
      </c>
      <c r="M12" s="323">
        <v>-35</v>
      </c>
    </row>
    <row r="13" spans="2:13" ht="27" x14ac:dyDescent="0.25">
      <c r="B13" s="317" t="s">
        <v>172</v>
      </c>
      <c r="C13" s="310">
        <v>126</v>
      </c>
      <c r="D13" s="311">
        <v>96.18320610687023</v>
      </c>
      <c r="E13" s="318">
        <v>468</v>
      </c>
      <c r="F13" s="313">
        <v>51.83</v>
      </c>
      <c r="G13" s="310">
        <v>26</v>
      </c>
      <c r="H13" s="311">
        <v>89.66</v>
      </c>
      <c r="I13" s="318">
        <v>822</v>
      </c>
      <c r="J13" s="313">
        <v>55.39</v>
      </c>
      <c r="K13" s="326">
        <v>-52</v>
      </c>
      <c r="L13" s="328">
        <v>-14</v>
      </c>
      <c r="M13" s="326">
        <v>-90</v>
      </c>
    </row>
    <row r="14" spans="2:13" x14ac:dyDescent="0.25">
      <c r="B14" s="319" t="s">
        <v>11</v>
      </c>
      <c r="C14" s="320">
        <v>131</v>
      </c>
      <c r="D14" s="321">
        <v>100</v>
      </c>
      <c r="E14" s="322">
        <v>903</v>
      </c>
      <c r="F14" s="321">
        <v>100</v>
      </c>
      <c r="G14" s="322">
        <v>29</v>
      </c>
      <c r="H14" s="321">
        <v>100</v>
      </c>
      <c r="I14" s="322">
        <v>1484</v>
      </c>
      <c r="J14" s="321">
        <v>100</v>
      </c>
      <c r="K14" s="321">
        <v>-76</v>
      </c>
      <c r="L14" s="321">
        <v>-16</v>
      </c>
      <c r="M14" s="321">
        <v>-125</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workbookViewId="0">
      <selection activeCell="H12" sqref="H12"/>
    </sheetView>
  </sheetViews>
  <sheetFormatPr defaultRowHeight="15" x14ac:dyDescent="0.25"/>
  <cols>
    <col min="2" max="2" width="15.140625" customWidth="1"/>
    <col min="3" max="9" width="12.28515625" customWidth="1"/>
  </cols>
  <sheetData>
    <row r="2" spans="2:9" x14ac:dyDescent="0.25">
      <c r="B2" s="334" t="s">
        <v>173</v>
      </c>
      <c r="C2" s="334"/>
      <c r="D2" s="334"/>
      <c r="E2" s="334"/>
      <c r="F2" s="334"/>
      <c r="G2" s="330"/>
      <c r="H2" s="330"/>
      <c r="I2" s="330"/>
    </row>
    <row r="3" spans="2:9" ht="27" thickBot="1" x14ac:dyDescent="0.3">
      <c r="B3" s="350" t="s">
        <v>174</v>
      </c>
      <c r="C3" s="350"/>
      <c r="D3" s="350"/>
      <c r="E3" s="350"/>
      <c r="F3" s="350"/>
      <c r="G3" s="330"/>
      <c r="H3" s="330"/>
      <c r="I3" s="330"/>
    </row>
    <row r="4" spans="2:9" x14ac:dyDescent="0.25">
      <c r="B4" s="497" t="s">
        <v>161</v>
      </c>
      <c r="C4" s="491">
        <v>2019</v>
      </c>
      <c r="D4" s="491"/>
      <c r="E4" s="493">
        <v>2018</v>
      </c>
      <c r="F4" s="493"/>
      <c r="G4" s="330"/>
      <c r="H4" s="330"/>
      <c r="I4" s="330"/>
    </row>
    <row r="5" spans="2:9" ht="15.75" customHeight="1" thickBot="1" x14ac:dyDescent="0.3">
      <c r="B5" s="498"/>
      <c r="C5" s="492"/>
      <c r="D5" s="492"/>
      <c r="E5" s="494"/>
      <c r="F5" s="494"/>
      <c r="G5" s="330"/>
      <c r="H5" s="330"/>
      <c r="I5" s="330"/>
    </row>
    <row r="6" spans="2:9" ht="28.5" customHeight="1" thickBot="1" x14ac:dyDescent="0.3">
      <c r="B6" s="499"/>
      <c r="C6" s="336" t="s">
        <v>29</v>
      </c>
      <c r="D6" s="336" t="s">
        <v>23</v>
      </c>
      <c r="E6" s="336" t="s">
        <v>29</v>
      </c>
      <c r="F6" s="336" t="s">
        <v>23</v>
      </c>
      <c r="G6" s="330"/>
      <c r="H6" s="330"/>
      <c r="I6" s="330"/>
    </row>
    <row r="7" spans="2:9" ht="15.75" thickBot="1" x14ac:dyDescent="0.3">
      <c r="B7" s="337" t="s">
        <v>166</v>
      </c>
      <c r="C7" s="338">
        <v>0.75566750629722923</v>
      </c>
      <c r="D7" s="339">
        <v>0.49586776859504134</v>
      </c>
      <c r="E7" s="340">
        <v>0.94786729857819907</v>
      </c>
      <c r="F7" s="341">
        <v>0.63694267515923575</v>
      </c>
      <c r="G7" s="330"/>
      <c r="H7" s="330"/>
      <c r="I7" s="330"/>
    </row>
    <row r="8" spans="2:9" ht="15.75" thickBot="1" x14ac:dyDescent="0.3">
      <c r="B8" s="337" t="s">
        <v>167</v>
      </c>
      <c r="C8" s="338">
        <v>0</v>
      </c>
      <c r="D8" s="339">
        <v>0</v>
      </c>
      <c r="E8" s="340">
        <v>2.7027027027027026</v>
      </c>
      <c r="F8" s="341">
        <v>1.3513513513513513</v>
      </c>
      <c r="G8" s="330"/>
      <c r="H8" s="330"/>
      <c r="I8" s="330"/>
    </row>
    <row r="9" spans="2:9" ht="18.75" customHeight="1" thickBot="1" x14ac:dyDescent="0.3">
      <c r="B9" s="342" t="s">
        <v>168</v>
      </c>
      <c r="C9" s="346">
        <v>0.68965517241379315</v>
      </c>
      <c r="D9" s="347">
        <v>0.45112781954887221</v>
      </c>
      <c r="E9" s="348">
        <v>1.0893246187363834</v>
      </c>
      <c r="F9" s="349">
        <v>0.71225071225071224</v>
      </c>
      <c r="G9" s="330"/>
      <c r="H9" s="330"/>
      <c r="I9" s="330"/>
    </row>
    <row r="10" spans="2:9" ht="15.75" thickBot="1" x14ac:dyDescent="0.3">
      <c r="B10" s="337" t="s">
        <v>169</v>
      </c>
      <c r="C10" s="338">
        <v>3.8461538461538463</v>
      </c>
      <c r="D10" s="339">
        <v>2.0979020979020979</v>
      </c>
      <c r="E10" s="340">
        <v>3.6144578313253009</v>
      </c>
      <c r="F10" s="341">
        <v>2.0979020979020979</v>
      </c>
      <c r="G10" s="330"/>
      <c r="H10" s="330"/>
      <c r="I10" s="330"/>
    </row>
    <row r="11" spans="2:9" ht="15.75" thickBot="1" x14ac:dyDescent="0.3">
      <c r="B11" s="337" t="s">
        <v>170</v>
      </c>
      <c r="C11" s="338">
        <v>4.0816326530612246</v>
      </c>
      <c r="D11" s="339">
        <v>2.1937842778793417</v>
      </c>
      <c r="E11" s="340">
        <v>7.6023391812865491</v>
      </c>
      <c r="F11" s="341">
        <v>4.220779220779221</v>
      </c>
      <c r="G11" s="330"/>
      <c r="H11" s="330"/>
      <c r="I11" s="330"/>
    </row>
    <row r="12" spans="2:9" ht="17.25" customHeight="1" thickBot="1" x14ac:dyDescent="0.3">
      <c r="B12" s="337" t="s">
        <v>171</v>
      </c>
      <c r="C12" s="338">
        <v>11.458333333333332</v>
      </c>
      <c r="D12" s="339">
        <v>6.962025316455696</v>
      </c>
      <c r="E12" s="340">
        <v>11.578947368421053</v>
      </c>
      <c r="F12" s="341">
        <v>5.6994818652849739</v>
      </c>
      <c r="G12" s="330"/>
      <c r="H12" s="330"/>
      <c r="I12" s="330"/>
    </row>
    <row r="13" spans="2:9" ht="21.75" customHeight="1" thickBot="1" x14ac:dyDescent="0.3">
      <c r="B13" s="343" t="s">
        <v>172</v>
      </c>
      <c r="C13" s="346">
        <v>5.5555555555555554</v>
      </c>
      <c r="D13" s="347">
        <v>3.0660377358490565</v>
      </c>
      <c r="E13" s="348">
        <v>7.6923076923076925</v>
      </c>
      <c r="F13" s="349">
        <v>4.2016806722689077</v>
      </c>
      <c r="G13" s="330"/>
      <c r="H13" s="330"/>
      <c r="I13" s="330"/>
    </row>
    <row r="14" spans="2:9" ht="15.75" thickBot="1" x14ac:dyDescent="0.3">
      <c r="B14" s="344" t="s">
        <v>11</v>
      </c>
      <c r="C14" s="345">
        <v>3.211517165005537</v>
      </c>
      <c r="D14" s="345">
        <v>1.9167217448777263</v>
      </c>
      <c r="E14" s="345">
        <v>4.5965270684371804</v>
      </c>
      <c r="F14" s="345">
        <v>2.7206771463119712</v>
      </c>
      <c r="G14" s="330"/>
      <c r="H14" s="330"/>
      <c r="I14" s="330"/>
    </row>
    <row r="15" spans="2:9" ht="16.5" x14ac:dyDescent="0.3">
      <c r="B15" s="495" t="s">
        <v>175</v>
      </c>
      <c r="C15" s="496"/>
      <c r="D15" s="496"/>
      <c r="E15" s="496"/>
      <c r="F15" s="496"/>
      <c r="G15" s="496"/>
      <c r="H15" s="496"/>
      <c r="I15" s="496"/>
    </row>
    <row r="16" spans="2:9" ht="16.5" x14ac:dyDescent="0.3">
      <c r="B16" s="495" t="s">
        <v>176</v>
      </c>
      <c r="C16" s="496"/>
      <c r="D16" s="496"/>
      <c r="E16" s="496"/>
      <c r="F16" s="496"/>
      <c r="G16" s="496"/>
      <c r="H16" s="496"/>
      <c r="I16" s="496"/>
    </row>
  </sheetData>
  <mergeCells count="5">
    <mergeCell ref="C4:D5"/>
    <mergeCell ref="E4:F5"/>
    <mergeCell ref="B15:I15"/>
    <mergeCell ref="B16:I16"/>
    <mergeCell ref="B4:B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1"/>
  <sheetViews>
    <sheetView topLeftCell="A16" workbookViewId="0">
      <selection activeCell="M6" sqref="M6:M19"/>
    </sheetView>
  </sheetViews>
  <sheetFormatPr defaultRowHeight="15" x14ac:dyDescent="0.25"/>
  <cols>
    <col min="2" max="2" width="19.7109375" customWidth="1"/>
  </cols>
  <sheetData>
    <row r="2" spans="2:13" x14ac:dyDescent="0.25">
      <c r="B2" s="268" t="s">
        <v>193</v>
      </c>
      <c r="C2" s="269"/>
      <c r="D2" s="269"/>
      <c r="E2" s="269"/>
      <c r="F2" s="329"/>
      <c r="G2" s="329"/>
      <c r="H2" s="329"/>
      <c r="I2" s="269"/>
      <c r="J2" s="269"/>
    </row>
    <row r="3" spans="2:13" x14ac:dyDescent="0.25">
      <c r="B3" s="271" t="s">
        <v>194</v>
      </c>
      <c r="C3" s="269"/>
      <c r="D3" s="269"/>
      <c r="E3" s="269"/>
      <c r="F3" s="329"/>
      <c r="G3" s="329"/>
      <c r="H3" s="329"/>
      <c r="I3" s="269"/>
      <c r="J3" s="269"/>
    </row>
    <row r="4" spans="2:13" x14ac:dyDescent="0.25">
      <c r="B4" s="500" t="s">
        <v>177</v>
      </c>
      <c r="C4" s="501" t="s">
        <v>45</v>
      </c>
      <c r="D4" s="501" t="s">
        <v>7</v>
      </c>
      <c r="E4" s="501" t="s">
        <v>8</v>
      </c>
      <c r="F4" s="502" t="s">
        <v>178</v>
      </c>
      <c r="G4" s="502"/>
      <c r="H4" s="502"/>
      <c r="I4" s="503" t="s">
        <v>89</v>
      </c>
      <c r="J4" s="269"/>
    </row>
    <row r="5" spans="2:13" x14ac:dyDescent="0.25">
      <c r="B5" s="500"/>
      <c r="C5" s="333" t="s">
        <v>6</v>
      </c>
      <c r="D5" s="333" t="s">
        <v>7</v>
      </c>
      <c r="E5" s="333" t="s">
        <v>8</v>
      </c>
      <c r="F5" s="333" t="s">
        <v>6</v>
      </c>
      <c r="G5" s="333" t="s">
        <v>7</v>
      </c>
      <c r="H5" s="333" t="s">
        <v>8</v>
      </c>
      <c r="I5" s="503"/>
      <c r="J5" s="269"/>
    </row>
    <row r="6" spans="2:13" ht="27" customHeight="1" x14ac:dyDescent="0.25">
      <c r="B6" s="203" t="s">
        <v>179</v>
      </c>
      <c r="C6" s="219">
        <v>68</v>
      </c>
      <c r="D6" s="75">
        <v>7</v>
      </c>
      <c r="E6" s="219">
        <v>136</v>
      </c>
      <c r="F6" s="351">
        <v>7.53</v>
      </c>
      <c r="G6" s="204">
        <v>24.14</v>
      </c>
      <c r="H6" s="351">
        <v>9.16</v>
      </c>
      <c r="I6" s="204">
        <v>10.294117647058822</v>
      </c>
      <c r="J6" s="269"/>
    </row>
    <row r="7" spans="2:13" ht="27" customHeight="1" x14ac:dyDescent="0.25">
      <c r="B7" s="203" t="s">
        <v>180</v>
      </c>
      <c r="C7" s="219">
        <v>246</v>
      </c>
      <c r="D7" s="75">
        <v>4</v>
      </c>
      <c r="E7" s="219">
        <v>451</v>
      </c>
      <c r="F7" s="351">
        <v>27.24</v>
      </c>
      <c r="G7" s="204">
        <v>13.79</v>
      </c>
      <c r="H7" s="351">
        <v>30.39</v>
      </c>
      <c r="I7" s="204">
        <v>1.6260162601626018</v>
      </c>
      <c r="J7" s="269"/>
      <c r="M7" s="330"/>
    </row>
    <row r="8" spans="2:13" ht="27" customHeight="1" x14ac:dyDescent="0.25">
      <c r="B8" s="203" t="s">
        <v>181</v>
      </c>
      <c r="C8" s="219">
        <v>56</v>
      </c>
      <c r="D8" s="75">
        <v>1</v>
      </c>
      <c r="E8" s="219">
        <v>104</v>
      </c>
      <c r="F8" s="351">
        <v>6.2</v>
      </c>
      <c r="G8" s="204">
        <v>3.45</v>
      </c>
      <c r="H8" s="351">
        <v>7.01</v>
      </c>
      <c r="I8" s="204">
        <v>1.7857142857142856</v>
      </c>
      <c r="J8" s="269"/>
      <c r="M8" s="330"/>
    </row>
    <row r="9" spans="2:13" ht="27" customHeight="1" x14ac:dyDescent="0.25">
      <c r="B9" s="203" t="s">
        <v>182</v>
      </c>
      <c r="C9" s="219">
        <v>153</v>
      </c>
      <c r="D9" s="75">
        <v>0</v>
      </c>
      <c r="E9" s="219">
        <v>288</v>
      </c>
      <c r="F9" s="351">
        <v>16.940000000000001</v>
      </c>
      <c r="G9" s="204">
        <v>0</v>
      </c>
      <c r="H9" s="351">
        <v>19.41</v>
      </c>
      <c r="I9" s="204">
        <v>0</v>
      </c>
      <c r="J9" s="269"/>
      <c r="M9" s="330"/>
    </row>
    <row r="10" spans="2:13" ht="27" customHeight="1" x14ac:dyDescent="0.25">
      <c r="B10" s="203" t="s">
        <v>183</v>
      </c>
      <c r="C10" s="219">
        <v>12</v>
      </c>
      <c r="D10" s="75">
        <v>1</v>
      </c>
      <c r="E10" s="219">
        <v>18</v>
      </c>
      <c r="F10" s="351">
        <v>1.33</v>
      </c>
      <c r="G10" s="204">
        <v>3.45</v>
      </c>
      <c r="H10" s="351">
        <v>1.21</v>
      </c>
      <c r="I10" s="204">
        <v>8.3333333333333321</v>
      </c>
      <c r="J10" s="269"/>
      <c r="M10" s="330"/>
    </row>
    <row r="11" spans="2:13" ht="27" customHeight="1" x14ac:dyDescent="0.25">
      <c r="B11" s="352" t="s">
        <v>184</v>
      </c>
      <c r="C11" s="353">
        <v>535</v>
      </c>
      <c r="D11" s="354">
        <v>13</v>
      </c>
      <c r="E11" s="353">
        <v>997</v>
      </c>
      <c r="F11" s="355">
        <v>59.25</v>
      </c>
      <c r="G11" s="356">
        <v>44.83</v>
      </c>
      <c r="H11" s="355">
        <v>67.180000000000007</v>
      </c>
      <c r="I11" s="356">
        <v>2.4299065420560746</v>
      </c>
      <c r="J11" s="269"/>
      <c r="M11" s="330"/>
    </row>
    <row r="12" spans="2:13" ht="27" customHeight="1" x14ac:dyDescent="0.25">
      <c r="B12" s="203" t="s">
        <v>185</v>
      </c>
      <c r="C12" s="219">
        <v>105</v>
      </c>
      <c r="D12" s="75">
        <v>3</v>
      </c>
      <c r="E12" s="219">
        <v>118</v>
      </c>
      <c r="F12" s="351">
        <v>11.63</v>
      </c>
      <c r="G12" s="204">
        <v>10.34</v>
      </c>
      <c r="H12" s="351">
        <v>7.95</v>
      </c>
      <c r="I12" s="204">
        <v>2.8571428571428572</v>
      </c>
      <c r="J12" s="269"/>
      <c r="M12" s="330"/>
    </row>
    <row r="13" spans="2:13" ht="27" customHeight="1" x14ac:dyDescent="0.25">
      <c r="B13" s="203" t="s">
        <v>186</v>
      </c>
      <c r="C13" s="219">
        <v>17</v>
      </c>
      <c r="D13" s="75">
        <v>0</v>
      </c>
      <c r="E13" s="219">
        <v>22</v>
      </c>
      <c r="F13" s="351">
        <v>1.88</v>
      </c>
      <c r="G13" s="204">
        <v>0</v>
      </c>
      <c r="H13" s="351">
        <v>1.48</v>
      </c>
      <c r="I13" s="204">
        <v>0</v>
      </c>
      <c r="J13" s="269"/>
      <c r="M13" s="330"/>
    </row>
    <row r="14" spans="2:13" ht="27" customHeight="1" x14ac:dyDescent="0.25">
      <c r="B14" s="203" t="s">
        <v>187</v>
      </c>
      <c r="C14" s="219">
        <v>76</v>
      </c>
      <c r="D14" s="75">
        <v>3</v>
      </c>
      <c r="E14" s="219">
        <v>102</v>
      </c>
      <c r="F14" s="351">
        <v>8.42</v>
      </c>
      <c r="G14" s="204">
        <v>10.34</v>
      </c>
      <c r="H14" s="351">
        <v>6.87</v>
      </c>
      <c r="I14" s="204">
        <v>3.9473684210526314</v>
      </c>
      <c r="J14" s="269"/>
      <c r="M14" s="330"/>
    </row>
    <row r="15" spans="2:13" ht="27" customHeight="1" x14ac:dyDescent="0.25">
      <c r="B15" s="203" t="s">
        <v>188</v>
      </c>
      <c r="C15" s="219">
        <v>163</v>
      </c>
      <c r="D15" s="75">
        <v>10</v>
      </c>
      <c r="E15" s="219">
        <v>237</v>
      </c>
      <c r="F15" s="351">
        <v>18.05</v>
      </c>
      <c r="G15" s="204">
        <v>34.479999999999997</v>
      </c>
      <c r="H15" s="351">
        <v>15.97</v>
      </c>
      <c r="I15" s="204">
        <v>6.1349693251533743</v>
      </c>
      <c r="J15" s="269"/>
      <c r="M15" s="330"/>
    </row>
    <row r="16" spans="2:13" ht="27" customHeight="1" x14ac:dyDescent="0.25">
      <c r="B16" s="203" t="s">
        <v>189</v>
      </c>
      <c r="C16" s="219">
        <v>1</v>
      </c>
      <c r="D16" s="75">
        <v>0</v>
      </c>
      <c r="E16" s="219">
        <v>1</v>
      </c>
      <c r="F16" s="351">
        <v>0.11</v>
      </c>
      <c r="G16" s="204">
        <v>0</v>
      </c>
      <c r="H16" s="351">
        <v>7.0000000000000007E-2</v>
      </c>
      <c r="I16" s="204">
        <v>0</v>
      </c>
      <c r="J16" s="269"/>
      <c r="M16" s="330"/>
    </row>
    <row r="17" spans="2:13" ht="27" customHeight="1" x14ac:dyDescent="0.25">
      <c r="B17" s="203" t="s">
        <v>190</v>
      </c>
      <c r="C17" s="219">
        <v>6</v>
      </c>
      <c r="D17" s="75">
        <v>0</v>
      </c>
      <c r="E17" s="219">
        <v>7</v>
      </c>
      <c r="F17" s="351">
        <v>0.66</v>
      </c>
      <c r="G17" s="204">
        <v>0</v>
      </c>
      <c r="H17" s="351">
        <v>0.47</v>
      </c>
      <c r="I17" s="204">
        <v>0</v>
      </c>
      <c r="J17" s="269"/>
      <c r="M17" s="330"/>
    </row>
    <row r="18" spans="2:13" ht="27" customHeight="1" x14ac:dyDescent="0.25">
      <c r="B18" s="352" t="s">
        <v>191</v>
      </c>
      <c r="C18" s="353">
        <v>368</v>
      </c>
      <c r="D18" s="354">
        <v>16</v>
      </c>
      <c r="E18" s="353">
        <v>487</v>
      </c>
      <c r="F18" s="355">
        <v>40.75</v>
      </c>
      <c r="G18" s="356">
        <v>55.17</v>
      </c>
      <c r="H18" s="355">
        <v>32.82</v>
      </c>
      <c r="I18" s="356">
        <v>4.3478260869565215</v>
      </c>
      <c r="J18" s="269"/>
      <c r="M18" s="330"/>
    </row>
    <row r="19" spans="2:13" ht="27" customHeight="1" x14ac:dyDescent="0.25">
      <c r="B19" s="357" t="s">
        <v>192</v>
      </c>
      <c r="C19" s="358">
        <v>903</v>
      </c>
      <c r="D19" s="358">
        <v>29</v>
      </c>
      <c r="E19" s="358">
        <v>1484</v>
      </c>
      <c r="F19" s="358">
        <v>100</v>
      </c>
      <c r="G19" s="358">
        <v>100</v>
      </c>
      <c r="H19" s="358">
        <v>100</v>
      </c>
      <c r="I19" s="358">
        <v>3.211517165005537</v>
      </c>
      <c r="J19" s="269"/>
      <c r="M19" s="330"/>
    </row>
    <row r="20" spans="2:13" x14ac:dyDescent="0.25">
      <c r="B20" s="359" t="s">
        <v>25</v>
      </c>
      <c r="C20" s="269"/>
      <c r="D20" s="269"/>
      <c r="E20" s="269"/>
      <c r="F20" s="329"/>
      <c r="G20" s="329"/>
      <c r="H20" s="329"/>
      <c r="I20" s="269"/>
      <c r="J20" s="269"/>
    </row>
    <row r="21" spans="2:13" x14ac:dyDescent="0.25">
      <c r="B21" s="359" t="s">
        <v>26</v>
      </c>
      <c r="C21" s="269"/>
      <c r="D21" s="269"/>
      <c r="E21" s="269"/>
      <c r="F21" s="329"/>
      <c r="G21" s="329"/>
      <c r="H21" s="329"/>
      <c r="I21" s="269"/>
      <c r="J21" s="269"/>
    </row>
  </sheetData>
  <mergeCells count="4">
    <mergeCell ref="B4:B5"/>
    <mergeCell ref="C4:E4"/>
    <mergeCell ref="F4:H4"/>
    <mergeCell ref="I4:I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topLeftCell="A4" workbookViewId="0">
      <selection activeCell="K9" sqref="K9"/>
    </sheetView>
  </sheetViews>
  <sheetFormatPr defaultRowHeight="15" x14ac:dyDescent="0.25"/>
  <cols>
    <col min="2" max="2" width="22.42578125" customWidth="1"/>
  </cols>
  <sheetData>
    <row r="2" spans="2:8" x14ac:dyDescent="0.25">
      <c r="B2" s="268" t="s">
        <v>233</v>
      </c>
      <c r="C2" s="330"/>
      <c r="D2" s="330"/>
      <c r="E2" s="330"/>
      <c r="F2" s="330"/>
      <c r="G2" s="330"/>
      <c r="H2" s="330"/>
    </row>
    <row r="3" spans="2:8" x14ac:dyDescent="0.25">
      <c r="B3" s="332" t="s">
        <v>234</v>
      </c>
      <c r="C3" s="330"/>
      <c r="D3" s="330"/>
      <c r="E3" s="330"/>
      <c r="F3" s="330"/>
      <c r="G3" s="330"/>
      <c r="H3" s="330"/>
    </row>
    <row r="4" spans="2:8" x14ac:dyDescent="0.25">
      <c r="B4" s="506" t="s">
        <v>235</v>
      </c>
      <c r="C4" s="444" t="s">
        <v>81</v>
      </c>
      <c r="D4" s="444"/>
      <c r="E4" s="450" t="s">
        <v>236</v>
      </c>
      <c r="F4" s="450"/>
      <c r="G4" s="444" t="s">
        <v>24</v>
      </c>
      <c r="H4" s="444"/>
    </row>
    <row r="5" spans="2:8" x14ac:dyDescent="0.25">
      <c r="B5" s="506"/>
      <c r="C5" s="379" t="s">
        <v>45</v>
      </c>
      <c r="D5" s="379" t="s">
        <v>165</v>
      </c>
      <c r="E5" s="379" t="s">
        <v>45</v>
      </c>
      <c r="F5" s="379" t="s">
        <v>165</v>
      </c>
      <c r="G5" s="379" t="s">
        <v>45</v>
      </c>
      <c r="H5" s="379" t="s">
        <v>165</v>
      </c>
    </row>
    <row r="6" spans="2:8" ht="45" customHeight="1" x14ac:dyDescent="0.25">
      <c r="B6" s="44" t="s">
        <v>237</v>
      </c>
      <c r="C6" s="211">
        <v>78</v>
      </c>
      <c r="D6" s="292">
        <v>11.9</v>
      </c>
      <c r="E6" s="211">
        <v>90</v>
      </c>
      <c r="F6" s="292">
        <v>18.3</v>
      </c>
      <c r="G6" s="211">
        <v>168</v>
      </c>
      <c r="H6" s="292">
        <v>14.6</v>
      </c>
    </row>
    <row r="7" spans="2:8" ht="45" customHeight="1" x14ac:dyDescent="0.25">
      <c r="B7" s="44" t="s">
        <v>238</v>
      </c>
      <c r="C7" s="211">
        <v>102</v>
      </c>
      <c r="D7" s="292">
        <v>15.5</v>
      </c>
      <c r="E7" s="211">
        <v>27</v>
      </c>
      <c r="F7" s="292">
        <v>5.5</v>
      </c>
      <c r="G7" s="211">
        <v>129</v>
      </c>
      <c r="H7" s="292">
        <v>11.2</v>
      </c>
    </row>
    <row r="8" spans="2:8" ht="45" customHeight="1" x14ac:dyDescent="0.25">
      <c r="B8" s="44" t="s">
        <v>239</v>
      </c>
      <c r="C8" s="211">
        <v>20</v>
      </c>
      <c r="D8" s="292">
        <v>3</v>
      </c>
      <c r="E8" s="211">
        <v>14</v>
      </c>
      <c r="F8" s="292">
        <v>2.8</v>
      </c>
      <c r="G8" s="211">
        <v>34</v>
      </c>
      <c r="H8" s="292">
        <v>3</v>
      </c>
    </row>
    <row r="9" spans="2:8" ht="45" customHeight="1" x14ac:dyDescent="0.25">
      <c r="B9" s="44" t="s">
        <v>240</v>
      </c>
      <c r="C9" s="211">
        <v>39</v>
      </c>
      <c r="D9" s="292">
        <v>5.9</v>
      </c>
      <c r="E9" s="211">
        <v>6</v>
      </c>
      <c r="F9" s="292">
        <v>1.2</v>
      </c>
      <c r="G9" s="211">
        <v>45</v>
      </c>
      <c r="H9" s="292">
        <v>3.9</v>
      </c>
    </row>
    <row r="10" spans="2:8" ht="45" customHeight="1" x14ac:dyDescent="0.25">
      <c r="B10" s="44" t="s">
        <v>241</v>
      </c>
      <c r="C10" s="211">
        <v>41</v>
      </c>
      <c r="D10" s="292">
        <v>6.3</v>
      </c>
      <c r="E10" s="211">
        <v>7</v>
      </c>
      <c r="F10" s="292">
        <v>1.4</v>
      </c>
      <c r="G10" s="211">
        <v>48</v>
      </c>
      <c r="H10" s="292">
        <v>4.2</v>
      </c>
    </row>
    <row r="11" spans="2:8" ht="45" customHeight="1" x14ac:dyDescent="0.25">
      <c r="B11" s="44" t="s">
        <v>242</v>
      </c>
      <c r="C11" s="211">
        <v>2</v>
      </c>
      <c r="D11" s="292">
        <v>0.3</v>
      </c>
      <c r="E11" s="211" t="s">
        <v>38</v>
      </c>
      <c r="F11" s="292" t="s">
        <v>38</v>
      </c>
      <c r="G11" s="211">
        <v>2</v>
      </c>
      <c r="H11" s="292">
        <v>0.2</v>
      </c>
    </row>
    <row r="12" spans="2:8" ht="45" customHeight="1" x14ac:dyDescent="0.25">
      <c r="B12" s="44" t="s">
        <v>243</v>
      </c>
      <c r="C12" s="211">
        <v>115</v>
      </c>
      <c r="D12" s="292">
        <v>17.5</v>
      </c>
      <c r="E12" s="211">
        <v>105</v>
      </c>
      <c r="F12" s="292">
        <v>21.3</v>
      </c>
      <c r="G12" s="211">
        <v>220</v>
      </c>
      <c r="H12" s="292">
        <v>19.2</v>
      </c>
    </row>
    <row r="13" spans="2:8" ht="45" customHeight="1" x14ac:dyDescent="0.25">
      <c r="B13" s="44" t="s">
        <v>244</v>
      </c>
      <c r="C13" s="211">
        <v>111</v>
      </c>
      <c r="D13" s="292">
        <v>16.899999999999999</v>
      </c>
      <c r="E13" s="211">
        <v>95</v>
      </c>
      <c r="F13" s="292">
        <v>19.3</v>
      </c>
      <c r="G13" s="211">
        <v>206</v>
      </c>
      <c r="H13" s="292">
        <v>17.899999999999999</v>
      </c>
    </row>
    <row r="14" spans="2:8" ht="45" customHeight="1" x14ac:dyDescent="0.25">
      <c r="B14" s="44" t="s">
        <v>245</v>
      </c>
      <c r="C14" s="211">
        <v>4</v>
      </c>
      <c r="D14" s="292">
        <v>0.6</v>
      </c>
      <c r="E14" s="211">
        <v>10</v>
      </c>
      <c r="F14" s="292">
        <v>2</v>
      </c>
      <c r="G14" s="211">
        <v>14</v>
      </c>
      <c r="H14" s="292">
        <v>1.2</v>
      </c>
    </row>
    <row r="15" spans="2:8" ht="45" customHeight="1" x14ac:dyDescent="0.25">
      <c r="B15" s="44" t="s">
        <v>246</v>
      </c>
      <c r="C15" s="211">
        <v>74</v>
      </c>
      <c r="D15" s="292">
        <v>11.3</v>
      </c>
      <c r="E15" s="211">
        <v>43</v>
      </c>
      <c r="F15" s="292">
        <v>8.6999999999999993</v>
      </c>
      <c r="G15" s="211">
        <v>117</v>
      </c>
      <c r="H15" s="292">
        <v>10.199999999999999</v>
      </c>
    </row>
    <row r="16" spans="2:8" ht="45" customHeight="1" x14ac:dyDescent="0.25">
      <c r="B16" s="44" t="s">
        <v>247</v>
      </c>
      <c r="C16" s="211">
        <v>66</v>
      </c>
      <c r="D16" s="292">
        <v>10.1</v>
      </c>
      <c r="E16" s="211">
        <v>21</v>
      </c>
      <c r="F16" s="292">
        <v>4.3</v>
      </c>
      <c r="G16" s="211">
        <v>87</v>
      </c>
      <c r="H16" s="292">
        <v>7.6</v>
      </c>
    </row>
    <row r="17" spans="2:8" ht="45" customHeight="1" x14ac:dyDescent="0.25">
      <c r="B17" s="44" t="s">
        <v>248</v>
      </c>
      <c r="C17" s="211">
        <v>13</v>
      </c>
      <c r="D17" s="292">
        <v>2</v>
      </c>
      <c r="E17" s="211">
        <v>3</v>
      </c>
      <c r="F17" s="292">
        <v>0.6</v>
      </c>
      <c r="G17" s="211">
        <v>16</v>
      </c>
      <c r="H17" s="292">
        <v>1.4</v>
      </c>
    </row>
    <row r="18" spans="2:8" ht="45" customHeight="1" x14ac:dyDescent="0.25">
      <c r="B18" s="44" t="s">
        <v>249</v>
      </c>
      <c r="C18" s="211">
        <v>11</v>
      </c>
      <c r="D18" s="292">
        <v>1.7</v>
      </c>
      <c r="E18" s="211">
        <v>8</v>
      </c>
      <c r="F18" s="292">
        <v>1.6</v>
      </c>
      <c r="G18" s="211">
        <v>19</v>
      </c>
      <c r="H18" s="292">
        <v>1.7</v>
      </c>
    </row>
    <row r="19" spans="2:8" ht="45" customHeight="1" x14ac:dyDescent="0.25">
      <c r="B19" s="44" t="s">
        <v>250</v>
      </c>
      <c r="C19" s="211">
        <v>8</v>
      </c>
      <c r="D19" s="292">
        <v>1.2</v>
      </c>
      <c r="E19" s="211">
        <v>11</v>
      </c>
      <c r="F19" s="292">
        <v>2.2000000000000002</v>
      </c>
      <c r="G19" s="211">
        <v>19</v>
      </c>
      <c r="H19" s="292">
        <v>1.7</v>
      </c>
    </row>
    <row r="20" spans="2:8" ht="45" customHeight="1" x14ac:dyDescent="0.25">
      <c r="B20" s="44" t="s">
        <v>251</v>
      </c>
      <c r="C20" s="211">
        <v>52</v>
      </c>
      <c r="D20" s="292">
        <v>7.9</v>
      </c>
      <c r="E20" s="211" t="s">
        <v>38</v>
      </c>
      <c r="F20" s="292" t="s">
        <v>38</v>
      </c>
      <c r="G20" s="211">
        <v>52</v>
      </c>
      <c r="H20" s="292">
        <v>4.5</v>
      </c>
    </row>
    <row r="21" spans="2:8" ht="45" customHeight="1" x14ac:dyDescent="0.25">
      <c r="B21" s="44" t="s">
        <v>252</v>
      </c>
      <c r="C21" s="211">
        <v>22</v>
      </c>
      <c r="D21" s="292">
        <v>3.4</v>
      </c>
      <c r="E21" s="211">
        <v>28</v>
      </c>
      <c r="F21" s="292">
        <v>5.7</v>
      </c>
      <c r="G21" s="211">
        <v>50</v>
      </c>
      <c r="H21" s="292">
        <v>4.4000000000000004</v>
      </c>
    </row>
    <row r="22" spans="2:8" ht="45" customHeight="1" x14ac:dyDescent="0.25">
      <c r="B22" s="44" t="s">
        <v>253</v>
      </c>
      <c r="C22" s="211">
        <v>4</v>
      </c>
      <c r="D22" s="292">
        <v>0.6</v>
      </c>
      <c r="E22" s="211">
        <v>2</v>
      </c>
      <c r="F22" s="292">
        <v>0.4</v>
      </c>
      <c r="G22" s="211">
        <v>6</v>
      </c>
      <c r="H22" s="292">
        <v>0.5</v>
      </c>
    </row>
    <row r="23" spans="2:8" ht="45" customHeight="1" x14ac:dyDescent="0.25">
      <c r="B23" s="44" t="s">
        <v>254</v>
      </c>
      <c r="C23" s="211" t="s">
        <v>38</v>
      </c>
      <c r="D23" s="292" t="s">
        <v>38</v>
      </c>
      <c r="E23" s="211">
        <v>6</v>
      </c>
      <c r="F23" s="292">
        <v>1.2</v>
      </c>
      <c r="G23" s="211">
        <v>6</v>
      </c>
      <c r="H23" s="292">
        <v>0.5</v>
      </c>
    </row>
    <row r="24" spans="2:8" ht="45" customHeight="1" x14ac:dyDescent="0.25">
      <c r="B24" s="44" t="s">
        <v>255</v>
      </c>
      <c r="C24" s="211">
        <v>4</v>
      </c>
      <c r="D24" s="292">
        <v>0.6</v>
      </c>
      <c r="E24" s="211">
        <v>7</v>
      </c>
      <c r="F24" s="292">
        <v>1.4</v>
      </c>
      <c r="G24" s="211">
        <v>11</v>
      </c>
      <c r="H24" s="292">
        <v>1</v>
      </c>
    </row>
    <row r="25" spans="2:8" ht="45" customHeight="1" x14ac:dyDescent="0.25">
      <c r="B25" s="44" t="s">
        <v>256</v>
      </c>
      <c r="C25" s="211">
        <v>6</v>
      </c>
      <c r="D25" s="292">
        <v>0.9</v>
      </c>
      <c r="E25" s="211">
        <v>8</v>
      </c>
      <c r="F25" s="292">
        <v>1.6</v>
      </c>
      <c r="G25" s="211">
        <v>14</v>
      </c>
      <c r="H25" s="292">
        <v>1.2</v>
      </c>
    </row>
    <row r="26" spans="2:8" ht="45" customHeight="1" x14ac:dyDescent="0.25">
      <c r="B26" s="44" t="s">
        <v>257</v>
      </c>
      <c r="C26" s="211">
        <v>18</v>
      </c>
      <c r="D26" s="292">
        <v>2.7</v>
      </c>
      <c r="E26" s="211">
        <v>44</v>
      </c>
      <c r="F26" s="292">
        <v>8.9</v>
      </c>
      <c r="G26" s="211">
        <v>62</v>
      </c>
      <c r="H26" s="292">
        <v>5.4</v>
      </c>
    </row>
    <row r="27" spans="2:8" ht="45" customHeight="1" x14ac:dyDescent="0.25">
      <c r="B27" s="44" t="s">
        <v>258</v>
      </c>
      <c r="C27" s="211">
        <v>24</v>
      </c>
      <c r="D27" s="292">
        <v>3.7</v>
      </c>
      <c r="E27" s="211">
        <v>5</v>
      </c>
      <c r="F27" s="292">
        <v>1</v>
      </c>
      <c r="G27" s="211">
        <v>29</v>
      </c>
      <c r="H27" s="292">
        <v>2.5</v>
      </c>
    </row>
    <row r="28" spans="2:8" ht="45" customHeight="1" x14ac:dyDescent="0.25">
      <c r="B28" s="44" t="s">
        <v>259</v>
      </c>
      <c r="C28" s="211">
        <v>597</v>
      </c>
      <c r="D28" s="292">
        <v>91</v>
      </c>
      <c r="E28" s="211">
        <v>408</v>
      </c>
      <c r="F28" s="292">
        <v>82.9</v>
      </c>
      <c r="G28" s="211">
        <v>1005</v>
      </c>
      <c r="H28" s="292">
        <v>87.5</v>
      </c>
    </row>
    <row r="29" spans="2:8" x14ac:dyDescent="0.25">
      <c r="B29" s="44" t="s">
        <v>260</v>
      </c>
      <c r="C29" s="211">
        <v>59</v>
      </c>
      <c r="D29" s="292">
        <v>9</v>
      </c>
      <c r="E29" s="211">
        <v>84</v>
      </c>
      <c r="F29" s="292">
        <v>17.100000000000001</v>
      </c>
      <c r="G29" s="211">
        <v>143</v>
      </c>
      <c r="H29" s="292">
        <v>12.5</v>
      </c>
    </row>
    <row r="30" spans="2:8" x14ac:dyDescent="0.25">
      <c r="B30" s="293" t="s">
        <v>261</v>
      </c>
      <c r="C30" s="224">
        <v>656</v>
      </c>
      <c r="D30" s="296">
        <v>100</v>
      </c>
      <c r="E30" s="224">
        <v>492</v>
      </c>
      <c r="F30" s="295">
        <v>100</v>
      </c>
      <c r="G30" s="224">
        <v>1148</v>
      </c>
      <c r="H30" s="295">
        <v>100</v>
      </c>
    </row>
    <row r="31" spans="2:8" ht="16.5" x14ac:dyDescent="0.25">
      <c r="B31" s="507" t="s">
        <v>262</v>
      </c>
      <c r="C31" s="508"/>
      <c r="D31" s="508"/>
      <c r="E31" s="508"/>
      <c r="F31" s="508"/>
      <c r="G31" s="508"/>
      <c r="H31" s="508"/>
    </row>
    <row r="32" spans="2:8" ht="16.5" x14ac:dyDescent="0.3">
      <c r="B32" s="504" t="s">
        <v>263</v>
      </c>
      <c r="C32" s="505"/>
      <c r="D32" s="505"/>
      <c r="E32" s="505"/>
      <c r="F32" s="505"/>
      <c r="G32" s="505"/>
      <c r="H32" s="505"/>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9"/>
  <sheetViews>
    <sheetView topLeftCell="A7" workbookViewId="0">
      <selection activeCell="M7" sqref="M7"/>
    </sheetView>
  </sheetViews>
  <sheetFormatPr defaultRowHeight="15" x14ac:dyDescent="0.25"/>
  <sheetData>
    <row r="2" spans="2:13" x14ac:dyDescent="0.25">
      <c r="B2" s="380" t="s">
        <v>264</v>
      </c>
      <c r="C2" s="381"/>
      <c r="D2" s="381"/>
      <c r="E2" s="381"/>
      <c r="F2" s="381"/>
      <c r="G2" s="381"/>
      <c r="H2" s="381"/>
      <c r="I2" s="381"/>
      <c r="J2" s="381"/>
    </row>
    <row r="3" spans="2:13" x14ac:dyDescent="0.25">
      <c r="B3" s="332" t="s">
        <v>265</v>
      </c>
      <c r="C3" s="40"/>
      <c r="D3" s="40"/>
      <c r="E3" s="40"/>
      <c r="F3" s="40"/>
      <c r="G3" s="40"/>
      <c r="H3" s="40"/>
      <c r="I3" s="40"/>
      <c r="J3" s="40"/>
    </row>
    <row r="4" spans="2:13" x14ac:dyDescent="0.25">
      <c r="B4" s="477" t="s">
        <v>266</v>
      </c>
      <c r="C4" s="509" t="s">
        <v>7</v>
      </c>
      <c r="D4" s="509"/>
      <c r="E4" s="509"/>
      <c r="F4" s="509"/>
      <c r="G4" s="510" t="s">
        <v>8</v>
      </c>
      <c r="H4" s="510"/>
      <c r="I4" s="510"/>
      <c r="J4" s="510"/>
    </row>
    <row r="5" spans="2:13" ht="27" x14ac:dyDescent="0.25">
      <c r="B5" s="478"/>
      <c r="C5" s="382" t="s">
        <v>267</v>
      </c>
      <c r="D5" s="382" t="s">
        <v>268</v>
      </c>
      <c r="E5" s="382" t="s">
        <v>269</v>
      </c>
      <c r="F5" s="383" t="s">
        <v>24</v>
      </c>
      <c r="G5" s="382" t="s">
        <v>267</v>
      </c>
      <c r="H5" s="382" t="s">
        <v>268</v>
      </c>
      <c r="I5" s="382" t="s">
        <v>269</v>
      </c>
      <c r="J5" s="383" t="s">
        <v>24</v>
      </c>
    </row>
    <row r="6" spans="2:13" x14ac:dyDescent="0.25">
      <c r="B6" s="384"/>
      <c r="C6" s="511" t="s">
        <v>270</v>
      </c>
      <c r="D6" s="511"/>
      <c r="E6" s="511"/>
      <c r="F6" s="511"/>
      <c r="G6" s="511"/>
      <c r="H6" s="511"/>
      <c r="I6" s="511"/>
      <c r="J6" s="511"/>
      <c r="M6">
        <f>G13/J13*100</f>
        <v>61.657681940700805</v>
      </c>
    </row>
    <row r="7" spans="2:13" x14ac:dyDescent="0.25">
      <c r="B7" s="385" t="s">
        <v>271</v>
      </c>
      <c r="C7" s="386" t="s">
        <v>38</v>
      </c>
      <c r="D7" s="291">
        <v>2</v>
      </c>
      <c r="E7" s="386" t="s">
        <v>38</v>
      </c>
      <c r="F7" s="291">
        <v>2</v>
      </c>
      <c r="G7" s="211" t="s">
        <v>38</v>
      </c>
      <c r="H7" s="212">
        <v>64</v>
      </c>
      <c r="I7" s="211">
        <v>8</v>
      </c>
      <c r="J7" s="212">
        <v>72</v>
      </c>
    </row>
    <row r="8" spans="2:13" x14ac:dyDescent="0.25">
      <c r="B8" s="385" t="s">
        <v>272</v>
      </c>
      <c r="C8" s="386">
        <v>1</v>
      </c>
      <c r="D8" s="291">
        <v>1</v>
      </c>
      <c r="E8" s="386" t="s">
        <v>38</v>
      </c>
      <c r="F8" s="291">
        <v>2</v>
      </c>
      <c r="G8" s="211">
        <v>239</v>
      </c>
      <c r="H8" s="212">
        <v>180</v>
      </c>
      <c r="I8" s="211">
        <v>15</v>
      </c>
      <c r="J8" s="212">
        <v>434</v>
      </c>
    </row>
    <row r="9" spans="2:13" x14ac:dyDescent="0.25">
      <c r="B9" s="385" t="s">
        <v>273</v>
      </c>
      <c r="C9" s="386">
        <v>5</v>
      </c>
      <c r="D9" s="291" t="s">
        <v>38</v>
      </c>
      <c r="E9" s="386" t="s">
        <v>38</v>
      </c>
      <c r="F9" s="291">
        <v>5</v>
      </c>
      <c r="G9" s="211">
        <v>274</v>
      </c>
      <c r="H9" s="212">
        <v>88</v>
      </c>
      <c r="I9" s="211">
        <v>15</v>
      </c>
      <c r="J9" s="212">
        <v>377</v>
      </c>
    </row>
    <row r="10" spans="2:13" x14ac:dyDescent="0.25">
      <c r="B10" s="385" t="s">
        <v>274</v>
      </c>
      <c r="C10" s="386">
        <v>6</v>
      </c>
      <c r="D10" s="291">
        <v>1</v>
      </c>
      <c r="E10" s="386">
        <v>1</v>
      </c>
      <c r="F10" s="291">
        <v>8</v>
      </c>
      <c r="G10" s="211">
        <v>292</v>
      </c>
      <c r="H10" s="212">
        <v>72</v>
      </c>
      <c r="I10" s="211">
        <v>29</v>
      </c>
      <c r="J10" s="212">
        <v>393</v>
      </c>
    </row>
    <row r="11" spans="2:13" x14ac:dyDescent="0.25">
      <c r="B11" s="385" t="s">
        <v>275</v>
      </c>
      <c r="C11" s="386">
        <v>7</v>
      </c>
      <c r="D11" s="291">
        <v>3</v>
      </c>
      <c r="E11" s="386">
        <v>2</v>
      </c>
      <c r="F11" s="291">
        <v>12</v>
      </c>
      <c r="G11" s="211">
        <v>100</v>
      </c>
      <c r="H11" s="212">
        <v>46</v>
      </c>
      <c r="I11" s="211">
        <v>46</v>
      </c>
      <c r="J11" s="212">
        <v>192</v>
      </c>
    </row>
    <row r="12" spans="2:13" ht="27" x14ac:dyDescent="0.25">
      <c r="B12" s="385" t="s">
        <v>276</v>
      </c>
      <c r="C12" s="386" t="s">
        <v>38</v>
      </c>
      <c r="D12" s="291" t="s">
        <v>38</v>
      </c>
      <c r="E12" s="386" t="s">
        <v>38</v>
      </c>
      <c r="F12" s="291" t="s">
        <v>38</v>
      </c>
      <c r="G12" s="211">
        <v>10</v>
      </c>
      <c r="H12" s="212">
        <v>6</v>
      </c>
      <c r="I12" s="211" t="s">
        <v>38</v>
      </c>
      <c r="J12" s="212">
        <v>16</v>
      </c>
    </row>
    <row r="13" spans="2:13" x14ac:dyDescent="0.25">
      <c r="B13" s="387" t="s">
        <v>277</v>
      </c>
      <c r="C13" s="294">
        <v>19</v>
      </c>
      <c r="D13" s="294">
        <v>7</v>
      </c>
      <c r="E13" s="294">
        <v>3</v>
      </c>
      <c r="F13" s="294">
        <v>29</v>
      </c>
      <c r="G13" s="294">
        <v>915</v>
      </c>
      <c r="H13" s="294">
        <v>456</v>
      </c>
      <c r="I13" s="224">
        <v>113</v>
      </c>
      <c r="J13" s="224">
        <v>1484</v>
      </c>
    </row>
    <row r="14" spans="2:13" x14ac:dyDescent="0.25">
      <c r="B14" s="384"/>
      <c r="C14" s="511" t="s">
        <v>278</v>
      </c>
      <c r="D14" s="511"/>
      <c r="E14" s="511"/>
      <c r="F14" s="511"/>
      <c r="G14" s="511"/>
      <c r="H14" s="511"/>
      <c r="I14" s="511"/>
      <c r="J14" s="511"/>
    </row>
    <row r="15" spans="2:13" x14ac:dyDescent="0.25">
      <c r="B15" s="385" t="s">
        <v>271</v>
      </c>
      <c r="C15" s="222" t="s">
        <v>38</v>
      </c>
      <c r="D15" s="292">
        <v>28.571428571428569</v>
      </c>
      <c r="E15" s="222" t="s">
        <v>38</v>
      </c>
      <c r="F15" s="292">
        <v>6.8965517241379306</v>
      </c>
      <c r="G15" s="222" t="s">
        <v>38</v>
      </c>
      <c r="H15" s="292">
        <v>14.035087719298245</v>
      </c>
      <c r="I15" s="222">
        <v>7.0796460176991154</v>
      </c>
      <c r="J15" s="292">
        <v>4.8517520215633425</v>
      </c>
    </row>
    <row r="16" spans="2:13" x14ac:dyDescent="0.25">
      <c r="B16" s="385" t="s">
        <v>272</v>
      </c>
      <c r="C16" s="222">
        <v>5.2631578947368416</v>
      </c>
      <c r="D16" s="292">
        <v>14.285714285714285</v>
      </c>
      <c r="E16" s="222" t="s">
        <v>38</v>
      </c>
      <c r="F16" s="292">
        <v>6.8965517241379306</v>
      </c>
      <c r="G16" s="222">
        <v>26.120218579234972</v>
      </c>
      <c r="H16" s="292">
        <v>39.473684210526315</v>
      </c>
      <c r="I16" s="222">
        <v>13.274336283185843</v>
      </c>
      <c r="J16" s="292">
        <v>29.245283018867923</v>
      </c>
    </row>
    <row r="17" spans="2:11" x14ac:dyDescent="0.25">
      <c r="B17" s="385" t="s">
        <v>273</v>
      </c>
      <c r="C17" s="222">
        <v>26.315789473684209</v>
      </c>
      <c r="D17" s="292">
        <v>0</v>
      </c>
      <c r="E17" s="222" t="s">
        <v>38</v>
      </c>
      <c r="F17" s="292">
        <v>17.241379310344829</v>
      </c>
      <c r="G17" s="222">
        <v>29.94535519125683</v>
      </c>
      <c r="H17" s="292">
        <v>19.298245614035086</v>
      </c>
      <c r="I17" s="222">
        <v>13.274336283185843</v>
      </c>
      <c r="J17" s="292">
        <v>25.404312668463614</v>
      </c>
    </row>
    <row r="18" spans="2:11" x14ac:dyDescent="0.25">
      <c r="B18" s="385" t="s">
        <v>274</v>
      </c>
      <c r="C18" s="222">
        <v>31.578947368421051</v>
      </c>
      <c r="D18" s="292">
        <v>14.285714285714285</v>
      </c>
      <c r="E18" s="222">
        <v>33.333333333333329</v>
      </c>
      <c r="F18" s="292">
        <v>27.586206896551722</v>
      </c>
      <c r="G18" s="222">
        <v>31.912568306010929</v>
      </c>
      <c r="H18" s="292">
        <v>15.789473684210526</v>
      </c>
      <c r="I18" s="222">
        <v>25.663716814159294</v>
      </c>
      <c r="J18" s="292">
        <v>26.482479784366575</v>
      </c>
    </row>
    <row r="19" spans="2:11" x14ac:dyDescent="0.25">
      <c r="B19" s="385" t="s">
        <v>275</v>
      </c>
      <c r="C19" s="222">
        <v>36.84210526315789</v>
      </c>
      <c r="D19" s="292">
        <v>42.857142857142854</v>
      </c>
      <c r="E19" s="222">
        <v>66.666666666666657</v>
      </c>
      <c r="F19" s="292">
        <v>41.379310344827587</v>
      </c>
      <c r="G19" s="222">
        <v>10.928961748633879</v>
      </c>
      <c r="H19" s="292">
        <v>10.087719298245613</v>
      </c>
      <c r="I19" s="222">
        <v>40.707964601769916</v>
      </c>
      <c r="J19" s="292">
        <v>12.938005390835579</v>
      </c>
    </row>
    <row r="20" spans="2:11" ht="27" x14ac:dyDescent="0.25">
      <c r="B20" s="385" t="s">
        <v>276</v>
      </c>
      <c r="C20" s="222" t="s">
        <v>38</v>
      </c>
      <c r="D20" s="292" t="s">
        <v>38</v>
      </c>
      <c r="E20" s="222" t="s">
        <v>38</v>
      </c>
      <c r="F20" s="292">
        <v>0</v>
      </c>
      <c r="G20" s="222">
        <v>1.0928961748633881</v>
      </c>
      <c r="H20" s="292">
        <v>1.3157894736842104</v>
      </c>
      <c r="I20" s="222" t="s">
        <v>38</v>
      </c>
      <c r="J20" s="292">
        <v>1.0781671159029651</v>
      </c>
    </row>
    <row r="21" spans="2:11" x14ac:dyDescent="0.25">
      <c r="B21" s="387" t="s">
        <v>277</v>
      </c>
      <c r="C21" s="294">
        <v>100</v>
      </c>
      <c r="D21" s="294">
        <v>100</v>
      </c>
      <c r="E21" s="294">
        <v>100</v>
      </c>
      <c r="F21" s="294">
        <v>100</v>
      </c>
      <c r="G21" s="294">
        <v>100</v>
      </c>
      <c r="H21" s="294">
        <v>100</v>
      </c>
      <c r="I21" s="294">
        <v>100</v>
      </c>
      <c r="J21" s="294">
        <v>100</v>
      </c>
    </row>
    <row r="29" spans="2:11" x14ac:dyDescent="0.25">
      <c r="B29" s="380" t="s">
        <v>264</v>
      </c>
      <c r="C29" s="381"/>
      <c r="D29" s="381"/>
      <c r="E29" s="381"/>
      <c r="F29" s="381"/>
      <c r="G29" s="381"/>
      <c r="H29" s="381"/>
      <c r="I29" s="381"/>
      <c r="J29" s="381"/>
    </row>
    <row r="30" spans="2:11" x14ac:dyDescent="0.25">
      <c r="B30" s="332" t="s">
        <v>265</v>
      </c>
      <c r="C30" s="380" t="s">
        <v>264</v>
      </c>
      <c r="D30" s="381"/>
      <c r="E30" s="381"/>
      <c r="F30" s="381"/>
      <c r="G30" s="381"/>
      <c r="H30" s="381"/>
      <c r="I30" s="381"/>
      <c r="J30" s="381"/>
      <c r="K30" s="381"/>
    </row>
    <row r="31" spans="2:11" x14ac:dyDescent="0.25">
      <c r="B31" s="477" t="s">
        <v>266</v>
      </c>
      <c r="C31" s="332" t="s">
        <v>265</v>
      </c>
      <c r="D31" s="40"/>
      <c r="E31" s="40"/>
      <c r="F31" s="40"/>
      <c r="G31" s="40"/>
      <c r="H31" s="40"/>
      <c r="I31" s="40"/>
      <c r="J31" s="40"/>
      <c r="K31" s="40"/>
    </row>
    <row r="32" spans="2:11" ht="15" customHeight="1" x14ac:dyDescent="0.25">
      <c r="B32" s="478"/>
      <c r="C32" s="477" t="s">
        <v>266</v>
      </c>
      <c r="D32" s="509" t="s">
        <v>7</v>
      </c>
      <c r="E32" s="509"/>
      <c r="F32" s="509"/>
      <c r="G32" s="509"/>
      <c r="H32" s="510" t="s">
        <v>8</v>
      </c>
      <c r="I32" s="510"/>
      <c r="J32" s="510"/>
      <c r="K32" s="510"/>
    </row>
    <row r="33" spans="2:11" ht="15" customHeight="1" x14ac:dyDescent="0.25">
      <c r="B33" s="384"/>
      <c r="C33" s="478"/>
      <c r="D33" s="382" t="s">
        <v>267</v>
      </c>
      <c r="E33" s="382" t="s">
        <v>268</v>
      </c>
      <c r="F33" s="382" t="s">
        <v>269</v>
      </c>
      <c r="G33" s="383" t="s">
        <v>24</v>
      </c>
      <c r="H33" s="382" t="s">
        <v>267</v>
      </c>
      <c r="I33" s="382" t="s">
        <v>268</v>
      </c>
      <c r="J33" s="382" t="s">
        <v>269</v>
      </c>
      <c r="K33" s="383" t="s">
        <v>24</v>
      </c>
    </row>
    <row r="34" spans="2:11" ht="15" customHeight="1" x14ac:dyDescent="0.25">
      <c r="B34" s="385" t="s">
        <v>271</v>
      </c>
      <c r="C34" s="384"/>
      <c r="D34" s="511" t="s">
        <v>270</v>
      </c>
      <c r="E34" s="511"/>
      <c r="F34" s="511"/>
      <c r="G34" s="511"/>
      <c r="H34" s="511"/>
      <c r="I34" s="511"/>
      <c r="J34" s="511"/>
      <c r="K34" s="511"/>
    </row>
    <row r="35" spans="2:11" x14ac:dyDescent="0.25">
      <c r="B35" s="385" t="s">
        <v>272</v>
      </c>
      <c r="C35" s="385" t="s">
        <v>271</v>
      </c>
      <c r="D35" s="386" t="s">
        <v>38</v>
      </c>
      <c r="E35" s="291">
        <v>2</v>
      </c>
      <c r="F35" s="386" t="s">
        <v>38</v>
      </c>
      <c r="G35" s="291">
        <v>2</v>
      </c>
      <c r="H35" s="211" t="s">
        <v>38</v>
      </c>
      <c r="I35" s="212">
        <v>64</v>
      </c>
      <c r="J35" s="211">
        <v>8</v>
      </c>
      <c r="K35" s="212">
        <v>72</v>
      </c>
    </row>
    <row r="36" spans="2:11" x14ac:dyDescent="0.25">
      <c r="B36" s="385" t="s">
        <v>273</v>
      </c>
      <c r="C36" s="385" t="s">
        <v>272</v>
      </c>
      <c r="D36" s="386">
        <v>1</v>
      </c>
      <c r="E36" s="291">
        <v>1</v>
      </c>
      <c r="F36" s="386" t="s">
        <v>38</v>
      </c>
      <c r="G36" s="291">
        <v>2</v>
      </c>
      <c r="H36" s="211">
        <v>239</v>
      </c>
      <c r="I36" s="212">
        <v>180</v>
      </c>
      <c r="J36" s="211">
        <v>15</v>
      </c>
      <c r="K36" s="212">
        <v>434</v>
      </c>
    </row>
    <row r="37" spans="2:11" x14ac:dyDescent="0.25">
      <c r="B37" s="385" t="s">
        <v>274</v>
      </c>
      <c r="C37" s="385" t="s">
        <v>273</v>
      </c>
      <c r="D37" s="386">
        <v>5</v>
      </c>
      <c r="E37" s="291" t="s">
        <v>38</v>
      </c>
      <c r="F37" s="386" t="s">
        <v>38</v>
      </c>
      <c r="G37" s="291">
        <v>5</v>
      </c>
      <c r="H37" s="211">
        <v>274</v>
      </c>
      <c r="I37" s="212">
        <v>88</v>
      </c>
      <c r="J37" s="211">
        <v>15</v>
      </c>
      <c r="K37" s="212">
        <v>377</v>
      </c>
    </row>
    <row r="38" spans="2:11" x14ac:dyDescent="0.25">
      <c r="B38" s="385" t="s">
        <v>275</v>
      </c>
      <c r="C38" s="385" t="s">
        <v>274</v>
      </c>
      <c r="D38" s="386">
        <v>6</v>
      </c>
      <c r="E38" s="291">
        <v>1</v>
      </c>
      <c r="F38" s="386">
        <v>1</v>
      </c>
      <c r="G38" s="291">
        <v>8</v>
      </c>
      <c r="H38" s="211">
        <v>292</v>
      </c>
      <c r="I38" s="212">
        <v>72</v>
      </c>
      <c r="J38" s="211">
        <v>29</v>
      </c>
      <c r="K38" s="212">
        <v>393</v>
      </c>
    </row>
    <row r="39" spans="2:11" ht="27" x14ac:dyDescent="0.25">
      <c r="B39" s="385" t="s">
        <v>276</v>
      </c>
      <c r="C39" s="385" t="s">
        <v>275</v>
      </c>
      <c r="D39" s="386">
        <v>7</v>
      </c>
      <c r="E39" s="291">
        <v>3</v>
      </c>
      <c r="F39" s="386">
        <v>2</v>
      </c>
      <c r="G39" s="291">
        <v>12</v>
      </c>
      <c r="H39" s="211">
        <v>100</v>
      </c>
      <c r="I39" s="212">
        <v>46</v>
      </c>
      <c r="J39" s="211">
        <v>46</v>
      </c>
      <c r="K39" s="212">
        <v>192</v>
      </c>
    </row>
    <row r="40" spans="2:11" ht="27" x14ac:dyDescent="0.25">
      <c r="B40" s="387" t="s">
        <v>277</v>
      </c>
      <c r="C40" s="385" t="s">
        <v>276</v>
      </c>
      <c r="D40" s="386" t="s">
        <v>38</v>
      </c>
      <c r="E40" s="291" t="s">
        <v>38</v>
      </c>
      <c r="F40" s="386" t="s">
        <v>38</v>
      </c>
      <c r="G40" s="291" t="s">
        <v>38</v>
      </c>
      <c r="H40" s="211">
        <v>10</v>
      </c>
      <c r="I40" s="212">
        <v>6</v>
      </c>
      <c r="J40" s="211" t="s">
        <v>38</v>
      </c>
      <c r="K40" s="212">
        <v>16</v>
      </c>
    </row>
    <row r="41" spans="2:11" ht="15" customHeight="1" x14ac:dyDescent="0.25">
      <c r="B41" s="384"/>
      <c r="C41" s="387" t="s">
        <v>277</v>
      </c>
      <c r="D41" s="294">
        <v>19</v>
      </c>
      <c r="E41" s="294">
        <v>7</v>
      </c>
      <c r="F41" s="294">
        <v>3</v>
      </c>
      <c r="G41" s="294">
        <v>29</v>
      </c>
      <c r="H41" s="294">
        <v>915</v>
      </c>
      <c r="I41" s="294">
        <v>456</v>
      </c>
      <c r="J41" s="224">
        <v>113</v>
      </c>
      <c r="K41" s="224">
        <v>1484</v>
      </c>
    </row>
    <row r="42" spans="2:11" ht="15" customHeight="1" x14ac:dyDescent="0.25">
      <c r="B42" s="385" t="s">
        <v>271</v>
      </c>
      <c r="C42" s="384"/>
      <c r="D42" s="511" t="s">
        <v>278</v>
      </c>
      <c r="E42" s="511"/>
      <c r="F42" s="511"/>
      <c r="G42" s="511"/>
      <c r="H42" s="511"/>
      <c r="I42" s="511"/>
      <c r="J42" s="511"/>
      <c r="K42" s="511"/>
    </row>
    <row r="43" spans="2:11" x14ac:dyDescent="0.25">
      <c r="B43" s="385" t="s">
        <v>272</v>
      </c>
      <c r="C43" s="385" t="s">
        <v>271</v>
      </c>
      <c r="D43" s="222" t="s">
        <v>38</v>
      </c>
      <c r="E43" s="292">
        <v>28.571428571428569</v>
      </c>
      <c r="F43" s="222" t="s">
        <v>38</v>
      </c>
      <c r="G43" s="292">
        <v>6.8965517241379306</v>
      </c>
      <c r="H43" s="222" t="s">
        <v>38</v>
      </c>
      <c r="I43" s="292">
        <v>14.035087719298245</v>
      </c>
      <c r="J43" s="222">
        <v>7.0796460176991154</v>
      </c>
      <c r="K43" s="292">
        <v>4.8517520215633425</v>
      </c>
    </row>
    <row r="44" spans="2:11" x14ac:dyDescent="0.25">
      <c r="B44" s="385" t="s">
        <v>273</v>
      </c>
      <c r="C44" s="385" t="s">
        <v>272</v>
      </c>
      <c r="D44" s="222">
        <v>5.2631578947368416</v>
      </c>
      <c r="E44" s="292">
        <v>14.285714285714285</v>
      </c>
      <c r="F44" s="222" t="s">
        <v>38</v>
      </c>
      <c r="G44" s="292">
        <v>6.8965517241379306</v>
      </c>
      <c r="H44" s="222">
        <v>26.120218579234972</v>
      </c>
      <c r="I44" s="292">
        <v>39.473684210526315</v>
      </c>
      <c r="J44" s="222">
        <v>13.274336283185843</v>
      </c>
      <c r="K44" s="292">
        <v>29.245283018867923</v>
      </c>
    </row>
    <row r="45" spans="2:11" x14ac:dyDescent="0.25">
      <c r="B45" s="385" t="s">
        <v>274</v>
      </c>
      <c r="C45" s="385" t="s">
        <v>273</v>
      </c>
      <c r="D45" s="222">
        <v>26.315789473684209</v>
      </c>
      <c r="E45" s="292">
        <v>0</v>
      </c>
      <c r="F45" s="222" t="s">
        <v>38</v>
      </c>
      <c r="G45" s="292">
        <v>17.241379310344829</v>
      </c>
      <c r="H45" s="222">
        <v>29.94535519125683</v>
      </c>
      <c r="I45" s="292">
        <v>19.298245614035086</v>
      </c>
      <c r="J45" s="222">
        <v>13.274336283185843</v>
      </c>
      <c r="K45" s="292">
        <v>25.404312668463614</v>
      </c>
    </row>
    <row r="46" spans="2:11" x14ac:dyDescent="0.25">
      <c r="B46" s="385" t="s">
        <v>275</v>
      </c>
      <c r="C46" s="385" t="s">
        <v>274</v>
      </c>
      <c r="D46" s="222">
        <v>31.578947368421051</v>
      </c>
      <c r="E46" s="292">
        <v>14.285714285714285</v>
      </c>
      <c r="F46" s="222">
        <v>33.333333333333329</v>
      </c>
      <c r="G46" s="292">
        <v>27.586206896551722</v>
      </c>
      <c r="H46" s="222">
        <v>31.912568306010929</v>
      </c>
      <c r="I46" s="292">
        <v>15.789473684210526</v>
      </c>
      <c r="J46" s="222">
        <v>25.663716814159294</v>
      </c>
      <c r="K46" s="292">
        <v>26.482479784366575</v>
      </c>
    </row>
    <row r="47" spans="2:11" ht="27" x14ac:dyDescent="0.25">
      <c r="B47" s="385" t="s">
        <v>276</v>
      </c>
      <c r="C47" s="385" t="s">
        <v>275</v>
      </c>
      <c r="D47" s="222">
        <v>36.84210526315789</v>
      </c>
      <c r="E47" s="292">
        <v>42.857142857142854</v>
      </c>
      <c r="F47" s="222">
        <v>66.666666666666657</v>
      </c>
      <c r="G47" s="292">
        <v>41.379310344827587</v>
      </c>
      <c r="H47" s="222">
        <v>10.928961748633879</v>
      </c>
      <c r="I47" s="292">
        <v>10.087719298245613</v>
      </c>
      <c r="J47" s="222">
        <v>40.707964601769916</v>
      </c>
      <c r="K47" s="292">
        <v>12.938005390835579</v>
      </c>
    </row>
    <row r="48" spans="2:11" ht="27" x14ac:dyDescent="0.25">
      <c r="B48" s="387" t="s">
        <v>277</v>
      </c>
      <c r="C48" s="385" t="s">
        <v>276</v>
      </c>
      <c r="D48" s="222" t="s">
        <v>38</v>
      </c>
      <c r="E48" s="292" t="s">
        <v>38</v>
      </c>
      <c r="F48" s="222" t="s">
        <v>38</v>
      </c>
      <c r="G48" s="292">
        <v>0</v>
      </c>
      <c r="H48" s="222">
        <v>1.0928961748633881</v>
      </c>
      <c r="I48" s="292">
        <v>1.3157894736842104</v>
      </c>
      <c r="J48" s="222" t="s">
        <v>38</v>
      </c>
      <c r="K48" s="292">
        <v>1.0781671159029651</v>
      </c>
    </row>
    <row r="49" spans="3:11" x14ac:dyDescent="0.25">
      <c r="C49" s="387" t="s">
        <v>277</v>
      </c>
      <c r="D49" s="294">
        <v>100</v>
      </c>
      <c r="E49" s="294">
        <v>100</v>
      </c>
      <c r="F49" s="294">
        <v>100</v>
      </c>
      <c r="G49" s="294">
        <v>100</v>
      </c>
      <c r="H49" s="294">
        <v>100</v>
      </c>
      <c r="I49" s="294">
        <v>100</v>
      </c>
      <c r="J49" s="294">
        <v>100</v>
      </c>
      <c r="K49" s="294">
        <v>100</v>
      </c>
    </row>
  </sheetData>
  <mergeCells count="11">
    <mergeCell ref="D42:K42"/>
    <mergeCell ref="C32:C33"/>
    <mergeCell ref="D32:G32"/>
    <mergeCell ref="H32:K32"/>
    <mergeCell ref="D34:K34"/>
    <mergeCell ref="B31:B32"/>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workbookViewId="0">
      <selection activeCell="B2" sqref="B2:G22"/>
    </sheetView>
  </sheetViews>
  <sheetFormatPr defaultRowHeight="15" x14ac:dyDescent="0.25"/>
  <sheetData>
    <row r="2" spans="2:9" x14ac:dyDescent="0.25">
      <c r="B2" s="388" t="s">
        <v>279</v>
      </c>
      <c r="C2" s="330"/>
      <c r="D2" s="330"/>
      <c r="E2" s="330"/>
      <c r="F2" s="330"/>
      <c r="G2" s="330"/>
      <c r="H2" s="330"/>
      <c r="I2" s="330"/>
    </row>
    <row r="3" spans="2:9" x14ac:dyDescent="0.25">
      <c r="B3" s="332" t="s">
        <v>289</v>
      </c>
      <c r="C3" s="330"/>
      <c r="D3" s="330"/>
      <c r="E3" s="330"/>
      <c r="F3" s="330"/>
      <c r="G3" s="330"/>
      <c r="H3" s="330"/>
      <c r="I3" s="330"/>
    </row>
    <row r="4" spans="2:9" x14ac:dyDescent="0.25">
      <c r="B4" s="473" t="s">
        <v>280</v>
      </c>
      <c r="C4" s="444" t="s">
        <v>7</v>
      </c>
      <c r="D4" s="444"/>
      <c r="E4" s="445" t="s">
        <v>8</v>
      </c>
      <c r="F4" s="445"/>
      <c r="G4" s="463" t="s">
        <v>281</v>
      </c>
      <c r="H4" s="330"/>
      <c r="I4" s="330"/>
    </row>
    <row r="5" spans="2:9" ht="40.5" x14ac:dyDescent="0.25">
      <c r="B5" s="513"/>
      <c r="C5" s="272" t="s">
        <v>45</v>
      </c>
      <c r="D5" s="272" t="s">
        <v>282</v>
      </c>
      <c r="E5" s="272" t="s">
        <v>283</v>
      </c>
      <c r="F5" s="272" t="s">
        <v>284</v>
      </c>
      <c r="G5" s="463"/>
      <c r="H5" s="330"/>
      <c r="I5" s="330"/>
    </row>
    <row r="6" spans="2:9" x14ac:dyDescent="0.25">
      <c r="B6" s="389"/>
      <c r="C6" s="512" t="s">
        <v>285</v>
      </c>
      <c r="D6" s="512"/>
      <c r="E6" s="512"/>
      <c r="F6" s="512"/>
      <c r="G6" s="389"/>
      <c r="H6" s="330"/>
      <c r="I6" s="330"/>
    </row>
    <row r="7" spans="2:9" x14ac:dyDescent="0.25">
      <c r="B7" s="44" t="s">
        <v>267</v>
      </c>
      <c r="C7" s="386">
        <v>18</v>
      </c>
      <c r="D7" s="292">
        <v>78.260869565217391</v>
      </c>
      <c r="E7" s="386">
        <v>666</v>
      </c>
      <c r="F7" s="292">
        <v>72.549019607843135</v>
      </c>
      <c r="G7" s="222">
        <v>2.6315789473684208</v>
      </c>
      <c r="H7" s="330"/>
      <c r="I7" s="330"/>
    </row>
    <row r="8" spans="2:9" ht="27" x14ac:dyDescent="0.25">
      <c r="B8" s="44" t="s">
        <v>268</v>
      </c>
      <c r="C8" s="386">
        <v>4</v>
      </c>
      <c r="D8" s="292">
        <v>17.391304347826086</v>
      </c>
      <c r="E8" s="386">
        <v>198</v>
      </c>
      <c r="F8" s="292">
        <v>21.568627450980394</v>
      </c>
      <c r="G8" s="222">
        <v>1.9801980198019802</v>
      </c>
      <c r="H8" s="330"/>
      <c r="I8" s="330"/>
    </row>
    <row r="9" spans="2:9" x14ac:dyDescent="0.25">
      <c r="B9" s="44" t="s">
        <v>269</v>
      </c>
      <c r="C9" s="386">
        <v>1</v>
      </c>
      <c r="D9" s="292">
        <v>4.3478260869565215</v>
      </c>
      <c r="E9" s="386">
        <v>54</v>
      </c>
      <c r="F9" s="292">
        <v>5.8823529411764701</v>
      </c>
      <c r="G9" s="222">
        <v>1.8181818181818181</v>
      </c>
      <c r="H9" s="330"/>
      <c r="I9" s="330"/>
    </row>
    <row r="10" spans="2:9" ht="27" x14ac:dyDescent="0.25">
      <c r="B10" s="390" t="s">
        <v>286</v>
      </c>
      <c r="C10" s="391">
        <v>23</v>
      </c>
      <c r="D10" s="392">
        <v>100</v>
      </c>
      <c r="E10" s="391">
        <v>918</v>
      </c>
      <c r="F10" s="392">
        <v>100</v>
      </c>
      <c r="G10" s="393">
        <v>2.4442082890541976</v>
      </c>
      <c r="H10" s="330"/>
      <c r="I10" s="330"/>
    </row>
    <row r="11" spans="2:9" x14ac:dyDescent="0.25">
      <c r="B11" s="389"/>
      <c r="C11" s="512" t="s">
        <v>290</v>
      </c>
      <c r="D11" s="512"/>
      <c r="E11" s="512"/>
      <c r="F11" s="512"/>
      <c r="G11" s="394"/>
      <c r="H11" s="330"/>
      <c r="I11" s="330"/>
    </row>
    <row r="12" spans="2:9" x14ac:dyDescent="0.25">
      <c r="B12" s="44" t="s">
        <v>267</v>
      </c>
      <c r="C12" s="386">
        <v>1</v>
      </c>
      <c r="D12" s="292">
        <v>16.666666666666664</v>
      </c>
      <c r="E12" s="386">
        <v>249</v>
      </c>
      <c r="F12" s="292">
        <v>43.992932862190813</v>
      </c>
      <c r="G12" s="222">
        <v>0.4</v>
      </c>
      <c r="H12" s="330"/>
      <c r="I12" s="330"/>
    </row>
    <row r="13" spans="2:9" ht="27" x14ac:dyDescent="0.25">
      <c r="B13" s="44" t="s">
        <v>268</v>
      </c>
      <c r="C13" s="386">
        <v>3</v>
      </c>
      <c r="D13" s="292">
        <v>50</v>
      </c>
      <c r="E13" s="386">
        <v>258</v>
      </c>
      <c r="F13" s="292">
        <v>45.583038869257955</v>
      </c>
      <c r="G13" s="222">
        <v>1.1494252873563218</v>
      </c>
      <c r="H13" s="330"/>
      <c r="I13" s="330"/>
    </row>
    <row r="14" spans="2:9" x14ac:dyDescent="0.25">
      <c r="B14" s="44" t="s">
        <v>269</v>
      </c>
      <c r="C14" s="386">
        <v>2</v>
      </c>
      <c r="D14" s="292">
        <v>33.333333333333329</v>
      </c>
      <c r="E14" s="386">
        <v>59</v>
      </c>
      <c r="F14" s="292">
        <v>10.424028268551238</v>
      </c>
      <c r="G14" s="222">
        <v>3.278688524590164</v>
      </c>
      <c r="H14" s="330"/>
      <c r="I14" s="330"/>
    </row>
    <row r="15" spans="2:9" ht="27" x14ac:dyDescent="0.25">
      <c r="B15" s="390" t="s">
        <v>287</v>
      </c>
      <c r="C15" s="391">
        <v>6</v>
      </c>
      <c r="D15" s="392">
        <v>100</v>
      </c>
      <c r="E15" s="391">
        <v>566</v>
      </c>
      <c r="F15" s="392">
        <v>100</v>
      </c>
      <c r="G15" s="393">
        <v>1.048951048951049</v>
      </c>
      <c r="H15" s="330"/>
      <c r="I15" s="330"/>
    </row>
    <row r="16" spans="2:9" x14ac:dyDescent="0.25">
      <c r="B16" s="389"/>
      <c r="C16" s="512" t="s">
        <v>291</v>
      </c>
      <c r="D16" s="512"/>
      <c r="E16" s="512"/>
      <c r="F16" s="512"/>
      <c r="G16" s="394"/>
      <c r="H16" s="330"/>
      <c r="I16" s="330"/>
    </row>
    <row r="17" spans="2:9" x14ac:dyDescent="0.25">
      <c r="B17" s="44" t="s">
        <v>267</v>
      </c>
      <c r="C17" s="386">
        <v>19</v>
      </c>
      <c r="D17" s="292">
        <v>65.517241379310349</v>
      </c>
      <c r="E17" s="386">
        <v>915</v>
      </c>
      <c r="F17" s="292">
        <v>61.657681940700805</v>
      </c>
      <c r="G17" s="222">
        <v>2.0342612419700217</v>
      </c>
      <c r="H17" s="330"/>
      <c r="I17" s="330"/>
    </row>
    <row r="18" spans="2:9" ht="27" x14ac:dyDescent="0.25">
      <c r="B18" s="44" t="s">
        <v>268</v>
      </c>
      <c r="C18" s="386">
        <v>7</v>
      </c>
      <c r="D18" s="292">
        <v>24.137931034482758</v>
      </c>
      <c r="E18" s="386">
        <v>456</v>
      </c>
      <c r="F18" s="292">
        <v>30.727762803234505</v>
      </c>
      <c r="G18" s="222">
        <v>1.5118790496760259</v>
      </c>
      <c r="H18" s="330"/>
      <c r="I18" s="330"/>
    </row>
    <row r="19" spans="2:9" x14ac:dyDescent="0.25">
      <c r="B19" s="44" t="s">
        <v>269</v>
      </c>
      <c r="C19" s="386">
        <v>3</v>
      </c>
      <c r="D19" s="292">
        <v>10.344827586206897</v>
      </c>
      <c r="E19" s="386">
        <v>113</v>
      </c>
      <c r="F19" s="292">
        <v>7.6145552560646896</v>
      </c>
      <c r="G19" s="222">
        <v>2.5862068965517242</v>
      </c>
      <c r="H19" s="330"/>
      <c r="I19" s="330"/>
    </row>
    <row r="20" spans="2:9" x14ac:dyDescent="0.25">
      <c r="B20" s="293" t="s">
        <v>24</v>
      </c>
      <c r="C20" s="294">
        <v>29</v>
      </c>
      <c r="D20" s="225">
        <v>100</v>
      </c>
      <c r="E20" s="224">
        <v>1484</v>
      </c>
      <c r="F20" s="225">
        <v>100</v>
      </c>
      <c r="G20" s="295">
        <v>1.9167217448777263</v>
      </c>
      <c r="H20" s="330"/>
      <c r="I20" s="330"/>
    </row>
    <row r="21" spans="2:9" x14ac:dyDescent="0.25">
      <c r="B21" s="395" t="s">
        <v>288</v>
      </c>
      <c r="C21" s="396"/>
      <c r="D21" s="396"/>
      <c r="E21" s="396"/>
      <c r="F21" s="396"/>
      <c r="G21" s="396"/>
      <c r="H21" s="330"/>
      <c r="I21" s="330"/>
    </row>
  </sheetData>
  <mergeCells count="7">
    <mergeCell ref="C16:F16"/>
    <mergeCell ref="B4:B5"/>
    <mergeCell ref="C4:D4"/>
    <mergeCell ref="E4:F4"/>
    <mergeCell ref="G4:G5"/>
    <mergeCell ref="C6:F6"/>
    <mergeCell ref="C11:F1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workbookViewId="0">
      <selection activeCell="H16" sqref="H16"/>
    </sheetView>
  </sheetViews>
  <sheetFormatPr defaultRowHeight="15" x14ac:dyDescent="0.25"/>
  <cols>
    <col min="2" max="2" width="22.7109375" customWidth="1"/>
  </cols>
  <sheetData>
    <row r="2" spans="2:10" x14ac:dyDescent="0.25">
      <c r="B2" s="388" t="s">
        <v>307</v>
      </c>
    </row>
    <row r="3" spans="2:10" x14ac:dyDescent="0.25">
      <c r="B3" s="332" t="s">
        <v>143</v>
      </c>
      <c r="C3" s="398"/>
      <c r="D3" s="398"/>
      <c r="E3" s="398"/>
      <c r="F3" s="398"/>
      <c r="G3" s="398"/>
      <c r="H3" s="398"/>
      <c r="I3" s="398"/>
      <c r="J3" s="398"/>
    </row>
    <row r="4" spans="2:10" x14ac:dyDescent="0.25">
      <c r="B4" s="228" t="s">
        <v>293</v>
      </c>
      <c r="C4" s="463" t="s">
        <v>6</v>
      </c>
      <c r="D4" s="463" t="s">
        <v>7</v>
      </c>
      <c r="E4" s="463" t="s">
        <v>8</v>
      </c>
      <c r="F4" s="463" t="s">
        <v>294</v>
      </c>
      <c r="G4" s="463" t="s">
        <v>295</v>
      </c>
      <c r="H4" s="463" t="s">
        <v>296</v>
      </c>
      <c r="I4" s="463" t="s">
        <v>89</v>
      </c>
      <c r="J4" s="463" t="s">
        <v>90</v>
      </c>
    </row>
    <row r="5" spans="2:10" x14ac:dyDescent="0.25">
      <c r="B5" s="400" t="s">
        <v>297</v>
      </c>
      <c r="C5" s="463"/>
      <c r="D5" s="463"/>
      <c r="E5" s="463"/>
      <c r="F5" s="463"/>
      <c r="G5" s="463"/>
      <c r="H5" s="463"/>
      <c r="I5" s="463"/>
      <c r="J5" s="463"/>
    </row>
    <row r="6" spans="2:10" x14ac:dyDescent="0.25">
      <c r="B6" s="401" t="s">
        <v>298</v>
      </c>
      <c r="C6" s="127">
        <v>33</v>
      </c>
      <c r="D6" s="374">
        <v>0</v>
      </c>
      <c r="E6" s="127">
        <v>55</v>
      </c>
      <c r="F6" s="183">
        <v>1.9</v>
      </c>
      <c r="G6" s="182">
        <v>0</v>
      </c>
      <c r="H6" s="183">
        <v>311.3</v>
      </c>
      <c r="I6" s="182">
        <v>0</v>
      </c>
      <c r="J6" s="183">
        <v>166.7</v>
      </c>
    </row>
    <row r="7" spans="2:10" x14ac:dyDescent="0.25">
      <c r="B7" s="402" t="s">
        <v>9</v>
      </c>
      <c r="C7" s="403">
        <v>190</v>
      </c>
      <c r="D7" s="404">
        <v>2</v>
      </c>
      <c r="E7" s="403">
        <v>276</v>
      </c>
      <c r="F7" s="405">
        <v>2.8522532800912699</v>
      </c>
      <c r="G7" s="406">
        <v>3.00237187378029</v>
      </c>
      <c r="H7" s="405">
        <v>414.3</v>
      </c>
      <c r="I7" s="406">
        <v>1.0526315789473699</v>
      </c>
      <c r="J7" s="405">
        <v>145.26315789473699</v>
      </c>
    </row>
    <row r="8" spans="2:10" x14ac:dyDescent="0.25">
      <c r="B8" s="402" t="s">
        <v>10</v>
      </c>
      <c r="C8" s="403">
        <v>207</v>
      </c>
      <c r="D8" s="404">
        <v>1</v>
      </c>
      <c r="E8" s="403">
        <v>326</v>
      </c>
      <c r="F8" s="405">
        <v>3.4267268137234601</v>
      </c>
      <c r="G8" s="406">
        <v>1.65542358150892</v>
      </c>
      <c r="H8" s="405">
        <v>539.70000000000005</v>
      </c>
      <c r="I8" s="406">
        <v>0.48309178743961401</v>
      </c>
      <c r="J8" s="405">
        <v>157.48792270531399</v>
      </c>
    </row>
    <row r="9" spans="2:10" x14ac:dyDescent="0.25">
      <c r="B9" s="401" t="s">
        <v>299</v>
      </c>
      <c r="C9" s="127">
        <v>31</v>
      </c>
      <c r="D9" s="374">
        <v>2</v>
      </c>
      <c r="E9" s="127">
        <v>53</v>
      </c>
      <c r="F9" s="183">
        <v>1.7729482413497299</v>
      </c>
      <c r="G9" s="182">
        <v>11.438375750643401</v>
      </c>
      <c r="H9" s="183">
        <v>303.10000000000002</v>
      </c>
      <c r="I9" s="182">
        <v>6.5</v>
      </c>
      <c r="J9" s="183">
        <v>170.96774193548401</v>
      </c>
    </row>
    <row r="10" spans="2:10" x14ac:dyDescent="0.25">
      <c r="B10" s="401" t="s">
        <v>300</v>
      </c>
      <c r="C10" s="127">
        <v>45</v>
      </c>
      <c r="D10" s="374">
        <v>3</v>
      </c>
      <c r="E10" s="127">
        <v>95</v>
      </c>
      <c r="F10" s="183">
        <v>2.5</v>
      </c>
      <c r="G10" s="182">
        <v>16.8</v>
      </c>
      <c r="H10" s="183">
        <v>531.29999999999995</v>
      </c>
      <c r="I10" s="182">
        <v>6.7</v>
      </c>
      <c r="J10" s="183">
        <v>211.1</v>
      </c>
    </row>
    <row r="11" spans="2:10" x14ac:dyDescent="0.25">
      <c r="B11" s="402" t="s">
        <v>301</v>
      </c>
      <c r="C11" s="403">
        <f>SUM(C6:C10)</f>
        <v>506</v>
      </c>
      <c r="D11" s="404">
        <f>SUM(D6:D10)</f>
        <v>8</v>
      </c>
      <c r="E11" s="403">
        <f>SUM(E6:E10)</f>
        <v>805</v>
      </c>
      <c r="F11" s="407">
        <f>C11/180054*1000</f>
        <v>2.8102680307019003</v>
      </c>
      <c r="G11" s="408">
        <f>D11/180054*100000</f>
        <v>4.4431115109911472</v>
      </c>
      <c r="H11" s="183">
        <f>E11/180054*100000</f>
        <v>447.08809579348417</v>
      </c>
      <c r="I11" s="406">
        <f>D11/C11*100</f>
        <v>1.5810276679841897</v>
      </c>
      <c r="J11" s="407">
        <f>E11/C11*100</f>
        <v>159.09090909090909</v>
      </c>
    </row>
    <row r="12" spans="2:10" x14ac:dyDescent="0.25">
      <c r="B12" s="402" t="s">
        <v>302</v>
      </c>
      <c r="C12" s="403">
        <f>C13-C11</f>
        <v>397</v>
      </c>
      <c r="D12" s="403">
        <f t="shared" ref="D12:E12" si="0">D13-D11</f>
        <v>21</v>
      </c>
      <c r="E12" s="403">
        <f t="shared" si="0"/>
        <v>679</v>
      </c>
      <c r="F12" s="407">
        <f>C12/180054*1000</f>
        <v>2.2048940873293565</v>
      </c>
      <c r="G12" s="408">
        <f>D12/379848*100000</f>
        <v>5.5285272003538264</v>
      </c>
      <c r="H12" s="405">
        <f>E12/379848*100000</f>
        <v>178.75571281144036</v>
      </c>
      <c r="I12" s="406">
        <f>D12/C12*100</f>
        <v>5.2896725440806041</v>
      </c>
      <c r="J12" s="407">
        <f>E12/C12*100</f>
        <v>171.03274559193954</v>
      </c>
    </row>
    <row r="13" spans="2:10" x14ac:dyDescent="0.25">
      <c r="B13" s="293" t="s">
        <v>24</v>
      </c>
      <c r="C13" s="224">
        <v>903</v>
      </c>
      <c r="D13" s="216">
        <v>29</v>
      </c>
      <c r="E13" s="224">
        <v>1484</v>
      </c>
      <c r="F13" s="225">
        <f>C13/(180054+379848)*1000</f>
        <v>1.6127822368914559</v>
      </c>
      <c r="G13" s="225">
        <f>D13/(180054+379848)*100000</f>
        <v>5.1794778371929375</v>
      </c>
      <c r="H13" s="225">
        <f>E13/(180054+379848)*100000</f>
        <v>265.04638311704548</v>
      </c>
      <c r="I13" s="296">
        <v>3.2</v>
      </c>
      <c r="J13" s="225">
        <v>164.3</v>
      </c>
    </row>
    <row r="14" spans="2:10" x14ac:dyDescent="0.25">
      <c r="B14" s="514" t="s">
        <v>30</v>
      </c>
      <c r="C14" s="425"/>
      <c r="D14" s="425"/>
      <c r="E14" s="425"/>
      <c r="F14" s="425"/>
      <c r="G14" s="425"/>
      <c r="H14" s="425"/>
      <c r="I14" s="425"/>
      <c r="J14" s="425"/>
    </row>
    <row r="15" spans="2:10" x14ac:dyDescent="0.25">
      <c r="B15" s="515" t="s">
        <v>93</v>
      </c>
      <c r="C15" s="423"/>
      <c r="D15" s="423"/>
      <c r="E15" s="423"/>
      <c r="F15" s="423"/>
      <c r="G15" s="423"/>
      <c r="H15" s="423"/>
      <c r="I15" s="423"/>
      <c r="J15" s="423"/>
    </row>
  </sheetData>
  <mergeCells count="10">
    <mergeCell ref="I4:I5"/>
    <mergeCell ref="J4:J5"/>
    <mergeCell ref="B14:J14"/>
    <mergeCell ref="B15:J15"/>
    <mergeCell ref="C4:C5"/>
    <mergeCell ref="D4:D5"/>
    <mergeCell ref="E4:E5"/>
    <mergeCell ref="F4:F5"/>
    <mergeCell ref="G4:G5"/>
    <mergeCell ref="H4:H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tabSelected="1" topLeftCell="A7" workbookViewId="0">
      <selection activeCell="G17" sqref="G17"/>
    </sheetView>
  </sheetViews>
  <sheetFormatPr defaultRowHeight="15" x14ac:dyDescent="0.25"/>
  <cols>
    <col min="2" max="2" width="21.5703125" customWidth="1"/>
  </cols>
  <sheetData>
    <row r="2" spans="2:8" x14ac:dyDescent="0.25">
      <c r="B2" s="268" t="s">
        <v>303</v>
      </c>
      <c r="C2" s="330"/>
      <c r="D2" s="330"/>
      <c r="E2" s="330"/>
      <c r="F2" s="330"/>
      <c r="G2" s="330"/>
      <c r="H2" s="330"/>
    </row>
    <row r="3" spans="2:8" x14ac:dyDescent="0.25">
      <c r="B3" s="516" t="s">
        <v>202</v>
      </c>
      <c r="C3" s="517"/>
      <c r="D3" s="517"/>
      <c r="E3" s="517"/>
      <c r="F3" s="517"/>
      <c r="G3" s="517"/>
      <c r="H3" s="330"/>
    </row>
    <row r="4" spans="2:8" x14ac:dyDescent="0.25">
      <c r="B4" s="477" t="s">
        <v>304</v>
      </c>
      <c r="C4" s="518" t="s">
        <v>81</v>
      </c>
      <c r="D4" s="518"/>
      <c r="E4" s="518"/>
      <c r="F4" s="450" t="s">
        <v>305</v>
      </c>
      <c r="G4" s="450"/>
      <c r="H4" s="450"/>
    </row>
    <row r="5" spans="2:8" ht="19.5" customHeight="1" x14ac:dyDescent="0.25">
      <c r="B5" s="478"/>
      <c r="C5" s="399" t="s">
        <v>6</v>
      </c>
      <c r="D5" s="399" t="s">
        <v>7</v>
      </c>
      <c r="E5" s="399" t="s">
        <v>8</v>
      </c>
      <c r="F5" s="399" t="s">
        <v>6</v>
      </c>
      <c r="G5" s="399" t="s">
        <v>7</v>
      </c>
      <c r="H5" s="399" t="s">
        <v>8</v>
      </c>
    </row>
    <row r="6" spans="2:8" x14ac:dyDescent="0.25">
      <c r="B6" s="401" t="s">
        <v>298</v>
      </c>
      <c r="C6" s="154">
        <v>12</v>
      </c>
      <c r="D6" s="409">
        <v>0</v>
      </c>
      <c r="E6" s="154">
        <v>17</v>
      </c>
      <c r="F6" s="417">
        <v>21</v>
      </c>
      <c r="G6" s="411">
        <v>0</v>
      </c>
      <c r="H6" s="417">
        <v>38</v>
      </c>
    </row>
    <row r="7" spans="2:8" x14ac:dyDescent="0.25">
      <c r="B7" s="402" t="s">
        <v>9</v>
      </c>
      <c r="C7" s="412">
        <v>166</v>
      </c>
      <c r="D7" s="409">
        <v>2</v>
      </c>
      <c r="E7" s="412">
        <v>235</v>
      </c>
      <c r="F7" s="413">
        <v>24</v>
      </c>
      <c r="G7" s="414">
        <v>0</v>
      </c>
      <c r="H7" s="413">
        <v>41</v>
      </c>
    </row>
    <row r="8" spans="2:8" x14ac:dyDescent="0.25">
      <c r="B8" s="402" t="s">
        <v>10</v>
      </c>
      <c r="C8" s="412">
        <v>154</v>
      </c>
      <c r="D8" s="409">
        <v>0</v>
      </c>
      <c r="E8" s="414">
        <v>215</v>
      </c>
      <c r="F8" s="413">
        <v>53</v>
      </c>
      <c r="G8" s="414">
        <v>1</v>
      </c>
      <c r="H8" s="413">
        <v>111</v>
      </c>
    </row>
    <row r="9" spans="2:8" x14ac:dyDescent="0.25">
      <c r="B9" s="401" t="s">
        <v>299</v>
      </c>
      <c r="C9" s="154">
        <v>14</v>
      </c>
      <c r="D9" s="409">
        <v>0</v>
      </c>
      <c r="E9" s="154">
        <v>21</v>
      </c>
      <c r="F9" s="410">
        <v>17</v>
      </c>
      <c r="G9" s="411">
        <v>2</v>
      </c>
      <c r="H9" s="410">
        <v>32</v>
      </c>
    </row>
    <row r="10" spans="2:8" x14ac:dyDescent="0.25">
      <c r="B10" s="401" t="s">
        <v>300</v>
      </c>
      <c r="C10" s="415">
        <v>25</v>
      </c>
      <c r="D10" s="416">
        <v>1</v>
      </c>
      <c r="E10" s="415">
        <v>51</v>
      </c>
      <c r="F10" s="417">
        <v>20</v>
      </c>
      <c r="G10" s="418">
        <v>2</v>
      </c>
      <c r="H10" s="417">
        <v>44</v>
      </c>
    </row>
    <row r="11" spans="2:8" x14ac:dyDescent="0.25">
      <c r="B11" s="419" t="s">
        <v>306</v>
      </c>
      <c r="C11" s="403">
        <f>SUM(C6:C10)</f>
        <v>371</v>
      </c>
      <c r="D11" s="403">
        <f t="shared" ref="D11:E11" si="0">SUM(D6:D10)</f>
        <v>3</v>
      </c>
      <c r="E11" s="403">
        <f t="shared" si="0"/>
        <v>539</v>
      </c>
      <c r="F11" s="404">
        <f>SUM(F6:F10)</f>
        <v>135</v>
      </c>
      <c r="G11" s="404">
        <f t="shared" ref="G11:H11" si="1">SUM(G6:G10)</f>
        <v>5</v>
      </c>
      <c r="H11" s="404">
        <f t="shared" si="1"/>
        <v>266</v>
      </c>
    </row>
    <row r="12" spans="2:8" x14ac:dyDescent="0.25">
      <c r="B12" s="402" t="s">
        <v>302</v>
      </c>
      <c r="C12" s="403">
        <v>147</v>
      </c>
      <c r="D12" s="403">
        <v>2</v>
      </c>
      <c r="E12" s="403">
        <v>232</v>
      </c>
      <c r="F12" s="403">
        <v>250</v>
      </c>
      <c r="G12" s="403">
        <v>19</v>
      </c>
      <c r="H12" s="403">
        <v>447</v>
      </c>
    </row>
    <row r="13" spans="2:8" x14ac:dyDescent="0.25">
      <c r="B13" s="293" t="s">
        <v>24</v>
      </c>
      <c r="C13" s="224">
        <v>518</v>
      </c>
      <c r="D13" s="224">
        <v>5</v>
      </c>
      <c r="E13" s="224">
        <v>771</v>
      </c>
      <c r="F13" s="224">
        <v>385</v>
      </c>
      <c r="G13" s="224">
        <v>24</v>
      </c>
      <c r="H13" s="224">
        <v>713</v>
      </c>
    </row>
  </sheetData>
  <mergeCells count="4">
    <mergeCell ref="B3:G3"/>
    <mergeCell ref="B4:B5"/>
    <mergeCell ref="C4:E4"/>
    <mergeCell ref="F4:H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workbookViewId="0">
      <selection activeCell="C13" sqref="C13"/>
    </sheetView>
  </sheetViews>
  <sheetFormatPr defaultRowHeight="15" x14ac:dyDescent="0.25"/>
  <sheetData>
    <row r="2" spans="2:11" x14ac:dyDescent="0.25">
      <c r="B2" s="23" t="s">
        <v>15</v>
      </c>
      <c r="C2" s="23"/>
      <c r="D2" s="23"/>
      <c r="E2" s="23"/>
      <c r="F2" s="23"/>
      <c r="G2" s="23"/>
      <c r="H2" s="23"/>
      <c r="I2" s="23"/>
      <c r="J2" s="23"/>
      <c r="K2" s="23"/>
    </row>
    <row r="3" spans="2:11" x14ac:dyDescent="0.25">
      <c r="B3" s="18" t="s">
        <v>16</v>
      </c>
      <c r="C3" s="18"/>
      <c r="D3" s="18"/>
      <c r="E3" s="18"/>
      <c r="F3" s="18"/>
      <c r="G3" s="18"/>
      <c r="H3" s="18"/>
      <c r="I3" s="18"/>
      <c r="J3" s="18"/>
      <c r="K3" s="18"/>
    </row>
    <row r="4" spans="2:11" x14ac:dyDescent="0.25">
      <c r="B4" s="431" t="s">
        <v>2</v>
      </c>
      <c r="C4" s="439">
        <v>2019</v>
      </c>
      <c r="D4" s="439"/>
      <c r="E4" s="439"/>
      <c r="F4" s="441">
        <v>2010</v>
      </c>
      <c r="G4" s="441"/>
      <c r="H4" s="441"/>
      <c r="I4" s="439" t="s">
        <v>17</v>
      </c>
      <c r="J4" s="439"/>
      <c r="K4" s="439"/>
    </row>
    <row r="5" spans="2:11" x14ac:dyDescent="0.25">
      <c r="B5" s="443"/>
      <c r="C5" s="440"/>
      <c r="D5" s="440"/>
      <c r="E5" s="440"/>
      <c r="F5" s="442"/>
      <c r="G5" s="442"/>
      <c r="H5" s="442"/>
      <c r="I5" s="440"/>
      <c r="J5" s="440"/>
      <c r="K5" s="440"/>
    </row>
    <row r="6" spans="2:11" x14ac:dyDescent="0.25">
      <c r="B6" s="432"/>
      <c r="C6" s="19" t="s">
        <v>6</v>
      </c>
      <c r="D6" s="19" t="s">
        <v>7</v>
      </c>
      <c r="E6" s="19" t="s">
        <v>8</v>
      </c>
      <c r="F6" s="19" t="s">
        <v>6</v>
      </c>
      <c r="G6" s="19" t="s">
        <v>7</v>
      </c>
      <c r="H6" s="19" t="s">
        <v>8</v>
      </c>
      <c r="I6" s="19" t="s">
        <v>6</v>
      </c>
      <c r="J6" s="19" t="s">
        <v>7</v>
      </c>
      <c r="K6" s="19" t="s">
        <v>8</v>
      </c>
    </row>
    <row r="7" spans="2:11" x14ac:dyDescent="0.25">
      <c r="B7" s="2" t="s">
        <v>9</v>
      </c>
      <c r="C7" s="3">
        <v>516</v>
      </c>
      <c r="D7" s="24">
        <v>16</v>
      </c>
      <c r="E7" s="3">
        <v>833</v>
      </c>
      <c r="F7" s="24">
        <v>666</v>
      </c>
      <c r="G7" s="3">
        <v>25</v>
      </c>
      <c r="H7" s="25">
        <v>1177</v>
      </c>
      <c r="I7" s="20">
        <v>-22.52</v>
      </c>
      <c r="J7" s="26">
        <v>-36</v>
      </c>
      <c r="K7" s="20">
        <v>-29.23</v>
      </c>
    </row>
    <row r="8" spans="2:11" x14ac:dyDescent="0.25">
      <c r="B8" s="2" t="s">
        <v>10</v>
      </c>
      <c r="C8" s="3">
        <v>387</v>
      </c>
      <c r="D8" s="24">
        <v>13</v>
      </c>
      <c r="E8" s="3">
        <v>651</v>
      </c>
      <c r="F8" s="24">
        <v>481</v>
      </c>
      <c r="G8" s="3">
        <v>23</v>
      </c>
      <c r="H8" s="24">
        <v>838</v>
      </c>
      <c r="I8" s="20">
        <v>-19.54</v>
      </c>
      <c r="J8" s="26">
        <v>-43.48</v>
      </c>
      <c r="K8" s="20">
        <v>-22.32</v>
      </c>
    </row>
    <row r="9" spans="2:11" x14ac:dyDescent="0.25">
      <c r="B9" s="7" t="s">
        <v>11</v>
      </c>
      <c r="C9" s="8">
        <v>903</v>
      </c>
      <c r="D9" s="8">
        <v>29</v>
      </c>
      <c r="E9" s="8">
        <v>1484</v>
      </c>
      <c r="F9" s="27">
        <v>1147</v>
      </c>
      <c r="G9" s="27">
        <v>48</v>
      </c>
      <c r="H9" s="27">
        <v>2015</v>
      </c>
      <c r="I9" s="28">
        <v>-21.27</v>
      </c>
      <c r="J9" s="28">
        <v>-39.58</v>
      </c>
      <c r="K9" s="28">
        <v>-26.35</v>
      </c>
    </row>
    <row r="10" spans="2:11" x14ac:dyDescent="0.25">
      <c r="B10" s="11" t="s">
        <v>12</v>
      </c>
      <c r="C10" s="12">
        <v>172183</v>
      </c>
      <c r="D10" s="12">
        <v>3173</v>
      </c>
      <c r="E10" s="12">
        <v>241384</v>
      </c>
      <c r="F10" s="27">
        <v>212997</v>
      </c>
      <c r="G10" s="27">
        <v>4114</v>
      </c>
      <c r="H10" s="27">
        <v>304720</v>
      </c>
      <c r="I10" s="28">
        <v>-19.16</v>
      </c>
      <c r="J10" s="28">
        <v>-22.87</v>
      </c>
      <c r="K10" s="28">
        <v>-20.78</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7"/>
  <sheetViews>
    <sheetView workbookViewId="0">
      <selection activeCell="C30" sqref="C30"/>
    </sheetView>
  </sheetViews>
  <sheetFormatPr defaultRowHeight="15" x14ac:dyDescent="0.25"/>
  <cols>
    <col min="2" max="2" width="16.42578125" customWidth="1"/>
    <col min="3" max="4" width="20.5703125" customWidth="1"/>
  </cols>
  <sheetData>
    <row r="2" spans="2:4" x14ac:dyDescent="0.25">
      <c r="B2" s="334" t="s">
        <v>209</v>
      </c>
      <c r="C2" s="335"/>
      <c r="D2" s="335"/>
    </row>
    <row r="3" spans="2:4" x14ac:dyDescent="0.25">
      <c r="B3" s="330"/>
      <c r="C3" s="330"/>
      <c r="D3" s="330"/>
    </row>
    <row r="4" spans="2:4" x14ac:dyDescent="0.25">
      <c r="B4" s="519" t="s">
        <v>210</v>
      </c>
      <c r="C4" s="444" t="s">
        <v>211</v>
      </c>
      <c r="D4" s="444"/>
    </row>
    <row r="5" spans="2:4" x14ac:dyDescent="0.25">
      <c r="B5" s="519"/>
      <c r="C5" s="210" t="s">
        <v>212</v>
      </c>
      <c r="D5" s="210" t="s">
        <v>213</v>
      </c>
    </row>
    <row r="6" spans="2:4" x14ac:dyDescent="0.25">
      <c r="B6" s="44" t="s">
        <v>214</v>
      </c>
      <c r="C6" s="222">
        <v>186.75222128433848</v>
      </c>
      <c r="D6" s="374">
        <v>1082000631</v>
      </c>
    </row>
    <row r="7" spans="2:4" x14ac:dyDescent="0.25">
      <c r="B7" s="44" t="s">
        <v>215</v>
      </c>
      <c r="C7" s="222">
        <v>195.77080565479082</v>
      </c>
      <c r="D7" s="374">
        <v>378995835</v>
      </c>
    </row>
    <row r="8" spans="2:4" x14ac:dyDescent="0.25">
      <c r="B8" s="44" t="s">
        <v>11</v>
      </c>
      <c r="C8" s="222">
        <v>207.5169721817141</v>
      </c>
      <c r="D8" s="374">
        <v>116189064</v>
      </c>
    </row>
    <row r="9" spans="2:4" ht="27" x14ac:dyDescent="0.25">
      <c r="B9" s="44" t="s">
        <v>216</v>
      </c>
      <c r="C9" s="222">
        <v>222.53321495260127</v>
      </c>
      <c r="D9" s="374">
        <v>27946500</v>
      </c>
    </row>
    <row r="10" spans="2:4" x14ac:dyDescent="0.25">
      <c r="B10" s="44" t="s">
        <v>217</v>
      </c>
      <c r="C10" s="222">
        <v>223.19114340548103</v>
      </c>
      <c r="D10" s="374">
        <v>1112418249</v>
      </c>
    </row>
    <row r="11" spans="2:4" x14ac:dyDescent="0.25">
      <c r="B11" s="44" t="s">
        <v>218</v>
      </c>
      <c r="C11" s="222">
        <v>228.48495916747831</v>
      </c>
      <c r="D11" s="374">
        <v>373580334</v>
      </c>
    </row>
    <row r="12" spans="2:4" x14ac:dyDescent="0.25">
      <c r="B12" s="44" t="s">
        <v>60</v>
      </c>
      <c r="C12" s="222">
        <v>255.92119392290977</v>
      </c>
      <c r="D12" s="374">
        <v>1112973249</v>
      </c>
    </row>
    <row r="13" spans="2:4" x14ac:dyDescent="0.25">
      <c r="B13" s="44" t="s">
        <v>219</v>
      </c>
      <c r="C13" s="222">
        <v>266.1171734769901</v>
      </c>
      <c r="D13" s="374">
        <v>348260892</v>
      </c>
    </row>
    <row r="14" spans="2:4" x14ac:dyDescent="0.25">
      <c r="B14" s="44" t="s">
        <v>220</v>
      </c>
      <c r="C14" s="222">
        <v>270.17740906769563</v>
      </c>
      <c r="D14" s="374">
        <v>238066824</v>
      </c>
    </row>
    <row r="15" spans="2:4" ht="27" x14ac:dyDescent="0.25">
      <c r="B15" s="44" t="s">
        <v>221</v>
      </c>
      <c r="C15" s="222">
        <v>272.4989349194359</v>
      </c>
      <c r="D15" s="374">
        <v>330619824</v>
      </c>
    </row>
    <row r="16" spans="2:4" x14ac:dyDescent="0.25">
      <c r="B16" s="44" t="s">
        <v>44</v>
      </c>
      <c r="C16" s="222">
        <v>273.74382772229995</v>
      </c>
      <c r="D16" s="374">
        <v>1100087340</v>
      </c>
    </row>
    <row r="17" spans="2:4" x14ac:dyDescent="0.25">
      <c r="B17" s="44" t="s">
        <v>222</v>
      </c>
      <c r="C17" s="222">
        <v>285.43334726147509</v>
      </c>
      <c r="D17" s="374">
        <v>86754897</v>
      </c>
    </row>
    <row r="18" spans="2:4" x14ac:dyDescent="0.25">
      <c r="B18" s="44" t="s">
        <v>223</v>
      </c>
      <c r="C18" s="222">
        <v>286.73849737135129</v>
      </c>
      <c r="D18" s="374">
        <v>2890975380</v>
      </c>
    </row>
    <row r="19" spans="2:4" ht="27" x14ac:dyDescent="0.25">
      <c r="B19" s="44" t="s">
        <v>224</v>
      </c>
      <c r="C19" s="222">
        <v>290.77579949848541</v>
      </c>
      <c r="D19" s="374">
        <v>312161778</v>
      </c>
    </row>
    <row r="20" spans="2:4" x14ac:dyDescent="0.25">
      <c r="B20" s="44" t="s">
        <v>225</v>
      </c>
      <c r="C20" s="222">
        <v>295.96190494823588</v>
      </c>
      <c r="D20" s="374">
        <v>1452219660</v>
      </c>
    </row>
    <row r="21" spans="2:4" x14ac:dyDescent="0.25">
      <c r="B21" s="44" t="s">
        <v>226</v>
      </c>
      <c r="C21" s="222">
        <v>298.1601130593686</v>
      </c>
      <c r="D21" s="374">
        <v>1750889508</v>
      </c>
    </row>
    <row r="22" spans="2:4" x14ac:dyDescent="0.25">
      <c r="B22" s="44" t="s">
        <v>227</v>
      </c>
      <c r="C22" s="222">
        <v>346.54472444623616</v>
      </c>
      <c r="D22" s="374">
        <v>527384064</v>
      </c>
    </row>
    <row r="23" spans="2:4" x14ac:dyDescent="0.25">
      <c r="B23" s="44" t="s">
        <v>228</v>
      </c>
      <c r="C23" s="222">
        <v>361.02081404975866</v>
      </c>
      <c r="D23" s="374">
        <v>1345230342</v>
      </c>
    </row>
    <row r="24" spans="2:4" x14ac:dyDescent="0.25">
      <c r="B24" s="44" t="s">
        <v>229</v>
      </c>
      <c r="C24" s="222">
        <v>371.69258603084381</v>
      </c>
      <c r="D24" s="374">
        <v>1658974590</v>
      </c>
    </row>
    <row r="25" spans="2:4" x14ac:dyDescent="0.25">
      <c r="B25" s="44" t="s">
        <v>230</v>
      </c>
      <c r="C25" s="222">
        <v>393.71086639685535</v>
      </c>
      <c r="D25" s="374">
        <v>609024843</v>
      </c>
    </row>
    <row r="26" spans="2:4" x14ac:dyDescent="0.25">
      <c r="B26" s="375" t="s">
        <v>231</v>
      </c>
      <c r="C26" s="376">
        <v>279.5052892070039</v>
      </c>
      <c r="D26" s="377">
        <v>16854753804</v>
      </c>
    </row>
    <row r="27" spans="2:4" x14ac:dyDescent="0.25">
      <c r="B27" s="378" t="s">
        <v>232</v>
      </c>
    </row>
  </sheetData>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{4324546D-B080-45B6-B9DF-ABDD2DA35EEE}</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{9301899B-2B79-406F-AA33-66DD703E6009}</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4324546D-B080-45B6-B9DF-ABDD2DA35EEE}">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9301899B-2B79-406F-AA33-66DD703E6009}">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2"/>
  <sheetViews>
    <sheetView workbookViewId="0">
      <selection activeCell="B3" sqref="B3"/>
    </sheetView>
  </sheetViews>
  <sheetFormatPr defaultRowHeight="15" x14ac:dyDescent="0.25"/>
  <sheetData>
    <row r="2" spans="2:12" x14ac:dyDescent="0.25">
      <c r="B2" s="331" t="s">
        <v>201</v>
      </c>
      <c r="C2" s="269"/>
      <c r="D2" s="269"/>
      <c r="E2" s="269"/>
      <c r="F2" s="269"/>
      <c r="G2" s="269"/>
      <c r="H2" s="269"/>
      <c r="I2" s="269"/>
      <c r="J2" s="269"/>
      <c r="K2" s="269"/>
      <c r="L2" s="269"/>
    </row>
    <row r="3" spans="2:12" x14ac:dyDescent="0.25">
      <c r="B3" s="207" t="s">
        <v>202</v>
      </c>
      <c r="C3" s="269"/>
      <c r="D3" s="269"/>
      <c r="E3" s="269"/>
      <c r="F3" s="269"/>
      <c r="G3" s="269"/>
      <c r="H3" s="269"/>
      <c r="I3" s="269"/>
      <c r="J3" s="269"/>
      <c r="K3" s="269"/>
      <c r="L3" s="269"/>
    </row>
    <row r="4" spans="2:12" x14ac:dyDescent="0.25">
      <c r="B4" s="520" t="s">
        <v>147</v>
      </c>
      <c r="C4" s="523" t="s">
        <v>195</v>
      </c>
      <c r="D4" s="523"/>
      <c r="E4" s="523"/>
      <c r="F4" s="523"/>
      <c r="G4" s="523"/>
      <c r="H4" s="523"/>
      <c r="I4" s="523"/>
      <c r="J4" s="523"/>
      <c r="K4" s="523"/>
      <c r="L4" s="523"/>
    </row>
    <row r="5" spans="2:12" x14ac:dyDescent="0.25">
      <c r="B5" s="521"/>
      <c r="C5" s="440" t="s">
        <v>81</v>
      </c>
      <c r="D5" s="440"/>
      <c r="E5" s="440"/>
      <c r="F5" s="440"/>
      <c r="G5" s="524" t="s">
        <v>82</v>
      </c>
      <c r="H5" s="524"/>
      <c r="I5" s="440" t="s">
        <v>196</v>
      </c>
      <c r="J5" s="440"/>
      <c r="K5" s="440"/>
      <c r="L5" s="440"/>
    </row>
    <row r="6" spans="2:12" ht="40.5" x14ac:dyDescent="0.25">
      <c r="B6" s="522"/>
      <c r="C6" s="210" t="s">
        <v>197</v>
      </c>
      <c r="D6" s="210" t="s">
        <v>198</v>
      </c>
      <c r="E6" s="210" t="s">
        <v>199</v>
      </c>
      <c r="F6" s="210" t="s">
        <v>24</v>
      </c>
      <c r="G6" s="210" t="s">
        <v>197</v>
      </c>
      <c r="H6" s="210" t="s">
        <v>24</v>
      </c>
      <c r="I6" s="210" t="s">
        <v>197</v>
      </c>
      <c r="J6" s="210" t="s">
        <v>198</v>
      </c>
      <c r="K6" s="210" t="s">
        <v>199</v>
      </c>
      <c r="L6" s="210" t="s">
        <v>24</v>
      </c>
    </row>
    <row r="7" spans="2:12" x14ac:dyDescent="0.25">
      <c r="B7" s="360" t="s">
        <v>9</v>
      </c>
      <c r="C7" s="211">
        <v>9</v>
      </c>
      <c r="D7" s="212">
        <v>92</v>
      </c>
      <c r="E7" s="211">
        <v>188</v>
      </c>
      <c r="F7" s="361">
        <v>289</v>
      </c>
      <c r="G7" s="211">
        <v>36</v>
      </c>
      <c r="H7" s="361">
        <v>36</v>
      </c>
      <c r="I7" s="211">
        <v>30</v>
      </c>
      <c r="J7" s="212">
        <v>143</v>
      </c>
      <c r="K7" s="211">
        <v>18</v>
      </c>
      <c r="L7" s="361">
        <v>191</v>
      </c>
    </row>
    <row r="8" spans="2:12" x14ac:dyDescent="0.25">
      <c r="B8" s="360" t="s">
        <v>10</v>
      </c>
      <c r="C8" s="211">
        <v>27</v>
      </c>
      <c r="D8" s="212">
        <v>68</v>
      </c>
      <c r="E8" s="211">
        <v>134</v>
      </c>
      <c r="F8" s="361">
        <v>229</v>
      </c>
      <c r="G8" s="211" t="s">
        <v>38</v>
      </c>
      <c r="H8" s="361" t="s">
        <v>38</v>
      </c>
      <c r="I8" s="211">
        <v>54</v>
      </c>
      <c r="J8" s="212">
        <v>76</v>
      </c>
      <c r="K8" s="211">
        <v>28</v>
      </c>
      <c r="L8" s="361">
        <v>158</v>
      </c>
    </row>
    <row r="9" spans="2:12" x14ac:dyDescent="0.25">
      <c r="B9" s="293" t="s">
        <v>24</v>
      </c>
      <c r="C9" s="224">
        <v>36</v>
      </c>
      <c r="D9" s="224">
        <v>160</v>
      </c>
      <c r="E9" s="224">
        <v>322</v>
      </c>
      <c r="F9" s="224">
        <v>518</v>
      </c>
      <c r="G9" s="224">
        <v>36</v>
      </c>
      <c r="H9" s="224">
        <v>36</v>
      </c>
      <c r="I9" s="362">
        <v>84</v>
      </c>
      <c r="J9" s="224">
        <v>219</v>
      </c>
      <c r="K9" s="224">
        <v>46</v>
      </c>
      <c r="L9" s="224">
        <v>349</v>
      </c>
    </row>
    <row r="10" spans="2:12" x14ac:dyDescent="0.25">
      <c r="B10" s="363"/>
      <c r="C10" s="269"/>
      <c r="D10" s="269"/>
      <c r="E10" s="269"/>
      <c r="F10" s="269"/>
      <c r="G10" s="269"/>
      <c r="H10" s="269"/>
      <c r="I10" s="269"/>
      <c r="J10" s="269"/>
      <c r="K10" s="269"/>
      <c r="L10" s="269"/>
    </row>
    <row r="11" spans="2:12" x14ac:dyDescent="0.25">
      <c r="B11" s="359" t="s">
        <v>25</v>
      </c>
      <c r="C11" s="269"/>
      <c r="D11" s="269"/>
      <c r="E11" s="269"/>
      <c r="F11" s="269"/>
      <c r="G11" s="269"/>
      <c r="H11" s="269"/>
      <c r="I11" s="269"/>
      <c r="J11" s="269"/>
      <c r="K11" s="269"/>
      <c r="L11" s="269"/>
    </row>
    <row r="12" spans="2:12" x14ac:dyDescent="0.25">
      <c r="B12" s="359" t="s">
        <v>200</v>
      </c>
      <c r="C12" s="269"/>
      <c r="D12" s="269"/>
      <c r="E12" s="269"/>
      <c r="F12" s="269"/>
      <c r="G12" s="269"/>
      <c r="H12" s="269"/>
      <c r="I12" s="269"/>
      <c r="J12" s="269"/>
      <c r="K12" s="269"/>
      <c r="L12" s="269"/>
    </row>
  </sheetData>
  <mergeCells count="5">
    <mergeCell ref="B4:B6"/>
    <mergeCell ref="C4:L4"/>
    <mergeCell ref="C5:F5"/>
    <mergeCell ref="G5:H5"/>
    <mergeCell ref="I5:L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0"/>
  <sheetViews>
    <sheetView workbookViewId="0">
      <selection activeCell="B3" sqref="B3"/>
    </sheetView>
  </sheetViews>
  <sheetFormatPr defaultRowHeight="15" x14ac:dyDescent="0.25"/>
  <sheetData>
    <row r="2" spans="2:9" x14ac:dyDescent="0.25">
      <c r="B2" s="334" t="s">
        <v>203</v>
      </c>
      <c r="C2" s="269"/>
      <c r="D2" s="269"/>
      <c r="E2" s="269"/>
      <c r="F2" s="269"/>
      <c r="G2" s="269"/>
      <c r="H2" s="269"/>
      <c r="I2" s="269"/>
    </row>
    <row r="3" spans="2:9" x14ac:dyDescent="0.25">
      <c r="B3" s="207" t="s">
        <v>202</v>
      </c>
      <c r="C3" s="269"/>
      <c r="D3" s="269"/>
      <c r="E3" s="269"/>
      <c r="F3" s="269"/>
      <c r="G3" s="269"/>
      <c r="H3" s="269"/>
      <c r="I3" s="269"/>
    </row>
    <row r="4" spans="2:9" ht="40.5" x14ac:dyDescent="0.25">
      <c r="B4" s="364" t="s">
        <v>120</v>
      </c>
      <c r="C4" s="214" t="s">
        <v>197</v>
      </c>
      <c r="D4" s="214" t="s">
        <v>198</v>
      </c>
      <c r="E4" s="214" t="s">
        <v>199</v>
      </c>
      <c r="F4" s="214" t="s">
        <v>24</v>
      </c>
      <c r="G4" s="269"/>
      <c r="H4" s="269"/>
      <c r="I4" s="269"/>
    </row>
    <row r="5" spans="2:9" x14ac:dyDescent="0.25">
      <c r="B5" s="365" t="s">
        <v>121</v>
      </c>
      <c r="C5" s="25">
        <v>10</v>
      </c>
      <c r="D5" s="366">
        <v>31</v>
      </c>
      <c r="E5" s="25">
        <v>28</v>
      </c>
      <c r="F5" s="367">
        <v>69</v>
      </c>
      <c r="G5" s="269"/>
      <c r="H5" s="269"/>
      <c r="I5" s="269"/>
    </row>
    <row r="6" spans="2:9" x14ac:dyDescent="0.25">
      <c r="B6" s="365" t="s">
        <v>122</v>
      </c>
      <c r="C6" s="25">
        <v>6</v>
      </c>
      <c r="D6" s="366">
        <v>23</v>
      </c>
      <c r="E6" s="25">
        <v>27</v>
      </c>
      <c r="F6" s="367">
        <v>56</v>
      </c>
      <c r="G6" s="269"/>
      <c r="H6" s="269"/>
      <c r="I6" s="269"/>
    </row>
    <row r="7" spans="2:9" x14ac:dyDescent="0.25">
      <c r="B7" s="365" t="s">
        <v>123</v>
      </c>
      <c r="C7" s="25">
        <v>15</v>
      </c>
      <c r="D7" s="366">
        <v>33</v>
      </c>
      <c r="E7" s="25">
        <v>30</v>
      </c>
      <c r="F7" s="367">
        <v>78</v>
      </c>
      <c r="G7" s="269"/>
      <c r="H7" s="269"/>
      <c r="I7" s="269"/>
    </row>
    <row r="8" spans="2:9" x14ac:dyDescent="0.25">
      <c r="B8" s="365" t="s">
        <v>124</v>
      </c>
      <c r="C8" s="25">
        <v>12</v>
      </c>
      <c r="D8" s="366">
        <v>31</v>
      </c>
      <c r="E8" s="25">
        <v>19</v>
      </c>
      <c r="F8" s="367">
        <v>62</v>
      </c>
      <c r="G8" s="269"/>
      <c r="H8" s="269"/>
      <c r="I8" s="269"/>
    </row>
    <row r="9" spans="2:9" x14ac:dyDescent="0.25">
      <c r="B9" s="365" t="s">
        <v>125</v>
      </c>
      <c r="C9" s="25">
        <v>11</v>
      </c>
      <c r="D9" s="366">
        <v>23</v>
      </c>
      <c r="E9" s="25">
        <v>23</v>
      </c>
      <c r="F9" s="367">
        <v>57</v>
      </c>
      <c r="G9" s="269"/>
      <c r="H9" s="269"/>
      <c r="I9" s="269"/>
    </row>
    <row r="10" spans="2:9" x14ac:dyDescent="0.25">
      <c r="B10" s="365" t="s">
        <v>126</v>
      </c>
      <c r="C10" s="25">
        <v>15</v>
      </c>
      <c r="D10" s="366">
        <v>30</v>
      </c>
      <c r="E10" s="25">
        <v>31</v>
      </c>
      <c r="F10" s="367">
        <v>76</v>
      </c>
      <c r="G10" s="269"/>
      <c r="H10" s="269"/>
      <c r="I10" s="269"/>
    </row>
    <row r="11" spans="2:9" x14ac:dyDescent="0.25">
      <c r="B11" s="365" t="s">
        <v>127</v>
      </c>
      <c r="C11" s="25">
        <v>16</v>
      </c>
      <c r="D11" s="366">
        <v>41</v>
      </c>
      <c r="E11" s="25">
        <v>30</v>
      </c>
      <c r="F11" s="367">
        <v>87</v>
      </c>
      <c r="G11" s="269"/>
      <c r="H11" s="269"/>
      <c r="I11" s="269"/>
    </row>
    <row r="12" spans="2:9" x14ac:dyDescent="0.25">
      <c r="B12" s="365" t="s">
        <v>128</v>
      </c>
      <c r="C12" s="25">
        <v>11</v>
      </c>
      <c r="D12" s="366">
        <v>50</v>
      </c>
      <c r="E12" s="25">
        <v>31</v>
      </c>
      <c r="F12" s="367">
        <v>92</v>
      </c>
      <c r="G12" s="269"/>
      <c r="H12" s="269"/>
      <c r="I12" s="269"/>
    </row>
    <row r="13" spans="2:9" x14ac:dyDescent="0.25">
      <c r="B13" s="365" t="s">
        <v>129</v>
      </c>
      <c r="C13" s="25">
        <v>6</v>
      </c>
      <c r="D13" s="366">
        <v>32</v>
      </c>
      <c r="E13" s="25">
        <v>36</v>
      </c>
      <c r="F13" s="367">
        <v>74</v>
      </c>
      <c r="G13" s="269"/>
      <c r="H13" s="269"/>
      <c r="I13" s="269"/>
    </row>
    <row r="14" spans="2:9" x14ac:dyDescent="0.25">
      <c r="B14" s="365" t="s">
        <v>130</v>
      </c>
      <c r="C14" s="25">
        <v>15</v>
      </c>
      <c r="D14" s="366">
        <v>32</v>
      </c>
      <c r="E14" s="25">
        <v>46</v>
      </c>
      <c r="F14" s="367">
        <v>93</v>
      </c>
      <c r="G14" s="269"/>
      <c r="H14" s="269"/>
      <c r="I14" s="269"/>
    </row>
    <row r="15" spans="2:9" x14ac:dyDescent="0.25">
      <c r="B15" s="365" t="s">
        <v>131</v>
      </c>
      <c r="C15" s="25">
        <v>22</v>
      </c>
      <c r="D15" s="366">
        <v>30</v>
      </c>
      <c r="E15" s="25">
        <v>32</v>
      </c>
      <c r="F15" s="367">
        <v>84</v>
      </c>
      <c r="G15" s="269"/>
      <c r="H15" s="269"/>
      <c r="I15" s="269"/>
    </row>
    <row r="16" spans="2:9" x14ac:dyDescent="0.25">
      <c r="B16" s="365" t="s">
        <v>132</v>
      </c>
      <c r="C16" s="25">
        <v>17</v>
      </c>
      <c r="D16" s="366">
        <v>23</v>
      </c>
      <c r="E16" s="25">
        <v>35</v>
      </c>
      <c r="F16" s="367">
        <v>75</v>
      </c>
      <c r="G16" s="269"/>
      <c r="H16" s="269"/>
      <c r="I16" s="269"/>
    </row>
    <row r="17" spans="2:9" x14ac:dyDescent="0.25">
      <c r="B17" s="293" t="s">
        <v>33</v>
      </c>
      <c r="C17" s="216">
        <v>156</v>
      </c>
      <c r="D17" s="216">
        <v>379</v>
      </c>
      <c r="E17" s="216">
        <v>368</v>
      </c>
      <c r="F17" s="216">
        <v>903</v>
      </c>
      <c r="G17" s="269"/>
      <c r="H17" s="269"/>
      <c r="I17" s="269"/>
    </row>
    <row r="18" spans="2:9" x14ac:dyDescent="0.25">
      <c r="B18" s="368"/>
      <c r="C18" s="269"/>
      <c r="D18" s="269"/>
      <c r="E18" s="269"/>
      <c r="F18" s="269"/>
      <c r="G18" s="269"/>
      <c r="H18" s="269"/>
      <c r="I18" s="269"/>
    </row>
    <row r="19" spans="2:9" x14ac:dyDescent="0.25">
      <c r="B19" s="359" t="s">
        <v>25</v>
      </c>
      <c r="C19" s="269"/>
      <c r="D19" s="269"/>
      <c r="E19" s="269"/>
      <c r="F19" s="269"/>
      <c r="G19" s="269"/>
      <c r="H19" s="269"/>
      <c r="I19" s="269"/>
    </row>
    <row r="20" spans="2:9" x14ac:dyDescent="0.25">
      <c r="B20" s="368"/>
      <c r="C20" s="269"/>
      <c r="D20" s="269"/>
      <c r="E20" s="269"/>
      <c r="F20" s="269"/>
      <c r="G20" s="269"/>
      <c r="H20" s="269"/>
      <c r="I20" s="269"/>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3"/>
  <sheetViews>
    <sheetView workbookViewId="0">
      <selection activeCell="I14" sqref="I14"/>
    </sheetView>
  </sheetViews>
  <sheetFormatPr defaultRowHeight="15" x14ac:dyDescent="0.25"/>
  <sheetData>
    <row r="2" spans="2:6" x14ac:dyDescent="0.25">
      <c r="B2" s="334" t="s">
        <v>204</v>
      </c>
      <c r="C2" s="269"/>
      <c r="D2" s="269"/>
      <c r="E2" s="269"/>
      <c r="F2" s="269"/>
    </row>
    <row r="3" spans="2:6" x14ac:dyDescent="0.25">
      <c r="B3" s="207" t="s">
        <v>202</v>
      </c>
      <c r="C3" s="269"/>
      <c r="D3" s="269"/>
      <c r="E3" s="269"/>
      <c r="F3" s="269"/>
    </row>
    <row r="4" spans="2:6" ht="54" x14ac:dyDescent="0.25">
      <c r="B4" s="369" t="s">
        <v>134</v>
      </c>
      <c r="C4" s="210" t="s">
        <v>197</v>
      </c>
      <c r="D4" s="210" t="s">
        <v>198</v>
      </c>
      <c r="E4" s="210" t="s">
        <v>199</v>
      </c>
      <c r="F4" s="210" t="s">
        <v>24</v>
      </c>
    </row>
    <row r="5" spans="2:6" x14ac:dyDescent="0.25">
      <c r="B5" s="228" t="s">
        <v>135</v>
      </c>
      <c r="C5" s="211">
        <v>18</v>
      </c>
      <c r="D5" s="213">
        <v>51</v>
      </c>
      <c r="E5" s="211">
        <v>74</v>
      </c>
      <c r="F5" s="361">
        <v>143</v>
      </c>
    </row>
    <row r="6" spans="2:6" x14ac:dyDescent="0.25">
      <c r="B6" s="228" t="s">
        <v>136</v>
      </c>
      <c r="C6" s="211">
        <v>25</v>
      </c>
      <c r="D6" s="213">
        <v>64</v>
      </c>
      <c r="E6" s="211">
        <v>68</v>
      </c>
      <c r="F6" s="361">
        <v>157</v>
      </c>
    </row>
    <row r="7" spans="2:6" x14ac:dyDescent="0.25">
      <c r="B7" s="228" t="s">
        <v>137</v>
      </c>
      <c r="C7" s="211">
        <v>32</v>
      </c>
      <c r="D7" s="213">
        <v>50</v>
      </c>
      <c r="E7" s="211">
        <v>62</v>
      </c>
      <c r="F7" s="361">
        <v>144</v>
      </c>
    </row>
    <row r="8" spans="2:6" x14ac:dyDescent="0.25">
      <c r="B8" s="228" t="s">
        <v>138</v>
      </c>
      <c r="C8" s="211">
        <v>19</v>
      </c>
      <c r="D8" s="213">
        <v>47</v>
      </c>
      <c r="E8" s="211">
        <v>59</v>
      </c>
      <c r="F8" s="361">
        <v>125</v>
      </c>
    </row>
    <row r="9" spans="2:6" x14ac:dyDescent="0.25">
      <c r="B9" s="228" t="s">
        <v>139</v>
      </c>
      <c r="C9" s="211">
        <v>18</v>
      </c>
      <c r="D9" s="213">
        <v>57</v>
      </c>
      <c r="E9" s="211">
        <v>43</v>
      </c>
      <c r="F9" s="361">
        <v>118</v>
      </c>
    </row>
    <row r="10" spans="2:6" x14ac:dyDescent="0.25">
      <c r="B10" s="228" t="s">
        <v>140</v>
      </c>
      <c r="C10" s="211">
        <v>19</v>
      </c>
      <c r="D10" s="213">
        <v>49</v>
      </c>
      <c r="E10" s="211">
        <v>43</v>
      </c>
      <c r="F10" s="361">
        <v>111</v>
      </c>
    </row>
    <row r="11" spans="2:6" x14ac:dyDescent="0.25">
      <c r="B11" s="228" t="s">
        <v>141</v>
      </c>
      <c r="C11" s="211">
        <v>25</v>
      </c>
      <c r="D11" s="213">
        <v>61</v>
      </c>
      <c r="E11" s="211">
        <v>19</v>
      </c>
      <c r="F11" s="361">
        <v>105</v>
      </c>
    </row>
    <row r="12" spans="2:6" x14ac:dyDescent="0.25">
      <c r="B12" s="293" t="s">
        <v>24</v>
      </c>
      <c r="C12" s="224">
        <v>156</v>
      </c>
      <c r="D12" s="224">
        <v>379</v>
      </c>
      <c r="E12" s="224">
        <v>368</v>
      </c>
      <c r="F12" s="224">
        <v>903</v>
      </c>
    </row>
    <row r="13" spans="2:6" x14ac:dyDescent="0.25">
      <c r="B13" s="368"/>
      <c r="C13" s="269"/>
      <c r="D13" s="269"/>
      <c r="E13" s="269"/>
      <c r="F13" s="26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0"/>
  <sheetViews>
    <sheetView topLeftCell="A10" workbookViewId="0">
      <selection activeCell="K28" sqref="K28"/>
    </sheetView>
  </sheetViews>
  <sheetFormatPr defaultRowHeight="15" x14ac:dyDescent="0.25"/>
  <sheetData>
    <row r="2" spans="2:6" x14ac:dyDescent="0.25">
      <c r="B2" s="334" t="s">
        <v>205</v>
      </c>
      <c r="C2" s="226"/>
      <c r="D2" s="226"/>
      <c r="E2" s="226"/>
      <c r="F2" s="227"/>
    </row>
    <row r="3" spans="2:6" x14ac:dyDescent="0.25">
      <c r="B3" s="370" t="s">
        <v>202</v>
      </c>
      <c r="C3" s="371"/>
      <c r="D3" s="371"/>
      <c r="E3" s="371"/>
      <c r="F3" s="371"/>
    </row>
    <row r="4" spans="2:6" x14ac:dyDescent="0.25">
      <c r="B4" s="525" t="s">
        <v>144</v>
      </c>
      <c r="C4" s="463" t="s">
        <v>206</v>
      </c>
      <c r="D4" s="463" t="s">
        <v>207</v>
      </c>
      <c r="E4" s="463" t="s">
        <v>208</v>
      </c>
      <c r="F4" s="448" t="s">
        <v>24</v>
      </c>
    </row>
    <row r="5" spans="2:6" x14ac:dyDescent="0.25">
      <c r="B5" s="525"/>
      <c r="C5" s="463"/>
      <c r="D5" s="463"/>
      <c r="E5" s="463"/>
      <c r="F5" s="448"/>
    </row>
    <row r="6" spans="2:6" x14ac:dyDescent="0.25">
      <c r="B6" s="44">
        <v>1</v>
      </c>
      <c r="C6" s="372">
        <v>5</v>
      </c>
      <c r="D6" s="372">
        <v>14</v>
      </c>
      <c r="E6" s="373" t="s">
        <v>38</v>
      </c>
      <c r="F6" s="372">
        <v>19</v>
      </c>
    </row>
    <row r="7" spans="2:6" x14ac:dyDescent="0.25">
      <c r="B7" s="44">
        <v>2</v>
      </c>
      <c r="C7" s="372">
        <v>3</v>
      </c>
      <c r="D7" s="372">
        <v>9</v>
      </c>
      <c r="E7" s="373">
        <v>1</v>
      </c>
      <c r="F7" s="372">
        <v>13</v>
      </c>
    </row>
    <row r="8" spans="2:6" x14ac:dyDescent="0.25">
      <c r="B8" s="44">
        <v>3</v>
      </c>
      <c r="C8" s="372">
        <v>2</v>
      </c>
      <c r="D8" s="372">
        <v>6</v>
      </c>
      <c r="E8" s="373" t="s">
        <v>38</v>
      </c>
      <c r="F8" s="372">
        <v>8</v>
      </c>
    </row>
    <row r="9" spans="2:6" x14ac:dyDescent="0.25">
      <c r="B9" s="44">
        <v>4</v>
      </c>
      <c r="C9" s="372">
        <v>3</v>
      </c>
      <c r="D9" s="372">
        <v>10</v>
      </c>
      <c r="E9" s="373" t="s">
        <v>38</v>
      </c>
      <c r="F9" s="372">
        <v>13</v>
      </c>
    </row>
    <row r="10" spans="2:6" x14ac:dyDescent="0.25">
      <c r="B10" s="44">
        <v>5</v>
      </c>
      <c r="C10" s="372">
        <v>1</v>
      </c>
      <c r="D10" s="372">
        <v>5</v>
      </c>
      <c r="E10" s="373" t="s">
        <v>38</v>
      </c>
      <c r="F10" s="372">
        <v>6</v>
      </c>
    </row>
    <row r="11" spans="2:6" x14ac:dyDescent="0.25">
      <c r="B11" s="44">
        <v>6</v>
      </c>
      <c r="C11" s="372">
        <v>2</v>
      </c>
      <c r="D11" s="372">
        <v>9</v>
      </c>
      <c r="E11" s="373" t="s">
        <v>38</v>
      </c>
      <c r="F11" s="372">
        <v>11</v>
      </c>
    </row>
    <row r="12" spans="2:6" x14ac:dyDescent="0.25">
      <c r="B12" s="44">
        <v>7</v>
      </c>
      <c r="C12" s="372">
        <v>8</v>
      </c>
      <c r="D12" s="372">
        <v>12</v>
      </c>
      <c r="E12" s="373" t="s">
        <v>38</v>
      </c>
      <c r="F12" s="372">
        <v>20</v>
      </c>
    </row>
    <row r="13" spans="2:6" x14ac:dyDescent="0.25">
      <c r="B13" s="44">
        <v>8</v>
      </c>
      <c r="C13" s="372">
        <v>18</v>
      </c>
      <c r="D13" s="372">
        <v>15</v>
      </c>
      <c r="E13" s="372">
        <v>17</v>
      </c>
      <c r="F13" s="372">
        <v>50</v>
      </c>
    </row>
    <row r="14" spans="2:6" x14ac:dyDescent="0.25">
      <c r="B14" s="44">
        <v>9</v>
      </c>
      <c r="C14" s="372">
        <v>10</v>
      </c>
      <c r="D14" s="372">
        <v>20</v>
      </c>
      <c r="E14" s="372">
        <v>27</v>
      </c>
      <c r="F14" s="372">
        <v>57</v>
      </c>
    </row>
    <row r="15" spans="2:6" x14ac:dyDescent="0.25">
      <c r="B15" s="44">
        <v>10</v>
      </c>
      <c r="C15" s="372">
        <v>8</v>
      </c>
      <c r="D15" s="372">
        <v>20</v>
      </c>
      <c r="E15" s="372">
        <v>25</v>
      </c>
      <c r="F15" s="372">
        <v>53</v>
      </c>
    </row>
    <row r="16" spans="2:6" x14ac:dyDescent="0.25">
      <c r="B16" s="44">
        <v>11</v>
      </c>
      <c r="C16" s="372">
        <v>7</v>
      </c>
      <c r="D16" s="372">
        <v>17</v>
      </c>
      <c r="E16" s="372">
        <v>25</v>
      </c>
      <c r="F16" s="372">
        <v>49</v>
      </c>
    </row>
    <row r="17" spans="2:6" x14ac:dyDescent="0.25">
      <c r="B17" s="44">
        <v>12</v>
      </c>
      <c r="C17" s="372">
        <v>8</v>
      </c>
      <c r="D17" s="372">
        <v>13</v>
      </c>
      <c r="E17" s="372">
        <v>52</v>
      </c>
      <c r="F17" s="372">
        <v>73</v>
      </c>
    </row>
    <row r="18" spans="2:6" x14ac:dyDescent="0.25">
      <c r="B18" s="44">
        <v>13</v>
      </c>
      <c r="C18" s="372">
        <v>5</v>
      </c>
      <c r="D18" s="372">
        <v>26</v>
      </c>
      <c r="E18" s="372">
        <v>32</v>
      </c>
      <c r="F18" s="372">
        <v>63</v>
      </c>
    </row>
    <row r="19" spans="2:6" x14ac:dyDescent="0.25">
      <c r="B19" s="44">
        <v>14</v>
      </c>
      <c r="C19" s="372">
        <v>8</v>
      </c>
      <c r="D19" s="372">
        <v>23</v>
      </c>
      <c r="E19" s="372">
        <v>28</v>
      </c>
      <c r="F19" s="372">
        <v>59</v>
      </c>
    </row>
    <row r="20" spans="2:6" x14ac:dyDescent="0.25">
      <c r="B20" s="44">
        <v>15</v>
      </c>
      <c r="C20" s="372">
        <v>7</v>
      </c>
      <c r="D20" s="372">
        <v>14</v>
      </c>
      <c r="E20" s="372">
        <v>13</v>
      </c>
      <c r="F20" s="372">
        <v>34</v>
      </c>
    </row>
    <row r="21" spans="2:6" x14ac:dyDescent="0.25">
      <c r="B21" s="44">
        <v>16</v>
      </c>
      <c r="C21" s="372">
        <v>4</v>
      </c>
      <c r="D21" s="372">
        <v>20</v>
      </c>
      <c r="E21" s="372">
        <v>18</v>
      </c>
      <c r="F21" s="372">
        <v>42</v>
      </c>
    </row>
    <row r="22" spans="2:6" x14ac:dyDescent="0.25">
      <c r="B22" s="44">
        <v>17</v>
      </c>
      <c r="C22" s="372">
        <v>11</v>
      </c>
      <c r="D22" s="372">
        <v>27</v>
      </c>
      <c r="E22" s="372">
        <v>24</v>
      </c>
      <c r="F22" s="372">
        <v>62</v>
      </c>
    </row>
    <row r="23" spans="2:6" x14ac:dyDescent="0.25">
      <c r="B23" s="44">
        <v>18</v>
      </c>
      <c r="C23" s="372">
        <v>11</v>
      </c>
      <c r="D23" s="372">
        <v>23</v>
      </c>
      <c r="E23" s="372">
        <v>34</v>
      </c>
      <c r="F23" s="372">
        <v>68</v>
      </c>
    </row>
    <row r="24" spans="2:6" x14ac:dyDescent="0.25">
      <c r="B24" s="44">
        <v>19</v>
      </c>
      <c r="C24" s="372">
        <v>9</v>
      </c>
      <c r="D24" s="372">
        <v>32</v>
      </c>
      <c r="E24" s="372">
        <v>32</v>
      </c>
      <c r="F24" s="372">
        <v>73</v>
      </c>
    </row>
    <row r="25" spans="2:6" x14ac:dyDescent="0.25">
      <c r="B25" s="44">
        <v>20</v>
      </c>
      <c r="C25" s="372">
        <v>5</v>
      </c>
      <c r="D25" s="372">
        <v>16</v>
      </c>
      <c r="E25" s="372">
        <v>27</v>
      </c>
      <c r="F25" s="372">
        <v>48</v>
      </c>
    </row>
    <row r="26" spans="2:6" x14ac:dyDescent="0.25">
      <c r="B26" s="44">
        <v>21</v>
      </c>
      <c r="C26" s="372">
        <v>5</v>
      </c>
      <c r="D26" s="372">
        <v>17</v>
      </c>
      <c r="E26" s="372">
        <v>9</v>
      </c>
      <c r="F26" s="372">
        <v>31</v>
      </c>
    </row>
    <row r="27" spans="2:6" x14ac:dyDescent="0.25">
      <c r="B27" s="44">
        <v>22</v>
      </c>
      <c r="C27" s="372">
        <v>8</v>
      </c>
      <c r="D27" s="372">
        <v>15</v>
      </c>
      <c r="E27" s="372">
        <v>1</v>
      </c>
      <c r="F27" s="372">
        <v>24</v>
      </c>
    </row>
    <row r="28" spans="2:6" x14ac:dyDescent="0.25">
      <c r="B28" s="44">
        <v>23</v>
      </c>
      <c r="C28" s="372">
        <v>5</v>
      </c>
      <c r="D28" s="372">
        <v>10</v>
      </c>
      <c r="E28" s="372">
        <v>2</v>
      </c>
      <c r="F28" s="372">
        <v>17</v>
      </c>
    </row>
    <row r="29" spans="2:6" x14ac:dyDescent="0.25">
      <c r="B29" s="44">
        <v>24</v>
      </c>
      <c r="C29" s="372">
        <v>3</v>
      </c>
      <c r="D29" s="372">
        <v>6</v>
      </c>
      <c r="E29" s="372">
        <v>1</v>
      </c>
      <c r="F29" s="372">
        <v>10</v>
      </c>
    </row>
    <row r="30" spans="2:6" x14ac:dyDescent="0.25">
      <c r="B30" s="293" t="s">
        <v>24</v>
      </c>
      <c r="C30" s="293">
        <v>156</v>
      </c>
      <c r="D30" s="293">
        <v>379</v>
      </c>
      <c r="E30" s="293">
        <v>368</v>
      </c>
      <c r="F30" s="293">
        <v>903</v>
      </c>
    </row>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3"/>
  <sheetViews>
    <sheetView workbookViewId="0">
      <selection activeCell="J9" sqref="J9"/>
    </sheetView>
  </sheetViews>
  <sheetFormatPr defaultRowHeight="15" x14ac:dyDescent="0.25"/>
  <sheetData>
    <row r="2" spans="2:9" x14ac:dyDescent="0.25">
      <c r="B2" s="422" t="s">
        <v>18</v>
      </c>
      <c r="C2" s="423"/>
      <c r="D2" s="423"/>
      <c r="E2" s="423"/>
      <c r="F2" s="423"/>
      <c r="G2" s="423"/>
      <c r="H2" s="423"/>
      <c r="I2" s="423"/>
    </row>
    <row r="3" spans="2:9" x14ac:dyDescent="0.25">
      <c r="B3" s="446" t="s">
        <v>19</v>
      </c>
      <c r="C3" s="446"/>
      <c r="D3" s="446"/>
      <c r="E3" s="446"/>
      <c r="F3" s="446"/>
      <c r="G3" s="29"/>
      <c r="H3" s="29"/>
      <c r="I3" s="29"/>
    </row>
    <row r="4" spans="2:9" x14ac:dyDescent="0.25">
      <c r="B4" s="436" t="s">
        <v>2</v>
      </c>
      <c r="C4" s="444">
        <v>2019</v>
      </c>
      <c r="D4" s="444">
        <v>2017</v>
      </c>
      <c r="E4" s="445">
        <v>2018</v>
      </c>
      <c r="F4" s="445">
        <v>2016</v>
      </c>
      <c r="G4" s="29"/>
      <c r="H4" s="29"/>
      <c r="I4" s="29"/>
    </row>
    <row r="5" spans="2:9" x14ac:dyDescent="0.25">
      <c r="B5" s="437"/>
      <c r="C5" s="444" t="s">
        <v>20</v>
      </c>
      <c r="D5" s="444" t="s">
        <v>21</v>
      </c>
      <c r="E5" s="445" t="s">
        <v>20</v>
      </c>
      <c r="F5" s="445" t="s">
        <v>21</v>
      </c>
      <c r="G5" s="29"/>
      <c r="H5" s="29"/>
      <c r="I5" s="29"/>
    </row>
    <row r="6" spans="2:9" ht="27" x14ac:dyDescent="0.25">
      <c r="B6" s="438"/>
      <c r="C6" s="30" t="s">
        <v>22</v>
      </c>
      <c r="D6" s="30" t="s">
        <v>23</v>
      </c>
      <c r="E6" s="30" t="s">
        <v>22</v>
      </c>
      <c r="F6" s="30" t="s">
        <v>23</v>
      </c>
      <c r="G6" s="29"/>
      <c r="H6" s="29"/>
      <c r="I6" s="29"/>
    </row>
    <row r="7" spans="2:9" x14ac:dyDescent="0.25">
      <c r="B7" s="31" t="s">
        <v>9</v>
      </c>
      <c r="C7" s="32">
        <v>3.1</v>
      </c>
      <c r="D7" s="33">
        <v>1.88</v>
      </c>
      <c r="E7" s="34">
        <v>4.3099999999999996</v>
      </c>
      <c r="F7" s="35">
        <v>2.5499999999999998</v>
      </c>
      <c r="G7" s="29"/>
      <c r="H7" s="29"/>
      <c r="I7" s="29"/>
    </row>
    <row r="8" spans="2:9" x14ac:dyDescent="0.25">
      <c r="B8" s="31" t="s">
        <v>10</v>
      </c>
      <c r="C8" s="32">
        <v>3.36</v>
      </c>
      <c r="D8" s="33">
        <v>1.96</v>
      </c>
      <c r="E8" s="34">
        <v>4.9800000000000004</v>
      </c>
      <c r="F8" s="35">
        <v>2.95</v>
      </c>
      <c r="G8" s="29"/>
      <c r="H8" s="29"/>
      <c r="I8" s="29"/>
    </row>
    <row r="9" spans="2:9" x14ac:dyDescent="0.25">
      <c r="B9" s="36" t="s">
        <v>11</v>
      </c>
      <c r="C9" s="37">
        <v>3.21</v>
      </c>
      <c r="D9" s="37">
        <v>1.92</v>
      </c>
      <c r="E9" s="37">
        <v>4.5999999999999996</v>
      </c>
      <c r="F9" s="37">
        <v>2.72</v>
      </c>
      <c r="G9" s="29"/>
      <c r="H9" s="29"/>
      <c r="I9" s="29"/>
    </row>
    <row r="10" spans="2:9" s="330" customFormat="1" x14ac:dyDescent="0.25">
      <c r="B10" s="420" t="s">
        <v>12</v>
      </c>
      <c r="C10" s="421">
        <v>1.8</v>
      </c>
      <c r="D10" s="421">
        <v>1.3</v>
      </c>
      <c r="E10" s="421">
        <v>1.9</v>
      </c>
      <c r="F10" s="421">
        <v>1.4</v>
      </c>
    </row>
    <row r="11" spans="2:9" x14ac:dyDescent="0.25">
      <c r="B11" s="38" t="s">
        <v>25</v>
      </c>
      <c r="C11" s="29"/>
      <c r="D11" s="29"/>
      <c r="E11" s="29"/>
      <c r="F11" s="29"/>
      <c r="G11" s="29"/>
      <c r="H11" s="29"/>
      <c r="I11" s="29"/>
    </row>
    <row r="12" spans="2:9" x14ac:dyDescent="0.25">
      <c r="B12" s="38" t="s">
        <v>26</v>
      </c>
      <c r="C12" s="29"/>
      <c r="D12" s="29"/>
      <c r="E12" s="29"/>
      <c r="F12" s="29"/>
      <c r="G12" s="29"/>
      <c r="H12" s="29"/>
      <c r="I12" s="29"/>
    </row>
    <row r="13" spans="2:9" x14ac:dyDescent="0.25">
      <c r="B13" s="38" t="s">
        <v>27</v>
      </c>
      <c r="C13" s="29"/>
      <c r="D13" s="29"/>
      <c r="E13" s="29"/>
      <c r="F13" s="29"/>
      <c r="G13" s="29"/>
      <c r="H13" s="29"/>
      <c r="I13" s="29"/>
    </row>
  </sheetData>
  <mergeCells count="5">
    <mergeCell ref="B4:B6"/>
    <mergeCell ref="C4:D5"/>
    <mergeCell ref="E4:F5"/>
    <mergeCell ref="B2:I2"/>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3"/>
  <sheetViews>
    <sheetView workbookViewId="0">
      <selection activeCell="B3" sqref="B3:F3"/>
    </sheetView>
  </sheetViews>
  <sheetFormatPr defaultRowHeight="15" x14ac:dyDescent="0.25"/>
  <sheetData>
    <row r="2" spans="2:9" x14ac:dyDescent="0.25">
      <c r="B2" s="23" t="s">
        <v>28</v>
      </c>
      <c r="C2" s="23"/>
      <c r="D2" s="23"/>
      <c r="E2" s="23"/>
      <c r="F2" s="23"/>
      <c r="G2" s="23"/>
      <c r="H2" s="23"/>
      <c r="I2" s="29"/>
    </row>
    <row r="3" spans="2:9" x14ac:dyDescent="0.25">
      <c r="B3" s="424" t="s">
        <v>31</v>
      </c>
      <c r="C3" s="425"/>
      <c r="D3" s="425"/>
      <c r="E3" s="425"/>
      <c r="F3" s="425"/>
      <c r="G3" s="29"/>
      <c r="H3" s="29"/>
      <c r="I3" s="29"/>
    </row>
    <row r="4" spans="2:9" x14ac:dyDescent="0.25">
      <c r="B4" s="447" t="s">
        <v>2</v>
      </c>
      <c r="C4" s="444">
        <v>2019</v>
      </c>
      <c r="D4" s="444"/>
      <c r="E4" s="445">
        <v>2010</v>
      </c>
      <c r="F4" s="445"/>
      <c r="G4" s="29"/>
      <c r="H4" s="29"/>
      <c r="I4" s="29"/>
    </row>
    <row r="5" spans="2:9" x14ac:dyDescent="0.25">
      <c r="B5" s="447"/>
      <c r="C5" s="444"/>
      <c r="D5" s="444"/>
      <c r="E5" s="445"/>
      <c r="F5" s="445"/>
      <c r="G5" s="29"/>
      <c r="H5" s="29"/>
      <c r="I5" s="29"/>
    </row>
    <row r="6" spans="2:9" ht="27" x14ac:dyDescent="0.25">
      <c r="B6" s="447"/>
      <c r="C6" s="30" t="s">
        <v>29</v>
      </c>
      <c r="D6" s="30" t="s">
        <v>23</v>
      </c>
      <c r="E6" s="30" t="s">
        <v>29</v>
      </c>
      <c r="F6" s="30" t="s">
        <v>23</v>
      </c>
      <c r="G6" s="29"/>
      <c r="H6" s="29"/>
      <c r="I6" s="29"/>
    </row>
    <row r="7" spans="2:9" x14ac:dyDescent="0.25">
      <c r="B7" s="41" t="s">
        <v>9</v>
      </c>
      <c r="C7" s="32">
        <v>3.1</v>
      </c>
      <c r="D7" s="33">
        <v>1.88</v>
      </c>
      <c r="E7" s="42">
        <v>3.75</v>
      </c>
      <c r="F7" s="43">
        <v>2.08</v>
      </c>
      <c r="G7" s="29"/>
      <c r="H7" s="29"/>
      <c r="I7" s="29"/>
    </row>
    <row r="8" spans="2:9" x14ac:dyDescent="0.25">
      <c r="B8" s="41" t="s">
        <v>10</v>
      </c>
      <c r="C8" s="32">
        <v>3.36</v>
      </c>
      <c r="D8" s="33">
        <v>1.96</v>
      </c>
      <c r="E8" s="42">
        <v>4.78</v>
      </c>
      <c r="F8" s="43">
        <v>2.67</v>
      </c>
      <c r="G8" s="29"/>
      <c r="H8" s="29"/>
      <c r="I8" s="29"/>
    </row>
    <row r="9" spans="2:9" x14ac:dyDescent="0.25">
      <c r="B9" s="36" t="s">
        <v>11</v>
      </c>
      <c r="C9" s="37">
        <v>3.21</v>
      </c>
      <c r="D9" s="37">
        <v>1.92</v>
      </c>
      <c r="E9" s="22">
        <v>4.18</v>
      </c>
      <c r="F9" s="22">
        <v>2.33</v>
      </c>
      <c r="G9" s="29"/>
      <c r="H9" s="29"/>
      <c r="I9" s="29"/>
    </row>
    <row r="10" spans="2:9" x14ac:dyDescent="0.25">
      <c r="B10" s="36" t="s">
        <v>12</v>
      </c>
      <c r="C10" s="22">
        <v>1.84</v>
      </c>
      <c r="D10" s="22">
        <v>1.3</v>
      </c>
      <c r="E10" s="22">
        <v>1.93</v>
      </c>
      <c r="F10" s="22">
        <v>1.33</v>
      </c>
      <c r="G10" s="29"/>
      <c r="H10" s="29"/>
      <c r="I10" s="29"/>
    </row>
    <row r="11" spans="2:9" x14ac:dyDescent="0.25">
      <c r="B11" s="38" t="s">
        <v>30</v>
      </c>
      <c r="C11" s="38"/>
      <c r="D11" s="38"/>
      <c r="E11" s="38"/>
      <c r="F11" s="38"/>
      <c r="G11" s="38"/>
      <c r="H11" s="38"/>
      <c r="I11" s="29"/>
    </row>
    <row r="12" spans="2:9" x14ac:dyDescent="0.25">
      <c r="B12" s="38" t="s">
        <v>27</v>
      </c>
      <c r="C12" s="38"/>
      <c r="D12" s="38"/>
      <c r="E12" s="38"/>
      <c r="F12" s="38"/>
      <c r="G12" s="38"/>
      <c r="H12" s="38"/>
      <c r="I12" s="29"/>
    </row>
    <row r="13" spans="2:9" x14ac:dyDescent="0.25">
      <c r="B13" s="29"/>
      <c r="C13" s="29"/>
      <c r="D13" s="29"/>
      <c r="E13" s="29"/>
      <c r="F13" s="29"/>
      <c r="G13" s="29"/>
      <c r="H13" s="29"/>
      <c r="I13" s="29"/>
    </row>
  </sheetData>
  <mergeCells count="4">
    <mergeCell ref="B3:F3"/>
    <mergeCell ref="B4:B6"/>
    <mergeCell ref="C4:D5"/>
    <mergeCell ref="E4: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0"/>
  <sheetViews>
    <sheetView topLeftCell="A14" workbookViewId="0">
      <selection activeCell="M28" sqref="M28"/>
    </sheetView>
  </sheetViews>
  <sheetFormatPr defaultRowHeight="15" x14ac:dyDescent="0.25"/>
  <sheetData>
    <row r="2" spans="2:9" x14ac:dyDescent="0.25">
      <c r="B2" s="23" t="s">
        <v>32</v>
      </c>
      <c r="C2" s="23"/>
      <c r="D2" s="23"/>
      <c r="E2" s="23"/>
      <c r="F2" s="23"/>
      <c r="G2" s="23"/>
      <c r="H2" s="23"/>
      <c r="I2" s="23"/>
    </row>
    <row r="3" spans="2:9" ht="17.25" customHeight="1" x14ac:dyDescent="0.25">
      <c r="B3" s="424" t="s">
        <v>42</v>
      </c>
      <c r="C3" s="425"/>
      <c r="D3" s="425"/>
      <c r="E3" s="425"/>
      <c r="F3" s="425"/>
      <c r="G3" s="29"/>
      <c r="H3" s="29"/>
      <c r="I3" s="39"/>
    </row>
    <row r="4" spans="2:9" x14ac:dyDescent="0.25">
      <c r="B4" s="452" t="s">
        <v>33</v>
      </c>
      <c r="C4" s="448" t="s">
        <v>6</v>
      </c>
      <c r="D4" s="448" t="s">
        <v>7</v>
      </c>
      <c r="E4" s="448" t="s">
        <v>8</v>
      </c>
      <c r="F4" s="448" t="s">
        <v>34</v>
      </c>
      <c r="G4" s="448" t="s">
        <v>35</v>
      </c>
      <c r="H4" s="450" t="s">
        <v>36</v>
      </c>
      <c r="I4" s="450" t="s">
        <v>37</v>
      </c>
    </row>
    <row r="5" spans="2:9" x14ac:dyDescent="0.25">
      <c r="B5" s="452"/>
      <c r="C5" s="448"/>
      <c r="D5" s="448"/>
      <c r="E5" s="448"/>
      <c r="F5" s="449"/>
      <c r="G5" s="449"/>
      <c r="H5" s="451"/>
      <c r="I5" s="451"/>
    </row>
    <row r="6" spans="2:9" x14ac:dyDescent="0.25">
      <c r="B6" s="452"/>
      <c r="C6" s="448"/>
      <c r="D6" s="448"/>
      <c r="E6" s="448"/>
      <c r="F6" s="449"/>
      <c r="G6" s="449"/>
      <c r="H6" s="451"/>
      <c r="I6" s="451"/>
    </row>
    <row r="7" spans="2:9" x14ac:dyDescent="0.25">
      <c r="B7" s="452"/>
      <c r="C7" s="448"/>
      <c r="D7" s="448"/>
      <c r="E7" s="448"/>
      <c r="F7" s="449"/>
      <c r="G7" s="449"/>
      <c r="H7" s="451"/>
      <c r="I7" s="451"/>
    </row>
    <row r="8" spans="2:9" ht="21.75" customHeight="1" x14ac:dyDescent="0.25">
      <c r="B8" s="452"/>
      <c r="C8" s="448"/>
      <c r="D8" s="448"/>
      <c r="E8" s="448"/>
      <c r="F8" s="449"/>
      <c r="G8" s="449"/>
      <c r="H8" s="451"/>
      <c r="I8" s="451"/>
    </row>
    <row r="9" spans="2:9" x14ac:dyDescent="0.25">
      <c r="B9" s="44">
        <v>2001</v>
      </c>
      <c r="C9" s="45">
        <v>911</v>
      </c>
      <c r="D9" s="46">
        <v>59</v>
      </c>
      <c r="E9" s="45">
        <v>1434</v>
      </c>
      <c r="F9" s="47">
        <v>9.8619000000000003</v>
      </c>
      <c r="G9" s="42">
        <v>6.4763999999999999</v>
      </c>
      <c r="H9" s="47" t="s">
        <v>38</v>
      </c>
      <c r="I9" s="42" t="s">
        <v>38</v>
      </c>
    </row>
    <row r="10" spans="2:9" x14ac:dyDescent="0.25">
      <c r="B10" s="44">
        <v>2002</v>
      </c>
      <c r="C10" s="45">
        <v>918</v>
      </c>
      <c r="D10" s="46">
        <v>69</v>
      </c>
      <c r="E10" s="45">
        <v>1556</v>
      </c>
      <c r="F10" s="47">
        <v>11.5753</v>
      </c>
      <c r="G10" s="42">
        <v>7.5163399999999996</v>
      </c>
      <c r="H10" s="47">
        <v>16.949200000000001</v>
      </c>
      <c r="I10" s="42">
        <v>16.949200000000001</v>
      </c>
    </row>
    <row r="11" spans="2:9" x14ac:dyDescent="0.25">
      <c r="B11" s="44">
        <v>2003</v>
      </c>
      <c r="C11" s="45">
        <v>888</v>
      </c>
      <c r="D11" s="46">
        <v>49</v>
      </c>
      <c r="E11" s="45">
        <v>1482</v>
      </c>
      <c r="F11" s="47">
        <v>8.2408000000000001</v>
      </c>
      <c r="G11" s="42">
        <v>5.5180199999999999</v>
      </c>
      <c r="H11" s="47">
        <v>-28.985499999999998</v>
      </c>
      <c r="I11" s="42">
        <v>-16.949200000000001</v>
      </c>
    </row>
    <row r="12" spans="2:9" x14ac:dyDescent="0.25">
      <c r="B12" s="44">
        <v>2004</v>
      </c>
      <c r="C12" s="45">
        <v>835</v>
      </c>
      <c r="D12" s="46">
        <v>40</v>
      </c>
      <c r="E12" s="45">
        <v>1407</v>
      </c>
      <c r="F12" s="47">
        <v>6.7408999999999999</v>
      </c>
      <c r="G12" s="42">
        <v>4.7904200000000001</v>
      </c>
      <c r="H12" s="47">
        <v>-18.3673</v>
      </c>
      <c r="I12" s="42">
        <v>-32.203400000000002</v>
      </c>
    </row>
    <row r="13" spans="2:9" x14ac:dyDescent="0.25">
      <c r="B13" s="44">
        <v>2005</v>
      </c>
      <c r="C13" s="45">
        <v>889</v>
      </c>
      <c r="D13" s="46">
        <v>57</v>
      </c>
      <c r="E13" s="45">
        <v>1444</v>
      </c>
      <c r="F13" s="47">
        <v>9.6435999999999993</v>
      </c>
      <c r="G13" s="42">
        <v>6.4116999999999997</v>
      </c>
      <c r="H13" s="47">
        <v>42.5</v>
      </c>
      <c r="I13" s="42">
        <v>-3.3898000000000001</v>
      </c>
    </row>
    <row r="14" spans="2:9" x14ac:dyDescent="0.25">
      <c r="B14" s="44">
        <v>2006</v>
      </c>
      <c r="C14" s="45">
        <v>921</v>
      </c>
      <c r="D14" s="46">
        <v>59</v>
      </c>
      <c r="E14" s="45">
        <v>1522</v>
      </c>
      <c r="F14" s="47">
        <v>10.040699999999999</v>
      </c>
      <c r="G14" s="42">
        <v>6.4060800000000002</v>
      </c>
      <c r="H14" s="47">
        <v>3.5087999999999999</v>
      </c>
      <c r="I14" s="42">
        <v>0</v>
      </c>
    </row>
    <row r="15" spans="2:9" x14ac:dyDescent="0.25">
      <c r="B15" s="44">
        <v>2007</v>
      </c>
      <c r="C15" s="45">
        <v>900</v>
      </c>
      <c r="D15" s="46">
        <v>37</v>
      </c>
      <c r="E15" s="45">
        <v>1512</v>
      </c>
      <c r="F15" s="47">
        <v>6.3215000000000003</v>
      </c>
      <c r="G15" s="42">
        <v>4.11111</v>
      </c>
      <c r="H15" s="47">
        <v>-37.2881</v>
      </c>
      <c r="I15" s="42">
        <v>-37.2881</v>
      </c>
    </row>
    <row r="16" spans="2:9" x14ac:dyDescent="0.25">
      <c r="B16" s="44">
        <v>2008</v>
      </c>
      <c r="C16" s="45">
        <v>954</v>
      </c>
      <c r="D16" s="46">
        <v>35</v>
      </c>
      <c r="E16" s="45">
        <v>1622</v>
      </c>
      <c r="F16" s="47">
        <v>5.9909999999999997</v>
      </c>
      <c r="G16" s="42">
        <v>3.6687599999999998</v>
      </c>
      <c r="H16" s="47">
        <v>-5.4054000000000002</v>
      </c>
      <c r="I16" s="42">
        <v>-40.677999999999997</v>
      </c>
    </row>
    <row r="17" spans="2:13" x14ac:dyDescent="0.25">
      <c r="B17" s="44">
        <v>2009</v>
      </c>
      <c r="C17" s="45">
        <v>942</v>
      </c>
      <c r="D17" s="46">
        <v>46</v>
      </c>
      <c r="E17" s="45">
        <v>1627</v>
      </c>
      <c r="F17" s="47">
        <v>7.8990999999999998</v>
      </c>
      <c r="G17" s="42">
        <v>4.8832300000000002</v>
      </c>
      <c r="H17" s="47">
        <v>31.428599999999999</v>
      </c>
      <c r="I17" s="42">
        <v>-22.033899999999999</v>
      </c>
    </row>
    <row r="18" spans="2:13" x14ac:dyDescent="0.25">
      <c r="B18" s="44">
        <v>2010</v>
      </c>
      <c r="C18" s="45">
        <v>1147</v>
      </c>
      <c r="D18" s="46">
        <v>48</v>
      </c>
      <c r="E18" s="45">
        <v>2015</v>
      </c>
      <c r="F18" s="47">
        <v>8.2722999999999995</v>
      </c>
      <c r="G18" s="42">
        <v>4.1848299999999998</v>
      </c>
      <c r="H18" s="47">
        <v>4.3478000000000003</v>
      </c>
      <c r="I18" s="42">
        <v>-18.644100000000002</v>
      </c>
    </row>
    <row r="19" spans="2:13" x14ac:dyDescent="0.25">
      <c r="B19" s="44">
        <v>2011</v>
      </c>
      <c r="C19" s="45">
        <v>1054</v>
      </c>
      <c r="D19" s="46">
        <v>37</v>
      </c>
      <c r="E19" s="45">
        <v>1780</v>
      </c>
      <c r="F19" s="47">
        <v>6.3963000000000001</v>
      </c>
      <c r="G19" s="42">
        <v>3.51044</v>
      </c>
      <c r="H19" s="47">
        <v>-22.916699999999999</v>
      </c>
      <c r="I19" s="42">
        <v>-37.2881</v>
      </c>
    </row>
    <row r="20" spans="2:13" x14ac:dyDescent="0.25">
      <c r="B20" s="44">
        <v>2012</v>
      </c>
      <c r="C20" s="45">
        <v>949</v>
      </c>
      <c r="D20" s="46">
        <v>51</v>
      </c>
      <c r="E20" s="45">
        <v>1634</v>
      </c>
      <c r="F20" s="47">
        <v>8.8407</v>
      </c>
      <c r="G20" s="42">
        <v>5.3740800000000002</v>
      </c>
      <c r="H20" s="47">
        <v>37.837800000000001</v>
      </c>
      <c r="I20" s="42">
        <v>-13.5593</v>
      </c>
    </row>
    <row r="21" spans="2:13" x14ac:dyDescent="0.25">
      <c r="B21" s="44">
        <v>2013</v>
      </c>
      <c r="C21" s="45">
        <v>888</v>
      </c>
      <c r="D21" s="46">
        <v>22</v>
      </c>
      <c r="E21" s="45">
        <v>1477</v>
      </c>
      <c r="F21" s="47">
        <v>3.8109000000000002</v>
      </c>
      <c r="G21" s="42">
        <v>2.4774799999999999</v>
      </c>
      <c r="H21" s="47">
        <v>-56.862699999999997</v>
      </c>
      <c r="I21" s="42">
        <v>-62.7119</v>
      </c>
    </row>
    <row r="22" spans="2:13" x14ac:dyDescent="0.25">
      <c r="B22" s="44">
        <v>2014</v>
      </c>
      <c r="C22" s="45">
        <v>936</v>
      </c>
      <c r="D22" s="46">
        <v>41</v>
      </c>
      <c r="E22" s="45">
        <v>1527</v>
      </c>
      <c r="F22" s="47">
        <v>7.0994999999999999</v>
      </c>
      <c r="G22" s="42">
        <v>4.3803400000000003</v>
      </c>
      <c r="H22" s="47">
        <v>86.363600000000005</v>
      </c>
      <c r="I22" s="42">
        <v>-30.508500000000002</v>
      </c>
    </row>
    <row r="23" spans="2:13" x14ac:dyDescent="0.25">
      <c r="B23" s="44">
        <v>2015</v>
      </c>
      <c r="C23" s="45">
        <v>936</v>
      </c>
      <c r="D23" s="46">
        <v>43</v>
      </c>
      <c r="E23" s="45">
        <v>1562</v>
      </c>
      <c r="F23" s="47">
        <v>7.4762000000000004</v>
      </c>
      <c r="G23" s="42">
        <v>4.5940200000000004</v>
      </c>
      <c r="H23" s="47">
        <v>4.8780000000000001</v>
      </c>
      <c r="I23" s="42">
        <v>-27.118600000000001</v>
      </c>
    </row>
    <row r="24" spans="2:13" x14ac:dyDescent="0.25">
      <c r="B24" s="48">
        <v>2016</v>
      </c>
      <c r="C24" s="45">
        <v>945</v>
      </c>
      <c r="D24" s="46">
        <v>42</v>
      </c>
      <c r="E24" s="45">
        <v>1519</v>
      </c>
      <c r="F24" s="47">
        <v>7.3422999999999998</v>
      </c>
      <c r="G24" s="42">
        <v>4.4444400000000002</v>
      </c>
      <c r="H24" s="47">
        <v>-2.3256000000000001</v>
      </c>
      <c r="I24" s="42">
        <v>-28.813600000000001</v>
      </c>
    </row>
    <row r="25" spans="2:13" x14ac:dyDescent="0.25">
      <c r="B25" s="48">
        <v>2017</v>
      </c>
      <c r="C25" s="45">
        <v>848</v>
      </c>
      <c r="D25" s="46">
        <v>33</v>
      </c>
      <c r="E25" s="45">
        <v>1355</v>
      </c>
      <c r="F25" s="47">
        <v>5.8022999999999998</v>
      </c>
      <c r="G25" s="42">
        <v>3.8915099999999998</v>
      </c>
      <c r="H25" s="47">
        <v>-21.428599999999999</v>
      </c>
      <c r="I25" s="42">
        <v>-44.067799999999998</v>
      </c>
    </row>
    <row r="26" spans="2:13" x14ac:dyDescent="0.25">
      <c r="B26" s="48">
        <v>2018</v>
      </c>
      <c r="C26" s="45">
        <v>979</v>
      </c>
      <c r="D26" s="46">
        <v>45</v>
      </c>
      <c r="E26" s="45">
        <v>1609</v>
      </c>
      <c r="F26" s="47">
        <v>7.9646999999999997</v>
      </c>
      <c r="G26" s="42">
        <v>4.5965299999999996</v>
      </c>
      <c r="H26" s="47">
        <v>36.363599999999998</v>
      </c>
      <c r="I26" s="42">
        <v>-23.7288</v>
      </c>
      <c r="M26">
        <f>D27/D18*100</f>
        <v>60.416666666666664</v>
      </c>
    </row>
    <row r="27" spans="2:13" s="29" customFormat="1" x14ac:dyDescent="0.25">
      <c r="B27" s="48">
        <v>2019</v>
      </c>
      <c r="C27" s="45">
        <v>903</v>
      </c>
      <c r="D27" s="46">
        <v>29</v>
      </c>
      <c r="E27" s="45">
        <v>1484</v>
      </c>
      <c r="F27" s="47">
        <v>5.1795</v>
      </c>
      <c r="G27" s="42">
        <v>3.2115200000000002</v>
      </c>
      <c r="H27" s="47">
        <v>-35.555599999999998</v>
      </c>
      <c r="I27" s="42">
        <v>-50.847499999999997</v>
      </c>
      <c r="M27" s="29">
        <f>M26-100</f>
        <v>-39.583333333333336</v>
      </c>
    </row>
    <row r="28" spans="2:13" ht="17.25" customHeight="1" x14ac:dyDescent="0.25">
      <c r="B28" s="50" t="s">
        <v>39</v>
      </c>
      <c r="C28" s="51"/>
      <c r="D28" s="51"/>
      <c r="E28" s="51"/>
      <c r="F28" s="51"/>
      <c r="G28" s="51"/>
      <c r="H28" s="51"/>
      <c r="I28" s="49"/>
    </row>
    <row r="29" spans="2:13" x14ac:dyDescent="0.25">
      <c r="B29" s="52" t="s">
        <v>40</v>
      </c>
      <c r="C29" s="53"/>
      <c r="D29" s="51"/>
      <c r="E29" s="51"/>
      <c r="F29" s="51"/>
      <c r="G29" s="51"/>
      <c r="H29" s="51"/>
      <c r="I29" s="49"/>
    </row>
    <row r="30" spans="2:13" x14ac:dyDescent="0.25">
      <c r="B30" s="52" t="s">
        <v>41</v>
      </c>
      <c r="C30" s="53"/>
      <c r="D30" s="51"/>
      <c r="E30" s="51"/>
      <c r="F30" s="51"/>
      <c r="G30" s="51"/>
      <c r="H30" s="51"/>
      <c r="I30" s="49"/>
    </row>
  </sheetData>
  <mergeCells count="9">
    <mergeCell ref="G4:G8"/>
    <mergeCell ref="H4:H8"/>
    <mergeCell ref="I4:I8"/>
    <mergeCell ref="B3:F3"/>
    <mergeCell ref="B4:B8"/>
    <mergeCell ref="C4:C8"/>
    <mergeCell ref="D4:D8"/>
    <mergeCell ref="E4:E8"/>
    <mergeCell ref="F4:F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workbookViewId="0">
      <selection activeCell="H7" sqref="H7:H9"/>
    </sheetView>
  </sheetViews>
  <sheetFormatPr defaultRowHeight="15" x14ac:dyDescent="0.25"/>
  <sheetData>
    <row r="2" spans="2:10" x14ac:dyDescent="0.25">
      <c r="B2" s="89" t="s">
        <v>43</v>
      </c>
      <c r="C2" s="88"/>
      <c r="D2" s="88"/>
      <c r="E2" s="88"/>
      <c r="F2" s="88"/>
      <c r="G2" s="88"/>
      <c r="H2" s="88"/>
      <c r="I2" s="88"/>
      <c r="J2" s="88"/>
    </row>
    <row r="3" spans="2:10" s="330" customFormat="1" x14ac:dyDescent="0.25">
      <c r="B3" s="424" t="s">
        <v>292</v>
      </c>
      <c r="C3" s="425"/>
      <c r="D3" s="425"/>
      <c r="E3" s="425"/>
      <c r="F3" s="425"/>
    </row>
    <row r="4" spans="2:10" x14ac:dyDescent="0.25">
      <c r="B4" s="454"/>
      <c r="C4" s="444" t="s">
        <v>11</v>
      </c>
      <c r="D4" s="444" t="s">
        <v>44</v>
      </c>
      <c r="E4" s="445" t="s">
        <v>12</v>
      </c>
      <c r="F4" s="445"/>
      <c r="G4" s="444" t="s">
        <v>11</v>
      </c>
      <c r="H4" s="444" t="s">
        <v>44</v>
      </c>
      <c r="I4" s="445" t="s">
        <v>12</v>
      </c>
      <c r="J4" s="445" t="s">
        <v>12</v>
      </c>
    </row>
    <row r="5" spans="2:10" x14ac:dyDescent="0.25">
      <c r="B5" s="455"/>
      <c r="C5" s="453" t="s">
        <v>45</v>
      </c>
      <c r="D5" s="453"/>
      <c r="E5" s="453"/>
      <c r="F5" s="453"/>
      <c r="G5" s="453" t="s">
        <v>46</v>
      </c>
      <c r="H5" s="453"/>
      <c r="I5" s="453"/>
      <c r="J5" s="453"/>
    </row>
    <row r="6" spans="2:10" x14ac:dyDescent="0.25">
      <c r="B6" s="456"/>
      <c r="C6" s="90">
        <v>2010</v>
      </c>
      <c r="D6" s="90">
        <v>2019</v>
      </c>
      <c r="E6" s="90">
        <v>2010</v>
      </c>
      <c r="F6" s="90">
        <v>2019</v>
      </c>
      <c r="G6" s="91">
        <v>2010</v>
      </c>
      <c r="H6" s="91">
        <v>2019</v>
      </c>
      <c r="I6" s="91">
        <v>2010</v>
      </c>
      <c r="J6" s="91">
        <v>2019</v>
      </c>
    </row>
    <row r="7" spans="2:10" ht="27" x14ac:dyDescent="0.25">
      <c r="B7" s="92" t="s">
        <v>47</v>
      </c>
      <c r="C7" s="93">
        <v>1</v>
      </c>
      <c r="D7" s="94">
        <v>2</v>
      </c>
      <c r="E7" s="95">
        <v>70</v>
      </c>
      <c r="F7" s="94">
        <v>35</v>
      </c>
      <c r="G7" s="97">
        <v>2.1</v>
      </c>
      <c r="H7" s="96">
        <v>6.8965517241379306</v>
      </c>
      <c r="I7" s="97">
        <v>1.7</v>
      </c>
      <c r="J7" s="96">
        <v>1.1030570438071228</v>
      </c>
    </row>
    <row r="8" spans="2:10" ht="27" x14ac:dyDescent="0.25">
      <c r="B8" s="92" t="s">
        <v>48</v>
      </c>
      <c r="C8" s="93">
        <v>3</v>
      </c>
      <c r="D8" s="94">
        <v>1</v>
      </c>
      <c r="E8" s="95">
        <v>668</v>
      </c>
      <c r="F8" s="94">
        <v>406</v>
      </c>
      <c r="G8" s="97">
        <v>6.3</v>
      </c>
      <c r="H8" s="96">
        <v>3.4482758620689653</v>
      </c>
      <c r="I8" s="97">
        <v>16.2</v>
      </c>
      <c r="J8" s="96">
        <v>12.795461708162623</v>
      </c>
    </row>
    <row r="9" spans="2:10" x14ac:dyDescent="0.25">
      <c r="B9" s="92" t="s">
        <v>49</v>
      </c>
      <c r="C9" s="93">
        <v>16</v>
      </c>
      <c r="D9" s="94">
        <v>12</v>
      </c>
      <c r="E9" s="95">
        <v>1064</v>
      </c>
      <c r="F9" s="94">
        <v>994</v>
      </c>
      <c r="G9" s="97">
        <v>33.299999999999997</v>
      </c>
      <c r="H9" s="96">
        <v>41.379310344827587</v>
      </c>
      <c r="I9" s="97">
        <v>25.9</v>
      </c>
      <c r="J9" s="96">
        <v>31.326820044122282</v>
      </c>
    </row>
    <row r="10" spans="2:10" x14ac:dyDescent="0.25">
      <c r="B10" s="92" t="s">
        <v>50</v>
      </c>
      <c r="C10" s="93">
        <v>28</v>
      </c>
      <c r="D10" s="94">
        <v>14</v>
      </c>
      <c r="E10" s="95">
        <v>2312</v>
      </c>
      <c r="F10" s="94">
        <v>1738</v>
      </c>
      <c r="G10" s="101">
        <v>58.3</v>
      </c>
      <c r="H10" s="96">
        <v>48.275862068965516</v>
      </c>
      <c r="I10" s="97">
        <v>56.2</v>
      </c>
      <c r="J10" s="96">
        <v>54.774661203907968</v>
      </c>
    </row>
    <row r="11" spans="2:10" x14ac:dyDescent="0.25">
      <c r="B11" s="98" t="s">
        <v>51</v>
      </c>
      <c r="C11" s="99">
        <v>48</v>
      </c>
      <c r="D11" s="99">
        <v>29</v>
      </c>
      <c r="E11" s="99">
        <v>4114</v>
      </c>
      <c r="F11" s="99">
        <v>3173</v>
      </c>
      <c r="G11" s="100">
        <v>100</v>
      </c>
      <c r="H11" s="100">
        <v>100</v>
      </c>
      <c r="I11" s="100">
        <v>100</v>
      </c>
      <c r="J11" s="100">
        <v>100</v>
      </c>
    </row>
  </sheetData>
  <mergeCells count="8">
    <mergeCell ref="I4:J4"/>
    <mergeCell ref="C5:F5"/>
    <mergeCell ref="G5:J5"/>
    <mergeCell ref="B3:F3"/>
    <mergeCell ref="B4:B6"/>
    <mergeCell ref="C4:D4"/>
    <mergeCell ref="E4:F4"/>
    <mergeCell ref="G4:H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workbookViewId="0">
      <selection activeCell="J7" sqref="J7:J9"/>
    </sheetView>
  </sheetViews>
  <sheetFormatPr defaultRowHeight="15" x14ac:dyDescent="0.25"/>
  <sheetData>
    <row r="2" spans="2:10" x14ac:dyDescent="0.25">
      <c r="B2" s="103" t="s">
        <v>52</v>
      </c>
      <c r="C2" s="104"/>
      <c r="D2" s="104"/>
      <c r="E2" s="104"/>
      <c r="F2" s="104"/>
      <c r="G2" s="104"/>
      <c r="H2" s="104"/>
      <c r="I2" s="104"/>
      <c r="J2" s="102"/>
    </row>
    <row r="3" spans="2:10" s="330" customFormat="1" ht="15" customHeight="1" x14ac:dyDescent="0.25">
      <c r="B3" s="424" t="s">
        <v>292</v>
      </c>
      <c r="C3" s="425"/>
      <c r="D3" s="425"/>
      <c r="E3" s="425"/>
      <c r="F3" s="425"/>
      <c r="G3" s="397"/>
      <c r="H3" s="397"/>
      <c r="I3" s="397"/>
    </row>
    <row r="4" spans="2:10" x14ac:dyDescent="0.25">
      <c r="B4" s="454"/>
      <c r="C4" s="444" t="s">
        <v>11</v>
      </c>
      <c r="D4" s="444" t="s">
        <v>44</v>
      </c>
      <c r="E4" s="445" t="s">
        <v>12</v>
      </c>
      <c r="F4" s="445" t="s">
        <v>12</v>
      </c>
      <c r="G4" s="444" t="s">
        <v>11</v>
      </c>
      <c r="H4" s="444" t="s">
        <v>44</v>
      </c>
      <c r="I4" s="445" t="s">
        <v>12</v>
      </c>
      <c r="J4" s="445" t="s">
        <v>12</v>
      </c>
    </row>
    <row r="5" spans="2:10" x14ac:dyDescent="0.25">
      <c r="B5" s="455"/>
      <c r="C5" s="453" t="s">
        <v>45</v>
      </c>
      <c r="D5" s="453"/>
      <c r="E5" s="453"/>
      <c r="F5" s="453"/>
      <c r="G5" s="453" t="s">
        <v>46</v>
      </c>
      <c r="H5" s="453"/>
      <c r="I5" s="453"/>
      <c r="J5" s="453"/>
    </row>
    <row r="6" spans="2:10" x14ac:dyDescent="0.25">
      <c r="B6" s="456"/>
      <c r="C6" s="105">
        <v>2010</v>
      </c>
      <c r="D6" s="106">
        <v>2019</v>
      </c>
      <c r="E6" s="106">
        <v>2010</v>
      </c>
      <c r="F6" s="106">
        <v>2019</v>
      </c>
      <c r="G6" s="107">
        <v>2010</v>
      </c>
      <c r="H6" s="107">
        <v>2019</v>
      </c>
      <c r="I6" s="107">
        <v>2010</v>
      </c>
      <c r="J6" s="107">
        <v>2019</v>
      </c>
    </row>
    <row r="7" spans="2:10" ht="27" x14ac:dyDescent="0.25">
      <c r="B7" s="108" t="s">
        <v>53</v>
      </c>
      <c r="C7" s="109">
        <v>3</v>
      </c>
      <c r="D7" s="110">
        <v>1</v>
      </c>
      <c r="E7" s="111">
        <v>206</v>
      </c>
      <c r="F7" s="110">
        <v>88</v>
      </c>
      <c r="G7" s="112">
        <v>6.3</v>
      </c>
      <c r="H7" s="113">
        <v>3.4482758620689653</v>
      </c>
      <c r="I7" s="114">
        <v>5</v>
      </c>
      <c r="J7" s="113">
        <v>2.7734005672864797</v>
      </c>
    </row>
    <row r="8" spans="2:10" x14ac:dyDescent="0.25">
      <c r="B8" s="108" t="s">
        <v>54</v>
      </c>
      <c r="C8" s="109">
        <v>6</v>
      </c>
      <c r="D8" s="110">
        <v>2</v>
      </c>
      <c r="E8" s="111">
        <v>950</v>
      </c>
      <c r="F8" s="110">
        <v>698</v>
      </c>
      <c r="G8" s="112">
        <v>12.5</v>
      </c>
      <c r="H8" s="113">
        <v>6.8965517241379306</v>
      </c>
      <c r="I8" s="114">
        <v>23.1</v>
      </c>
      <c r="J8" s="113">
        <v>21.998109045067761</v>
      </c>
    </row>
    <row r="9" spans="2:10" x14ac:dyDescent="0.25">
      <c r="B9" s="108" t="s">
        <v>55</v>
      </c>
      <c r="C9" s="109">
        <v>1</v>
      </c>
      <c r="D9" s="110" t="s">
        <v>38</v>
      </c>
      <c r="E9" s="111">
        <v>265</v>
      </c>
      <c r="F9" s="110">
        <v>253</v>
      </c>
      <c r="G9" s="112">
        <v>2</v>
      </c>
      <c r="H9" s="118" t="s">
        <v>38</v>
      </c>
      <c r="I9" s="114">
        <v>6.4</v>
      </c>
      <c r="J9" s="113">
        <v>7.9735266309486299</v>
      </c>
    </row>
    <row r="10" spans="2:10" x14ac:dyDescent="0.25">
      <c r="B10" s="108" t="s">
        <v>56</v>
      </c>
      <c r="C10" s="109">
        <v>5</v>
      </c>
      <c r="D10" s="110">
        <v>3</v>
      </c>
      <c r="E10" s="111">
        <v>621</v>
      </c>
      <c r="F10" s="110">
        <v>534</v>
      </c>
      <c r="G10" s="112">
        <v>10.4</v>
      </c>
      <c r="H10" s="113">
        <v>10.344827586206897</v>
      </c>
      <c r="I10" s="114">
        <v>15.1</v>
      </c>
      <c r="J10" s="113">
        <v>16.829498896942958</v>
      </c>
    </row>
    <row r="11" spans="2:10" x14ac:dyDescent="0.25">
      <c r="B11" s="108" t="s">
        <v>57</v>
      </c>
      <c r="C11" s="109">
        <v>33</v>
      </c>
      <c r="D11" s="110">
        <v>23</v>
      </c>
      <c r="E11" s="111">
        <v>2072</v>
      </c>
      <c r="F11" s="110">
        <v>1600</v>
      </c>
      <c r="G11" s="112">
        <v>68.8</v>
      </c>
      <c r="H11" s="113">
        <v>79.310344827586206</v>
      </c>
      <c r="I11" s="114">
        <v>50.4</v>
      </c>
      <c r="J11" s="113">
        <v>50.425464859754179</v>
      </c>
    </row>
    <row r="12" spans="2:10" x14ac:dyDescent="0.25">
      <c r="B12" s="115" t="s">
        <v>51</v>
      </c>
      <c r="C12" s="116">
        <v>48</v>
      </c>
      <c r="D12" s="116">
        <v>29</v>
      </c>
      <c r="E12" s="116">
        <v>4114</v>
      </c>
      <c r="F12" s="116">
        <v>3173</v>
      </c>
      <c r="G12" s="117">
        <v>100</v>
      </c>
      <c r="H12" s="117">
        <v>100</v>
      </c>
      <c r="I12" s="117">
        <v>100</v>
      </c>
      <c r="J12" s="117">
        <v>100</v>
      </c>
    </row>
  </sheetData>
  <mergeCells count="8">
    <mergeCell ref="I4:J4"/>
    <mergeCell ref="C5:F5"/>
    <mergeCell ref="G5:J5"/>
    <mergeCell ref="B3:F3"/>
    <mergeCell ref="B4:B6"/>
    <mergeCell ref="C4:D4"/>
    <mergeCell ref="E4:F4"/>
    <mergeCell ref="G4:H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7"/>
  <sheetViews>
    <sheetView topLeftCell="A10" workbookViewId="0">
      <selection activeCell="P17" sqref="P17"/>
    </sheetView>
  </sheetViews>
  <sheetFormatPr defaultRowHeight="15" x14ac:dyDescent="0.25"/>
  <sheetData>
    <row r="2" spans="2:11" x14ac:dyDescent="0.25">
      <c r="B2" s="120"/>
      <c r="C2" s="120"/>
      <c r="D2" s="120"/>
      <c r="E2" s="120"/>
      <c r="F2" s="120"/>
      <c r="G2" s="120"/>
      <c r="H2" s="120"/>
      <c r="I2" s="120"/>
      <c r="J2" s="120"/>
    </row>
    <row r="3" spans="2:11" x14ac:dyDescent="0.25">
      <c r="B3" s="121"/>
      <c r="C3" s="121"/>
      <c r="D3" s="121"/>
      <c r="E3" s="121"/>
      <c r="F3" s="121"/>
      <c r="G3" s="121"/>
      <c r="H3" s="121"/>
      <c r="I3" s="121"/>
      <c r="J3" s="121"/>
    </row>
    <row r="4" spans="2:11" x14ac:dyDescent="0.25">
      <c r="B4" s="121"/>
      <c r="C4" s="121"/>
      <c r="D4" s="121"/>
      <c r="E4" s="121"/>
      <c r="F4" s="121"/>
      <c r="G4" s="121"/>
      <c r="H4" s="121"/>
      <c r="I4" s="121"/>
      <c r="J4" s="121"/>
    </row>
    <row r="8" spans="2:11" ht="15" customHeight="1" x14ac:dyDescent="0.25">
      <c r="C8" s="334" t="s">
        <v>75</v>
      </c>
      <c r="D8" s="330"/>
      <c r="E8" s="330"/>
      <c r="F8" s="330"/>
      <c r="G8" s="330"/>
      <c r="H8" s="330"/>
      <c r="I8" s="330"/>
      <c r="J8" s="330"/>
      <c r="K8" s="330"/>
    </row>
    <row r="9" spans="2:11" x14ac:dyDescent="0.25">
      <c r="C9" s="122" t="s">
        <v>58</v>
      </c>
      <c r="D9" s="330"/>
      <c r="E9" s="330"/>
      <c r="F9" s="330"/>
      <c r="G9" s="330"/>
      <c r="H9" s="330"/>
      <c r="I9" s="330"/>
      <c r="J9" s="330"/>
      <c r="K9" s="330"/>
    </row>
    <row r="10" spans="2:11" ht="15" customHeight="1" x14ac:dyDescent="0.25">
      <c r="C10" s="457" t="s">
        <v>59</v>
      </c>
      <c r="D10" s="459" t="s">
        <v>11</v>
      </c>
      <c r="E10" s="459"/>
      <c r="F10" s="459"/>
      <c r="G10" s="459"/>
      <c r="H10" s="460" t="s">
        <v>12</v>
      </c>
      <c r="I10" s="460"/>
      <c r="J10" s="460"/>
      <c r="K10" s="460"/>
    </row>
    <row r="11" spans="2:11" x14ac:dyDescent="0.25">
      <c r="C11" s="458"/>
      <c r="D11" s="461">
        <v>2010</v>
      </c>
      <c r="E11" s="461"/>
      <c r="F11" s="462">
        <v>2019</v>
      </c>
      <c r="G11" s="462"/>
      <c r="H11" s="461">
        <v>2010</v>
      </c>
      <c r="I11" s="461"/>
      <c r="J11" s="462">
        <v>2019</v>
      </c>
      <c r="K11" s="462"/>
    </row>
    <row r="12" spans="2:11" x14ac:dyDescent="0.25">
      <c r="C12" s="458"/>
      <c r="D12" s="123" t="s">
        <v>61</v>
      </c>
      <c r="E12" s="123" t="s">
        <v>8</v>
      </c>
      <c r="F12" s="123" t="s">
        <v>61</v>
      </c>
      <c r="G12" s="123" t="s">
        <v>8</v>
      </c>
      <c r="H12" s="123" t="s">
        <v>61</v>
      </c>
      <c r="I12" s="123" t="s">
        <v>8</v>
      </c>
      <c r="J12" s="123" t="s">
        <v>61</v>
      </c>
      <c r="K12" s="123" t="s">
        <v>8</v>
      </c>
    </row>
    <row r="13" spans="2:11" x14ac:dyDescent="0.25">
      <c r="C13" s="124" t="s">
        <v>62</v>
      </c>
      <c r="D13" s="125" t="s">
        <v>38</v>
      </c>
      <c r="E13" s="126">
        <v>29</v>
      </c>
      <c r="F13" s="127">
        <v>1</v>
      </c>
      <c r="G13" s="128">
        <v>18</v>
      </c>
      <c r="H13" s="129">
        <v>27</v>
      </c>
      <c r="I13" s="126">
        <v>3381</v>
      </c>
      <c r="J13" s="130">
        <v>17</v>
      </c>
      <c r="K13" s="128">
        <v>3167</v>
      </c>
    </row>
    <row r="14" spans="2:11" x14ac:dyDescent="0.25">
      <c r="C14" s="124" t="s">
        <v>63</v>
      </c>
      <c r="D14" s="131" t="s">
        <v>38</v>
      </c>
      <c r="E14" s="126">
        <v>37</v>
      </c>
      <c r="F14" s="125" t="s">
        <v>38</v>
      </c>
      <c r="G14" s="128">
        <v>24</v>
      </c>
      <c r="H14" s="129">
        <v>14</v>
      </c>
      <c r="I14" s="126">
        <v>3137</v>
      </c>
      <c r="J14" s="130">
        <v>4</v>
      </c>
      <c r="K14" s="128">
        <v>2821</v>
      </c>
    </row>
    <row r="15" spans="2:11" x14ac:dyDescent="0.25">
      <c r="C15" s="124" t="s">
        <v>64</v>
      </c>
      <c r="D15" s="127">
        <v>1</v>
      </c>
      <c r="E15" s="126">
        <v>60</v>
      </c>
      <c r="F15" s="131">
        <v>1</v>
      </c>
      <c r="G15" s="128">
        <v>30</v>
      </c>
      <c r="H15" s="129">
        <v>29</v>
      </c>
      <c r="I15" s="126">
        <v>6314</v>
      </c>
      <c r="J15" s="130">
        <v>14</v>
      </c>
      <c r="K15" s="128">
        <v>5101</v>
      </c>
    </row>
    <row r="16" spans="2:11" x14ac:dyDescent="0.25">
      <c r="C16" s="124" t="s">
        <v>65</v>
      </c>
      <c r="D16" s="129">
        <v>1</v>
      </c>
      <c r="E16" s="126">
        <v>100</v>
      </c>
      <c r="F16" s="131" t="s">
        <v>38</v>
      </c>
      <c r="G16" s="128">
        <v>56</v>
      </c>
      <c r="H16" s="129">
        <v>121</v>
      </c>
      <c r="I16" s="126">
        <v>14678</v>
      </c>
      <c r="J16" s="130">
        <v>67</v>
      </c>
      <c r="K16" s="128">
        <v>8711</v>
      </c>
    </row>
    <row r="17" spans="3:21" x14ac:dyDescent="0.25">
      <c r="C17" s="124" t="s">
        <v>66</v>
      </c>
      <c r="D17" s="129">
        <v>2</v>
      </c>
      <c r="E17" s="126">
        <v>197</v>
      </c>
      <c r="F17" s="130">
        <v>1</v>
      </c>
      <c r="G17" s="128">
        <v>112</v>
      </c>
      <c r="H17" s="129">
        <v>253</v>
      </c>
      <c r="I17" s="126">
        <v>23858</v>
      </c>
      <c r="J17" s="130">
        <v>145</v>
      </c>
      <c r="K17" s="128">
        <v>15657</v>
      </c>
    </row>
    <row r="18" spans="3:21" x14ac:dyDescent="0.25">
      <c r="C18" s="124" t="s">
        <v>67</v>
      </c>
      <c r="D18" s="125" t="s">
        <v>38</v>
      </c>
      <c r="E18" s="126">
        <v>211</v>
      </c>
      <c r="F18" s="127" t="s">
        <v>38</v>
      </c>
      <c r="G18" s="128">
        <v>132</v>
      </c>
      <c r="H18" s="129">
        <v>294</v>
      </c>
      <c r="I18" s="126">
        <v>28690</v>
      </c>
      <c r="J18" s="130">
        <v>194</v>
      </c>
      <c r="K18" s="128">
        <v>20213</v>
      </c>
    </row>
    <row r="19" spans="3:21" x14ac:dyDescent="0.25">
      <c r="C19" s="124" t="s">
        <v>68</v>
      </c>
      <c r="D19" s="129">
        <v>4</v>
      </c>
      <c r="E19" s="126">
        <v>197</v>
      </c>
      <c r="F19" s="130">
        <v>1</v>
      </c>
      <c r="G19" s="128">
        <v>134</v>
      </c>
      <c r="H19" s="129">
        <v>351</v>
      </c>
      <c r="I19" s="126">
        <v>32620</v>
      </c>
      <c r="J19" s="130">
        <v>218</v>
      </c>
      <c r="K19" s="128">
        <v>23093</v>
      </c>
    </row>
    <row r="20" spans="3:21" x14ac:dyDescent="0.25">
      <c r="C20" s="124" t="s">
        <v>69</v>
      </c>
      <c r="D20" s="129">
        <v>7</v>
      </c>
      <c r="E20" s="126">
        <v>548</v>
      </c>
      <c r="F20" s="130">
        <v>5</v>
      </c>
      <c r="G20" s="128">
        <v>377</v>
      </c>
      <c r="H20" s="129">
        <v>948</v>
      </c>
      <c r="I20" s="126">
        <v>86891</v>
      </c>
      <c r="J20" s="130">
        <v>556</v>
      </c>
      <c r="K20" s="128">
        <v>57333</v>
      </c>
    </row>
    <row r="21" spans="3:21" x14ac:dyDescent="0.25">
      <c r="C21" s="124" t="s">
        <v>70</v>
      </c>
      <c r="D21" s="129">
        <v>8</v>
      </c>
      <c r="E21" s="126">
        <v>286</v>
      </c>
      <c r="F21" s="130">
        <v>3</v>
      </c>
      <c r="G21" s="128">
        <v>238</v>
      </c>
      <c r="H21" s="129">
        <v>522</v>
      </c>
      <c r="I21" s="126">
        <v>40907</v>
      </c>
      <c r="J21" s="130">
        <v>501</v>
      </c>
      <c r="K21" s="128">
        <v>40046</v>
      </c>
    </row>
    <row r="22" spans="3:21" x14ac:dyDescent="0.25">
      <c r="C22" s="124" t="s">
        <v>71</v>
      </c>
      <c r="D22" s="129">
        <v>2</v>
      </c>
      <c r="E22" s="126">
        <v>88</v>
      </c>
      <c r="F22" s="130">
        <v>3</v>
      </c>
      <c r="G22" s="128">
        <v>93</v>
      </c>
      <c r="H22" s="129">
        <v>195</v>
      </c>
      <c r="I22" s="126">
        <v>13488</v>
      </c>
      <c r="J22" s="130">
        <v>221</v>
      </c>
      <c r="K22" s="128">
        <v>16712</v>
      </c>
    </row>
    <row r="23" spans="3:21" x14ac:dyDescent="0.25">
      <c r="C23" s="124" t="s">
        <v>72</v>
      </c>
      <c r="D23" s="129">
        <v>7</v>
      </c>
      <c r="E23" s="126">
        <v>77</v>
      </c>
      <c r="F23" s="130">
        <v>2</v>
      </c>
      <c r="G23" s="128">
        <v>62</v>
      </c>
      <c r="H23" s="129">
        <v>202</v>
      </c>
      <c r="I23" s="126">
        <v>11264</v>
      </c>
      <c r="J23" s="130">
        <v>194</v>
      </c>
      <c r="K23" s="128">
        <v>12060</v>
      </c>
    </row>
    <row r="24" spans="3:21" x14ac:dyDescent="0.25">
      <c r="C24" s="124" t="s">
        <v>73</v>
      </c>
      <c r="D24" s="129">
        <v>16</v>
      </c>
      <c r="E24" s="126">
        <v>167</v>
      </c>
      <c r="F24" s="130">
        <v>12</v>
      </c>
      <c r="G24" s="128">
        <v>192</v>
      </c>
      <c r="H24" s="129">
        <v>1064</v>
      </c>
      <c r="I24" s="126">
        <v>28223</v>
      </c>
      <c r="J24" s="130">
        <v>994</v>
      </c>
      <c r="K24" s="128">
        <v>31176</v>
      </c>
    </row>
    <row r="25" spans="3:21" x14ac:dyDescent="0.25">
      <c r="C25" s="124" t="s">
        <v>74</v>
      </c>
      <c r="D25" s="125" t="s">
        <v>38</v>
      </c>
      <c r="E25" s="126">
        <v>18</v>
      </c>
      <c r="F25" s="129" t="s">
        <v>38</v>
      </c>
      <c r="G25" s="128">
        <v>16</v>
      </c>
      <c r="H25" s="129">
        <v>94</v>
      </c>
      <c r="I25" s="126">
        <v>11269</v>
      </c>
      <c r="J25" s="130">
        <v>48</v>
      </c>
      <c r="K25" s="128">
        <v>5294</v>
      </c>
    </row>
    <row r="26" spans="3:21" x14ac:dyDescent="0.25">
      <c r="C26" s="293" t="s">
        <v>24</v>
      </c>
      <c r="D26" s="224">
        <v>48</v>
      </c>
      <c r="E26" s="216">
        <v>2015</v>
      </c>
      <c r="F26" s="224">
        <f>SUM(F13:F25)</f>
        <v>29</v>
      </c>
      <c r="G26" s="224">
        <v>1484</v>
      </c>
      <c r="H26" s="224">
        <v>4114</v>
      </c>
      <c r="I26" s="216">
        <v>304720</v>
      </c>
      <c r="J26" s="224">
        <v>3173</v>
      </c>
      <c r="K26" s="224">
        <v>241384</v>
      </c>
    </row>
    <row r="27" spans="3:21" x14ac:dyDescent="0.25">
      <c r="M27" s="330"/>
      <c r="N27" s="330"/>
      <c r="O27" s="330"/>
      <c r="P27" s="330"/>
      <c r="Q27" s="330"/>
      <c r="R27" s="330"/>
      <c r="S27" s="330"/>
      <c r="T27" s="330"/>
      <c r="U27" s="330"/>
    </row>
  </sheetData>
  <mergeCells count="7">
    <mergeCell ref="C10:C12"/>
    <mergeCell ref="D10:G10"/>
    <mergeCell ref="H10:K10"/>
    <mergeCell ref="D11:E11"/>
    <mergeCell ref="F11:G11"/>
    <mergeCell ref="H11:I11"/>
    <mergeCell ref="J11:K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 </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dcterms:created xsi:type="dcterms:W3CDTF">2015-06-05T18:17:20Z</dcterms:created>
  <dcterms:modified xsi:type="dcterms:W3CDTF">2020-10-12T20:16:17Z</dcterms:modified>
</cp:coreProperties>
</file>