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9720" windowHeight="12015" firstSheet="26" activeTab="26"/>
  </bookViews>
  <sheets>
    <sheet name="Tavola 1" sheetId="18" r:id="rId1"/>
    <sheet name="Tavola 2" sheetId="2" r:id="rId2"/>
    <sheet name="Tavola 2 bis" sheetId="23" r:id="rId3"/>
    <sheet name="Tavola 3" sheetId="1" r:id="rId4"/>
    <sheet name="Tavola 4.1" sheetId="21" r:id="rId5"/>
    <sheet name="Tavola 4.2" sheetId="26" r:id="rId6"/>
    <sheet name="Tavola 4.3" sheetId="27" r:id="rId7"/>
    <sheet name="Tavola 5 " sheetId="4" r:id="rId8"/>
    <sheet name="Tavola 5.1" sheetId="25" r:id="rId9"/>
    <sheet name="Tavola 5bis" sheetId="38" r:id="rId10"/>
    <sheet name="Tavola 6" sheetId="5" r:id="rId11"/>
    <sheet name="Tavola 6.1" sheetId="30" r:id="rId12"/>
    <sheet name="Tavola 6.2" sheetId="29" r:id="rId13"/>
    <sheet name="Tavola 7" sheetId="6" r:id="rId14"/>
    <sheet name="Tavola 8" sheetId="7" r:id="rId15"/>
    <sheet name="Tavola 9" sheetId="8" r:id="rId16"/>
    <sheet name="Tavola 10 " sheetId="9" r:id="rId17"/>
    <sheet name="Tavola 10.1" sheetId="32" r:id="rId18"/>
    <sheet name="Tavola 10.2" sheetId="33" r:id="rId19"/>
    <sheet name="Tavola 11" sheetId="43" r:id="rId20"/>
    <sheet name="Tavola 12" sheetId="11" r:id="rId21"/>
    <sheet name="Tavola 13" sheetId="12" r:id="rId22"/>
    <sheet name="Tavola 14" sheetId="13" r:id="rId23"/>
    <sheet name="Tavola 15" sheetId="37" r:id="rId24"/>
    <sheet name="Tavola 16" sheetId="44" r:id="rId25"/>
    <sheet name="Tavola 17" sheetId="45" r:id="rId26"/>
    <sheet name="Tavola 18" sheetId="17" r:id="rId27"/>
    <sheet name="Tavola 19" sheetId="34" r:id="rId28"/>
    <sheet name="Tavola 20" sheetId="39" r:id="rId29"/>
    <sheet name="Tavola 21" sheetId="40" r:id="rId30"/>
    <sheet name="Tavola 22" sheetId="41" r:id="rId31"/>
    <sheet name="Tavola 23" sheetId="42" r:id="rId32"/>
  </sheets>
  <definedNames>
    <definedName name="_xlnm.Print_Area" localSheetId="4">'Tavola 4.1'!#REF!</definedName>
  </definedNames>
  <calcPr calcId="145621"/>
</workbook>
</file>

<file path=xl/calcChain.xml><?xml version="1.0" encoding="utf-8"?>
<calcChain xmlns="http://schemas.openxmlformats.org/spreadsheetml/2006/main">
  <c r="J13" i="13" l="1"/>
  <c r="H22" i="8" l="1"/>
  <c r="I20" i="45" l="1"/>
  <c r="H20" i="45"/>
  <c r="G20" i="45"/>
  <c r="F20" i="45"/>
  <c r="E20" i="45"/>
  <c r="I19" i="45"/>
  <c r="H19" i="45"/>
  <c r="G19" i="45"/>
  <c r="F19" i="45"/>
  <c r="E19" i="45"/>
  <c r="I18" i="45"/>
  <c r="H18" i="45"/>
  <c r="G18" i="45"/>
  <c r="F18" i="45"/>
  <c r="E18" i="45"/>
  <c r="C27" i="34" l="1"/>
</calcChain>
</file>

<file path=xl/sharedStrings.xml><?xml version="1.0" encoding="utf-8"?>
<sst xmlns="http://schemas.openxmlformats.org/spreadsheetml/2006/main" count="972" uniqueCount="314">
  <si>
    <t>Incidenti</t>
  </si>
  <si>
    <t>Morti</t>
  </si>
  <si>
    <t>Feriti</t>
  </si>
  <si>
    <t>Umbria</t>
  </si>
  <si>
    <t>PROVINCE</t>
  </si>
  <si>
    <t>Italia</t>
  </si>
  <si>
    <t xml:space="preserve"> Indice   di gravità (b)</t>
  </si>
  <si>
    <t>ANNO</t>
  </si>
  <si>
    <t>-</t>
  </si>
  <si>
    <t>AMBITO STRADALE</t>
  </si>
  <si>
    <t>Strade urbane</t>
  </si>
  <si>
    <t>Altre strade (c)</t>
  </si>
  <si>
    <t>Totale</t>
  </si>
  <si>
    <t>STRADE URBANE</t>
  </si>
  <si>
    <t>STRADE EXTRAURBANE</t>
  </si>
  <si>
    <t>Incrocio</t>
  </si>
  <si>
    <t>Rotatoria</t>
  </si>
  <si>
    <t>Intersezione</t>
  </si>
  <si>
    <t>Rettilineo</t>
  </si>
  <si>
    <t>Curva</t>
  </si>
  <si>
    <t>%</t>
  </si>
  <si>
    <t>Valori assoluti</t>
  </si>
  <si>
    <t>Composizioni percentuali</t>
  </si>
  <si>
    <t>Gennaio</t>
  </si>
  <si>
    <t>Febbraio</t>
  </si>
  <si>
    <t>Marzo</t>
  </si>
  <si>
    <t>Aprile</t>
  </si>
  <si>
    <t>Maggio</t>
  </si>
  <si>
    <t>Giugno</t>
  </si>
  <si>
    <t>Luglio</t>
  </si>
  <si>
    <t>Agosto</t>
  </si>
  <si>
    <t>Settembre</t>
  </si>
  <si>
    <t>Ottobre</t>
  </si>
  <si>
    <t>Novembre</t>
  </si>
  <si>
    <t>Dicembre</t>
  </si>
  <si>
    <t>TOTALE</t>
  </si>
  <si>
    <t>GIORNI DELLA SETTIMANA</t>
  </si>
  <si>
    <t>Lunedì</t>
  </si>
  <si>
    <t>Martedì</t>
  </si>
  <si>
    <t>Mercoledì</t>
  </si>
  <si>
    <t>Giovedì</t>
  </si>
  <si>
    <t>Venerdì</t>
  </si>
  <si>
    <t>Sabato</t>
  </si>
  <si>
    <t>Domenica</t>
  </si>
  <si>
    <t>ORA DEL GIORNO</t>
  </si>
  <si>
    <t>Indice di mortalità (b)</t>
  </si>
  <si>
    <t>Indice di mortalità (a)</t>
  </si>
  <si>
    <t>Indice di lesività (b)</t>
  </si>
  <si>
    <t>Venerdì notte</t>
  </si>
  <si>
    <t>Sabato notte</t>
  </si>
  <si>
    <t>Altre notti</t>
  </si>
  <si>
    <t>TIPOLOGIA DI COMUNE</t>
  </si>
  <si>
    <t>Polo</t>
  </si>
  <si>
    <t>Cintura</t>
  </si>
  <si>
    <t>Totale Centri</t>
  </si>
  <si>
    <t>Intermedio</t>
  </si>
  <si>
    <t>Periferico</t>
  </si>
  <si>
    <t>Totale Aree interne</t>
  </si>
  <si>
    <t xml:space="preserve"> Indice  di      mortalità (a)</t>
  </si>
  <si>
    <t>Scontro frontale</t>
  </si>
  <si>
    <t>Scontro frontale-laterale</t>
  </si>
  <si>
    <t>Scontro laterale</t>
  </si>
  <si>
    <t>Tamponamento</t>
  </si>
  <si>
    <t>Totale incidenti tra veicoli</t>
  </si>
  <si>
    <t>Investimento di pedone</t>
  </si>
  <si>
    <t>Urto con veicolo in sosta</t>
  </si>
  <si>
    <t>Urto con ostacolo accidentale</t>
  </si>
  <si>
    <t>Fuoriuscita</t>
  </si>
  <si>
    <t>Frenata improvvisa</t>
  </si>
  <si>
    <t>Caduta da veicolo</t>
  </si>
  <si>
    <t>Totale incidenti a veicoli isolati</t>
  </si>
  <si>
    <t>NATURA DELL’INCIDENTE</t>
  </si>
  <si>
    <t>Strade extraurbane</t>
  </si>
  <si>
    <t>Procedeva con guida distratta o andamento indeciso</t>
  </si>
  <si>
    <t>Procedeva senza rispettare le regole della precedenza o il semaforo</t>
  </si>
  <si>
    <t>Procedeva con velocità troppo elevata</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</si>
  <si>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</si>
  <si>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</si>
  <si>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</si>
  <si>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</si>
  <si>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</si>
  <si>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</si>
  <si>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</si>
  <si>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</si>
  <si>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</si>
  <si>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</si>
  <si>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</si>
  <si>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</si>
  <si>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</si>
  <si>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Cause imputabili al comportamento scorretto del conducente e del pedone nella circolazione</t>
  </si>
  <si>
    <t>Totale cause</t>
  </si>
  <si>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</si>
  <si>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CLASSE DI ETA'</t>
  </si>
  <si>
    <t>Conducente</t>
  </si>
  <si>
    <t>Persone trasportate</t>
  </si>
  <si>
    <t>Pedone</t>
  </si>
  <si>
    <t>VALORI ASSOLUTI</t>
  </si>
  <si>
    <t>&lt; 14</t>
  </si>
  <si>
    <t>15-29</t>
  </si>
  <si>
    <t>30-44</t>
  </si>
  <si>
    <t>45-64</t>
  </si>
  <si>
    <t>65 +</t>
  </si>
  <si>
    <t>Età imprecisata</t>
  </si>
  <si>
    <t xml:space="preserve">Totale </t>
  </si>
  <si>
    <t>VALORI PERCENTUALI</t>
  </si>
  <si>
    <t>Valori   assoluti</t>
  </si>
  <si>
    <t>MASCHI</t>
  </si>
  <si>
    <t>Totale maschi</t>
  </si>
  <si>
    <t>FEMMINE</t>
  </si>
  <si>
    <t>Totale femmine</t>
  </si>
  <si>
    <t>MASCHI e FEMMINE</t>
  </si>
  <si>
    <t>CATEGORIA DI UTENTE</t>
  </si>
  <si>
    <t>Incidenti per 1.000 ab.</t>
  </si>
  <si>
    <t>Morti per 100.000 ab.</t>
  </si>
  <si>
    <t>Feriti per 100.000 ab.</t>
  </si>
  <si>
    <t>Altri Comuni</t>
  </si>
  <si>
    <t xml:space="preserve">Strade extra-urbane </t>
  </si>
  <si>
    <t>Numero comuni</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</si>
  <si>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</si>
  <si>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Pedoni</t>
  </si>
  <si>
    <t>Velocipedi (a)</t>
  </si>
  <si>
    <t>Motocicli (a)</t>
  </si>
  <si>
    <t>Ciclomotori  (a)</t>
  </si>
  <si>
    <t>Altri utenti</t>
  </si>
  <si>
    <t>Anziani (65+)</t>
  </si>
  <si>
    <t>Giovani (15 - 24)</t>
  </si>
  <si>
    <t>Bambini (0 - 14)</t>
  </si>
  <si>
    <t>Puglia</t>
  </si>
  <si>
    <t>(a) Morti su popolazione media residente (per 100.000).</t>
  </si>
  <si>
    <t>(a) Dalle ore 22 alle ore 6.</t>
  </si>
  <si>
    <t>Variazione percentuale numero di morti rispetto all'anno precedente (c)</t>
  </si>
  <si>
    <t>Morti per 100.000 abitanti (a)</t>
  </si>
  <si>
    <t>Variazione percentuale numero di morti rispetto al 2001</t>
  </si>
  <si>
    <t xml:space="preserve">Morti </t>
  </si>
  <si>
    <t>fino a 5 anni</t>
  </si>
  <si>
    <t>6-9 anni</t>
  </si>
  <si>
    <t>10-14 anni</t>
  </si>
  <si>
    <t>15-17 anni</t>
  </si>
  <si>
    <t>18-20 anni</t>
  </si>
  <si>
    <t>21-24 anni</t>
  </si>
  <si>
    <t>25-29 anni</t>
  </si>
  <si>
    <t>30-44 anni</t>
  </si>
  <si>
    <t>45-54 anni</t>
  </si>
  <si>
    <t>55-59 anni</t>
  </si>
  <si>
    <t>60-64 anni</t>
  </si>
  <si>
    <t>65 anni e più</t>
  </si>
  <si>
    <t>imprecisata</t>
  </si>
  <si>
    <t>(c) Sono incluse nella categoria 'Altre strade' le strade Statali, Regionali, Provinciali fuori dell'abitato e Comunali extraurbane.</t>
  </si>
  <si>
    <t>Indice di  mortalità (a)</t>
  </si>
  <si>
    <t>Indice di lesività  (b)</t>
  </si>
  <si>
    <t>Indice di   mortalità (a)</t>
  </si>
  <si>
    <t>Indice di gravità (a)</t>
  </si>
  <si>
    <t>Totale generale</t>
  </si>
  <si>
    <t>CAUSE</t>
  </si>
  <si>
    <t>Strade Urbane</t>
  </si>
  <si>
    <t>Strade ExtraUrbane</t>
  </si>
  <si>
    <t>MESE</t>
  </si>
  <si>
    <t>Altri Utenti</t>
  </si>
  <si>
    <t>REGIONI</t>
  </si>
  <si>
    <t>COSTO SOCIALE (a)</t>
  </si>
  <si>
    <t>PROCAPITE (in euro)</t>
  </si>
  <si>
    <t>TOTALE (in euro)</t>
  </si>
  <si>
    <t>Campania</t>
  </si>
  <si>
    <t>Calabria</t>
  </si>
  <si>
    <t>Molise</t>
  </si>
  <si>
    <t>Sicilia</t>
  </si>
  <si>
    <t xml:space="preserve">Valle d'Aosta/Vallée d'Aoste </t>
  </si>
  <si>
    <t>Basilicata</t>
  </si>
  <si>
    <t>Sardegna</t>
  </si>
  <si>
    <t>Piemonte</t>
  </si>
  <si>
    <t>Abruzzo</t>
  </si>
  <si>
    <t>Friuli-Venezia-Giulia</t>
  </si>
  <si>
    <t>Veneto</t>
  </si>
  <si>
    <t>Lombardia</t>
  </si>
  <si>
    <t>Trentino-A.Adige</t>
  </si>
  <si>
    <t>Lazio</t>
  </si>
  <si>
    <t>Marche</t>
  </si>
  <si>
    <t>Emilia-Romagna</t>
  </si>
  <si>
    <t>Toscana</t>
  </si>
  <si>
    <t>Liguria</t>
  </si>
  <si>
    <t>ITALIA</t>
  </si>
  <si>
    <r>
      <t xml:space="preserve">CAPOLUOGHI
</t>
    </r>
    <r>
      <rPr>
        <sz val="9"/>
        <color rgb="FF000000"/>
        <rFont val="Arial Narrow"/>
        <family val="2"/>
      </rPr>
      <t>Altri Comuni</t>
    </r>
  </si>
  <si>
    <r>
      <t xml:space="preserve">(a) Rapporto percentuale tra il numero dei morti e il numero degli incidenti </t>
    </r>
    <r>
      <rPr>
        <sz val="7.5"/>
        <color rgb="FF000000"/>
        <rFont val="Arial Narrow"/>
        <family val="2"/>
      </rPr>
      <t xml:space="preserve"> con lesioni a persone.</t>
    </r>
  </si>
  <si>
    <r>
      <t>(b) Rapporto percentuale tra il numero dei feriti e il numero degli incidenti</t>
    </r>
    <r>
      <rPr>
        <sz val="7.5"/>
        <color rgb="FF000000"/>
        <rFont val="Arial Narrow"/>
        <family val="2"/>
      </rPr>
      <t xml:space="preserve"> con lesioni a persone.</t>
    </r>
  </si>
  <si>
    <t>CAPOLUOGHI</t>
  </si>
  <si>
    <t>Una carreggiata a senso unico</t>
  </si>
  <si>
    <t>Una carreggiata a doppio senso</t>
  </si>
  <si>
    <t>Doppia carreggiata, più di due carreggiate</t>
  </si>
  <si>
    <t>CATEGORIA DELLA STRADA</t>
  </si>
  <si>
    <t>Autostrade e Raccordi</t>
  </si>
  <si>
    <t>Altre Strade (a)</t>
  </si>
  <si>
    <t>Polizia stradale</t>
  </si>
  <si>
    <t>Carabinieri</t>
  </si>
  <si>
    <t>Polizia Municipale</t>
  </si>
  <si>
    <t>(a) Sono incluse nella categoria 'Altre strade': le strade Statali, Regionali, Provinciali fuori dall'abitato e Comunali extraurbane.</t>
  </si>
  <si>
    <t>Polizia Stradale</t>
  </si>
  <si>
    <t xml:space="preserve">Anno </t>
  </si>
  <si>
    <t>Variazioni %</t>
  </si>
  <si>
    <t>TIPO DI STRADA</t>
  </si>
  <si>
    <t>Composizioni    percentuali</t>
  </si>
  <si>
    <t>Composizioni  percentuali</t>
  </si>
  <si>
    <t>Anno 2017, valori assoluti e composizioni percentuali</t>
  </si>
  <si>
    <t>Anni 2017 e 2016, valori assoluti e variazioni percentuali</t>
  </si>
  <si>
    <t>Variazioni %                                           2017/2016</t>
  </si>
  <si>
    <t>Indice mortalità(a)</t>
  </si>
  <si>
    <t>Indice di gravità</t>
  </si>
  <si>
    <t xml:space="preserve"> Indice  di      mortalità(a)</t>
  </si>
  <si>
    <t>(a) Rapporto tra il numero dei morti e il numero degli incidenti stradali con lesioni a persone, moltiplicato 100.</t>
  </si>
  <si>
    <t>(b) Rapporto tra il numero dei morti e il numero dei morti e dei feriti in incidenti stradali con lesioni a persone, moltiplicato 100.</t>
  </si>
  <si>
    <t>Anni 2017 e 2010</t>
  </si>
  <si>
    <t>Anni 2001 - 2017, valori assoluti, indicatori e variazioni percentuali</t>
  </si>
  <si>
    <t>(b) Rapporto tra il numero dei morti e il numero degli incidenti stradali con lesioni a persone, moltiplicato 100.</t>
  </si>
  <si>
    <t>(c) La variazione percentuale annua è calcolata per l'anno t rispetto all'anno t.1 su base variabile.</t>
  </si>
  <si>
    <t>Anni 2010 e 2017, valori percentuali e valori assoluti</t>
  </si>
  <si>
    <t>Anni 2010 e 2017, valori assoluti e composizioni percentuali</t>
  </si>
  <si>
    <t>Anni 2010 e 2017, valori assoluti</t>
  </si>
  <si>
    <t xml:space="preserve">Anno 2017, valori assoluti e indicatori </t>
  </si>
  <si>
    <t xml:space="preserve">Anno 2016, valori assoluti e indicatori </t>
  </si>
  <si>
    <t>Anno 2017, valori assoluti e indicatore</t>
  </si>
  <si>
    <t>Anno 2017, valori assoluti</t>
  </si>
  <si>
    <t>Altro (passaggio a livello, dosso, pendenza, galleria)</t>
  </si>
  <si>
    <t>Anno 2017, composizioni percentuali</t>
  </si>
  <si>
    <t>Anno 2017, valori assoluti e indicatori</t>
  </si>
  <si>
    <t>Non rilevata</t>
  </si>
  <si>
    <t>Anno 2017, valori assoluti e indice di mortalità.</t>
  </si>
  <si>
    <t>(a) Dalle ore 22 alle ore 6</t>
  </si>
  <si>
    <t xml:space="preserve"> Anno 2017, valori assoluti, valori e variazioni percentuali</t>
  </si>
  <si>
    <t>2017/2016</t>
  </si>
  <si>
    <t>Ultra periferico</t>
  </si>
  <si>
    <t>Anno 2017 e 2016, Indicatori</t>
  </si>
  <si>
    <t>Urto con treno</t>
  </si>
  <si>
    <t>Anno 2017, valori assoluti e valori percentuali (a) (b)</t>
  </si>
  <si>
    <t xml:space="preserve">Altre cause </t>
  </si>
  <si>
    <t>Anno 2017, valori assoluti e valori percentuali</t>
  </si>
  <si>
    <t>Anno 2017, valori assoluti, composizioni percentuali e indice di gravità</t>
  </si>
  <si>
    <t>Totale comuni &gt;35.000 abitanti</t>
  </si>
  <si>
    <t>Altri comuni</t>
  </si>
  <si>
    <t xml:space="preserve">Anno 2017, valori assoluti </t>
  </si>
  <si>
    <t>Pubblica sicurezza</t>
  </si>
  <si>
    <t>Altri</t>
  </si>
  <si>
    <t>Polizia provinciale</t>
  </si>
  <si>
    <t>Polizia municipale</t>
  </si>
  <si>
    <t>Polizia Provinciale</t>
  </si>
  <si>
    <t>Anno 2017, valori assoluti.</t>
  </si>
  <si>
    <t>TAVOLA 1. INCIDENTI STRADALI, MORTI E FERITI PER PROVINCIA.SARDEGNA.</t>
  </si>
  <si>
    <t>Sassari</t>
  </si>
  <si>
    <t>Nuoro</t>
  </si>
  <si>
    <t>Cagliari</t>
  </si>
  <si>
    <t>Oristano</t>
  </si>
  <si>
    <t>Sud Sardegna</t>
  </si>
  <si>
    <t>TAVOLA 3. INCIDENTI STRADALI CON LESIONI A PERSONE MORTI E FERITI. SARDEGNA.</t>
  </si>
  <si>
    <t xml:space="preserve">TAVOLA 4.1 UTENTI VULNERABILI  MORTI IN INCIDENTI STRADALI PER ETA' IN SARDEGNA E IN ITALIA. </t>
  </si>
  <si>
    <t xml:space="preserve">TAVOLA 4.2. UTENTI VULNERABILI MORTI IN INCIDENTI STRADALI PER CATEGORIA DI UTENTE DELLA STRADA IN SARDEGNA E IN ITALIA. </t>
  </si>
  <si>
    <t xml:space="preserve">TAVOLA 4.3. UTENTI  MORTI E FERITI IN INCIDENTI STRADALI PER CLASSI DI ETA' IN SARDEGNA E IN ITALIA. </t>
  </si>
  <si>
    <t>TAVOLA 5.1 INCIDENTI STRADALI CON LESIONI A PERSONE SECONDO LA CATEGORIA DELLA STRADA. SARDEGNA.</t>
  </si>
  <si>
    <t>TAVOLA 5bis. INCIDENTI STRADALI CON LESIONI A PERSONE SECONDO IL TIPO DI STRADA. SARDEGNA.</t>
  </si>
  <si>
    <t>TAVOLA 6. INCIDENTI STRADALI CON LESIONI A PERSONE PER PROVINCIA, CARATTERISTICA DELLA STRADA E AMBITO STRADALE. SARDEGNA.</t>
  </si>
  <si>
    <t>TAVOLA  6.2. INCIDENTI STRADALI CON LESIONI A PERSONE PER PROVINCIA, CARATTERISTICA DELLA STRADA E AMBITO STRADALE. SARDEGNA.</t>
  </si>
  <si>
    <t xml:space="preserve">TAVOLA 7. INCIDENTI STRADALI CON LESIONI A PERSONE, MORTI E FERITI PER MESE. SARDEGNA.  </t>
  </si>
  <si>
    <t>TAVOLA 8. INCIDENTI STRADALI CON LESIONI A PERSONE MORTI E FERITI PER GIORNO DELLA SETTIMANA. SARDEGNA.</t>
  </si>
  <si>
    <t>TAVOLA 9. INCIDENTI STRADALI CON LESIONI A PERSONE MORTI E FERITI PER ORA DEL GIORNO. SARDEGNA.</t>
  </si>
  <si>
    <t>TAVOLA 10.2. INCIDENTI STRADALI CON LESIONI A PERSONE, MORTI E FERITI E INDICE DI MORTALITA', PER PROVINCIA, GIORNO DELLA SETTIMANA E FASCIA ORARIA NOTTURNA (a). STRADE EXTRAURBANE. SARDEGNA.</t>
  </si>
  <si>
    <t>Tavola 12. INCIDENTI STRADALI, MORTI E FERITIPER TIPOLOGIA DI COMUNE. SARDEGNA.</t>
  </si>
  <si>
    <t xml:space="preserve">TAVOLA 14. CAUSE ACCERTATE O PRESUNTE DI INCIDENTE SECONDO L’AMBITO STRADALE. SARDEGNA. </t>
  </si>
  <si>
    <t xml:space="preserve">TAVOLA 15. MORTI E FERITI PER CATEGORIA DI UTENTI E CLASSE DI ETÀ.  SARDEGNA. </t>
  </si>
  <si>
    <t>TAVOLA 16. MORTI E FERITI PER CATEGORIA DI UTENTI E GENERE. SARDEGNA.</t>
  </si>
  <si>
    <t>TAVOLA 17. INCIDENTI STRADALI, MORTI E FERITI NEI COMUNI CAPOLUOGO E NEI COMUNI CON ALMENO ALMENO 25.000 ABITANTI. SARDEGNA.</t>
  </si>
  <si>
    <t>Alghero</t>
  </si>
  <si>
    <t>Olbia</t>
  </si>
  <si>
    <t>Assemini</t>
  </si>
  <si>
    <t>Quartu Sant'Elena</t>
  </si>
  <si>
    <t>Selargius</t>
  </si>
  <si>
    <t>Carbonia</t>
  </si>
  <si>
    <t>Iglesias</t>
  </si>
  <si>
    <t>Totale comuni &gt; 25.000 abitanti</t>
  </si>
  <si>
    <t xml:space="preserve">TAVOLA 18. INCIDENTI STRADALI, MORTI E FERITI PER CATEGORIA DELLA STRADA NEI COMUNI CAPOLUOGO E NEI COMUNI CON ALMENO 35.000 ABITANTI. SARDEGNA. </t>
  </si>
  <si>
    <t>Tempio Pausania</t>
  </si>
  <si>
    <t>Lanusei</t>
  </si>
  <si>
    <t>Tortolì</t>
  </si>
  <si>
    <t>Sanluri</t>
  </si>
  <si>
    <t>Villacidro</t>
  </si>
  <si>
    <t>TAVOLA 20 INCIDENTI STRADALI CON LESIONI A PERSONE PER ORGANO DI RILEVAZIONE, CATEGORIA DELLA STRADA E PROVINCIA. SARDEGNA.</t>
  </si>
  <si>
    <t xml:space="preserve">TAVOLA 21. INCIDENTI STRADALI CON LESIONI A PERSONE PER ORGANO DI RILEVAZIONE E MESE SARDEGNA. </t>
  </si>
  <si>
    <t>TAVOLA 22. INCIDENTI STRADALI CON LESIONI A PERSONE PER ORGANO DI RILEVAZIONE E GIORNO DELLA SETTIMANA. SARDEGNA.</t>
  </si>
  <si>
    <t>TAVOLA 23. INCIDENTI STRADALI CON LESIONI A PERSONE PER ORGANO DI RILEVAZIONE E ORA DEL GIORNO. SARDEGNA.</t>
  </si>
  <si>
    <t>TAVOLA 2. INDICE DI MORTALITA' E DI GRAVITA' PER PROVINCA. SARDEGNA.</t>
  </si>
  <si>
    <t xml:space="preserve"> Anni 2017 e 2016</t>
  </si>
  <si>
    <t>TAVOLA 2bis. INDICI DI MORTALITA' E GRAVITA' PER PROVINCIA. SARDEGNA.</t>
  </si>
  <si>
    <t>(a) Conducenti e passeggeri.</t>
  </si>
  <si>
    <t>TAVOLA 19. COSTI SOCIALI TOTALI E PRO-CAPITE PER REGIONE. ITALIA 2017.</t>
  </si>
  <si>
    <t>(a) Incidentalità con danni alle persone 2017.</t>
  </si>
  <si>
    <t>TAVOLA 5. INCIDENTI STRADALI CON LESIONI A PERSONE SECONDO LA CATEGORIA DELLA STRADA. SARDEGNA.</t>
  </si>
  <si>
    <t>(a) Rapporto percentuale tra il numero dei morti e il numero degli incidenti con lesioni a persone, moltiplicato 100.</t>
  </si>
  <si>
    <t>(b) Rapporto percentuale tra il numero dei feriti e il numero degli incidenti con lesioni a persone, moltiplicato 100.</t>
  </si>
  <si>
    <t xml:space="preserve">TAVOLA 6.1. INCIDENTI STRADALI CON LESIONI A PERSONE PER PROVINCIA, CARATTERISTICA DELLA STRADA E AMBITO STRADALE. SARDEGNA. </t>
  </si>
  <si>
    <t xml:space="preserve">TAVOLA 10. INCIDENTI STRADALI CON LESIONI A PERSONE, MORTI E FERITI E INDICE DI MORTALITA', PER PROVINCIA, GIORNO DELLA SETTIMANA E FASCIA ORARIA NOTTURNA (a). SARDEGNA.  </t>
  </si>
  <si>
    <t>(b) Rapporto percentuale tra il numero dei morti e il numero degli incidenti  con lesioni a persone, moltiplicato 100.</t>
  </si>
  <si>
    <r>
      <t>(b) Rapporto percentuale tra il numero dei morti e il numero degli incidenti</t>
    </r>
    <r>
      <rPr>
        <sz val="7.5"/>
        <color rgb="FFFF0000"/>
        <rFont val="Arial Narrow"/>
        <family val="2"/>
      </rPr>
      <t xml:space="preserve"> </t>
    </r>
    <r>
      <rPr>
        <sz val="7.5"/>
        <color rgb="FF000000"/>
        <rFont val="Arial Narrow"/>
        <family val="2"/>
      </rPr>
      <t>con lesioni a persone, moltiplicato 100.</t>
    </r>
  </si>
  <si>
    <t xml:space="preserve">TAVOLA 10.1. INCIDENTI STRADALI CON LESIONI A PERSONE, MORTI E FERITI E INDICE DI MORTALITA', PER PROVINCIA, GIORNO DELLA SETTIMANA E FASCIA ORARIA NOTTURNA (a). STRADE URBANE. SARDEGNA. </t>
  </si>
  <si>
    <t>Anno 2017, valori assoluti e indice di mortalità</t>
  </si>
  <si>
    <t>Tavola 11. INCIDENTI STRADALI, MORTI E FERITI PER TIPOLOGIA DI COMUNE. SARDEGNA.</t>
  </si>
  <si>
    <t>(a) Rapporto percentuale  tra il numero dei morti e il numero degli incidenti con lesioni a persone, moltiplicato 100.</t>
  </si>
  <si>
    <t>(b) Rapporto percentuale tra il numero dei morti e il complesso degli infortunati (morti e feriti) in incidenti  con lesioni a persone, moltiplicato 100.</t>
  </si>
  <si>
    <t xml:space="preserve">TAVOLA 13. INCIDENTI STRADALI CON LESIONI A PERSONE, MORTI E FERITI SECONDO LA NATURA. SARDEGNA. </t>
  </si>
  <si>
    <t>Anno 2017, valori assoluti, composizioni percentuali e indice di mortalità</t>
  </si>
  <si>
    <t>Urto con veicolo in fermata o arresto</t>
  </si>
  <si>
    <t xml:space="preserve">    -procedeva senza dare la precedenza al veicolo proveniente da destra</t>
  </si>
  <si>
    <t xml:space="preserve">    -procedeva senza rispettare le segnalazioni semaforiche o dell'agente</t>
  </si>
  <si>
    <t xml:space="preserve">    -procedeva senza rispettare il segnale di dare precedenza</t>
  </si>
  <si>
    <t xml:space="preserve">    -procedeva con eccesso di velocità</t>
  </si>
  <si>
    <t xml:space="preserve">    -procedeva senza rispettare i limiti di velocità</t>
  </si>
  <si>
    <t xml:space="preserve">    -procedeva senza rispettare lo stop</t>
  </si>
  <si>
    <r>
      <t>(</t>
    </r>
    <r>
      <rPr>
        <sz val="7.5"/>
        <color rgb="FF000000"/>
        <rFont val="Arial"/>
        <family val="2"/>
      </rPr>
      <t>a)</t>
    </r>
    <r>
      <rPr>
        <strike/>
        <sz val="7.5"/>
        <color rgb="FFFF0000"/>
        <rFont val="Arial"/>
        <family val="2"/>
      </rPr>
      <t xml:space="preserve"> </t>
    </r>
    <r>
      <rPr>
        <sz val="7.5"/>
        <color rgb="FF000000"/>
        <rFont val="Arial"/>
        <family val="2"/>
      </rPr>
      <t>Rapporto percentuale tra il numero dei morti e il complesso degli infortunati (morti e feriti) in incidenti con lesioni a persone, moltiplicato 100.</t>
    </r>
  </si>
  <si>
    <t xml:space="preserve">Note : questa tabella ripropone quella del 2015 dove tutti i comuni indicati anche se con popolazione inferiore ai 35000 abitatnti erano cmq capoluogo di provincia. Con la Legge Regionale n.2 del 4 febbraio 2016 sul riordino delle province della Sardegna sono state cancellate le province di Cagliari, Carbonia-Iglesias, del Medio Campidano, di Olbia-Tempio e dell'Ogliastra ed istituite la città metropolitana di Cagliari e la provincia del Sud Sardegna.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</si>
</sst>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4" formatCode="_-&quot;€&quot;\ * #,##0.00_-;\-&quot;€&quot;\ * #,##0.00_-;_-&quot;€&quot;\ * &quot;-&quot;??_-;_-@_-"/>
    <numFmt numFmtId="43" formatCode="_-* #,##0.00_-;\-* #,##0.00_-;_-* &quot;-&quot;??_-;_-@_-"/>
    <numFmt numFmtId="164" formatCode="0.0"/>
    <numFmt numFmtId="165" formatCode="_-* #,##0_-;\-* #,##0_-;_-* &quot;-&quot;??_-;_-@_-"/>
    <numFmt numFmtId="166" formatCode="0.0000"/>
    <numFmt numFmtId="167" formatCode="#,##0.0"/>
    <numFmt numFmtId="168" formatCode="_(* #,##0_);_(* \(#,##0\);_(* &quot;-&quot;_);_(@_)"/>
    <numFmt numFmtId="169" formatCode="_(&quot;$&quot;* #,##0_);_(&quot;$&quot;* \(#,##0\);_(&quot;$&quot;* &quot;-&quot;_);_(@_)"/>
  </numFmts>
  <fonts count="51" x14ac:knownFonts="1">
    <font>
      <sz val="11"/>
      <color theme="1"/>
      <name val="Calibri"/>
      <family val="2"/>
      <scheme val="minor"/>
    </font>
    <font>
      <sz val="11"/>
      <color theme="1"/>
      <name val="Calibri"/>
      <family val="2"/>
      <scheme val="minor"/>
    </font>
    <font>
      <sz val="8"/>
      <color theme="1"/>
      <name val="Arial"/>
      <family val="2"/>
    </font>
    <font>
      <sz val="8"/>
      <color rgb="FF000000"/>
      <name val="Arial"/>
      <family val="2"/>
    </font>
    <font>
      <sz val="10"/>
      <name val="MS Sans Serif"/>
      <family val="2"/>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7.5"/>
      <color rgb="FF000000"/>
      <name val="Arial"/>
      <family val="2"/>
    </font>
    <font>
      <sz val="9"/>
      <color theme="1"/>
      <name val="Arial Narrow"/>
      <family val="2"/>
    </font>
    <font>
      <b/>
      <sz val="9"/>
      <color theme="1"/>
      <name val="Arial Narrow"/>
      <family val="2"/>
    </font>
    <font>
      <sz val="7.5"/>
      <color rgb="FF000000"/>
      <name val="Arial Narrow"/>
      <family val="2"/>
    </font>
    <font>
      <sz val="9"/>
      <name val="Arial Narrow"/>
      <family val="2"/>
    </font>
    <font>
      <b/>
      <sz val="9"/>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sz val="11"/>
      <color theme="1"/>
      <name val="Arial Narrow"/>
      <family val="2"/>
    </font>
    <font>
      <sz val="8"/>
      <color theme="1"/>
      <name val="Arial Narrow"/>
      <family val="2"/>
    </font>
    <font>
      <sz val="7.5"/>
      <color theme="1"/>
      <name val="Arial Narrow"/>
      <family val="2"/>
    </font>
    <font>
      <b/>
      <sz val="9"/>
      <color theme="0"/>
      <name val="Arial Narrow"/>
      <family val="2"/>
    </font>
    <font>
      <sz val="9.5"/>
      <name val="Arial Narrow"/>
      <family val="2"/>
    </font>
    <font>
      <b/>
      <sz val="10"/>
      <color theme="0" tint="-0.499984740745262"/>
      <name val="Arial Narrow"/>
      <family val="2"/>
    </font>
    <font>
      <sz val="9.5"/>
      <name val="Calibri"/>
      <family val="2"/>
      <scheme val="minor"/>
    </font>
    <font>
      <sz val="9"/>
      <color theme="1"/>
      <name val="Calibri"/>
      <family val="2"/>
      <scheme val="minor"/>
    </font>
    <font>
      <b/>
      <sz val="10"/>
      <color theme="0"/>
      <name val="Arial"/>
      <family val="2"/>
    </font>
    <font>
      <sz val="7.5"/>
      <color rgb="FFFF0000"/>
      <name val="Arial Narrow"/>
      <family val="2"/>
    </font>
    <font>
      <b/>
      <sz val="8"/>
      <color theme="0" tint="-0.499984740745262"/>
      <name val="Arial"/>
      <family val="2"/>
    </font>
    <font>
      <sz val="7"/>
      <color theme="1"/>
      <name val="Arial"/>
      <family val="2"/>
    </font>
    <font>
      <strike/>
      <sz val="7.5"/>
      <color rgb="FFFF0000"/>
      <name val="Arial"/>
      <family val="2"/>
    </font>
    <font>
      <sz val="9"/>
      <color rgb="FFFFFFFF"/>
      <name val="Arial Narrow"/>
      <family val="2"/>
    </font>
  </fonts>
  <fills count="35">
    <fill>
      <patternFill patternType="none"/>
    </fill>
    <fill>
      <patternFill patternType="gray125"/>
    </fill>
    <fill>
      <patternFill patternType="solid">
        <fgColor rgb="FFF2F2F2"/>
        <bgColor indexed="64"/>
      </patternFill>
    </fill>
    <fill>
      <patternFill patternType="solid">
        <fgColor theme="0"/>
        <bgColor indexed="64"/>
      </patternFill>
    </fill>
    <fill>
      <patternFill patternType="solid">
        <fgColor rgb="FFA71433"/>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0"/>
        <bgColor theme="0"/>
      </patternFill>
    </fill>
    <fill>
      <patternFill patternType="solid">
        <fgColor indexed="65"/>
        <bgColor theme="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A71433"/>
        <bgColor theme="0"/>
      </patternFill>
    </fill>
    <fill>
      <patternFill patternType="solid">
        <fgColor theme="0" tint="-4.9989318521683403E-2"/>
        <bgColor theme="0"/>
      </patternFill>
    </fill>
    <fill>
      <patternFill patternType="solid">
        <fgColor rgb="FFFDFBF3"/>
        <bgColor indexed="64"/>
      </patternFill>
    </fill>
    <fill>
      <patternFill patternType="solid">
        <fgColor rgb="FFC00000"/>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rgb="FF000000"/>
      </bottom>
      <diagonal/>
    </border>
    <border>
      <left style="thin">
        <color theme="0" tint="-0.14999847407452621"/>
      </left>
      <right style="thin">
        <color theme="0"/>
      </right>
      <top style="thin">
        <color indexed="64"/>
      </top>
      <bottom style="thin">
        <color indexed="64"/>
      </bottom>
      <diagonal/>
    </border>
    <border>
      <left style="thin">
        <color theme="0" tint="-0.14999847407452621"/>
      </left>
      <right style="thin">
        <color theme="0" tint="-0.14999847407452621"/>
      </right>
      <top/>
      <bottom style="thin">
        <color theme="0" tint="-0.14999847407452621"/>
      </bottom>
      <diagonal/>
    </border>
    <border>
      <left/>
      <right/>
      <top/>
      <bottom style="thin">
        <color theme="0" tint="-0.14999847407452621"/>
      </bottom>
      <diagonal/>
    </border>
    <border>
      <left style="thin">
        <color theme="0"/>
      </left>
      <right/>
      <top style="thin">
        <color indexed="64"/>
      </top>
      <bottom style="thin">
        <color indexed="64"/>
      </bottom>
      <diagonal/>
    </border>
    <border>
      <left style="thin">
        <color theme="0"/>
      </left>
      <right style="thin">
        <color theme="0"/>
      </right>
      <top style="thin">
        <color indexed="64"/>
      </top>
      <bottom style="thin">
        <color indexed="64"/>
      </bottom>
      <diagonal/>
    </border>
  </borders>
  <cellStyleXfs count="99">
    <xf numFmtId="0" fontId="0" fillId="0" borderId="0"/>
    <xf numFmtId="43" fontId="1" fillId="0" borderId="0" applyFont="0" applyFill="0" applyBorder="0" applyAlignment="0" applyProtection="0"/>
    <xf numFmtId="0" fontId="4" fillId="0" borderId="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2" borderId="0" applyNumberFormat="0" applyBorder="0" applyAlignment="0" applyProtection="0"/>
    <xf numFmtId="0" fontId="16" fillId="15" borderId="0" applyNumberFormat="0" applyBorder="0" applyAlignment="0" applyProtection="0"/>
    <xf numFmtId="0" fontId="16" fillId="18"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2" borderId="0" applyNumberFormat="0" applyBorder="0" applyAlignment="0" applyProtection="0"/>
    <xf numFmtId="0" fontId="16" fillId="15" borderId="0" applyNumberFormat="0" applyBorder="0" applyAlignment="0" applyProtection="0"/>
    <xf numFmtId="0" fontId="16" fillId="18" borderId="0" applyNumberFormat="0" applyBorder="0" applyAlignment="0" applyProtection="0"/>
    <xf numFmtId="0" fontId="17" fillId="19"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19"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6" borderId="0" applyNumberFormat="0" applyBorder="0" applyAlignment="0" applyProtection="0"/>
    <xf numFmtId="0" fontId="18" fillId="10" borderId="0" applyNumberFormat="0" applyBorder="0" applyAlignment="0" applyProtection="0"/>
    <xf numFmtId="0" fontId="19" fillId="27" borderId="1" applyNumberFormat="0" applyAlignment="0" applyProtection="0"/>
    <xf numFmtId="0" fontId="19" fillId="27" borderId="1" applyNumberFormat="0" applyAlignment="0" applyProtection="0"/>
    <xf numFmtId="0" fontId="20" fillId="0" borderId="2" applyNumberFormat="0" applyFill="0" applyAlignment="0" applyProtection="0"/>
    <xf numFmtId="0" fontId="21" fillId="28" borderId="3" applyNumberFormat="0" applyAlignment="0" applyProtection="0"/>
    <xf numFmtId="0" fontId="21" fillId="28" borderId="3" applyNumberFormat="0" applyAlignment="0" applyProtection="0"/>
    <xf numFmtId="0" fontId="17"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6" borderId="0" applyNumberFormat="0" applyBorder="0" applyAlignment="0" applyProtection="0"/>
    <xf numFmtId="43" fontId="22" fillId="0" borderId="0" applyFont="0" applyFill="0" applyBorder="0" applyAlignment="0" applyProtection="0"/>
    <xf numFmtId="44" fontId="22" fillId="0" borderId="0" applyFont="0" applyFill="0" applyBorder="0" applyAlignment="0" applyProtection="0"/>
    <xf numFmtId="0" fontId="23" fillId="0" borderId="0" applyNumberFormat="0" applyFill="0" applyBorder="0" applyAlignment="0" applyProtection="0"/>
    <xf numFmtId="0" fontId="24" fillId="11" borderId="0" applyNumberFormat="0" applyBorder="0" applyAlignment="0" applyProtection="0"/>
    <xf numFmtId="0" fontId="25" fillId="0" borderId="4" applyNumberFormat="0" applyFill="0" applyAlignment="0" applyProtection="0"/>
    <xf numFmtId="0" fontId="26" fillId="0" borderId="5" applyNumberFormat="0" applyFill="0" applyAlignment="0" applyProtection="0"/>
    <xf numFmtId="0" fontId="27" fillId="0" borderId="6" applyNumberFormat="0" applyFill="0" applyAlignment="0" applyProtection="0"/>
    <xf numFmtId="0" fontId="27" fillId="0" borderId="0" applyNumberFormat="0" applyFill="0" applyBorder="0" applyAlignment="0" applyProtection="0"/>
    <xf numFmtId="0" fontId="28" fillId="14" borderId="1" applyNumberFormat="0" applyAlignment="0" applyProtection="0"/>
    <xf numFmtId="0" fontId="20" fillId="0" borderId="2" applyNumberFormat="0" applyFill="0" applyAlignment="0" applyProtection="0"/>
    <xf numFmtId="168" fontId="29" fillId="0" borderId="0" applyFont="0" applyFill="0" applyBorder="0" applyAlignment="0" applyProtection="0"/>
    <xf numFmtId="41" fontId="22" fillId="0" borderId="0" applyFont="0" applyFill="0" applyBorder="0" applyAlignment="0" applyProtection="0"/>
    <xf numFmtId="0" fontId="30" fillId="29" borderId="0" applyNumberFormat="0" applyBorder="0" applyAlignment="0" applyProtection="0"/>
    <xf numFmtId="0" fontId="30" fillId="29" borderId="0" applyNumberFormat="0" applyBorder="0" applyAlignment="0" applyProtection="0"/>
    <xf numFmtId="0" fontId="22" fillId="0" borderId="0" applyNumberForma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1" fillId="0" borderId="0"/>
    <xf numFmtId="0" fontId="1" fillId="0" borderId="0"/>
    <xf numFmtId="0" fontId="22" fillId="0" borderId="0"/>
    <xf numFmtId="0" fontId="22" fillId="30" borderId="7" applyNumberFormat="0" applyFont="0" applyAlignment="0" applyProtection="0"/>
    <xf numFmtId="0" fontId="22" fillId="30" borderId="7" applyNumberFormat="0" applyFont="0" applyAlignment="0" applyProtection="0"/>
    <xf numFmtId="0" fontId="31" fillId="27" borderId="8" applyNumberFormat="0" applyAlignment="0" applyProtection="0"/>
    <xf numFmtId="0" fontId="32" fillId="0" borderId="0" applyNumberFormat="0" applyFill="0" applyBorder="0" applyProtection="0"/>
    <xf numFmtId="0" fontId="33" fillId="0" borderId="0" applyNumberFormat="0" applyFill="0" applyBorder="0" applyAlignment="0" applyProtection="0"/>
    <xf numFmtId="0" fontId="23" fillId="0" borderId="0" applyNumberFormat="0" applyFill="0" applyBorder="0" applyAlignment="0" applyProtection="0"/>
    <xf numFmtId="0" fontId="34" fillId="0" borderId="0" applyNumberFormat="0" applyFill="0" applyBorder="0" applyAlignment="0" applyProtection="0"/>
    <xf numFmtId="0" fontId="25" fillId="0" borderId="4" applyNumberFormat="0" applyFill="0" applyAlignment="0" applyProtection="0"/>
    <xf numFmtId="0" fontId="26" fillId="0" borderId="5" applyNumberFormat="0" applyFill="0" applyAlignment="0" applyProtection="0"/>
    <xf numFmtId="0" fontId="27" fillId="0" borderId="6" applyNumberFormat="0" applyFill="0" applyAlignment="0" applyProtection="0"/>
    <xf numFmtId="0" fontId="27" fillId="0" borderId="0" applyNumberFormat="0" applyFill="0" applyBorder="0" applyAlignment="0" applyProtection="0"/>
    <xf numFmtId="0" fontId="34" fillId="0" borderId="0" applyNumberFormat="0" applyFill="0" applyBorder="0" applyAlignment="0" applyProtection="0"/>
    <xf numFmtId="0" fontId="35" fillId="0" borderId="9" applyNumberFormat="0" applyFill="0" applyAlignment="0" applyProtection="0"/>
    <xf numFmtId="0" fontId="35" fillId="0" borderId="9" applyNumberFormat="0" applyFill="0" applyAlignment="0" applyProtection="0"/>
    <xf numFmtId="0" fontId="18" fillId="10" borderId="0" applyNumberFormat="0" applyBorder="0" applyAlignment="0" applyProtection="0"/>
    <xf numFmtId="0" fontId="24" fillId="11" borderId="0" applyNumberFormat="0" applyBorder="0" applyAlignment="0" applyProtection="0"/>
    <xf numFmtId="169" fontId="29" fillId="0" borderId="0" applyFont="0" applyFill="0" applyBorder="0" applyAlignment="0" applyProtection="0"/>
    <xf numFmtId="0" fontId="33" fillId="0" borderId="0" applyNumberFormat="0" applyFill="0" applyBorder="0" applyAlignment="0" applyProtection="0"/>
  </cellStyleXfs>
  <cellXfs count="405">
    <xf numFmtId="0" fontId="0" fillId="0" borderId="0" xfId="0"/>
    <xf numFmtId="0" fontId="2" fillId="0" borderId="0" xfId="0" applyFont="1"/>
    <xf numFmtId="0" fontId="2" fillId="0" borderId="0" xfId="0" applyFont="1" applyAlignment="1"/>
    <xf numFmtId="2" fontId="2" fillId="0" borderId="0" xfId="0" applyNumberFormat="1" applyFont="1"/>
    <xf numFmtId="0" fontId="2" fillId="0" borderId="0" xfId="0" applyFont="1" applyAlignment="1">
      <alignment horizontal="left"/>
    </xf>
    <xf numFmtId="0" fontId="5" fillId="0" borderId="0" xfId="0" applyFont="1" applyAlignment="1"/>
    <xf numFmtId="0" fontId="0" fillId="0" borderId="0" xfId="0" applyBorder="1" applyAlignment="1">
      <alignment wrapText="1"/>
    </xf>
    <xf numFmtId="0" fontId="0" fillId="0" borderId="0" xfId="0" applyAlignment="1">
      <alignment wrapText="1"/>
    </xf>
    <xf numFmtId="0" fontId="2" fillId="0" borderId="0" xfId="0" applyFont="1" applyBorder="1"/>
    <xf numFmtId="0" fontId="10" fillId="0" borderId="0" xfId="0" applyFont="1" applyBorder="1" applyAlignment="1">
      <alignment horizontal="left"/>
    </xf>
    <xf numFmtId="166" fontId="2" fillId="0" borderId="0" xfId="0" applyNumberFormat="1" applyFont="1"/>
    <xf numFmtId="0" fontId="5" fillId="0" borderId="0" xfId="0" applyFont="1" applyBorder="1" applyAlignment="1"/>
    <xf numFmtId="0" fontId="6" fillId="0" borderId="0" xfId="0" applyFont="1" applyBorder="1" applyAlignment="1">
      <alignment horizontal="left" vertical="center"/>
    </xf>
    <xf numFmtId="2" fontId="2" fillId="0" borderId="0" xfId="0" applyNumberFormat="1" applyFont="1" applyAlignment="1">
      <alignment horizontal="left"/>
    </xf>
    <xf numFmtId="0" fontId="2" fillId="0" borderId="0" xfId="0" applyFont="1" applyBorder="1" applyAlignment="1">
      <alignment horizontal="left"/>
    </xf>
    <xf numFmtId="0" fontId="38" fillId="0" borderId="0" xfId="0" applyFont="1" applyAlignment="1">
      <alignment horizontal="left"/>
    </xf>
    <xf numFmtId="2" fontId="38" fillId="0" borderId="0" xfId="0" applyNumberFormat="1" applyFont="1" applyAlignment="1">
      <alignment horizontal="left"/>
    </xf>
    <xf numFmtId="0" fontId="13" fillId="0" borderId="0" xfId="0" applyFont="1" applyBorder="1" applyAlignment="1">
      <alignment horizontal="left"/>
    </xf>
    <xf numFmtId="0" fontId="13" fillId="0" borderId="0" xfId="0" applyFont="1" applyBorder="1" applyAlignment="1">
      <alignment horizontal="left" vertical="center"/>
    </xf>
    <xf numFmtId="0" fontId="39" fillId="0" borderId="0" xfId="0" quotePrefix="1" applyFont="1"/>
    <xf numFmtId="0" fontId="10" fillId="0" borderId="0" xfId="0" applyFont="1" applyFill="1" applyAlignment="1">
      <alignment horizontal="left"/>
    </xf>
    <xf numFmtId="0" fontId="8" fillId="0" borderId="10" xfId="0" applyFont="1" applyBorder="1" applyAlignment="1">
      <alignment wrapText="1"/>
    </xf>
    <xf numFmtId="3" fontId="8" fillId="2" borderId="10" xfId="0" applyNumberFormat="1" applyFont="1" applyFill="1" applyBorder="1" applyAlignment="1">
      <alignment horizontal="right" wrapText="1"/>
    </xf>
    <xf numFmtId="0" fontId="8" fillId="0" borderId="10" xfId="0" applyFont="1" applyBorder="1" applyAlignment="1">
      <alignment horizontal="right" wrapText="1"/>
    </xf>
    <xf numFmtId="3" fontId="8" fillId="0" borderId="10" xfId="0" applyNumberFormat="1" applyFont="1" applyBorder="1" applyAlignment="1">
      <alignment horizontal="right" wrapText="1"/>
    </xf>
    <xf numFmtId="0" fontId="8" fillId="2" borderId="10" xfId="0" applyFont="1" applyFill="1" applyBorder="1" applyAlignment="1">
      <alignment horizontal="right" wrapText="1"/>
    </xf>
    <xf numFmtId="164" fontId="8" fillId="2" borderId="10" xfId="0" applyNumberFormat="1" applyFont="1" applyFill="1" applyBorder="1" applyAlignment="1">
      <alignment horizontal="right" wrapText="1"/>
    </xf>
    <xf numFmtId="164" fontId="8" fillId="0" borderId="10" xfId="0" applyNumberFormat="1" applyFont="1" applyBorder="1" applyAlignment="1">
      <alignment horizontal="right" wrapText="1"/>
    </xf>
    <xf numFmtId="0" fontId="9" fillId="4" borderId="10" xfId="0" applyFont="1" applyFill="1" applyBorder="1" applyAlignment="1">
      <alignment wrapText="1"/>
    </xf>
    <xf numFmtId="3" fontId="9" fillId="4" borderId="10" xfId="0" applyNumberFormat="1" applyFont="1" applyFill="1" applyBorder="1" applyAlignment="1">
      <alignment horizontal="right" wrapText="1"/>
    </xf>
    <xf numFmtId="0" fontId="9" fillId="4" borderId="10" xfId="0" applyFont="1" applyFill="1" applyBorder="1" applyAlignment="1">
      <alignment horizontal="right" wrapText="1"/>
    </xf>
    <xf numFmtId="164" fontId="9" fillId="4" borderId="10" xfId="0" applyNumberFormat="1" applyFont="1" applyFill="1" applyBorder="1" applyAlignment="1">
      <alignment horizontal="right" wrapText="1"/>
    </xf>
    <xf numFmtId="0" fontId="39" fillId="0" borderId="0" xfId="0" applyFont="1" applyAlignment="1"/>
    <xf numFmtId="0" fontId="13" fillId="0" borderId="0" xfId="0" applyFont="1" applyAlignment="1"/>
    <xf numFmtId="0" fontId="39" fillId="0" borderId="0" xfId="0" applyFont="1"/>
    <xf numFmtId="2" fontId="39" fillId="0" borderId="0" xfId="0" applyNumberFormat="1" applyFont="1"/>
    <xf numFmtId="0" fontId="13" fillId="0" borderId="0" xfId="0" applyFont="1" applyFill="1" applyAlignment="1">
      <alignment horizontal="left" vertical="top"/>
    </xf>
    <xf numFmtId="0" fontId="42" fillId="0" borderId="0" xfId="0" applyFont="1" applyAlignment="1"/>
    <xf numFmtId="0" fontId="41" fillId="0" borderId="0" xfId="0" applyFont="1" applyAlignment="1"/>
    <xf numFmtId="0" fontId="32" fillId="0" borderId="0" xfId="0" applyFont="1"/>
    <xf numFmtId="0" fontId="13" fillId="0" borderId="0" xfId="0" applyFont="1" applyFill="1" applyAlignment="1">
      <alignment horizontal="left"/>
    </xf>
    <xf numFmtId="0" fontId="8" fillId="0" borderId="10" xfId="0" applyFont="1" applyBorder="1" applyAlignment="1">
      <alignment vertical="center" wrapText="1"/>
    </xf>
    <xf numFmtId="164" fontId="8" fillId="2" borderId="10" xfId="0" applyNumberFormat="1" applyFont="1" applyFill="1" applyBorder="1" applyAlignment="1">
      <alignment horizontal="right" vertical="center" wrapText="1"/>
    </xf>
    <xf numFmtId="164" fontId="8" fillId="0" borderId="10" xfId="0" applyNumberFormat="1" applyFont="1" applyBorder="1" applyAlignment="1">
      <alignment horizontal="right" vertical="center" wrapText="1"/>
    </xf>
    <xf numFmtId="164" fontId="8" fillId="5" borderId="10" xfId="0" applyNumberFormat="1" applyFont="1" applyFill="1" applyBorder="1" applyAlignment="1">
      <alignment horizontal="right" vertical="center" wrapText="1"/>
    </xf>
    <xf numFmtId="164" fontId="8" fillId="3" borderId="10" xfId="0" applyNumberFormat="1" applyFont="1" applyFill="1" applyBorder="1" applyAlignment="1">
      <alignment horizontal="right" vertical="center" wrapText="1"/>
    </xf>
    <xf numFmtId="0" fontId="9" fillId="4" borderId="10" xfId="0" applyFont="1" applyFill="1" applyBorder="1" applyAlignment="1">
      <alignment vertical="center" wrapText="1"/>
    </xf>
    <xf numFmtId="164" fontId="9" fillId="4" borderId="10" xfId="0" applyNumberFormat="1" applyFont="1" applyFill="1" applyBorder="1" applyAlignment="1">
      <alignment horizontal="right" vertical="center" wrapText="1"/>
    </xf>
    <xf numFmtId="0" fontId="7" fillId="6" borderId="10" xfId="0" applyFont="1" applyFill="1" applyBorder="1" applyAlignment="1">
      <alignment horizontal="left"/>
    </xf>
    <xf numFmtId="0" fontId="8" fillId="6" borderId="10" xfId="0" applyFont="1" applyFill="1" applyBorder="1" applyAlignment="1">
      <alignment horizontal="right"/>
    </xf>
    <xf numFmtId="0" fontId="8" fillId="6" borderId="10" xfId="0" applyFont="1" applyFill="1" applyBorder="1" applyAlignment="1">
      <alignment horizontal="right" wrapText="1"/>
    </xf>
    <xf numFmtId="164" fontId="11" fillId="5" borderId="10" xfId="0" applyNumberFormat="1" applyFont="1" applyFill="1" applyBorder="1" applyAlignment="1">
      <alignment horizontal="right" vertical="center"/>
    </xf>
    <xf numFmtId="3" fontId="8" fillId="0" borderId="10" xfId="0" applyNumberFormat="1" applyFont="1" applyFill="1" applyBorder="1" applyAlignment="1">
      <alignment horizontal="right" vertical="center" wrapText="1"/>
    </xf>
    <xf numFmtId="3" fontId="11" fillId="5" borderId="10" xfId="0" applyNumberFormat="1" applyFont="1" applyFill="1" applyBorder="1" applyAlignment="1">
      <alignment horizontal="right"/>
    </xf>
    <xf numFmtId="164" fontId="11" fillId="0" borderId="10" xfId="0" applyNumberFormat="1" applyFont="1" applyFill="1" applyBorder="1" applyAlignment="1">
      <alignment horizontal="right" vertical="center"/>
    </xf>
    <xf numFmtId="0" fontId="11" fillId="3" borderId="10" xfId="0" applyFont="1" applyFill="1" applyBorder="1" applyAlignment="1">
      <alignment horizontal="right"/>
    </xf>
    <xf numFmtId="0" fontId="14" fillId="3" borderId="10" xfId="0" applyFont="1" applyFill="1" applyBorder="1" applyAlignment="1">
      <alignment vertical="top" wrapText="1"/>
    </xf>
    <xf numFmtId="3" fontId="14" fillId="5" borderId="10" xfId="0" applyNumberFormat="1" applyFont="1" applyFill="1" applyBorder="1" applyAlignment="1">
      <alignment horizontal="right"/>
    </xf>
    <xf numFmtId="3" fontId="14" fillId="3" borderId="10" xfId="0" applyNumberFormat="1" applyFont="1" applyFill="1" applyBorder="1" applyAlignment="1">
      <alignment horizontal="right"/>
    </xf>
    <xf numFmtId="3" fontId="11" fillId="3" borderId="10" xfId="0" applyNumberFormat="1" applyFont="1" applyFill="1" applyBorder="1"/>
    <xf numFmtId="3" fontId="11" fillId="5" borderId="10" xfId="0" applyNumberFormat="1" applyFont="1" applyFill="1" applyBorder="1"/>
    <xf numFmtId="3" fontId="9" fillId="4" borderId="10" xfId="0" applyNumberFormat="1" applyFont="1" applyFill="1" applyBorder="1" applyAlignment="1">
      <alignment wrapText="1"/>
    </xf>
    <xf numFmtId="0" fontId="11" fillId="3" borderId="10" xfId="0" applyFont="1" applyFill="1" applyBorder="1" applyAlignment="1">
      <alignment horizontal="left" wrapText="1"/>
    </xf>
    <xf numFmtId="3" fontId="11" fillId="5" borderId="10" xfId="0" applyNumberFormat="1" applyFont="1" applyFill="1" applyBorder="1" applyAlignment="1">
      <alignment horizontal="right" vertical="center"/>
    </xf>
    <xf numFmtId="3" fontId="11" fillId="3" borderId="10" xfId="0" applyNumberFormat="1" applyFont="1" applyFill="1" applyBorder="1" applyAlignment="1">
      <alignment horizontal="right" vertical="center"/>
    </xf>
    <xf numFmtId="164" fontId="11" fillId="3" borderId="10" xfId="0" applyNumberFormat="1" applyFont="1" applyFill="1" applyBorder="1" applyAlignment="1">
      <alignment horizontal="right" vertical="center"/>
    </xf>
    <xf numFmtId="0" fontId="40" fillId="4" borderId="10" xfId="0" applyFont="1" applyFill="1" applyBorder="1" applyAlignment="1">
      <alignment horizontal="left" wrapText="1"/>
    </xf>
    <xf numFmtId="3" fontId="40" fillId="4" borderId="10" xfId="0" applyNumberFormat="1" applyFont="1" applyFill="1" applyBorder="1" applyAlignment="1">
      <alignment horizontal="right" vertical="center" wrapText="1"/>
    </xf>
    <xf numFmtId="164" fontId="40" fillId="4" borderId="10" xfId="0" applyNumberFormat="1" applyFont="1" applyFill="1" applyBorder="1" applyAlignment="1">
      <alignment horizontal="right" vertical="center" wrapText="1"/>
    </xf>
    <xf numFmtId="0" fontId="8" fillId="3" borderId="10" xfId="0" applyFont="1" applyFill="1" applyBorder="1" applyAlignment="1">
      <alignment horizontal="right"/>
    </xf>
    <xf numFmtId="0" fontId="7" fillId="3" borderId="10" xfId="0" applyFont="1" applyFill="1" applyBorder="1" applyAlignment="1">
      <alignment horizontal="right"/>
    </xf>
    <xf numFmtId="0" fontId="11" fillId="3" borderId="10" xfId="0" applyFont="1" applyFill="1" applyBorder="1" applyAlignment="1">
      <alignment horizontal="left" vertical="center" wrapText="1"/>
    </xf>
    <xf numFmtId="0" fontId="11" fillId="5" borderId="10" xfId="0" applyFont="1" applyFill="1" applyBorder="1" applyAlignment="1">
      <alignment horizontal="right" vertical="center"/>
    </xf>
    <xf numFmtId="0" fontId="11" fillId="0" borderId="10" xfId="0" applyFont="1" applyFill="1" applyBorder="1" applyAlignment="1">
      <alignment horizontal="right" vertical="center"/>
    </xf>
    <xf numFmtId="0" fontId="12" fillId="5" borderId="10" xfId="0" applyFont="1" applyFill="1" applyBorder="1" applyAlignment="1">
      <alignment horizontal="right" vertical="center"/>
    </xf>
    <xf numFmtId="0" fontId="11" fillId="0" borderId="10" xfId="0" applyFont="1" applyFill="1" applyBorder="1" applyAlignment="1">
      <alignment horizontal="right"/>
    </xf>
    <xf numFmtId="0" fontId="11" fillId="5" borderId="10" xfId="0" applyFont="1" applyFill="1" applyBorder="1" applyAlignment="1">
      <alignment horizontal="right"/>
    </xf>
    <xf numFmtId="0" fontId="12" fillId="0" borderId="10" xfId="0" applyFont="1" applyFill="1" applyBorder="1" applyAlignment="1">
      <alignment horizontal="right"/>
    </xf>
    <xf numFmtId="0" fontId="40" fillId="4" borderId="10" xfId="0" applyFont="1" applyFill="1" applyBorder="1" applyAlignment="1">
      <alignment horizontal="left" vertical="center" wrapText="1"/>
    </xf>
    <xf numFmtId="3" fontId="40" fillId="4" borderId="10" xfId="0" applyNumberFormat="1" applyFont="1" applyFill="1" applyBorder="1" applyAlignment="1">
      <alignment horizontal="right" wrapText="1"/>
    </xf>
    <xf numFmtId="164" fontId="40" fillId="4" borderId="10" xfId="0" applyNumberFormat="1" applyFont="1" applyFill="1" applyBorder="1" applyAlignment="1">
      <alignment horizontal="right" vertical="center"/>
    </xf>
    <xf numFmtId="164" fontId="11" fillId="5" borderId="10" xfId="0" applyNumberFormat="1" applyFont="1" applyFill="1" applyBorder="1" applyAlignment="1">
      <alignment horizontal="right"/>
    </xf>
    <xf numFmtId="164" fontId="11" fillId="3" borderId="10" xfId="0" applyNumberFormat="1" applyFont="1" applyFill="1" applyBorder="1" applyAlignment="1">
      <alignment horizontal="right"/>
    </xf>
    <xf numFmtId="164" fontId="40" fillId="4" borderId="10" xfId="0" applyNumberFormat="1" applyFont="1" applyFill="1" applyBorder="1" applyAlignment="1">
      <alignment horizontal="right"/>
    </xf>
    <xf numFmtId="0" fontId="8" fillId="7" borderId="10" xfId="0" applyFont="1" applyFill="1" applyBorder="1" applyAlignment="1">
      <alignment horizontal="right"/>
    </xf>
    <xf numFmtId="0" fontId="11" fillId="7" borderId="10" xfId="0" applyFont="1" applyFill="1" applyBorder="1" applyAlignment="1">
      <alignment horizontal="left" vertical="center" wrapText="1"/>
    </xf>
    <xf numFmtId="3" fontId="11" fillId="32" borderId="10" xfId="0" applyNumberFormat="1" applyFont="1" applyFill="1" applyBorder="1" applyAlignment="1">
      <alignment horizontal="right" vertical="center"/>
    </xf>
    <xf numFmtId="3" fontId="11" fillId="7" borderId="10" xfId="0" applyNumberFormat="1" applyFont="1" applyFill="1" applyBorder="1" applyAlignment="1">
      <alignment horizontal="right" vertical="center"/>
    </xf>
    <xf numFmtId="164" fontId="11" fillId="7" borderId="10" xfId="0" applyNumberFormat="1" applyFont="1" applyFill="1" applyBorder="1" applyAlignment="1">
      <alignment horizontal="right" vertical="center"/>
    </xf>
    <xf numFmtId="164" fontId="11" fillId="32" borderId="10" xfId="0" applyNumberFormat="1" applyFont="1" applyFill="1" applyBorder="1" applyAlignment="1">
      <alignment horizontal="right" vertical="center"/>
    </xf>
    <xf numFmtId="3" fontId="11" fillId="7" borderId="10" xfId="0" applyNumberFormat="1" applyFont="1" applyFill="1" applyBorder="1" applyAlignment="1">
      <alignment horizontal="right" vertical="center" wrapText="1"/>
    </xf>
    <xf numFmtId="3" fontId="11" fillId="32" borderId="10" xfId="0" applyNumberFormat="1" applyFont="1" applyFill="1" applyBorder="1" applyAlignment="1">
      <alignment horizontal="right" vertical="center" wrapText="1"/>
    </xf>
    <xf numFmtId="164" fontId="11" fillId="7" borderId="10" xfId="0" applyNumberFormat="1" applyFont="1" applyFill="1" applyBorder="1" applyAlignment="1">
      <alignment horizontal="right" vertical="center" wrapText="1"/>
    </xf>
    <xf numFmtId="164" fontId="11" fillId="32" borderId="10" xfId="0" applyNumberFormat="1" applyFont="1" applyFill="1" applyBorder="1" applyAlignment="1">
      <alignment horizontal="right" vertical="center" wrapText="1"/>
    </xf>
    <xf numFmtId="0" fontId="40" fillId="31" borderId="10" xfId="0" applyFont="1" applyFill="1" applyBorder="1" applyAlignment="1">
      <alignment horizontal="left" vertical="center" wrapText="1"/>
    </xf>
    <xf numFmtId="3" fontId="40" fillId="31" borderId="10" xfId="0" applyNumberFormat="1" applyFont="1" applyFill="1" applyBorder="1" applyAlignment="1">
      <alignment horizontal="right" vertical="center" wrapText="1"/>
    </xf>
    <xf numFmtId="164" fontId="40" fillId="31" borderId="10" xfId="0" applyNumberFormat="1" applyFont="1" applyFill="1" applyBorder="1" applyAlignment="1">
      <alignment horizontal="right" vertical="center" wrapText="1"/>
    </xf>
    <xf numFmtId="3" fontId="11" fillId="0" borderId="10" xfId="0" applyNumberFormat="1" applyFont="1" applyFill="1" applyBorder="1" applyAlignment="1">
      <alignment horizontal="right" vertical="center"/>
    </xf>
    <xf numFmtId="164" fontId="11" fillId="5" borderId="10" xfId="0" applyNumberFormat="1" applyFont="1" applyFill="1" applyBorder="1" applyAlignment="1">
      <alignment horizontal="right" vertical="center" wrapText="1"/>
    </xf>
    <xf numFmtId="0" fontId="7" fillId="3" borderId="10" xfId="0" applyFont="1" applyFill="1" applyBorder="1" applyAlignment="1">
      <alignment wrapText="1"/>
    </xf>
    <xf numFmtId="0" fontId="8" fillId="0" borderId="10" xfId="0" applyFont="1" applyBorder="1" applyAlignment="1">
      <alignment horizontal="left" vertical="center"/>
    </xf>
    <xf numFmtId="3" fontId="8" fillId="5" borderId="10" xfId="0" applyNumberFormat="1" applyFont="1" applyFill="1" applyBorder="1" applyAlignment="1">
      <alignment vertical="center" wrapText="1"/>
    </xf>
    <xf numFmtId="3" fontId="8" fillId="0" borderId="10" xfId="0" applyNumberFormat="1" applyFont="1" applyBorder="1" applyAlignment="1">
      <alignment vertical="center" wrapText="1"/>
    </xf>
    <xf numFmtId="164" fontId="11" fillId="0" borderId="10" xfId="0" applyNumberFormat="1" applyFont="1" applyBorder="1" applyAlignment="1">
      <alignment vertical="center"/>
    </xf>
    <xf numFmtId="164" fontId="11" fillId="5" borderId="10" xfId="0" applyNumberFormat="1" applyFont="1" applyFill="1" applyBorder="1" applyAlignment="1">
      <alignment vertical="center"/>
    </xf>
    <xf numFmtId="3" fontId="8" fillId="0" borderId="10" xfId="0" applyNumberFormat="1" applyFont="1" applyBorder="1" applyAlignment="1">
      <alignment horizontal="right" vertical="center" wrapText="1"/>
    </xf>
    <xf numFmtId="0" fontId="8" fillId="0" borderId="10" xfId="0" applyFont="1" applyBorder="1" applyAlignment="1">
      <alignment horizontal="left" wrapText="1"/>
    </xf>
    <xf numFmtId="1" fontId="8" fillId="2" borderId="10" xfId="0" applyNumberFormat="1" applyFont="1" applyFill="1" applyBorder="1" applyAlignment="1">
      <alignment horizontal="right" wrapText="1"/>
    </xf>
    <xf numFmtId="1" fontId="8" fillId="0" borderId="10" xfId="0" applyNumberFormat="1" applyFont="1" applyBorder="1" applyAlignment="1">
      <alignment horizontal="right" wrapText="1"/>
    </xf>
    <xf numFmtId="1" fontId="8" fillId="5" borderId="10" xfId="0" applyNumberFormat="1" applyFont="1" applyFill="1" applyBorder="1" applyAlignment="1">
      <alignment horizontal="right" wrapText="1"/>
    </xf>
    <xf numFmtId="164" fontId="8" fillId="5" borderId="10" xfId="0" applyNumberFormat="1" applyFont="1" applyFill="1" applyBorder="1" applyAlignment="1">
      <alignment horizontal="right" wrapText="1"/>
    </xf>
    <xf numFmtId="0" fontId="40" fillId="4" borderId="10" xfId="0" applyFont="1" applyFill="1" applyBorder="1" applyAlignment="1">
      <alignment horizontal="left" vertical="center"/>
    </xf>
    <xf numFmtId="3" fontId="40" fillId="4" borderId="10" xfId="0" applyNumberFormat="1" applyFont="1" applyFill="1" applyBorder="1" applyAlignment="1">
      <alignment vertical="center" wrapText="1"/>
    </xf>
    <xf numFmtId="164" fontId="40" fillId="4" borderId="10" xfId="0" applyNumberFormat="1" applyFont="1" applyFill="1" applyBorder="1" applyAlignment="1">
      <alignment vertical="center"/>
    </xf>
    <xf numFmtId="2" fontId="8" fillId="3" borderId="10" xfId="0" applyNumberFormat="1" applyFont="1" applyFill="1" applyBorder="1" applyAlignment="1">
      <alignment horizontal="right" wrapText="1"/>
    </xf>
    <xf numFmtId="0" fontId="8" fillId="3" borderId="10" xfId="0" applyFont="1" applyFill="1" applyBorder="1" applyAlignment="1">
      <alignment horizontal="left" vertical="center"/>
    </xf>
    <xf numFmtId="0" fontId="8" fillId="5" borderId="10" xfId="0" applyFont="1" applyFill="1" applyBorder="1" applyAlignment="1">
      <alignment vertical="center" wrapText="1"/>
    </xf>
    <xf numFmtId="0" fontId="8" fillId="3" borderId="10" xfId="0" applyFont="1" applyFill="1" applyBorder="1" applyAlignment="1">
      <alignment horizontal="right" vertical="center" wrapText="1"/>
    </xf>
    <xf numFmtId="0" fontId="8" fillId="3" borderId="10" xfId="0" applyFont="1" applyFill="1" applyBorder="1" applyAlignment="1">
      <alignment vertical="center" wrapText="1"/>
    </xf>
    <xf numFmtId="164" fontId="8" fillId="3" borderId="10" xfId="0" applyNumberFormat="1" applyFont="1" applyFill="1" applyBorder="1" applyAlignment="1">
      <alignment vertical="center" wrapText="1"/>
    </xf>
    <xf numFmtId="0" fontId="40" fillId="4" borderId="10" xfId="0" applyFont="1" applyFill="1" applyBorder="1" applyAlignment="1">
      <alignment vertical="center" wrapText="1"/>
    </xf>
    <xf numFmtId="164" fontId="40" fillId="4" borderId="10" xfId="0" applyNumberFormat="1" applyFont="1" applyFill="1" applyBorder="1" applyAlignment="1">
      <alignment vertical="center" wrapText="1"/>
    </xf>
    <xf numFmtId="2" fontId="8" fillId="0" borderId="10" xfId="0" applyNumberFormat="1" applyFont="1" applyBorder="1" applyAlignment="1">
      <alignment horizontal="right" wrapText="1"/>
    </xf>
    <xf numFmtId="0" fontId="8" fillId="5" borderId="10" xfId="0" applyFont="1" applyFill="1" applyBorder="1" applyAlignment="1">
      <alignment wrapText="1"/>
    </xf>
    <xf numFmtId="164" fontId="8" fillId="0" borderId="10" xfId="0" applyNumberFormat="1" applyFont="1" applyBorder="1" applyAlignment="1">
      <alignment wrapText="1"/>
    </xf>
    <xf numFmtId="164" fontId="9" fillId="4" borderId="10" xfId="0" applyNumberFormat="1" applyFont="1" applyFill="1" applyBorder="1" applyAlignment="1">
      <alignment wrapText="1"/>
    </xf>
    <xf numFmtId="0" fontId="11" fillId="6" borderId="10" xfId="0" applyFont="1" applyFill="1" applyBorder="1" applyAlignment="1">
      <alignment horizontal="right" wrapText="1"/>
    </xf>
    <xf numFmtId="0" fontId="11" fillId="6" borderId="10" xfId="0" applyFont="1" applyFill="1" applyBorder="1" applyAlignment="1">
      <alignment vertical="center" wrapText="1"/>
    </xf>
    <xf numFmtId="164" fontId="7" fillId="2" borderId="10" xfId="0" applyNumberFormat="1" applyFont="1" applyFill="1" applyBorder="1" applyAlignment="1">
      <alignment horizontal="right" vertical="center" wrapText="1"/>
    </xf>
    <xf numFmtId="164" fontId="7" fillId="0" borderId="10" xfId="0" applyNumberFormat="1" applyFont="1" applyBorder="1" applyAlignment="1">
      <alignment horizontal="right" vertical="center" wrapText="1"/>
    </xf>
    <xf numFmtId="0" fontId="8" fillId="3" borderId="10" xfId="0" applyFont="1" applyFill="1" applyBorder="1" applyAlignment="1">
      <alignment horizontal="right" vertical="center"/>
    </xf>
    <xf numFmtId="164" fontId="11" fillId="3" borderId="10" xfId="0" applyNumberFormat="1" applyFont="1" applyFill="1" applyBorder="1" applyAlignment="1">
      <alignment horizontal="right" vertical="center" wrapText="1"/>
    </xf>
    <xf numFmtId="0" fontId="12" fillId="3" borderId="10" xfId="0" applyFont="1" applyFill="1" applyBorder="1" applyAlignment="1">
      <alignment horizontal="left" vertical="center" wrapText="1"/>
    </xf>
    <xf numFmtId="3" fontId="12" fillId="5" borderId="10" xfId="0" applyNumberFormat="1" applyFont="1" applyFill="1" applyBorder="1" applyAlignment="1">
      <alignment horizontal="right" vertical="center"/>
    </xf>
    <xf numFmtId="3" fontId="12" fillId="3" borderId="10" xfId="0" applyNumberFormat="1" applyFont="1" applyFill="1" applyBorder="1" applyAlignment="1">
      <alignment horizontal="right" vertical="center"/>
    </xf>
    <xf numFmtId="164" fontId="12" fillId="3" borderId="10" xfId="0" applyNumberFormat="1" applyFont="1" applyFill="1" applyBorder="1" applyAlignment="1">
      <alignment horizontal="right" vertical="center" wrapText="1"/>
    </xf>
    <xf numFmtId="164" fontId="12" fillId="5" borderId="10" xfId="0" applyNumberFormat="1" applyFont="1" applyFill="1" applyBorder="1" applyAlignment="1">
      <alignment horizontal="right" vertical="center"/>
    </xf>
    <xf numFmtId="3" fontId="40" fillId="4" borderId="10" xfId="0" applyNumberFormat="1" applyFont="1" applyFill="1" applyBorder="1" applyAlignment="1">
      <alignment horizontal="right" vertical="center"/>
    </xf>
    <xf numFmtId="0" fontId="14" fillId="0" borderId="10" xfId="2" applyFont="1" applyBorder="1" applyAlignment="1">
      <alignment horizontal="right"/>
    </xf>
    <xf numFmtId="3" fontId="14" fillId="32" borderId="10" xfId="2" applyNumberFormat="1" applyFont="1" applyFill="1" applyBorder="1" applyAlignment="1">
      <alignment vertical="center"/>
    </xf>
    <xf numFmtId="164" fontId="14" fillId="8" borderId="10" xfId="2" applyNumberFormat="1" applyFont="1" applyFill="1" applyBorder="1" applyAlignment="1">
      <alignment vertical="center"/>
    </xf>
    <xf numFmtId="3" fontId="14" fillId="32" borderId="10" xfId="2" applyNumberFormat="1" applyFont="1" applyFill="1" applyBorder="1" applyAlignment="1">
      <alignment horizontal="right" vertical="center"/>
    </xf>
    <xf numFmtId="3" fontId="40" fillId="31" borderId="10" xfId="2" applyNumberFormat="1" applyFont="1" applyFill="1" applyBorder="1" applyAlignment="1">
      <alignment vertical="center"/>
    </xf>
    <xf numFmtId="164" fontId="40" fillId="31" borderId="10" xfId="2" applyNumberFormat="1" applyFont="1" applyFill="1" applyBorder="1" applyAlignment="1">
      <alignment vertical="center"/>
    </xf>
    <xf numFmtId="0" fontId="11" fillId="3" borderId="10" xfId="0" applyFont="1" applyFill="1" applyBorder="1" applyAlignment="1">
      <alignment horizontal="right" wrapText="1"/>
    </xf>
    <xf numFmtId="3" fontId="11" fillId="3" borderId="10" xfId="0" applyNumberFormat="1" applyFont="1" applyFill="1" applyBorder="1" applyAlignment="1">
      <alignment horizontal="right"/>
    </xf>
    <xf numFmtId="0" fontId="12" fillId="3" borderId="10" xfId="0" applyFont="1" applyFill="1" applyBorder="1" applyAlignment="1">
      <alignment horizontal="left"/>
    </xf>
    <xf numFmtId="0" fontId="14" fillId="3" borderId="12" xfId="0" applyFont="1" applyFill="1" applyBorder="1" applyAlignment="1">
      <alignment vertical="top" wrapText="1"/>
    </xf>
    <xf numFmtId="0" fontId="13" fillId="0" borderId="11" xfId="0" applyFont="1" applyBorder="1" applyAlignment="1">
      <alignment vertical="center"/>
    </xf>
    <xf numFmtId="0" fontId="8" fillId="0" borderId="10" xfId="0" applyFont="1" applyFill="1" applyBorder="1" applyAlignment="1">
      <alignment horizontal="right"/>
    </xf>
    <xf numFmtId="1" fontId="8" fillId="3" borderId="10" xfId="0" applyNumberFormat="1" applyFont="1" applyFill="1" applyBorder="1" applyAlignment="1">
      <alignment horizontal="right" wrapText="1"/>
    </xf>
    <xf numFmtId="0" fontId="8" fillId="3" borderId="10" xfId="0" applyNumberFormat="1" applyFont="1" applyFill="1" applyBorder="1" applyAlignment="1">
      <alignment horizontal="right" wrapText="1"/>
    </xf>
    <xf numFmtId="3" fontId="8" fillId="0" borderId="10" xfId="0" applyNumberFormat="1" applyFont="1" applyFill="1" applyBorder="1" applyAlignment="1">
      <alignment horizontal="right" wrapText="1"/>
    </xf>
    <xf numFmtId="3" fontId="8" fillId="5" borderId="10" xfId="0" applyNumberFormat="1" applyFont="1" applyFill="1" applyBorder="1" applyAlignment="1">
      <alignment horizontal="right" wrapText="1"/>
    </xf>
    <xf numFmtId="167" fontId="8" fillId="2" borderId="10" xfId="0" applyNumberFormat="1" applyFont="1" applyFill="1" applyBorder="1" applyAlignment="1">
      <alignment horizontal="right" wrapText="1"/>
    </xf>
    <xf numFmtId="167" fontId="8" fillId="0" borderId="10" xfId="0" applyNumberFormat="1" applyFont="1" applyFill="1" applyBorder="1" applyAlignment="1">
      <alignment horizontal="right" wrapText="1"/>
    </xf>
    <xf numFmtId="167" fontId="8" fillId="5" borderId="10" xfId="0" applyNumberFormat="1" applyFont="1" applyFill="1" applyBorder="1" applyAlignment="1">
      <alignment horizontal="right" wrapText="1"/>
    </xf>
    <xf numFmtId="167" fontId="9" fillId="4" borderId="10" xfId="0" applyNumberFormat="1" applyFont="1" applyFill="1" applyBorder="1" applyAlignment="1">
      <alignment horizontal="right" wrapText="1"/>
    </xf>
    <xf numFmtId="1" fontId="8" fillId="0" borderId="10" xfId="0" applyNumberFormat="1" applyFont="1" applyFill="1" applyBorder="1" applyAlignment="1">
      <alignment horizontal="right" wrapText="1"/>
    </xf>
    <xf numFmtId="164" fontId="0" fillId="0" borderId="0" xfId="0" applyNumberFormat="1"/>
    <xf numFmtId="0" fontId="7" fillId="3" borderId="14" xfId="0" applyFont="1" applyFill="1" applyBorder="1" applyAlignment="1">
      <alignment horizontal="right" wrapText="1"/>
    </xf>
    <xf numFmtId="0" fontId="8" fillId="0" borderId="15" xfId="0" applyFont="1" applyBorder="1" applyAlignment="1">
      <alignment horizontal="left" wrapText="1"/>
    </xf>
    <xf numFmtId="164" fontId="8" fillId="2" borderId="15" xfId="0" applyNumberFormat="1" applyFont="1" applyFill="1" applyBorder="1" applyAlignment="1">
      <alignment horizontal="right" wrapText="1"/>
    </xf>
    <xf numFmtId="3" fontId="11" fillId="3" borderId="14" xfId="0" applyNumberFormat="1" applyFont="1" applyFill="1" applyBorder="1" applyAlignment="1">
      <alignment horizontal="right"/>
    </xf>
    <xf numFmtId="49" fontId="45" fillId="34" borderId="12" xfId="0" applyNumberFormat="1" applyFont="1" applyFill="1" applyBorder="1"/>
    <xf numFmtId="164" fontId="40" fillId="34" borderId="15" xfId="0" applyNumberFormat="1" applyFont="1" applyFill="1" applyBorder="1" applyAlignment="1">
      <alignment horizontal="right" wrapText="1"/>
    </xf>
    <xf numFmtId="3" fontId="40" fillId="34" borderId="14" xfId="0" applyNumberFormat="1" applyFont="1" applyFill="1" applyBorder="1" applyAlignment="1">
      <alignment horizontal="right"/>
    </xf>
    <xf numFmtId="0" fontId="0" fillId="0" borderId="0" xfId="0" applyAlignment="1"/>
    <xf numFmtId="0" fontId="8" fillId="3" borderId="10" xfId="0" applyFont="1" applyFill="1" applyBorder="1" applyAlignment="1">
      <alignment horizontal="right" wrapText="1"/>
    </xf>
    <xf numFmtId="0" fontId="41" fillId="3" borderId="0" xfId="0" applyFont="1" applyFill="1"/>
    <xf numFmtId="0" fontId="0" fillId="3" borderId="0" xfId="0" applyFill="1"/>
    <xf numFmtId="0" fontId="13" fillId="3" borderId="0" xfId="0" applyFont="1" applyFill="1" applyAlignment="1">
      <alignment horizontal="left" vertical="top"/>
    </xf>
    <xf numFmtId="0" fontId="39" fillId="3" borderId="0" xfId="0" applyFont="1" applyFill="1"/>
    <xf numFmtId="2" fontId="39" fillId="3" borderId="0" xfId="0" applyNumberFormat="1" applyFont="1" applyFill="1"/>
    <xf numFmtId="167" fontId="14" fillId="7" borderId="10" xfId="2" applyNumberFormat="1" applyFont="1" applyFill="1" applyBorder="1" applyAlignment="1">
      <alignment horizontal="right" vertical="center"/>
    </xf>
    <xf numFmtId="1" fontId="9" fillId="4" borderId="10" xfId="0" applyNumberFormat="1" applyFont="1" applyFill="1" applyBorder="1" applyAlignment="1">
      <alignment horizontal="right" wrapText="1"/>
    </xf>
    <xf numFmtId="0" fontId="7" fillId="3" borderId="11" xfId="0" applyFont="1" applyFill="1" applyBorder="1" applyAlignment="1">
      <alignment vertical="center" wrapText="1"/>
    </xf>
    <xf numFmtId="0" fontId="8" fillId="3" borderId="12" xfId="0" applyFont="1" applyFill="1" applyBorder="1" applyAlignment="1">
      <alignment wrapText="1"/>
    </xf>
    <xf numFmtId="3" fontId="12" fillId="5" borderId="10" xfId="0" applyNumberFormat="1" applyFont="1" applyFill="1" applyBorder="1" applyAlignment="1">
      <alignment horizontal="right"/>
    </xf>
    <xf numFmtId="164" fontId="8" fillId="3" borderId="10" xfId="0" applyNumberFormat="1" applyFont="1" applyFill="1" applyBorder="1" applyAlignment="1">
      <alignment horizontal="right" wrapText="1"/>
    </xf>
    <xf numFmtId="0" fontId="7" fillId="0" borderId="10" xfId="0" applyFont="1" applyBorder="1" applyAlignment="1">
      <alignment wrapText="1"/>
    </xf>
    <xf numFmtId="3" fontId="7" fillId="2" borderId="10" xfId="0" applyNumberFormat="1" applyFont="1" applyFill="1" applyBorder="1" applyAlignment="1">
      <alignment horizontal="right" wrapText="1"/>
    </xf>
    <xf numFmtId="0" fontId="3" fillId="0" borderId="0" xfId="0" applyFont="1" applyAlignment="1">
      <alignment horizontal="left" vertical="top"/>
    </xf>
    <xf numFmtId="0" fontId="47" fillId="0" borderId="0" xfId="0" applyFont="1" applyAlignment="1"/>
    <xf numFmtId="166" fontId="47" fillId="0" borderId="0" xfId="0" applyNumberFormat="1" applyFont="1" applyAlignment="1"/>
    <xf numFmtId="0" fontId="8" fillId="0" borderId="10" xfId="0" applyFont="1" applyBorder="1" applyAlignment="1">
      <alignment horizontal="left" vertical="top"/>
    </xf>
    <xf numFmtId="2" fontId="2" fillId="0" borderId="0" xfId="0" applyNumberFormat="1" applyFont="1" applyBorder="1"/>
    <xf numFmtId="0" fontId="7" fillId="0" borderId="10" xfId="0" applyFont="1" applyBorder="1" applyAlignment="1">
      <alignment horizontal="left" vertical="center" wrapText="1"/>
    </xf>
    <xf numFmtId="0" fontId="8" fillId="3" borderId="10" xfId="0" applyFont="1" applyFill="1" applyBorder="1" applyAlignment="1">
      <alignment wrapText="1"/>
    </xf>
    <xf numFmtId="3" fontId="8" fillId="0" borderId="10" xfId="0" applyNumberFormat="1" applyFont="1" applyBorder="1" applyAlignment="1">
      <alignment wrapText="1"/>
    </xf>
    <xf numFmtId="1" fontId="0" fillId="0" borderId="0" xfId="0" applyNumberFormat="1"/>
    <xf numFmtId="0" fontId="5" fillId="0" borderId="0" xfId="0" applyFont="1" applyAlignment="1">
      <alignment vertical="center"/>
    </xf>
    <xf numFmtId="0" fontId="48" fillId="3" borderId="10" xfId="0" applyFont="1" applyFill="1" applyBorder="1" applyAlignment="1">
      <alignment horizontal="left" wrapText="1"/>
    </xf>
    <xf numFmtId="167" fontId="8" fillId="0" borderId="10" xfId="0" applyNumberFormat="1" applyFont="1" applyBorder="1" applyAlignment="1">
      <alignment horizontal="right" wrapText="1"/>
    </xf>
    <xf numFmtId="167" fontId="8" fillId="3" borderId="10" xfId="0" applyNumberFormat="1" applyFont="1" applyFill="1" applyBorder="1" applyAlignment="1">
      <alignment horizontal="right" wrapText="1"/>
    </xf>
    <xf numFmtId="0" fontId="7" fillId="0" borderId="10" xfId="0" applyFont="1" applyBorder="1" applyAlignment="1">
      <alignment horizontal="left" wrapText="1"/>
    </xf>
    <xf numFmtId="1" fontId="7" fillId="2" borderId="10" xfId="0" applyNumberFormat="1" applyFont="1" applyFill="1" applyBorder="1" applyAlignment="1">
      <alignment horizontal="right" wrapText="1"/>
    </xf>
    <xf numFmtId="164" fontId="7" fillId="0" borderId="10" xfId="0" applyNumberFormat="1" applyFont="1" applyBorder="1" applyAlignment="1">
      <alignment horizontal="right" wrapText="1"/>
    </xf>
    <xf numFmtId="164" fontId="7" fillId="2" borderId="10" xfId="0" applyNumberFormat="1" applyFont="1" applyFill="1" applyBorder="1" applyAlignment="1">
      <alignment horizontal="right" wrapText="1"/>
    </xf>
    <xf numFmtId="164" fontId="48" fillId="3" borderId="10" xfId="0" applyNumberFormat="1" applyFont="1" applyFill="1" applyBorder="1" applyAlignment="1">
      <alignment horizontal="left" wrapText="1"/>
    </xf>
    <xf numFmtId="0" fontId="8" fillId="6" borderId="15" xfId="0" applyFont="1" applyFill="1" applyBorder="1" applyAlignment="1">
      <alignment horizontal="right" vertical="center" wrapText="1"/>
    </xf>
    <xf numFmtId="0" fontId="8" fillId="6" borderId="15" xfId="0" quotePrefix="1" applyFont="1" applyFill="1" applyBorder="1" applyAlignment="1">
      <alignment horizontal="right" vertical="center" wrapText="1"/>
    </xf>
    <xf numFmtId="0" fontId="8" fillId="3" borderId="10" xfId="0" applyFont="1" applyFill="1" applyBorder="1" applyAlignment="1">
      <alignment horizontal="right" wrapText="1"/>
    </xf>
    <xf numFmtId="164" fontId="11" fillId="0" borderId="10" xfId="0" applyNumberFormat="1" applyFont="1" applyBorder="1" applyAlignment="1">
      <alignment horizontal="right" vertical="center"/>
    </xf>
    <xf numFmtId="3" fontId="8" fillId="2" borderId="10" xfId="0" applyNumberFormat="1" applyFont="1" applyFill="1" applyBorder="1" applyAlignment="1">
      <alignment wrapText="1"/>
    </xf>
    <xf numFmtId="167" fontId="9" fillId="4" borderId="10" xfId="0" applyNumberFormat="1" applyFont="1" applyFill="1" applyBorder="1" applyAlignment="1">
      <alignment wrapText="1"/>
    </xf>
    <xf numFmtId="3" fontId="8" fillId="0" borderId="10" xfId="0" applyNumberFormat="1" applyFont="1" applyFill="1" applyBorder="1" applyAlignment="1">
      <alignment vertical="center" wrapText="1"/>
    </xf>
    <xf numFmtId="164" fontId="14" fillId="0" borderId="10" xfId="2" applyNumberFormat="1" applyFont="1" applyFill="1" applyBorder="1" applyAlignment="1">
      <alignment vertical="center"/>
    </xf>
    <xf numFmtId="0" fontId="5" fillId="0" borderId="0" xfId="0" applyFont="1" applyAlignment="1">
      <alignment horizontal="justify"/>
    </xf>
    <xf numFmtId="0" fontId="0" fillId="0" borderId="0" xfId="0" applyAlignment="1"/>
    <xf numFmtId="0" fontId="8" fillId="3" borderId="10" xfId="0" applyFont="1" applyFill="1" applyBorder="1" applyAlignment="1">
      <alignment horizontal="right" wrapText="1"/>
    </xf>
    <xf numFmtId="0" fontId="8" fillId="0" borderId="10" xfId="0" applyFont="1" applyFill="1" applyBorder="1" applyAlignment="1">
      <alignment horizontal="right" wrapText="1"/>
    </xf>
    <xf numFmtId="0" fontId="8" fillId="3" borderId="11" xfId="0" applyFont="1" applyFill="1" applyBorder="1" applyAlignment="1">
      <alignment horizontal="right" wrapText="1"/>
    </xf>
    <xf numFmtId="0" fontId="0" fillId="0" borderId="0" xfId="0" applyAlignment="1"/>
    <xf numFmtId="0" fontId="0" fillId="0" borderId="0" xfId="0" applyBorder="1" applyAlignment="1"/>
    <xf numFmtId="0" fontId="8" fillId="3" borderId="10" xfId="0" applyFont="1" applyFill="1" applyBorder="1" applyAlignment="1">
      <alignment horizontal="right" wrapText="1"/>
    </xf>
    <xf numFmtId="0" fontId="43" fillId="0" borderId="0" xfId="0" applyFont="1" applyBorder="1" applyAlignment="1"/>
    <xf numFmtId="0" fontId="41" fillId="0" borderId="0" xfId="0" applyFont="1" applyBorder="1" applyAlignment="1"/>
    <xf numFmtId="0" fontId="7" fillId="3" borderId="10" xfId="0" applyFont="1" applyFill="1" applyBorder="1" applyAlignment="1">
      <alignment horizontal="right" wrapText="1"/>
    </xf>
    <xf numFmtId="0" fontId="0" fillId="0" borderId="0" xfId="0" applyNumberFormat="1" applyAlignment="1">
      <alignment horizontal="right"/>
    </xf>
    <xf numFmtId="0" fontId="5" fillId="0" borderId="0" xfId="0" applyFont="1" applyAlignment="1"/>
    <xf numFmtId="0" fontId="8" fillId="0" borderId="17" xfId="0" applyFont="1" applyBorder="1" applyAlignment="1">
      <alignment horizontal="left" wrapText="1"/>
    </xf>
    <xf numFmtId="0" fontId="13" fillId="33" borderId="18" xfId="0" applyFont="1" applyFill="1" applyBorder="1" applyAlignment="1">
      <alignment vertical="top"/>
    </xf>
    <xf numFmtId="0" fontId="13" fillId="33" borderId="19" xfId="0" applyFont="1" applyFill="1" applyBorder="1" applyAlignment="1">
      <alignment vertical="top"/>
    </xf>
    <xf numFmtId="0" fontId="39" fillId="0" borderId="19" xfId="0" applyFont="1" applyBorder="1"/>
    <xf numFmtId="0" fontId="36" fillId="0" borderId="0" xfId="0" applyFont="1"/>
    <xf numFmtId="1" fontId="8" fillId="0" borderId="20" xfId="0" applyNumberFormat="1" applyFont="1" applyFill="1" applyBorder="1" applyAlignment="1">
      <alignment wrapText="1"/>
    </xf>
    <xf numFmtId="1" fontId="8" fillId="0" borderId="21" xfId="0" applyNumberFormat="1" applyFont="1" applyFill="1" applyBorder="1" applyAlignment="1">
      <alignment wrapText="1"/>
    </xf>
    <xf numFmtId="1" fontId="8" fillId="0" borderId="10" xfId="0" applyNumberFormat="1" applyFont="1" applyFill="1" applyBorder="1" applyAlignment="1">
      <alignment wrapText="1"/>
    </xf>
    <xf numFmtId="0" fontId="8" fillId="0" borderId="20" xfId="0" applyNumberFormat="1" applyFont="1" applyFill="1" applyBorder="1" applyAlignment="1">
      <alignment wrapText="1"/>
    </xf>
    <xf numFmtId="3" fontId="8" fillId="0" borderId="10" xfId="0" applyNumberFormat="1" applyFont="1" applyFill="1" applyBorder="1" applyAlignment="1">
      <alignment wrapText="1"/>
    </xf>
    <xf numFmtId="3" fontId="8" fillId="5" borderId="10" xfId="0" applyNumberFormat="1" applyFont="1" applyFill="1" applyBorder="1" applyAlignment="1">
      <alignment wrapText="1"/>
    </xf>
    <xf numFmtId="0" fontId="44" fillId="0" borderId="0" xfId="0" applyFont="1" applyFill="1"/>
    <xf numFmtId="0" fontId="41" fillId="0" borderId="0" xfId="0" applyFont="1" applyAlignment="1">
      <alignment horizontal="justify" vertical="top"/>
    </xf>
    <xf numFmtId="4" fontId="40" fillId="4" borderId="10" xfId="0" applyNumberFormat="1" applyFont="1" applyFill="1" applyBorder="1" applyAlignment="1">
      <alignment horizontal="right" vertical="center" wrapText="1"/>
    </xf>
    <xf numFmtId="4" fontId="40" fillId="4" borderId="10" xfId="0" applyNumberFormat="1" applyFont="1" applyFill="1" applyBorder="1" applyAlignment="1">
      <alignment vertical="center" wrapText="1"/>
    </xf>
    <xf numFmtId="2" fontId="32" fillId="0" borderId="0" xfId="0" applyNumberFormat="1" applyFont="1"/>
    <xf numFmtId="0" fontId="8" fillId="5" borderId="10" xfId="0" applyFont="1" applyFill="1" applyBorder="1" applyAlignment="1">
      <alignment vertical="top" wrapText="1"/>
    </xf>
    <xf numFmtId="1" fontId="8" fillId="0" borderId="10" xfId="0" applyNumberFormat="1" applyFont="1" applyBorder="1" applyAlignment="1">
      <alignment wrapText="1"/>
    </xf>
    <xf numFmtId="0" fontId="8" fillId="0" borderId="10" xfId="0" applyFont="1" applyBorder="1" applyAlignment="1">
      <alignment vertical="top" wrapText="1"/>
    </xf>
    <xf numFmtId="164" fontId="8" fillId="0" borderId="10" xfId="0" applyNumberFormat="1" applyFont="1" applyBorder="1" applyAlignment="1">
      <alignment vertical="top" wrapText="1"/>
    </xf>
    <xf numFmtId="164" fontId="8" fillId="0" borderId="10" xfId="0" applyNumberFormat="1" applyFont="1" applyBorder="1" applyAlignment="1">
      <alignment horizontal="right" vertical="top" wrapText="1"/>
    </xf>
    <xf numFmtId="0" fontId="8" fillId="0" borderId="10" xfId="0" applyFont="1" applyBorder="1" applyAlignment="1">
      <alignment horizontal="right" vertical="top" wrapText="1"/>
    </xf>
    <xf numFmtId="0" fontId="8" fillId="6" borderId="10" xfId="0" applyFont="1" applyFill="1" applyBorder="1" applyAlignment="1">
      <alignment vertical="center" wrapText="1"/>
    </xf>
    <xf numFmtId="0" fontId="8" fillId="2" borderId="10" xfId="0" applyFont="1" applyFill="1" applyBorder="1" applyAlignment="1">
      <alignment horizontal="right" vertical="center" wrapText="1"/>
    </xf>
    <xf numFmtId="3" fontId="8" fillId="3" borderId="10" xfId="0" applyNumberFormat="1" applyFont="1" applyFill="1" applyBorder="1" applyAlignment="1">
      <alignment horizontal="right" vertical="center"/>
    </xf>
    <xf numFmtId="0" fontId="8" fillId="2" borderId="10" xfId="0" applyFont="1" applyFill="1" applyBorder="1" applyAlignment="1">
      <alignment horizontal="right" vertical="center"/>
    </xf>
    <xf numFmtId="164" fontId="8" fillId="6" borderId="10" xfId="0" applyNumberFormat="1" applyFont="1" applyFill="1" applyBorder="1" applyAlignment="1">
      <alignment horizontal="right" vertical="center" wrapText="1"/>
    </xf>
    <xf numFmtId="0" fontId="7" fillId="6" borderId="10" xfId="0" applyFont="1" applyFill="1" applyBorder="1" applyAlignment="1">
      <alignment vertical="center" wrapText="1"/>
    </xf>
    <xf numFmtId="0" fontId="7" fillId="2" borderId="10" xfId="0" applyFont="1" applyFill="1" applyBorder="1" applyAlignment="1">
      <alignment horizontal="right" vertical="center" wrapText="1"/>
    </xf>
    <xf numFmtId="3" fontId="7" fillId="3" borderId="10" xfId="0" applyNumberFormat="1" applyFont="1" applyFill="1" applyBorder="1" applyAlignment="1">
      <alignment horizontal="right" vertical="center"/>
    </xf>
    <xf numFmtId="0" fontId="7" fillId="2" borderId="10" xfId="0" applyFont="1" applyFill="1" applyBorder="1" applyAlignment="1">
      <alignment horizontal="right" vertical="center"/>
    </xf>
    <xf numFmtId="164" fontId="7" fillId="6" borderId="10" xfId="0" applyNumberFormat="1" applyFont="1" applyFill="1" applyBorder="1" applyAlignment="1">
      <alignment horizontal="right" vertical="center" wrapText="1"/>
    </xf>
    <xf numFmtId="0" fontId="7" fillId="0" borderId="10" xfId="0" applyFont="1" applyBorder="1" applyAlignment="1">
      <alignment vertical="center" wrapText="1"/>
    </xf>
    <xf numFmtId="3" fontId="7" fillId="3" borderId="10" xfId="0" applyNumberFormat="1" applyFont="1" applyFill="1" applyBorder="1" applyAlignment="1">
      <alignment horizontal="right" vertical="center" wrapText="1"/>
    </xf>
    <xf numFmtId="0" fontId="12" fillId="6" borderId="15" xfId="0" applyFont="1" applyFill="1" applyBorder="1" applyAlignment="1">
      <alignment wrapText="1"/>
    </xf>
    <xf numFmtId="164" fontId="7" fillId="2" borderId="15" xfId="0" applyNumberFormat="1" applyFont="1" applyFill="1" applyBorder="1" applyAlignment="1">
      <alignment horizontal="right" wrapText="1"/>
    </xf>
    <xf numFmtId="164" fontId="7" fillId="0" borderId="15" xfId="0" applyNumberFormat="1" applyFont="1" applyBorder="1" applyAlignment="1">
      <alignment horizontal="right" wrapText="1"/>
    </xf>
    <xf numFmtId="164" fontId="7" fillId="5" borderId="15" xfId="0" applyNumberFormat="1" applyFont="1" applyFill="1" applyBorder="1" applyAlignment="1">
      <alignment horizontal="right" wrapText="1"/>
    </xf>
    <xf numFmtId="164" fontId="7" fillId="3" borderId="15" xfId="0" applyNumberFormat="1" applyFont="1" applyFill="1" applyBorder="1" applyAlignment="1">
      <alignment horizontal="right" wrapText="1"/>
    </xf>
    <xf numFmtId="0" fontId="12" fillId="0" borderId="15" xfId="0" applyFont="1" applyBorder="1" applyAlignment="1">
      <alignment wrapText="1"/>
    </xf>
    <xf numFmtId="0" fontId="2" fillId="0" borderId="0" xfId="0" applyFont="1" applyBorder="1" applyAlignment="1"/>
    <xf numFmtId="0" fontId="11" fillId="3" borderId="10" xfId="0" applyFont="1" applyFill="1" applyBorder="1" applyAlignment="1">
      <alignment horizontal="left"/>
    </xf>
    <xf numFmtId="3" fontId="11" fillId="5" borderId="10" xfId="0" applyNumberFormat="1" applyFont="1" applyFill="1" applyBorder="1" applyAlignment="1"/>
    <xf numFmtId="3" fontId="11" fillId="3" borderId="10" xfId="0" applyNumberFormat="1" applyFont="1" applyFill="1" applyBorder="1" applyAlignment="1"/>
    <xf numFmtId="164" fontId="11" fillId="3" borderId="10" xfId="0" applyNumberFormat="1" applyFont="1" applyFill="1" applyBorder="1" applyAlignment="1"/>
    <xf numFmtId="164" fontId="11" fillId="5" borderId="10" xfId="0" applyNumberFormat="1" applyFont="1" applyFill="1" applyBorder="1" applyAlignment="1"/>
    <xf numFmtId="3" fontId="12" fillId="3" borderId="10" xfId="0" applyNumberFormat="1" applyFont="1" applyFill="1" applyBorder="1" applyAlignment="1">
      <alignment horizontal="right"/>
    </xf>
    <xf numFmtId="164" fontId="12" fillId="3" borderId="10" xfId="0" applyNumberFormat="1" applyFont="1" applyFill="1" applyBorder="1" applyAlignment="1">
      <alignment horizontal="right"/>
    </xf>
    <xf numFmtId="164" fontId="12" fillId="5" borderId="10" xfId="0" applyNumberFormat="1" applyFont="1" applyFill="1" applyBorder="1" applyAlignment="1">
      <alignment horizontal="right"/>
    </xf>
    <xf numFmtId="167" fontId="12" fillId="3" borderId="10" xfId="0" applyNumberFormat="1" applyFont="1" applyFill="1" applyBorder="1" applyAlignment="1">
      <alignment horizontal="right"/>
    </xf>
    <xf numFmtId="167" fontId="12" fillId="5" borderId="10" xfId="0" applyNumberFormat="1" applyFont="1" applyFill="1" applyBorder="1" applyAlignment="1">
      <alignment horizontal="right"/>
    </xf>
    <xf numFmtId="0" fontId="36" fillId="0" borderId="0" xfId="0" applyFont="1" applyAlignment="1">
      <alignment vertical="center"/>
    </xf>
    <xf numFmtId="0" fontId="11" fillId="0" borderId="0" xfId="0" applyFont="1" applyBorder="1" applyAlignment="1"/>
    <xf numFmtId="0" fontId="0" fillId="0" borderId="0" xfId="0" applyFont="1"/>
    <xf numFmtId="165" fontId="1" fillId="0" borderId="0" xfId="1" applyNumberFormat="1" applyFont="1"/>
    <xf numFmtId="165" fontId="8" fillId="2" borderId="10" xfId="1" applyNumberFormat="1" applyFont="1" applyFill="1" applyBorder="1" applyAlignment="1">
      <alignment wrapText="1"/>
    </xf>
    <xf numFmtId="165" fontId="9" fillId="4" borderId="10" xfId="1" applyNumberFormat="1" applyFont="1" applyFill="1" applyBorder="1" applyAlignment="1">
      <alignment wrapText="1"/>
    </xf>
    <xf numFmtId="165" fontId="7" fillId="3" borderId="10" xfId="1" applyNumberFormat="1" applyFont="1" applyFill="1" applyBorder="1" applyAlignment="1">
      <alignment horizontal="right" wrapText="1"/>
    </xf>
    <xf numFmtId="0" fontId="42" fillId="0" borderId="0" xfId="0" applyFont="1" applyFill="1" applyAlignment="1"/>
    <xf numFmtId="0" fontId="47" fillId="0" borderId="0" xfId="0" applyFont="1" applyAlignment="1">
      <alignment horizontal="center"/>
    </xf>
    <xf numFmtId="3" fontId="8" fillId="5" borderId="10" xfId="0" applyNumberFormat="1" applyFont="1" applyFill="1" applyBorder="1" applyAlignment="1">
      <alignment horizontal="right" vertical="top" wrapText="1"/>
    </xf>
    <xf numFmtId="0" fontId="12" fillId="3" borderId="10" xfId="0" applyNumberFormat="1" applyFont="1" applyFill="1" applyBorder="1" applyAlignment="1">
      <alignment horizontal="right"/>
    </xf>
    <xf numFmtId="0" fontId="12" fillId="5" borderId="10" xfId="0" applyNumberFormat="1" applyFont="1" applyFill="1" applyBorder="1" applyAlignment="1">
      <alignment horizontal="right"/>
    </xf>
    <xf numFmtId="0" fontId="7" fillId="3" borderId="10" xfId="0" applyNumberFormat="1" applyFont="1" applyFill="1" applyBorder="1" applyAlignment="1">
      <alignment horizontal="right" wrapText="1"/>
    </xf>
    <xf numFmtId="0" fontId="7" fillId="5" borderId="10" xfId="0" applyNumberFormat="1" applyFont="1" applyFill="1" applyBorder="1" applyAlignment="1">
      <alignment horizontal="right" wrapText="1"/>
    </xf>
    <xf numFmtId="1" fontId="12" fillId="3" borderId="10" xfId="0" applyNumberFormat="1" applyFont="1" applyFill="1" applyBorder="1" applyAlignment="1">
      <alignment horizontal="right"/>
    </xf>
    <xf numFmtId="1" fontId="12" fillId="5" borderId="10" xfId="0" applyNumberFormat="1" applyFont="1" applyFill="1" applyBorder="1" applyAlignment="1">
      <alignment horizontal="right"/>
    </xf>
    <xf numFmtId="1" fontId="7" fillId="5" borderId="10" xfId="0" applyNumberFormat="1" applyFont="1" applyFill="1" applyBorder="1" applyAlignment="1">
      <alignment horizontal="right" wrapText="1"/>
    </xf>
    <xf numFmtId="0" fontId="15" fillId="3" borderId="10" xfId="0" applyFont="1" applyFill="1" applyBorder="1" applyAlignment="1">
      <alignment wrapText="1"/>
    </xf>
    <xf numFmtId="3" fontId="15" fillId="5" borderId="10" xfId="0" applyNumberFormat="1" applyFont="1" applyFill="1" applyBorder="1" applyAlignment="1">
      <alignment horizontal="right" wrapText="1"/>
    </xf>
    <xf numFmtId="1" fontId="15" fillId="3" borderId="10" xfId="0" applyNumberFormat="1" applyFont="1" applyFill="1" applyBorder="1" applyAlignment="1">
      <alignment wrapText="1"/>
    </xf>
    <xf numFmtId="3" fontId="15" fillId="3" borderId="10" xfId="0" applyNumberFormat="1" applyFont="1" applyFill="1" applyBorder="1" applyAlignment="1">
      <alignment wrapText="1"/>
    </xf>
    <xf numFmtId="0" fontId="37" fillId="0" borderId="0" xfId="0" applyFont="1" applyAlignment="1">
      <alignment vertical="center"/>
    </xf>
    <xf numFmtId="167" fontId="0" fillId="0" borderId="0" xfId="0" applyNumberFormat="1"/>
    <xf numFmtId="3" fontId="2" fillId="0" borderId="0" xfId="0" applyNumberFormat="1" applyFont="1"/>
    <xf numFmtId="164" fontId="2" fillId="0" borderId="0" xfId="0" applyNumberFormat="1" applyFont="1"/>
    <xf numFmtId="0" fontId="37" fillId="0" borderId="11" xfId="0" applyFont="1" applyBorder="1" applyAlignment="1">
      <alignment vertical="center"/>
    </xf>
    <xf numFmtId="0" fontId="13" fillId="0" borderId="0" xfId="0" applyFont="1" applyBorder="1" applyAlignment="1"/>
    <xf numFmtId="2" fontId="0" fillId="0" borderId="0" xfId="0" applyNumberFormat="1" applyAlignment="1">
      <alignment wrapText="1"/>
    </xf>
    <xf numFmtId="0" fontId="13" fillId="0" borderId="0" xfId="0" applyFont="1" applyAlignment="1">
      <alignment vertical="center"/>
    </xf>
    <xf numFmtId="3" fontId="7" fillId="0" borderId="10" xfId="0" applyNumberFormat="1" applyFont="1" applyBorder="1" applyAlignment="1">
      <alignment wrapText="1"/>
    </xf>
    <xf numFmtId="3" fontId="8" fillId="0" borderId="10" xfId="0" applyNumberFormat="1" applyFont="1" applyBorder="1" applyAlignment="1">
      <alignment vertical="top" wrapText="1"/>
    </xf>
    <xf numFmtId="3" fontId="8" fillId="0" borderId="10" xfId="0" applyNumberFormat="1" applyFont="1" applyBorder="1" applyAlignment="1">
      <alignment horizontal="right" vertical="top" wrapText="1"/>
    </xf>
    <xf numFmtId="3" fontId="7" fillId="5" borderId="10" xfId="0" applyNumberFormat="1" applyFont="1" applyFill="1" applyBorder="1" applyAlignment="1">
      <alignment horizontal="right" vertical="top" wrapText="1"/>
    </xf>
    <xf numFmtId="3" fontId="7" fillId="0" borderId="10" xfId="0" applyNumberFormat="1" applyFont="1" applyBorder="1" applyAlignment="1">
      <alignment horizontal="right" wrapText="1"/>
    </xf>
    <xf numFmtId="0" fontId="50" fillId="4" borderId="15" xfId="0" applyFont="1" applyFill="1" applyBorder="1" applyAlignment="1">
      <alignment wrapText="1"/>
    </xf>
    <xf numFmtId="3" fontId="50" fillId="4" borderId="10" xfId="0" applyNumberFormat="1" applyFont="1" applyFill="1" applyBorder="1" applyAlignment="1">
      <alignment vertical="center" wrapText="1"/>
    </xf>
    <xf numFmtId="1" fontId="50" fillId="4" borderId="10" xfId="0" applyNumberFormat="1" applyFont="1" applyFill="1" applyBorder="1" applyAlignment="1">
      <alignment vertical="center" wrapText="1"/>
    </xf>
    <xf numFmtId="164" fontId="50" fillId="4" borderId="10" xfId="0" applyNumberFormat="1" applyFont="1" applyFill="1" applyBorder="1" applyAlignment="1">
      <alignment vertical="center" wrapText="1"/>
    </xf>
    <xf numFmtId="0" fontId="5" fillId="0" borderId="0" xfId="0" applyFont="1" applyAlignment="1">
      <alignment horizontal="justify"/>
    </xf>
    <xf numFmtId="0" fontId="6" fillId="0" borderId="0" xfId="0" applyFont="1" applyBorder="1" applyAlignment="1">
      <alignment horizontal="justify"/>
    </xf>
    <xf numFmtId="0" fontId="0" fillId="0" borderId="0" xfId="0" applyBorder="1" applyAlignment="1"/>
    <xf numFmtId="0" fontId="7" fillId="0" borderId="11" xfId="0" applyFont="1" applyBorder="1" applyAlignment="1">
      <alignment horizontal="left" vertical="center" wrapText="1"/>
    </xf>
    <xf numFmtId="0" fontId="7" fillId="0" borderId="0" xfId="0" applyFont="1" applyBorder="1" applyAlignment="1">
      <alignment horizontal="left" vertical="center" wrapText="1"/>
    </xf>
    <xf numFmtId="0" fontId="7" fillId="0" borderId="12" xfId="0" applyFont="1" applyBorder="1" applyAlignment="1">
      <alignment horizontal="left" vertical="center" wrapText="1"/>
    </xf>
    <xf numFmtId="0" fontId="7" fillId="2" borderId="11" xfId="0" applyFont="1" applyFill="1" applyBorder="1" applyAlignment="1">
      <alignment horizontal="center" wrapText="1"/>
    </xf>
    <xf numFmtId="0" fontId="7" fillId="2" borderId="12" xfId="0" applyFont="1" applyFill="1" applyBorder="1" applyAlignment="1">
      <alignment horizontal="center" wrapText="1"/>
    </xf>
    <xf numFmtId="0" fontId="7" fillId="0" borderId="11" xfId="0" applyFont="1" applyBorder="1" applyAlignment="1">
      <alignment horizontal="center" wrapText="1"/>
    </xf>
    <xf numFmtId="0" fontId="7" fillId="0" borderId="12" xfId="0" applyFont="1" applyBorder="1" applyAlignment="1">
      <alignment horizontal="center" wrapText="1"/>
    </xf>
    <xf numFmtId="0" fontId="0" fillId="0" borderId="0" xfId="0" applyAlignment="1"/>
    <xf numFmtId="0" fontId="7" fillId="2" borderId="10" xfId="0" applyFont="1" applyFill="1" applyBorder="1" applyAlignment="1">
      <alignment horizontal="center" wrapText="1"/>
    </xf>
    <xf numFmtId="0" fontId="7" fillId="0" borderId="10" xfId="0" applyFont="1" applyBorder="1" applyAlignment="1">
      <alignment horizontal="center" wrapText="1"/>
    </xf>
    <xf numFmtId="0" fontId="5" fillId="0" borderId="0" xfId="0" applyFont="1" applyAlignment="1"/>
    <xf numFmtId="0" fontId="5" fillId="0" borderId="0" xfId="0" applyFont="1" applyAlignment="1">
      <alignment horizontal="left"/>
    </xf>
    <xf numFmtId="0" fontId="44" fillId="0" borderId="11" xfId="0" applyFont="1" applyBorder="1" applyAlignment="1">
      <alignment horizontal="center"/>
    </xf>
    <xf numFmtId="0" fontId="44" fillId="0" borderId="0" xfId="0" applyFont="1" applyBorder="1" applyAlignment="1">
      <alignment horizontal="center"/>
    </xf>
    <xf numFmtId="0" fontId="44" fillId="0" borderId="12" xfId="0" applyFont="1" applyBorder="1" applyAlignment="1">
      <alignment horizontal="center"/>
    </xf>
    <xf numFmtId="0" fontId="7" fillId="0" borderId="10" xfId="0" applyFont="1" applyFill="1" applyBorder="1" applyAlignment="1">
      <alignment horizontal="center" wrapText="1"/>
    </xf>
    <xf numFmtId="0" fontId="15" fillId="3" borderId="11" xfId="0" applyFont="1" applyFill="1" applyBorder="1" applyAlignment="1">
      <alignment horizontal="left" vertical="center" wrapText="1"/>
    </xf>
    <xf numFmtId="0" fontId="15" fillId="3" borderId="0" xfId="0" applyFont="1" applyFill="1" applyBorder="1" applyAlignment="1">
      <alignment horizontal="left" vertical="center" wrapText="1"/>
    </xf>
    <xf numFmtId="0" fontId="15" fillId="3" borderId="12" xfId="0" applyFont="1" applyFill="1" applyBorder="1" applyAlignment="1">
      <alignment horizontal="left" vertical="center" wrapText="1"/>
    </xf>
    <xf numFmtId="0" fontId="12" fillId="5" borderId="10" xfId="0" applyFont="1" applyFill="1" applyBorder="1" applyAlignment="1">
      <alignment horizontal="center"/>
    </xf>
    <xf numFmtId="0" fontId="12" fillId="0" borderId="10" xfId="0" applyFont="1" applyBorder="1" applyAlignment="1">
      <alignment horizontal="center"/>
    </xf>
    <xf numFmtId="0" fontId="11" fillId="0" borderId="10" xfId="0" applyFont="1" applyBorder="1" applyAlignment="1">
      <alignment horizontal="center"/>
    </xf>
    <xf numFmtId="0" fontId="11" fillId="5" borderId="10" xfId="0" applyFont="1" applyFill="1" applyBorder="1" applyAlignment="1">
      <alignment horizontal="center"/>
    </xf>
    <xf numFmtId="0" fontId="8" fillId="3" borderId="10" xfId="0" applyFont="1" applyFill="1" applyBorder="1" applyAlignment="1">
      <alignment horizontal="right" wrapText="1"/>
    </xf>
    <xf numFmtId="0" fontId="7" fillId="3" borderId="11" xfId="0" applyFont="1" applyFill="1" applyBorder="1" applyAlignment="1">
      <alignment horizontal="left" wrapText="1"/>
    </xf>
    <xf numFmtId="0" fontId="7" fillId="3" borderId="12" xfId="0" applyFont="1" applyFill="1" applyBorder="1" applyAlignment="1">
      <alignment horizontal="left" wrapText="1"/>
    </xf>
    <xf numFmtId="0" fontId="8" fillId="3" borderId="11" xfId="0" applyFont="1" applyFill="1" applyBorder="1" applyAlignment="1">
      <alignment horizontal="right" wrapText="1"/>
    </xf>
    <xf numFmtId="0" fontId="8" fillId="3" borderId="12" xfId="0" applyFont="1" applyFill="1" applyBorder="1" applyAlignment="1">
      <alignment horizontal="right" wrapText="1"/>
    </xf>
    <xf numFmtId="0" fontId="41" fillId="0" borderId="0" xfId="0" applyFont="1" applyAlignment="1">
      <alignment horizontal="justify" vertical="top"/>
    </xf>
    <xf numFmtId="0" fontId="43" fillId="0" borderId="0" xfId="0" applyFont="1" applyAlignment="1">
      <alignment vertical="top"/>
    </xf>
    <xf numFmtId="0" fontId="7" fillId="3" borderId="11" xfId="0" applyFont="1" applyFill="1" applyBorder="1" applyAlignment="1">
      <alignment horizontal="left" vertical="center"/>
    </xf>
    <xf numFmtId="0" fontId="7" fillId="3" borderId="12" xfId="0" applyFont="1" applyFill="1" applyBorder="1" applyAlignment="1">
      <alignment horizontal="left" vertical="center"/>
    </xf>
    <xf numFmtId="0" fontId="15" fillId="5" borderId="10" xfId="0" applyFont="1" applyFill="1" applyBorder="1" applyAlignment="1">
      <alignment horizontal="center" vertical="center"/>
    </xf>
    <xf numFmtId="0" fontId="15" fillId="0" borderId="10" xfId="0" applyFont="1" applyFill="1" applyBorder="1" applyAlignment="1">
      <alignment horizontal="center" vertical="center"/>
    </xf>
    <xf numFmtId="0" fontId="42" fillId="0" borderId="0" xfId="0" applyFont="1" applyFill="1" applyAlignment="1">
      <alignment horizontal="left" vertical="top" wrapText="1"/>
    </xf>
    <xf numFmtId="0" fontId="41" fillId="0" borderId="0" xfId="0" applyFont="1" applyBorder="1" applyAlignment="1">
      <alignment horizontal="justify"/>
    </xf>
    <xf numFmtId="0" fontId="43" fillId="0" borderId="0" xfId="0" applyFont="1" applyBorder="1" applyAlignment="1"/>
    <xf numFmtId="0" fontId="7" fillId="7" borderId="11" xfId="0" applyFont="1" applyFill="1" applyBorder="1" applyAlignment="1">
      <alignment horizontal="left" vertical="center" wrapText="1"/>
    </xf>
    <xf numFmtId="0" fontId="12" fillId="7" borderId="12" xfId="0" applyFont="1" applyFill="1" applyBorder="1" applyAlignment="1">
      <alignment horizontal="left" vertical="center" wrapText="1"/>
    </xf>
    <xf numFmtId="0" fontId="7" fillId="7" borderId="10" xfId="0" applyFont="1" applyFill="1" applyBorder="1" applyAlignment="1">
      <alignment horizontal="center"/>
    </xf>
    <xf numFmtId="0" fontId="7" fillId="3" borderId="11" xfId="0" applyFont="1" applyFill="1" applyBorder="1" applyAlignment="1">
      <alignment horizontal="left" vertical="center" wrapText="1"/>
    </xf>
    <xf numFmtId="0" fontId="7" fillId="3" borderId="12" xfId="0" applyFont="1" applyFill="1" applyBorder="1" applyAlignment="1">
      <alignment horizontal="left" vertical="center" wrapText="1"/>
    </xf>
    <xf numFmtId="0" fontId="7" fillId="5" borderId="10" xfId="0" applyFont="1" applyFill="1" applyBorder="1" applyAlignment="1">
      <alignment horizontal="center"/>
    </xf>
    <xf numFmtId="0" fontId="7" fillId="3" borderId="10" xfId="0" applyFont="1" applyFill="1" applyBorder="1" applyAlignment="1">
      <alignment horizontal="center"/>
    </xf>
    <xf numFmtId="0" fontId="13" fillId="0" borderId="0" xfId="0" applyFont="1" applyBorder="1" applyAlignment="1">
      <alignment horizontal="left" wrapText="1"/>
    </xf>
    <xf numFmtId="0" fontId="7" fillId="3" borderId="0" xfId="0" applyFont="1" applyFill="1" applyBorder="1" applyAlignment="1">
      <alignment horizontal="left" vertical="center"/>
    </xf>
    <xf numFmtId="0" fontId="7" fillId="3" borderId="10" xfId="0" applyFont="1" applyFill="1" applyBorder="1" applyAlignment="1">
      <alignment horizontal="center" vertical="top" wrapText="1"/>
    </xf>
    <xf numFmtId="0" fontId="7" fillId="5" borderId="10" xfId="0" applyFont="1" applyFill="1" applyBorder="1" applyAlignment="1">
      <alignment horizontal="center" vertical="top" wrapText="1"/>
    </xf>
    <xf numFmtId="0" fontId="7" fillId="0" borderId="10" xfId="0" applyFont="1" applyBorder="1" applyAlignment="1">
      <alignment horizontal="left" vertical="center"/>
    </xf>
    <xf numFmtId="0" fontId="7" fillId="0" borderId="10" xfId="0" applyFont="1" applyBorder="1" applyAlignment="1">
      <alignment horizontal="center" vertical="top" wrapText="1"/>
    </xf>
    <xf numFmtId="0" fontId="7" fillId="6" borderId="13" xfId="0" applyFont="1" applyFill="1" applyBorder="1" applyAlignment="1">
      <alignment horizontal="left" vertical="center" wrapText="1"/>
    </xf>
    <xf numFmtId="0" fontId="7" fillId="6" borderId="0" xfId="0" applyFont="1" applyFill="1" applyBorder="1" applyAlignment="1">
      <alignment horizontal="left" vertical="center" wrapText="1"/>
    </xf>
    <xf numFmtId="0" fontId="7" fillId="6" borderId="16" xfId="0" applyFont="1" applyFill="1" applyBorder="1" applyAlignment="1">
      <alignment horizontal="left" vertical="center" wrapText="1"/>
    </xf>
    <xf numFmtId="0" fontId="7" fillId="2" borderId="13"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7" fillId="6" borderId="15" xfId="0" applyFont="1" applyFill="1" applyBorder="1" applyAlignment="1">
      <alignment horizontal="center" vertical="center" wrapText="1"/>
    </xf>
    <xf numFmtId="0" fontId="7" fillId="6" borderId="11" xfId="0" applyFont="1" applyFill="1" applyBorder="1" applyAlignment="1">
      <alignment horizontal="left" vertical="center" wrapText="1"/>
    </xf>
    <xf numFmtId="0" fontId="7" fillId="6" borderId="12" xfId="0" applyFont="1" applyFill="1" applyBorder="1" applyAlignment="1">
      <alignment horizontal="left" vertical="center" wrapText="1"/>
    </xf>
    <xf numFmtId="0" fontId="13" fillId="0" borderId="0" xfId="0" applyFont="1" applyAlignment="1">
      <alignment horizontal="justify"/>
    </xf>
    <xf numFmtId="0" fontId="7" fillId="3" borderId="10" xfId="0" applyFont="1" applyFill="1" applyBorder="1" applyAlignment="1">
      <alignment horizontal="left" vertical="center" wrapText="1"/>
    </xf>
    <xf numFmtId="0" fontId="7" fillId="0" borderId="10" xfId="0" applyFont="1" applyFill="1" applyBorder="1" applyAlignment="1">
      <alignment horizontal="center" vertical="center"/>
    </xf>
    <xf numFmtId="0" fontId="7" fillId="5" borderId="10" xfId="0" applyFont="1" applyFill="1" applyBorder="1" applyAlignment="1">
      <alignment horizontal="center" vertical="center"/>
    </xf>
    <xf numFmtId="0" fontId="8" fillId="0" borderId="10" xfId="0" applyFont="1" applyFill="1" applyBorder="1" applyAlignment="1">
      <alignment horizontal="right" wrapText="1"/>
    </xf>
    <xf numFmtId="0" fontId="37" fillId="0" borderId="0" xfId="0" applyFont="1" applyAlignment="1"/>
    <xf numFmtId="0" fontId="7" fillId="7" borderId="10" xfId="0" applyFont="1" applyFill="1" applyBorder="1" applyAlignment="1">
      <alignment horizontal="left" vertical="center"/>
    </xf>
    <xf numFmtId="0" fontId="7" fillId="32" borderId="10" xfId="0" applyFont="1" applyFill="1" applyBorder="1" applyAlignment="1">
      <alignment horizontal="center"/>
    </xf>
    <xf numFmtId="0" fontId="13" fillId="0" borderId="0" xfId="0" applyFont="1" applyBorder="1" applyAlignment="1">
      <alignment horizontal="justify" vertical="center"/>
    </xf>
    <xf numFmtId="0" fontId="37" fillId="0" borderId="0" xfId="0" applyFont="1" applyBorder="1" applyAlignment="1">
      <alignment vertical="center"/>
    </xf>
    <xf numFmtId="0" fontId="11" fillId="3" borderId="10" xfId="0" applyFont="1" applyFill="1" applyBorder="1" applyAlignment="1">
      <alignment horizontal="center" wrapText="1"/>
    </xf>
    <xf numFmtId="0" fontId="7" fillId="3" borderId="0" xfId="0" applyFont="1" applyFill="1" applyBorder="1" applyAlignment="1">
      <alignment horizontal="left" vertical="center" wrapText="1"/>
    </xf>
    <xf numFmtId="0" fontId="13" fillId="0" borderId="0" xfId="0" applyFont="1" applyBorder="1" applyAlignment="1">
      <alignment horizontal="justify"/>
    </xf>
    <xf numFmtId="0" fontId="7" fillId="7" borderId="12" xfId="0" applyFont="1" applyFill="1" applyBorder="1" applyAlignment="1">
      <alignment horizontal="left" vertical="center" wrapText="1"/>
    </xf>
    <xf numFmtId="0" fontId="13" fillId="0" borderId="0" xfId="0" applyFont="1" applyAlignment="1">
      <alignment horizontal="justify" vertical="center"/>
    </xf>
    <xf numFmtId="0" fontId="37" fillId="0" borderId="0" xfId="0" applyFont="1" applyAlignment="1">
      <alignment vertical="center"/>
    </xf>
    <xf numFmtId="0" fontId="13" fillId="0" borderId="11" xfId="0" applyFont="1" applyBorder="1" applyAlignment="1">
      <alignment horizontal="left" vertical="center" wrapText="1"/>
    </xf>
    <xf numFmtId="0" fontId="7" fillId="5" borderId="10" xfId="0" applyFont="1" applyFill="1" applyBorder="1" applyAlignment="1">
      <alignment horizontal="center" wrapText="1"/>
    </xf>
    <xf numFmtId="0" fontId="7" fillId="3" borderId="10" xfId="0" applyFont="1" applyFill="1" applyBorder="1" applyAlignment="1">
      <alignment horizontal="center" wrapText="1"/>
    </xf>
    <xf numFmtId="0" fontId="15" fillId="0" borderId="13" xfId="2" applyFont="1" applyBorder="1" applyAlignment="1"/>
    <xf numFmtId="0" fontId="15" fillId="0" borderId="15" xfId="2" applyFont="1" applyBorder="1" applyAlignment="1"/>
    <xf numFmtId="0" fontId="7" fillId="2" borderId="14" xfId="0" applyFont="1" applyFill="1" applyBorder="1" applyAlignment="1">
      <alignment horizontal="center" wrapText="1"/>
    </xf>
    <xf numFmtId="0" fontId="41" fillId="0" borderId="12" xfId="0" applyFont="1" applyBorder="1" applyAlignment="1">
      <alignment horizontal="justify"/>
    </xf>
    <xf numFmtId="0" fontId="7" fillId="3" borderId="11" xfId="0" applyFont="1" applyFill="1" applyBorder="1" applyAlignment="1">
      <alignment horizontal="center" wrapText="1"/>
    </xf>
    <xf numFmtId="0" fontId="0" fillId="3" borderId="11" xfId="0" applyFill="1" applyBorder="1" applyAlignment="1"/>
    <xf numFmtId="0" fontId="0" fillId="0" borderId="12" xfId="0" applyBorder="1" applyAlignment="1"/>
    <xf numFmtId="0" fontId="7" fillId="3" borderId="12" xfId="0" applyFont="1" applyFill="1" applyBorder="1" applyAlignment="1">
      <alignment horizontal="center"/>
    </xf>
    <xf numFmtId="0" fontId="0" fillId="0" borderId="12" xfId="0" applyBorder="1" applyAlignment="1">
      <alignment horizontal="center" wrapText="1"/>
    </xf>
    <xf numFmtId="0" fontId="0" fillId="0" borderId="12" xfId="0" applyBorder="1" applyAlignment="1">
      <alignment wrapText="1"/>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3" borderId="10" xfId="0" applyFont="1" applyFill="1" applyBorder="1" applyAlignment="1">
      <alignment horizontal="left" wrapText="1"/>
    </xf>
    <xf numFmtId="0" fontId="7" fillId="3" borderId="10" xfId="0" applyFont="1" applyFill="1" applyBorder="1" applyAlignment="1">
      <alignment horizontal="right" wrapText="1"/>
    </xf>
  </cellXfs>
  <cellStyles count="99">
    <cellStyle name="20% - Accent1" xfId="3"/>
    <cellStyle name="20% - Accent2" xfId="4"/>
    <cellStyle name="20% - Accent3" xfId="5"/>
    <cellStyle name="20% - Accent4" xfId="6"/>
    <cellStyle name="20% - Accent5" xfId="7"/>
    <cellStyle name="20% - Accent6" xfId="8"/>
    <cellStyle name="20% - Colore 1 2" xfId="9"/>
    <cellStyle name="20% - Colore 2 2" xfId="10"/>
    <cellStyle name="20% - Colore 3 2" xfId="11"/>
    <cellStyle name="20% - Colore 4 2" xfId="12"/>
    <cellStyle name="20% - Colore 5 2" xfId="13"/>
    <cellStyle name="20% - Colore 6 2" xfId="14"/>
    <cellStyle name="40% - Accent1" xfId="15"/>
    <cellStyle name="40% - Accent2" xfId="16"/>
    <cellStyle name="40% - Accent3" xfId="17"/>
    <cellStyle name="40% - Accent4" xfId="18"/>
    <cellStyle name="40% - Accent5" xfId="19"/>
    <cellStyle name="40% - Accent6" xfId="20"/>
    <cellStyle name="40% - Colore 1 2" xfId="21"/>
    <cellStyle name="40% - Colore 2 2" xfId="22"/>
    <cellStyle name="40% - Colore 3 2" xfId="23"/>
    <cellStyle name="40% - Colore 4 2" xfId="24"/>
    <cellStyle name="40% - Colore 5 2" xfId="25"/>
    <cellStyle name="40% - Colore 6 2" xfId="26"/>
    <cellStyle name="60% - Accent1" xfId="27"/>
    <cellStyle name="60% - Accent2" xfId="28"/>
    <cellStyle name="60% - Accent3" xfId="29"/>
    <cellStyle name="60% - Accent4" xfId="30"/>
    <cellStyle name="60% - Accent5" xfId="31"/>
    <cellStyle name="60% - Accent6" xfId="32"/>
    <cellStyle name="60% - Colore 1 2" xfId="33"/>
    <cellStyle name="60% - Colore 2 2" xfId="34"/>
    <cellStyle name="60% - Colore 3 2" xfId="35"/>
    <cellStyle name="60% - Colore 4 2" xfId="36"/>
    <cellStyle name="60% - Colore 5 2" xfId="37"/>
    <cellStyle name="60% - Colore 6 2" xfId="38"/>
    <cellStyle name="Accent1" xfId="39"/>
    <cellStyle name="Accent2" xfId="40"/>
    <cellStyle name="Accent3" xfId="41"/>
    <cellStyle name="Accent4" xfId="42"/>
    <cellStyle name="Accent5" xfId="43"/>
    <cellStyle name="Accent6" xfId="44"/>
    <cellStyle name="Bad" xfId="45"/>
    <cellStyle name="Calcolo 2" xfId="46"/>
    <cellStyle name="Calculation" xfId="47"/>
    <cellStyle name="Cella collegata 2" xfId="48"/>
    <cellStyle name="Cella da controllare 2" xfId="49"/>
    <cellStyle name="Check Cell" xfId="50"/>
    <cellStyle name="Colore 1 2" xfId="51"/>
    <cellStyle name="Colore 2 2" xfId="52"/>
    <cellStyle name="Colore 3 2" xfId="53"/>
    <cellStyle name="Colore 4 2" xfId="54"/>
    <cellStyle name="Colore 5 2" xfId="55"/>
    <cellStyle name="Colore 6 2" xfId="56"/>
    <cellStyle name="Comma 2" xfId="57"/>
    <cellStyle name="Euro" xfId="58"/>
    <cellStyle name="Explanatory Text" xfId="59"/>
    <cellStyle name="Good" xfId="60"/>
    <cellStyle name="Heading 1" xfId="61"/>
    <cellStyle name="Heading 2" xfId="62"/>
    <cellStyle name="Heading 3" xfId="63"/>
    <cellStyle name="Heading 4" xfId="64"/>
    <cellStyle name="Input 2" xfId="65"/>
    <cellStyle name="Linked Cell" xfId="66"/>
    <cellStyle name="Migliaia" xfId="1" builtinId="3"/>
    <cellStyle name="Migliaia (0)_Foglio1" xfId="67"/>
    <cellStyle name="Migliaia [0] 2" xfId="68"/>
    <cellStyle name="Neutral" xfId="69"/>
    <cellStyle name="Neutrale 2" xfId="70"/>
    <cellStyle name="Normal 2" xfId="71"/>
    <cellStyle name="Normal 3" xfId="72"/>
    <cellStyle name="Normal 3 2" xfId="73"/>
    <cellStyle name="Normal_Cas_05Q3(met adjusted)" xfId="74"/>
    <cellStyle name="Normale" xfId="0" builtinId="0"/>
    <cellStyle name="Normale 2" xfId="2"/>
    <cellStyle name="Normale 2 2" xfId="75"/>
    <cellStyle name="Normale 3" xfId="76"/>
    <cellStyle name="Normale 3 2" xfId="77"/>
    <cellStyle name="Normale 4" xfId="78"/>
    <cellStyle name="Normale 5" xfId="79"/>
    <cellStyle name="Normale 6" xfId="80"/>
    <cellStyle name="Nota 2" xfId="81"/>
    <cellStyle name="Note" xfId="82"/>
    <cellStyle name="Output 2" xfId="83"/>
    <cellStyle name="Standaard_Verkeersprestaties_v_240513064826" xfId="84"/>
    <cellStyle name="Testo avviso 2" xfId="85"/>
    <cellStyle name="Testo descrittivo 2" xfId="86"/>
    <cellStyle name="Title" xfId="87"/>
    <cellStyle name="Titolo 1 2" xfId="88"/>
    <cellStyle name="Titolo 2 2" xfId="89"/>
    <cellStyle name="Titolo 3 2" xfId="90"/>
    <cellStyle name="Titolo 4 2" xfId="91"/>
    <cellStyle name="Titolo 5" xfId="92"/>
    <cellStyle name="Total" xfId="93"/>
    <cellStyle name="Totale 2" xfId="94"/>
    <cellStyle name="Valore non valido 2" xfId="95"/>
    <cellStyle name="Valore valido 2" xfId="96"/>
    <cellStyle name="Valuta (0)_Foglio1" xfId="97"/>
    <cellStyle name="Warning Text" xfId="98"/>
  </cellStyles>
  <dxfs count="0"/>
  <tableStyles count="0" defaultTableStyle="TableStyleMedium2" defaultPivotStyle="PivotStyleLight16"/>
  <colors>
    <mruColors>
      <color rgb="FF808080"/>
      <color rgb="FFB2B2B2"/>
      <color rgb="FFA71433"/>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K14"/>
  <sheetViews>
    <sheetView topLeftCell="C1" zoomScaleNormal="100" workbookViewId="0">
      <selection activeCell="I19" sqref="I19"/>
    </sheetView>
  </sheetViews>
  <sheetFormatPr defaultRowHeight="15" x14ac:dyDescent="0.25"/>
  <cols>
    <col min="2" max="2" width="10.140625" customWidth="1"/>
  </cols>
  <sheetData>
    <row r="1" spans="2:11" ht="15.75" customHeight="1" x14ac:dyDescent="0.25"/>
    <row r="3" spans="2:11" x14ac:dyDescent="0.25">
      <c r="B3" s="310" t="s">
        <v>244</v>
      </c>
      <c r="C3" s="310"/>
      <c r="D3" s="310"/>
      <c r="E3" s="310"/>
      <c r="F3" s="310"/>
      <c r="G3" s="310"/>
      <c r="H3" s="310"/>
      <c r="I3" s="310"/>
      <c r="J3" s="310"/>
      <c r="K3" s="310"/>
    </row>
    <row r="4" spans="2:11" x14ac:dyDescent="0.25">
      <c r="B4" s="311" t="s">
        <v>202</v>
      </c>
      <c r="C4" s="312"/>
      <c r="D4" s="312"/>
      <c r="E4" s="312"/>
      <c r="F4" s="312"/>
      <c r="G4" s="312"/>
      <c r="H4" s="312"/>
      <c r="I4" s="312"/>
      <c r="J4" s="312"/>
      <c r="K4" s="312"/>
    </row>
    <row r="5" spans="2:11" x14ac:dyDescent="0.25">
      <c r="B5" s="313" t="s">
        <v>4</v>
      </c>
      <c r="C5" s="316">
        <v>2017</v>
      </c>
      <c r="D5" s="316"/>
      <c r="E5" s="316"/>
      <c r="F5" s="318">
        <v>2016</v>
      </c>
      <c r="G5" s="318"/>
      <c r="H5" s="318"/>
      <c r="I5" s="316" t="s">
        <v>203</v>
      </c>
      <c r="J5" s="316"/>
      <c r="K5" s="316"/>
    </row>
    <row r="6" spans="2:11" ht="15" customHeight="1" x14ac:dyDescent="0.25">
      <c r="B6" s="314"/>
      <c r="C6" s="317"/>
      <c r="D6" s="317"/>
      <c r="E6" s="317"/>
      <c r="F6" s="319"/>
      <c r="G6" s="319"/>
      <c r="H6" s="319"/>
      <c r="I6" s="317"/>
      <c r="J6" s="317"/>
      <c r="K6" s="317"/>
    </row>
    <row r="7" spans="2:11" x14ac:dyDescent="0.25">
      <c r="B7" s="315"/>
      <c r="C7" s="212" t="s">
        <v>0</v>
      </c>
      <c r="D7" s="212" t="s">
        <v>1</v>
      </c>
      <c r="E7" s="212" t="s">
        <v>2</v>
      </c>
      <c r="F7" s="212" t="s">
        <v>0</v>
      </c>
      <c r="G7" s="212" t="s">
        <v>1</v>
      </c>
      <c r="H7" s="212" t="s">
        <v>2</v>
      </c>
      <c r="I7" s="212" t="s">
        <v>0</v>
      </c>
      <c r="J7" s="212" t="s">
        <v>1</v>
      </c>
      <c r="K7" s="212" t="s">
        <v>2</v>
      </c>
    </row>
    <row r="8" spans="2:11" x14ac:dyDescent="0.25">
      <c r="B8" s="21" t="s">
        <v>245</v>
      </c>
      <c r="C8" s="22">
        <v>1296</v>
      </c>
      <c r="D8" s="23">
        <v>26</v>
      </c>
      <c r="E8" s="22">
        <v>1940</v>
      </c>
      <c r="F8" s="23">
        <v>1342</v>
      </c>
      <c r="G8" s="25">
        <v>31</v>
      </c>
      <c r="H8" s="23">
        <v>2002</v>
      </c>
      <c r="I8" s="26">
        <v>-3.43</v>
      </c>
      <c r="J8" s="27">
        <v>-16.13</v>
      </c>
      <c r="K8" s="26">
        <v>-3.1</v>
      </c>
    </row>
    <row r="9" spans="2:11" x14ac:dyDescent="0.25">
      <c r="B9" s="21" t="s">
        <v>246</v>
      </c>
      <c r="C9" s="25">
        <v>332</v>
      </c>
      <c r="D9" s="23">
        <v>16</v>
      </c>
      <c r="E9" s="25">
        <v>491</v>
      </c>
      <c r="F9" s="23">
        <v>356</v>
      </c>
      <c r="G9" s="25">
        <v>25</v>
      </c>
      <c r="H9" s="23">
        <v>498</v>
      </c>
      <c r="I9" s="26">
        <v>-6.74</v>
      </c>
      <c r="J9" s="27">
        <v>-36</v>
      </c>
      <c r="K9" s="26">
        <v>-1.41</v>
      </c>
    </row>
    <row r="10" spans="2:11" x14ac:dyDescent="0.25">
      <c r="B10" s="21" t="s">
        <v>247</v>
      </c>
      <c r="C10" s="22">
        <v>1157</v>
      </c>
      <c r="D10" s="23">
        <v>17</v>
      </c>
      <c r="E10" s="22">
        <v>1602</v>
      </c>
      <c r="F10" s="23">
        <v>1117</v>
      </c>
      <c r="G10" s="25">
        <v>15</v>
      </c>
      <c r="H10" s="23">
        <v>1593</v>
      </c>
      <c r="I10" s="26">
        <v>3.58</v>
      </c>
      <c r="J10" s="27">
        <v>13.33</v>
      </c>
      <c r="K10" s="26">
        <v>0.56000000000000005</v>
      </c>
    </row>
    <row r="11" spans="2:11" x14ac:dyDescent="0.25">
      <c r="B11" s="21" t="s">
        <v>248</v>
      </c>
      <c r="C11" s="25">
        <v>195</v>
      </c>
      <c r="D11" s="23">
        <v>5</v>
      </c>
      <c r="E11" s="25">
        <v>274</v>
      </c>
      <c r="F11" s="23">
        <v>253</v>
      </c>
      <c r="G11" s="25">
        <v>8</v>
      </c>
      <c r="H11" s="23">
        <v>373</v>
      </c>
      <c r="I11" s="26">
        <v>-22.92</v>
      </c>
      <c r="J11" s="27">
        <v>-37.5</v>
      </c>
      <c r="K11" s="26">
        <v>-26.54</v>
      </c>
    </row>
    <row r="12" spans="2:11" x14ac:dyDescent="0.25">
      <c r="B12" s="21" t="s">
        <v>249</v>
      </c>
      <c r="C12" s="25">
        <v>445</v>
      </c>
      <c r="D12" s="23">
        <v>26</v>
      </c>
      <c r="E12" s="25">
        <v>738</v>
      </c>
      <c r="F12" s="23">
        <v>440</v>
      </c>
      <c r="G12" s="25">
        <v>27</v>
      </c>
      <c r="H12" s="23">
        <v>726</v>
      </c>
      <c r="I12" s="26">
        <v>1.1399999999999999</v>
      </c>
      <c r="J12" s="27">
        <v>-3.7</v>
      </c>
      <c r="K12" s="26">
        <v>1.65</v>
      </c>
    </row>
    <row r="13" spans="2:11" x14ac:dyDescent="0.25">
      <c r="B13" s="28" t="s">
        <v>168</v>
      </c>
      <c r="C13" s="29">
        <v>3425</v>
      </c>
      <c r="D13" s="30">
        <v>90</v>
      </c>
      <c r="E13" s="29">
        <v>5045</v>
      </c>
      <c r="F13" s="29">
        <v>3508</v>
      </c>
      <c r="G13" s="30">
        <v>106</v>
      </c>
      <c r="H13" s="29">
        <v>5192</v>
      </c>
      <c r="I13" s="31">
        <v>-2.37</v>
      </c>
      <c r="J13" s="31">
        <v>-15.09</v>
      </c>
      <c r="K13" s="31">
        <v>-2.83</v>
      </c>
    </row>
    <row r="14" spans="2:11" x14ac:dyDescent="0.25">
      <c r="B14" s="28" t="s">
        <v>5</v>
      </c>
      <c r="C14" s="29">
        <v>174933</v>
      </c>
      <c r="D14" s="29">
        <v>3378</v>
      </c>
      <c r="E14" s="29">
        <v>246750</v>
      </c>
      <c r="F14" s="29">
        <v>175791</v>
      </c>
      <c r="G14" s="29">
        <v>3283</v>
      </c>
      <c r="H14" s="29">
        <v>249175</v>
      </c>
      <c r="I14" s="31">
        <v>-0.48807959451848149</v>
      </c>
      <c r="J14" s="31">
        <v>2.8936947913493754</v>
      </c>
      <c r="K14" s="31">
        <v>-0.97321159827430392</v>
      </c>
    </row>
  </sheetData>
  <mergeCells count="6">
    <mergeCell ref="B3:K3"/>
    <mergeCell ref="B4:K4"/>
    <mergeCell ref="B5:B7"/>
    <mergeCell ref="C5:E6"/>
    <mergeCell ref="F5:H6"/>
    <mergeCell ref="I5:K6"/>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F9"/>
  <sheetViews>
    <sheetView workbookViewId="0">
      <selection activeCell="B13" sqref="B13"/>
    </sheetView>
  </sheetViews>
  <sheetFormatPr defaultRowHeight="15" x14ac:dyDescent="0.25"/>
  <cols>
    <col min="2" max="2" width="28.140625" customWidth="1"/>
  </cols>
  <sheetData>
    <row r="1" spans="2:6" x14ac:dyDescent="0.25">
      <c r="B1" s="5" t="s">
        <v>255</v>
      </c>
      <c r="C1" s="209"/>
      <c r="D1" s="209"/>
      <c r="E1" s="209"/>
      <c r="F1" s="209"/>
    </row>
    <row r="2" spans="2:6" x14ac:dyDescent="0.25">
      <c r="B2" s="38" t="s">
        <v>218</v>
      </c>
      <c r="C2" s="209"/>
      <c r="D2" s="209"/>
      <c r="E2" s="209"/>
      <c r="F2" s="209"/>
    </row>
    <row r="3" spans="2:6" x14ac:dyDescent="0.25">
      <c r="B3" s="337" t="s">
        <v>198</v>
      </c>
      <c r="C3" s="336" t="s">
        <v>0</v>
      </c>
      <c r="D3" s="336" t="s">
        <v>1</v>
      </c>
      <c r="E3" s="336" t="s">
        <v>2</v>
      </c>
      <c r="F3" s="336" t="s">
        <v>46</v>
      </c>
    </row>
    <row r="4" spans="2:6" x14ac:dyDescent="0.25">
      <c r="B4" s="338"/>
      <c r="C4" s="336"/>
      <c r="D4" s="336"/>
      <c r="E4" s="336"/>
      <c r="F4" s="336"/>
    </row>
    <row r="5" spans="2:6" x14ac:dyDescent="0.25">
      <c r="B5" s="21" t="s">
        <v>185</v>
      </c>
      <c r="C5" s="22">
        <v>542</v>
      </c>
      <c r="D5" s="24">
        <v>12</v>
      </c>
      <c r="E5" s="153">
        <v>714</v>
      </c>
      <c r="F5" s="179">
        <v>2.21</v>
      </c>
    </row>
    <row r="6" spans="2:6" x14ac:dyDescent="0.25">
      <c r="B6" s="21" t="s">
        <v>186</v>
      </c>
      <c r="C6" s="22">
        <v>2164</v>
      </c>
      <c r="D6" s="24">
        <v>69</v>
      </c>
      <c r="E6" s="153">
        <v>3286</v>
      </c>
      <c r="F6" s="179">
        <v>3.19</v>
      </c>
    </row>
    <row r="7" spans="2:6" x14ac:dyDescent="0.25">
      <c r="B7" s="21" t="s">
        <v>187</v>
      </c>
      <c r="C7" s="22">
        <v>719</v>
      </c>
      <c r="D7" s="24">
        <v>9</v>
      </c>
      <c r="E7" s="153">
        <v>1045</v>
      </c>
      <c r="F7" s="179">
        <v>1.25</v>
      </c>
    </row>
    <row r="8" spans="2:6" x14ac:dyDescent="0.25">
      <c r="B8" s="28" t="s">
        <v>12</v>
      </c>
      <c r="C8" s="29">
        <v>3425</v>
      </c>
      <c r="D8" s="29">
        <v>90</v>
      </c>
      <c r="E8" s="29">
        <v>5045</v>
      </c>
      <c r="F8" s="31">
        <v>2.63</v>
      </c>
    </row>
    <row r="9" spans="2:6" x14ac:dyDescent="0.25">
      <c r="B9" s="36" t="s">
        <v>292</v>
      </c>
      <c r="C9" s="1"/>
      <c r="D9" s="1"/>
      <c r="E9" s="1"/>
      <c r="F9" s="3"/>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3:O15"/>
  <sheetViews>
    <sheetView zoomScaleNormal="100" workbookViewId="0">
      <selection activeCell="A18" sqref="A18"/>
    </sheetView>
  </sheetViews>
  <sheetFormatPr defaultColWidth="9.140625" defaultRowHeight="11.25" x14ac:dyDescent="0.2"/>
  <cols>
    <col min="1" max="1" width="10.7109375" style="1" customWidth="1"/>
    <col min="2" max="2" width="8.5703125" style="1" customWidth="1"/>
    <col min="3" max="3" width="8.5703125" style="4" customWidth="1"/>
    <col min="4" max="6" width="8.5703125" style="1" customWidth="1"/>
    <col min="7" max="7" width="11" style="1" customWidth="1"/>
    <col min="8" max="13" width="8.85546875" style="1" customWidth="1"/>
    <col min="14" max="14" width="10.42578125" style="1" customWidth="1"/>
    <col min="15" max="15" width="7.42578125" style="1" customWidth="1"/>
    <col min="16" max="16384" width="9.140625" style="1"/>
  </cols>
  <sheetData>
    <row r="3" spans="1:15" ht="12.75" x14ac:dyDescent="0.2">
      <c r="A3" s="11" t="s">
        <v>256</v>
      </c>
      <c r="B3" s="11"/>
      <c r="C3" s="11"/>
      <c r="D3" s="11"/>
      <c r="E3" s="11"/>
      <c r="F3" s="11"/>
      <c r="G3" s="11"/>
      <c r="H3" s="11"/>
      <c r="I3" s="11"/>
      <c r="J3" s="11"/>
      <c r="K3" s="11"/>
      <c r="L3" s="11"/>
      <c r="M3" s="11"/>
      <c r="N3" s="11"/>
      <c r="O3" s="11"/>
    </row>
    <row r="4" spans="1:15" ht="12.75" x14ac:dyDescent="0.2">
      <c r="A4" s="341" t="s">
        <v>219</v>
      </c>
      <c r="B4" s="342"/>
      <c r="C4" s="342"/>
      <c r="D4" s="342"/>
      <c r="E4" s="342"/>
      <c r="F4" s="342"/>
      <c r="G4" s="342"/>
      <c r="H4" s="11"/>
      <c r="I4" s="11"/>
      <c r="J4" s="11"/>
      <c r="K4" s="11"/>
      <c r="L4" s="11"/>
      <c r="M4" s="11"/>
      <c r="N4" s="11"/>
      <c r="O4" s="11"/>
    </row>
    <row r="5" spans="1:15" ht="13.5" x14ac:dyDescent="0.2">
      <c r="A5" s="343" t="s">
        <v>4</v>
      </c>
      <c r="B5" s="345" t="s">
        <v>13</v>
      </c>
      <c r="C5" s="345"/>
      <c r="D5" s="345"/>
      <c r="E5" s="345"/>
      <c r="F5" s="345"/>
      <c r="G5" s="345"/>
      <c r="H5" s="345"/>
      <c r="I5" s="346" t="s">
        <v>14</v>
      </c>
      <c r="J5" s="346"/>
      <c r="K5" s="346"/>
      <c r="L5" s="346"/>
      <c r="M5" s="346"/>
      <c r="N5" s="346"/>
      <c r="O5" s="346"/>
    </row>
    <row r="6" spans="1:15" ht="67.5" x14ac:dyDescent="0.25">
      <c r="A6" s="344"/>
      <c r="B6" s="69" t="s">
        <v>15</v>
      </c>
      <c r="C6" s="69" t="s">
        <v>16</v>
      </c>
      <c r="D6" s="69" t="s">
        <v>17</v>
      </c>
      <c r="E6" s="69" t="s">
        <v>18</v>
      </c>
      <c r="F6" s="69" t="s">
        <v>19</v>
      </c>
      <c r="G6" s="210" t="s">
        <v>220</v>
      </c>
      <c r="H6" s="70" t="s">
        <v>12</v>
      </c>
      <c r="I6" s="69" t="s">
        <v>15</v>
      </c>
      <c r="J6" s="69" t="s">
        <v>16</v>
      </c>
      <c r="K6" s="69" t="s">
        <v>17</v>
      </c>
      <c r="L6" s="69" t="s">
        <v>18</v>
      </c>
      <c r="M6" s="69" t="s">
        <v>19</v>
      </c>
      <c r="N6" s="210" t="s">
        <v>220</v>
      </c>
      <c r="O6" s="70" t="s">
        <v>12</v>
      </c>
    </row>
    <row r="7" spans="1:15" ht="13.5" x14ac:dyDescent="0.25">
      <c r="A7" s="71" t="s">
        <v>245</v>
      </c>
      <c r="B7" s="72">
        <v>274</v>
      </c>
      <c r="C7" s="73">
        <v>43</v>
      </c>
      <c r="D7" s="72">
        <v>213</v>
      </c>
      <c r="E7" s="73">
        <v>359</v>
      </c>
      <c r="F7" s="72">
        <v>39</v>
      </c>
      <c r="G7" s="73">
        <v>11</v>
      </c>
      <c r="H7" s="74">
        <v>939</v>
      </c>
      <c r="I7" s="75">
        <v>43</v>
      </c>
      <c r="J7" s="76">
        <v>6</v>
      </c>
      <c r="K7" s="75">
        <v>32</v>
      </c>
      <c r="L7" s="76">
        <v>162</v>
      </c>
      <c r="M7" s="75">
        <v>107</v>
      </c>
      <c r="N7" s="76">
        <v>7</v>
      </c>
      <c r="O7" s="77">
        <v>357</v>
      </c>
    </row>
    <row r="8" spans="1:15" ht="13.5" x14ac:dyDescent="0.25">
      <c r="A8" s="71" t="s">
        <v>246</v>
      </c>
      <c r="B8" s="72">
        <v>41</v>
      </c>
      <c r="C8" s="73">
        <v>8</v>
      </c>
      <c r="D8" s="72">
        <v>26</v>
      </c>
      <c r="E8" s="73">
        <v>71</v>
      </c>
      <c r="F8" s="72">
        <v>12</v>
      </c>
      <c r="G8" s="73">
        <v>3</v>
      </c>
      <c r="H8" s="74">
        <v>161</v>
      </c>
      <c r="I8" s="75">
        <v>17</v>
      </c>
      <c r="J8" s="76">
        <v>2</v>
      </c>
      <c r="K8" s="75">
        <v>14</v>
      </c>
      <c r="L8" s="76">
        <v>72</v>
      </c>
      <c r="M8" s="75">
        <v>62</v>
      </c>
      <c r="N8" s="76">
        <v>4</v>
      </c>
      <c r="O8" s="77">
        <v>171</v>
      </c>
    </row>
    <row r="9" spans="1:15" ht="13.5" x14ac:dyDescent="0.25">
      <c r="A9" s="71" t="s">
        <v>247</v>
      </c>
      <c r="B9" s="72">
        <v>195</v>
      </c>
      <c r="C9" s="73">
        <v>41</v>
      </c>
      <c r="D9" s="72">
        <v>195</v>
      </c>
      <c r="E9" s="73">
        <v>408</v>
      </c>
      <c r="F9" s="72">
        <v>30</v>
      </c>
      <c r="G9" s="73">
        <v>5</v>
      </c>
      <c r="H9" s="74">
        <v>874</v>
      </c>
      <c r="I9" s="75">
        <v>46</v>
      </c>
      <c r="J9" s="76">
        <v>17</v>
      </c>
      <c r="K9" s="75">
        <v>69</v>
      </c>
      <c r="L9" s="76">
        <v>121</v>
      </c>
      <c r="M9" s="75">
        <v>26</v>
      </c>
      <c r="N9" s="76">
        <v>4</v>
      </c>
      <c r="O9" s="77">
        <v>283</v>
      </c>
    </row>
    <row r="10" spans="1:15" ht="13.5" x14ac:dyDescent="0.25">
      <c r="A10" s="71" t="s">
        <v>248</v>
      </c>
      <c r="B10" s="72">
        <v>32</v>
      </c>
      <c r="C10" s="73">
        <v>3</v>
      </c>
      <c r="D10" s="72">
        <v>22</v>
      </c>
      <c r="E10" s="73">
        <v>48</v>
      </c>
      <c r="F10" s="72">
        <v>4</v>
      </c>
      <c r="G10" s="73">
        <v>1</v>
      </c>
      <c r="H10" s="74">
        <v>110</v>
      </c>
      <c r="I10" s="75">
        <v>15</v>
      </c>
      <c r="J10" s="76">
        <v>2</v>
      </c>
      <c r="K10" s="75">
        <v>11</v>
      </c>
      <c r="L10" s="76">
        <v>32</v>
      </c>
      <c r="M10" s="75">
        <v>22</v>
      </c>
      <c r="N10" s="76">
        <v>3</v>
      </c>
      <c r="O10" s="77">
        <v>85</v>
      </c>
    </row>
    <row r="11" spans="1:15" ht="13.5" customHeight="1" x14ac:dyDescent="0.25">
      <c r="A11" s="71" t="s">
        <v>249</v>
      </c>
      <c r="B11" s="72">
        <v>44</v>
      </c>
      <c r="C11" s="73">
        <v>4</v>
      </c>
      <c r="D11" s="72">
        <v>29</v>
      </c>
      <c r="E11" s="73">
        <v>91</v>
      </c>
      <c r="F11" s="72">
        <v>19</v>
      </c>
      <c r="G11" s="73">
        <v>1</v>
      </c>
      <c r="H11" s="74">
        <v>188</v>
      </c>
      <c r="I11" s="75">
        <v>21</v>
      </c>
      <c r="J11" s="76">
        <v>1</v>
      </c>
      <c r="K11" s="75">
        <v>16</v>
      </c>
      <c r="L11" s="76">
        <v>147</v>
      </c>
      <c r="M11" s="75">
        <v>66</v>
      </c>
      <c r="N11" s="76">
        <v>6</v>
      </c>
      <c r="O11" s="77">
        <v>257</v>
      </c>
    </row>
    <row r="12" spans="1:15" ht="13.5" x14ac:dyDescent="0.25">
      <c r="A12" s="78" t="s">
        <v>12</v>
      </c>
      <c r="B12" s="67">
        <v>586</v>
      </c>
      <c r="C12" s="67">
        <v>99</v>
      </c>
      <c r="D12" s="67">
        <v>485</v>
      </c>
      <c r="E12" s="67">
        <v>977</v>
      </c>
      <c r="F12" s="67">
        <v>104</v>
      </c>
      <c r="G12" s="67">
        <v>21</v>
      </c>
      <c r="H12" s="67">
        <v>2272</v>
      </c>
      <c r="I12" s="79">
        <v>142</v>
      </c>
      <c r="J12" s="79">
        <v>28</v>
      </c>
      <c r="K12" s="79">
        <v>142</v>
      </c>
      <c r="L12" s="79">
        <v>534</v>
      </c>
      <c r="M12" s="79">
        <v>283</v>
      </c>
      <c r="N12" s="79">
        <v>24</v>
      </c>
      <c r="O12" s="79">
        <v>1153</v>
      </c>
    </row>
    <row r="13" spans="1:15" ht="15" x14ac:dyDescent="0.25">
      <c r="A13"/>
      <c r="B13"/>
      <c r="C13"/>
      <c r="D13"/>
      <c r="E13"/>
      <c r="F13"/>
      <c r="G13"/>
      <c r="H13"/>
      <c r="I13"/>
      <c r="J13"/>
      <c r="K13"/>
      <c r="L13"/>
      <c r="M13"/>
      <c r="N13"/>
      <c r="O13"/>
    </row>
    <row r="14" spans="1:15" ht="15" x14ac:dyDescent="0.25">
      <c r="A14"/>
      <c r="B14"/>
      <c r="C14"/>
      <c r="D14"/>
      <c r="E14"/>
      <c r="F14"/>
      <c r="G14"/>
      <c r="H14"/>
      <c r="I14"/>
      <c r="J14"/>
      <c r="K14"/>
      <c r="L14"/>
      <c r="M14"/>
      <c r="N14"/>
      <c r="O14"/>
    </row>
    <row r="15" spans="1:15" ht="15" x14ac:dyDescent="0.25">
      <c r="A15"/>
      <c r="B15"/>
      <c r="C15"/>
      <c r="D15"/>
      <c r="E15"/>
      <c r="F15"/>
      <c r="G15"/>
      <c r="H15"/>
      <c r="I15"/>
      <c r="J15"/>
      <c r="K15"/>
      <c r="L15"/>
      <c r="M15"/>
      <c r="N15"/>
      <c r="O15"/>
    </row>
  </sheetData>
  <mergeCells count="4">
    <mergeCell ref="A4:G4"/>
    <mergeCell ref="A5:A6"/>
    <mergeCell ref="B5:H5"/>
    <mergeCell ref="I5:O5"/>
  </mergeCells>
  <pageMargins left="0.7" right="0.7" top="0.75" bottom="0.75" header="0.3" footer="0.3"/>
  <pageSetup paperSize="9" scale="9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3:K13"/>
  <sheetViews>
    <sheetView zoomScaleNormal="100" workbookViewId="0">
      <selection activeCell="D21" sqref="D21"/>
    </sheetView>
  </sheetViews>
  <sheetFormatPr defaultColWidth="9.140625" defaultRowHeight="11.25" x14ac:dyDescent="0.2"/>
  <cols>
    <col min="1" max="1" width="15.42578125" style="1" customWidth="1"/>
    <col min="2" max="6" width="11" style="1" customWidth="1"/>
    <col min="7" max="7" width="10.28515625" style="1" customWidth="1"/>
    <col min="8" max="8" width="11" style="1" customWidth="1"/>
    <col min="9" max="16384" width="9.140625" style="1"/>
  </cols>
  <sheetData>
    <row r="3" spans="1:11" ht="12.75" x14ac:dyDescent="0.2">
      <c r="A3" s="347" t="s">
        <v>294</v>
      </c>
      <c r="B3" s="347"/>
      <c r="C3" s="347"/>
      <c r="D3" s="347"/>
      <c r="E3" s="347"/>
      <c r="F3" s="347"/>
      <c r="G3" s="347"/>
      <c r="H3" s="347"/>
      <c r="I3" s="347"/>
      <c r="J3" s="347"/>
      <c r="K3" s="347"/>
    </row>
    <row r="4" spans="1:11" ht="15" x14ac:dyDescent="0.25">
      <c r="A4" s="341" t="s">
        <v>221</v>
      </c>
      <c r="B4" s="342"/>
      <c r="C4" s="342"/>
      <c r="D4" s="342"/>
      <c r="E4" s="342"/>
      <c r="F4" s="342"/>
      <c r="G4" s="342"/>
      <c r="H4" s="233"/>
      <c r="I4"/>
      <c r="J4"/>
      <c r="K4"/>
    </row>
    <row r="5" spans="1:11" ht="15" x14ac:dyDescent="0.25">
      <c r="A5" s="343" t="s">
        <v>4</v>
      </c>
      <c r="B5" s="346" t="s">
        <v>154</v>
      </c>
      <c r="C5" s="346"/>
      <c r="D5" s="346"/>
      <c r="E5" s="346"/>
      <c r="F5" s="346"/>
      <c r="G5" s="346"/>
      <c r="H5" s="346"/>
      <c r="I5"/>
      <c r="J5"/>
      <c r="K5"/>
    </row>
    <row r="6" spans="1:11" ht="67.5" x14ac:dyDescent="0.25">
      <c r="A6" s="344"/>
      <c r="B6" s="69" t="s">
        <v>15</v>
      </c>
      <c r="C6" s="69" t="s">
        <v>16</v>
      </c>
      <c r="D6" s="69" t="s">
        <v>17</v>
      </c>
      <c r="E6" s="69" t="s">
        <v>18</v>
      </c>
      <c r="F6" s="69" t="s">
        <v>19</v>
      </c>
      <c r="G6" s="210" t="s">
        <v>220</v>
      </c>
      <c r="H6" s="70" t="s">
        <v>12</v>
      </c>
      <c r="I6"/>
      <c r="J6"/>
      <c r="K6"/>
    </row>
    <row r="7" spans="1:11" ht="15" x14ac:dyDescent="0.25">
      <c r="A7" s="71" t="s">
        <v>245</v>
      </c>
      <c r="B7" s="51">
        <v>29.18</v>
      </c>
      <c r="C7" s="65">
        <v>4.58</v>
      </c>
      <c r="D7" s="51">
        <v>22.68</v>
      </c>
      <c r="E7" s="65">
        <v>38.229999999999997</v>
      </c>
      <c r="F7" s="51">
        <v>4.1500000000000004</v>
      </c>
      <c r="G7" s="65">
        <v>1.17</v>
      </c>
      <c r="H7" s="51">
        <v>100</v>
      </c>
      <c r="I7"/>
      <c r="J7"/>
      <c r="K7"/>
    </row>
    <row r="8" spans="1:11" ht="15" x14ac:dyDescent="0.25">
      <c r="A8" s="71" t="s">
        <v>246</v>
      </c>
      <c r="B8" s="51">
        <v>25.47</v>
      </c>
      <c r="C8" s="65">
        <v>4.97</v>
      </c>
      <c r="D8" s="51">
        <v>16.149999999999999</v>
      </c>
      <c r="E8" s="65">
        <v>44.1</v>
      </c>
      <c r="F8" s="51">
        <v>7.45</v>
      </c>
      <c r="G8" s="65">
        <v>1.86</v>
      </c>
      <c r="H8" s="51">
        <v>100</v>
      </c>
      <c r="I8"/>
      <c r="J8"/>
      <c r="K8"/>
    </row>
    <row r="9" spans="1:11" ht="15" x14ac:dyDescent="0.25">
      <c r="A9" s="71" t="s">
        <v>247</v>
      </c>
      <c r="B9" s="51">
        <v>22.31</v>
      </c>
      <c r="C9" s="65">
        <v>4.6900000000000004</v>
      </c>
      <c r="D9" s="51">
        <v>22.31</v>
      </c>
      <c r="E9" s="65">
        <v>46.68</v>
      </c>
      <c r="F9" s="51">
        <v>3.43</v>
      </c>
      <c r="G9" s="65">
        <v>0.56999999999999995</v>
      </c>
      <c r="H9" s="51">
        <v>100</v>
      </c>
      <c r="I9"/>
      <c r="J9"/>
      <c r="K9"/>
    </row>
    <row r="10" spans="1:11" ht="15" x14ac:dyDescent="0.25">
      <c r="A10" s="71" t="s">
        <v>248</v>
      </c>
      <c r="B10" s="51">
        <v>29.09</v>
      </c>
      <c r="C10" s="65">
        <v>2.73</v>
      </c>
      <c r="D10" s="51">
        <v>20</v>
      </c>
      <c r="E10" s="65">
        <v>43.64</v>
      </c>
      <c r="F10" s="51">
        <v>3.64</v>
      </c>
      <c r="G10" s="65">
        <v>0.91</v>
      </c>
      <c r="H10" s="51">
        <v>100</v>
      </c>
      <c r="I10"/>
      <c r="J10"/>
      <c r="K10"/>
    </row>
    <row r="11" spans="1:11" ht="15" x14ac:dyDescent="0.25">
      <c r="A11" s="71" t="s">
        <v>249</v>
      </c>
      <c r="B11" s="51">
        <v>23.4</v>
      </c>
      <c r="C11" s="65">
        <v>2.13</v>
      </c>
      <c r="D11" s="51">
        <v>15.43</v>
      </c>
      <c r="E11" s="65">
        <v>48.4</v>
      </c>
      <c r="F11" s="51">
        <v>10.11</v>
      </c>
      <c r="G11" s="65">
        <v>0.53</v>
      </c>
      <c r="H11" s="51">
        <v>100</v>
      </c>
      <c r="I11"/>
      <c r="J11"/>
      <c r="K11"/>
    </row>
    <row r="12" spans="1:11" ht="15" x14ac:dyDescent="0.25">
      <c r="A12" s="78" t="s">
        <v>12</v>
      </c>
      <c r="B12" s="80">
        <v>25.79</v>
      </c>
      <c r="C12" s="80">
        <v>4.3600000000000003</v>
      </c>
      <c r="D12" s="80">
        <v>21.35</v>
      </c>
      <c r="E12" s="80">
        <v>43</v>
      </c>
      <c r="F12" s="80">
        <v>4.58</v>
      </c>
      <c r="G12" s="80">
        <v>0.92</v>
      </c>
      <c r="H12" s="80">
        <v>100</v>
      </c>
      <c r="I12"/>
      <c r="J12"/>
      <c r="K12"/>
    </row>
    <row r="13" spans="1:11" ht="15" x14ac:dyDescent="0.25">
      <c r="A13"/>
      <c r="B13"/>
      <c r="C13"/>
      <c r="D13"/>
      <c r="E13"/>
      <c r="F13"/>
      <c r="G13"/>
      <c r="H13"/>
      <c r="I13"/>
      <c r="J13"/>
      <c r="K13"/>
    </row>
  </sheetData>
  <mergeCells count="4">
    <mergeCell ref="A3:K3"/>
    <mergeCell ref="A4:G4"/>
    <mergeCell ref="A5:A6"/>
    <mergeCell ref="B5:H5"/>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1"/>
  <sheetViews>
    <sheetView zoomScaleNormal="100" workbookViewId="0">
      <selection activeCell="B17" sqref="B17"/>
    </sheetView>
  </sheetViews>
  <sheetFormatPr defaultColWidth="9.140625" defaultRowHeight="11.25" x14ac:dyDescent="0.2"/>
  <cols>
    <col min="1" max="1" width="15.42578125" style="1" customWidth="1"/>
    <col min="2" max="8" width="10.28515625" style="1" customWidth="1"/>
    <col min="9" max="16384" width="9.140625" style="1"/>
  </cols>
  <sheetData>
    <row r="1" spans="1:15" ht="15" x14ac:dyDescent="0.25">
      <c r="A1" s="5" t="s">
        <v>257</v>
      </c>
      <c r="B1" s="209"/>
      <c r="C1"/>
      <c r="D1"/>
      <c r="E1"/>
      <c r="F1"/>
      <c r="G1"/>
      <c r="H1"/>
      <c r="I1"/>
      <c r="J1"/>
      <c r="K1"/>
      <c r="L1"/>
      <c r="M1"/>
      <c r="N1"/>
      <c r="O1"/>
    </row>
    <row r="2" spans="1:15" ht="15" x14ac:dyDescent="0.25">
      <c r="A2" s="348" t="s">
        <v>221</v>
      </c>
      <c r="B2" s="349"/>
      <c r="C2" s="349"/>
      <c r="D2" s="349"/>
      <c r="E2" s="349"/>
      <c r="F2" s="349"/>
      <c r="G2" s="349"/>
      <c r="H2"/>
      <c r="I2"/>
      <c r="J2"/>
      <c r="K2"/>
      <c r="L2"/>
      <c r="M2"/>
      <c r="N2"/>
      <c r="O2"/>
    </row>
    <row r="3" spans="1:15" ht="15" x14ac:dyDescent="0.25">
      <c r="A3" s="343" t="s">
        <v>4</v>
      </c>
      <c r="B3" s="346" t="s">
        <v>155</v>
      </c>
      <c r="C3" s="346"/>
      <c r="D3" s="346"/>
      <c r="E3" s="346"/>
      <c r="F3" s="346"/>
      <c r="G3" s="346"/>
      <c r="H3" s="346"/>
      <c r="I3"/>
      <c r="J3"/>
      <c r="K3"/>
      <c r="L3"/>
      <c r="M3"/>
      <c r="N3"/>
      <c r="O3"/>
    </row>
    <row r="4" spans="1:15" ht="67.5" x14ac:dyDescent="0.25">
      <c r="A4" s="344"/>
      <c r="B4" s="69" t="s">
        <v>15</v>
      </c>
      <c r="C4" s="69" t="s">
        <v>16</v>
      </c>
      <c r="D4" s="69" t="s">
        <v>17</v>
      </c>
      <c r="E4" s="69" t="s">
        <v>18</v>
      </c>
      <c r="F4" s="69" t="s">
        <v>19</v>
      </c>
      <c r="G4" s="210" t="s">
        <v>220</v>
      </c>
      <c r="H4" s="70" t="s">
        <v>12</v>
      </c>
      <c r="I4"/>
      <c r="J4"/>
      <c r="K4"/>
      <c r="L4"/>
      <c r="M4"/>
      <c r="N4"/>
      <c r="O4"/>
    </row>
    <row r="5" spans="1:15" ht="15" x14ac:dyDescent="0.25">
      <c r="A5" s="62" t="s">
        <v>245</v>
      </c>
      <c r="B5" s="81">
        <v>12.04</v>
      </c>
      <c r="C5" s="82">
        <v>1.68</v>
      </c>
      <c r="D5" s="81">
        <v>8.9600000000000009</v>
      </c>
      <c r="E5" s="82">
        <v>45.38</v>
      </c>
      <c r="F5" s="81">
        <v>29.97</v>
      </c>
      <c r="G5" s="82">
        <v>1.96</v>
      </c>
      <c r="H5" s="81">
        <v>100</v>
      </c>
      <c r="I5"/>
      <c r="J5"/>
      <c r="K5"/>
      <c r="L5"/>
      <c r="M5"/>
      <c r="N5"/>
      <c r="O5"/>
    </row>
    <row r="6" spans="1:15" ht="15" x14ac:dyDescent="0.25">
      <c r="A6" s="62" t="s">
        <v>246</v>
      </c>
      <c r="B6" s="81">
        <v>9.94</v>
      </c>
      <c r="C6" s="82">
        <v>1.17</v>
      </c>
      <c r="D6" s="81">
        <v>8.19</v>
      </c>
      <c r="E6" s="82">
        <v>42.11</v>
      </c>
      <c r="F6" s="81">
        <v>36.26</v>
      </c>
      <c r="G6" s="82">
        <v>2.34</v>
      </c>
      <c r="H6" s="81">
        <v>100</v>
      </c>
      <c r="I6"/>
      <c r="J6"/>
      <c r="K6"/>
      <c r="L6"/>
      <c r="M6"/>
      <c r="N6"/>
      <c r="O6"/>
    </row>
    <row r="7" spans="1:15" ht="15" x14ac:dyDescent="0.25">
      <c r="A7" s="62" t="s">
        <v>247</v>
      </c>
      <c r="B7" s="81">
        <v>16.25</v>
      </c>
      <c r="C7" s="82">
        <v>6.01</v>
      </c>
      <c r="D7" s="81">
        <v>24.38</v>
      </c>
      <c r="E7" s="82">
        <v>42.76</v>
      </c>
      <c r="F7" s="81">
        <v>9.19</v>
      </c>
      <c r="G7" s="82">
        <v>1.41</v>
      </c>
      <c r="H7" s="81">
        <v>100</v>
      </c>
      <c r="I7"/>
      <c r="J7"/>
      <c r="K7"/>
      <c r="L7"/>
      <c r="M7"/>
      <c r="N7"/>
      <c r="O7"/>
    </row>
    <row r="8" spans="1:15" ht="15" x14ac:dyDescent="0.25">
      <c r="A8" s="62" t="s">
        <v>248</v>
      </c>
      <c r="B8" s="81">
        <v>17.649999999999999</v>
      </c>
      <c r="C8" s="82">
        <v>2.35</v>
      </c>
      <c r="D8" s="81">
        <v>12.94</v>
      </c>
      <c r="E8" s="82">
        <v>37.65</v>
      </c>
      <c r="F8" s="81">
        <v>25.88</v>
      </c>
      <c r="G8" s="82">
        <v>3.53</v>
      </c>
      <c r="H8" s="81">
        <v>100</v>
      </c>
      <c r="I8"/>
      <c r="J8"/>
      <c r="K8"/>
      <c r="L8"/>
      <c r="M8"/>
      <c r="N8"/>
      <c r="O8"/>
    </row>
    <row r="9" spans="1:15" ht="15" x14ac:dyDescent="0.25">
      <c r="A9" s="62" t="s">
        <v>249</v>
      </c>
      <c r="B9" s="81">
        <v>8.17</v>
      </c>
      <c r="C9" s="82">
        <v>0.39</v>
      </c>
      <c r="D9" s="81">
        <v>6.23</v>
      </c>
      <c r="E9" s="82">
        <v>57.2</v>
      </c>
      <c r="F9" s="81">
        <v>25.68</v>
      </c>
      <c r="G9" s="82">
        <v>2.33</v>
      </c>
      <c r="H9" s="81">
        <v>100</v>
      </c>
      <c r="I9"/>
      <c r="J9"/>
      <c r="K9"/>
      <c r="L9"/>
      <c r="M9"/>
      <c r="N9"/>
      <c r="O9"/>
    </row>
    <row r="10" spans="1:15" ht="15" x14ac:dyDescent="0.25">
      <c r="A10" s="66" t="s">
        <v>12</v>
      </c>
      <c r="B10" s="83">
        <v>12.32</v>
      </c>
      <c r="C10" s="83">
        <v>2.4300000000000002</v>
      </c>
      <c r="D10" s="83">
        <v>12.32</v>
      </c>
      <c r="E10" s="83">
        <v>46.31</v>
      </c>
      <c r="F10" s="83">
        <v>24.54</v>
      </c>
      <c r="G10" s="83">
        <v>2.08</v>
      </c>
      <c r="H10" s="83">
        <v>100</v>
      </c>
      <c r="I10"/>
      <c r="J10"/>
      <c r="K10"/>
      <c r="L10"/>
      <c r="M10"/>
      <c r="N10"/>
      <c r="O10"/>
    </row>
    <row r="11" spans="1:15" ht="15" x14ac:dyDescent="0.25">
      <c r="A11"/>
      <c r="B11"/>
      <c r="C11"/>
      <c r="D11"/>
      <c r="E11"/>
      <c r="F11"/>
      <c r="G11"/>
      <c r="H11"/>
      <c r="I11"/>
      <c r="J11"/>
      <c r="K11"/>
      <c r="L11"/>
      <c r="M11"/>
      <c r="N11"/>
      <c r="O11"/>
    </row>
  </sheetData>
  <mergeCells count="3">
    <mergeCell ref="A2:G2"/>
    <mergeCell ref="A3:A4"/>
    <mergeCell ref="B3:H3"/>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25"/>
  <sheetViews>
    <sheetView zoomScaleNormal="100" workbookViewId="0">
      <selection activeCell="H29" sqref="H29"/>
    </sheetView>
  </sheetViews>
  <sheetFormatPr defaultColWidth="9.140625" defaultRowHeight="11.25" x14ac:dyDescent="0.2"/>
  <cols>
    <col min="1" max="2" width="9.140625" style="1"/>
    <col min="3" max="3" width="9.140625" style="4"/>
    <col min="4" max="6" width="12.42578125" style="1" customWidth="1"/>
    <col min="7" max="9" width="12.42578125" style="10" customWidth="1"/>
    <col min="10" max="16384" width="9.140625" style="1"/>
  </cols>
  <sheetData>
    <row r="1" spans="1:9" ht="15" x14ac:dyDescent="0.25">
      <c r="A1" s="37" t="s">
        <v>258</v>
      </c>
      <c r="B1" s="183"/>
      <c r="C1" s="183"/>
      <c r="D1" s="183"/>
      <c r="E1" s="184"/>
      <c r="F1" s="184"/>
      <c r="G1" s="184"/>
      <c r="H1"/>
      <c r="I1"/>
    </row>
    <row r="2" spans="1:9" ht="15" x14ac:dyDescent="0.25">
      <c r="A2" s="348" t="s">
        <v>201</v>
      </c>
      <c r="B2" s="349"/>
      <c r="C2" s="349"/>
      <c r="D2" s="349"/>
      <c r="E2" s="349"/>
      <c r="F2" s="349"/>
      <c r="G2" s="349"/>
      <c r="H2"/>
      <c r="I2"/>
    </row>
    <row r="3" spans="1:9" ht="15" x14ac:dyDescent="0.25">
      <c r="A3" s="350" t="s">
        <v>156</v>
      </c>
      <c r="B3" s="332" t="s">
        <v>21</v>
      </c>
      <c r="C3" s="332"/>
      <c r="D3" s="332"/>
      <c r="E3" s="352" t="s">
        <v>22</v>
      </c>
      <c r="F3" s="352"/>
      <c r="G3" s="352"/>
      <c r="H3"/>
      <c r="I3"/>
    </row>
    <row r="4" spans="1:9" ht="15" x14ac:dyDescent="0.25">
      <c r="A4" s="351"/>
      <c r="B4" s="84" t="s">
        <v>0</v>
      </c>
      <c r="C4" s="84" t="s">
        <v>1</v>
      </c>
      <c r="D4" s="84" t="s">
        <v>2</v>
      </c>
      <c r="E4" s="84" t="s">
        <v>0</v>
      </c>
      <c r="F4" s="84" t="s">
        <v>1</v>
      </c>
      <c r="G4" s="84" t="s">
        <v>2</v>
      </c>
      <c r="H4"/>
      <c r="I4"/>
    </row>
    <row r="5" spans="1:9" ht="15" x14ac:dyDescent="0.25">
      <c r="A5" s="85" t="s">
        <v>23</v>
      </c>
      <c r="B5" s="86">
        <v>258</v>
      </c>
      <c r="C5" s="87">
        <v>5</v>
      </c>
      <c r="D5" s="86">
        <v>394</v>
      </c>
      <c r="E5" s="88">
        <v>7.5327999999999999</v>
      </c>
      <c r="F5" s="89">
        <v>5.5556000000000001</v>
      </c>
      <c r="G5" s="88">
        <v>7.8097000000000003</v>
      </c>
      <c r="H5"/>
      <c r="I5"/>
    </row>
    <row r="6" spans="1:9" ht="15" x14ac:dyDescent="0.25">
      <c r="A6" s="85" t="s">
        <v>24</v>
      </c>
      <c r="B6" s="86">
        <v>235</v>
      </c>
      <c r="C6" s="87">
        <v>6</v>
      </c>
      <c r="D6" s="86">
        <v>365</v>
      </c>
      <c r="E6" s="88">
        <v>6.8613</v>
      </c>
      <c r="F6" s="89">
        <v>6.6666999999999996</v>
      </c>
      <c r="G6" s="88">
        <v>7.2348999999999997</v>
      </c>
      <c r="H6"/>
      <c r="I6"/>
    </row>
    <row r="7" spans="1:9" ht="15" x14ac:dyDescent="0.25">
      <c r="A7" s="85" t="s">
        <v>25</v>
      </c>
      <c r="B7" s="86">
        <v>296</v>
      </c>
      <c r="C7" s="87">
        <v>4</v>
      </c>
      <c r="D7" s="86">
        <v>449</v>
      </c>
      <c r="E7" s="88">
        <v>8.6423000000000005</v>
      </c>
      <c r="F7" s="89">
        <v>4.4443999999999999</v>
      </c>
      <c r="G7" s="88">
        <v>8.8999000000000006</v>
      </c>
      <c r="H7"/>
      <c r="I7"/>
    </row>
    <row r="8" spans="1:9" ht="15" x14ac:dyDescent="0.25">
      <c r="A8" s="85" t="s">
        <v>26</v>
      </c>
      <c r="B8" s="86">
        <v>242</v>
      </c>
      <c r="C8" s="87">
        <v>5</v>
      </c>
      <c r="D8" s="86">
        <v>341</v>
      </c>
      <c r="E8" s="88">
        <v>7.0656999999999996</v>
      </c>
      <c r="F8" s="89">
        <v>5.5556000000000001</v>
      </c>
      <c r="G8" s="88">
        <v>6.7591999999999999</v>
      </c>
      <c r="H8"/>
      <c r="I8"/>
    </row>
    <row r="9" spans="1:9" ht="15" x14ac:dyDescent="0.25">
      <c r="A9" s="85" t="s">
        <v>27</v>
      </c>
      <c r="B9" s="86">
        <v>284</v>
      </c>
      <c r="C9" s="87">
        <v>5</v>
      </c>
      <c r="D9" s="86">
        <v>410</v>
      </c>
      <c r="E9" s="88">
        <v>8.2919999999999998</v>
      </c>
      <c r="F9" s="89">
        <v>5.5556000000000001</v>
      </c>
      <c r="G9" s="88">
        <v>8.1268999999999991</v>
      </c>
      <c r="H9"/>
      <c r="I9"/>
    </row>
    <row r="10" spans="1:9" ht="15" x14ac:dyDescent="0.25">
      <c r="A10" s="85" t="s">
        <v>28</v>
      </c>
      <c r="B10" s="86">
        <v>324</v>
      </c>
      <c r="C10" s="87">
        <v>16</v>
      </c>
      <c r="D10" s="86">
        <v>492</v>
      </c>
      <c r="E10" s="88">
        <v>9.4598999999999993</v>
      </c>
      <c r="F10" s="89">
        <v>17.777799999999999</v>
      </c>
      <c r="G10" s="88">
        <v>9.7522000000000002</v>
      </c>
      <c r="H10"/>
      <c r="I10"/>
    </row>
    <row r="11" spans="1:9" ht="15" x14ac:dyDescent="0.25">
      <c r="A11" s="85" t="s">
        <v>29</v>
      </c>
      <c r="B11" s="86">
        <v>309</v>
      </c>
      <c r="C11" s="87">
        <v>9</v>
      </c>
      <c r="D11" s="86">
        <v>447</v>
      </c>
      <c r="E11" s="88">
        <v>9.0219000000000005</v>
      </c>
      <c r="F11" s="89">
        <v>10</v>
      </c>
      <c r="G11" s="88">
        <v>8.8603000000000005</v>
      </c>
      <c r="H11"/>
      <c r="I11"/>
    </row>
    <row r="12" spans="1:9" ht="15" x14ac:dyDescent="0.25">
      <c r="A12" s="85" t="s">
        <v>30</v>
      </c>
      <c r="B12" s="86">
        <v>330</v>
      </c>
      <c r="C12" s="87">
        <v>9</v>
      </c>
      <c r="D12" s="86">
        <v>509</v>
      </c>
      <c r="E12" s="88">
        <v>9.6349999999999998</v>
      </c>
      <c r="F12" s="89">
        <v>10</v>
      </c>
      <c r="G12" s="88">
        <v>10.0892</v>
      </c>
      <c r="H12"/>
      <c r="I12"/>
    </row>
    <row r="13" spans="1:9" ht="15" x14ac:dyDescent="0.25">
      <c r="A13" s="85" t="s">
        <v>31</v>
      </c>
      <c r="B13" s="86">
        <v>306</v>
      </c>
      <c r="C13" s="87">
        <v>9</v>
      </c>
      <c r="D13" s="86">
        <v>430</v>
      </c>
      <c r="E13" s="88">
        <v>8.9343000000000004</v>
      </c>
      <c r="F13" s="89">
        <v>10</v>
      </c>
      <c r="G13" s="88">
        <v>8.5233000000000008</v>
      </c>
      <c r="H13"/>
      <c r="I13"/>
    </row>
    <row r="14" spans="1:9" ht="15" x14ac:dyDescent="0.25">
      <c r="A14" s="85" t="s">
        <v>32</v>
      </c>
      <c r="B14" s="86">
        <v>296</v>
      </c>
      <c r="C14" s="87">
        <v>5</v>
      </c>
      <c r="D14" s="86">
        <v>419</v>
      </c>
      <c r="E14" s="88">
        <v>8.6423000000000005</v>
      </c>
      <c r="F14" s="89">
        <v>5.5556000000000001</v>
      </c>
      <c r="G14" s="88">
        <v>8.3053000000000008</v>
      </c>
      <c r="H14"/>
      <c r="I14"/>
    </row>
    <row r="15" spans="1:9" ht="15" x14ac:dyDescent="0.25">
      <c r="A15" s="85" t="s">
        <v>33</v>
      </c>
      <c r="B15" s="86">
        <v>266</v>
      </c>
      <c r="C15" s="87">
        <v>3</v>
      </c>
      <c r="D15" s="86">
        <v>378</v>
      </c>
      <c r="E15" s="88">
        <v>7.7664</v>
      </c>
      <c r="F15" s="89">
        <v>3.3332999999999999</v>
      </c>
      <c r="G15" s="88">
        <v>7.4926000000000004</v>
      </c>
      <c r="H15"/>
      <c r="I15"/>
    </row>
    <row r="16" spans="1:9" ht="15" x14ac:dyDescent="0.25">
      <c r="A16" s="85" t="s">
        <v>34</v>
      </c>
      <c r="B16" s="86">
        <v>279</v>
      </c>
      <c r="C16" s="90">
        <v>14</v>
      </c>
      <c r="D16" s="91">
        <v>411</v>
      </c>
      <c r="E16" s="92">
        <v>8.1460000000000008</v>
      </c>
      <c r="F16" s="93">
        <v>15.5556</v>
      </c>
      <c r="G16" s="92">
        <v>8.1466999999999992</v>
      </c>
      <c r="H16"/>
      <c r="I16"/>
    </row>
    <row r="17" spans="1:9" ht="15" x14ac:dyDescent="0.25">
      <c r="A17" s="94" t="s">
        <v>12</v>
      </c>
      <c r="B17" s="95">
        <v>3425</v>
      </c>
      <c r="C17" s="95">
        <v>90</v>
      </c>
      <c r="D17" s="95">
        <v>5045</v>
      </c>
      <c r="E17" s="96">
        <v>100</v>
      </c>
      <c r="F17" s="96">
        <v>100</v>
      </c>
      <c r="G17" s="96">
        <v>100</v>
      </c>
      <c r="H17"/>
      <c r="I17"/>
    </row>
    <row r="18" spans="1:9" ht="15" x14ac:dyDescent="0.25">
      <c r="A18"/>
      <c r="B18"/>
      <c r="C18"/>
      <c r="D18"/>
      <c r="E18"/>
      <c r="F18"/>
      <c r="G18"/>
      <c r="H18"/>
      <c r="I18"/>
    </row>
    <row r="19" spans="1:9" ht="15" x14ac:dyDescent="0.25">
      <c r="A19"/>
      <c r="B19"/>
      <c r="C19"/>
      <c r="D19"/>
      <c r="E19"/>
      <c r="F19"/>
      <c r="G19"/>
      <c r="H19"/>
      <c r="I19"/>
    </row>
    <row r="20" spans="1:9" ht="15" x14ac:dyDescent="0.25">
      <c r="A20" s="37"/>
      <c r="B20" s="183"/>
      <c r="C20" s="183"/>
      <c r="D20" s="183"/>
      <c r="E20" s="184"/>
      <c r="F20" s="184"/>
      <c r="G20" s="184"/>
      <c r="H20"/>
      <c r="I20"/>
    </row>
    <row r="21" spans="1:9" ht="15" x14ac:dyDescent="0.25">
      <c r="A21" s="348"/>
      <c r="B21" s="349"/>
      <c r="C21" s="349"/>
      <c r="D21" s="349"/>
      <c r="E21" s="349"/>
      <c r="F21" s="349"/>
      <c r="G21" s="349"/>
      <c r="H21"/>
      <c r="I21"/>
    </row>
    <row r="23" spans="1:9" x14ac:dyDescent="0.2">
      <c r="D23" s="295"/>
    </row>
    <row r="24" spans="1:9" x14ac:dyDescent="0.2">
      <c r="E24" s="296"/>
    </row>
    <row r="25" spans="1:9" x14ac:dyDescent="0.2">
      <c r="B25" s="295"/>
    </row>
  </sheetData>
  <mergeCells count="5">
    <mergeCell ref="A21:G21"/>
    <mergeCell ref="A2:G2"/>
    <mergeCell ref="A3:A4"/>
    <mergeCell ref="B3:D3"/>
    <mergeCell ref="E3:G3"/>
  </mergeCells>
  <pageMargins left="0.7" right="0.7" top="0.75" bottom="0.75" header="0.3" footer="0.3"/>
  <pageSetup paperSize="9" scale="94"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J15"/>
  <sheetViews>
    <sheetView workbookViewId="0">
      <selection activeCell="C25" sqref="C25"/>
    </sheetView>
  </sheetViews>
  <sheetFormatPr defaultColWidth="9.140625" defaultRowHeight="11.25" x14ac:dyDescent="0.2"/>
  <cols>
    <col min="1" max="1" width="10.7109375" style="1" customWidth="1"/>
    <col min="2" max="2" width="9.140625" style="4"/>
    <col min="3" max="5" width="15" style="1" customWidth="1"/>
    <col min="6" max="8" width="15" style="3" customWidth="1"/>
    <col min="9" max="16384" width="9.140625" style="1"/>
  </cols>
  <sheetData>
    <row r="2" spans="1:10" ht="15" x14ac:dyDescent="0.25">
      <c r="A2" s="37" t="s">
        <v>259</v>
      </c>
      <c r="B2" s="183"/>
      <c r="C2" s="183"/>
      <c r="D2" s="183"/>
      <c r="E2" s="184"/>
      <c r="F2" s="184"/>
      <c r="G2" s="184"/>
      <c r="H2"/>
      <c r="I2"/>
      <c r="J2"/>
    </row>
    <row r="3" spans="1:10" ht="15" x14ac:dyDescent="0.25">
      <c r="A3" s="348" t="s">
        <v>201</v>
      </c>
      <c r="B3" s="349"/>
      <c r="C3" s="349"/>
      <c r="D3" s="349"/>
      <c r="E3" s="349"/>
      <c r="F3" s="349"/>
      <c r="G3" s="349"/>
      <c r="H3"/>
      <c r="I3"/>
      <c r="J3"/>
    </row>
    <row r="4" spans="1:10" ht="15" x14ac:dyDescent="0.25">
      <c r="A4" s="353" t="s">
        <v>36</v>
      </c>
      <c r="B4" s="355" t="s">
        <v>21</v>
      </c>
      <c r="C4" s="355"/>
      <c r="D4" s="355"/>
      <c r="E4" s="356" t="s">
        <v>22</v>
      </c>
      <c r="F4" s="356"/>
      <c r="G4" s="356"/>
      <c r="H4"/>
      <c r="I4"/>
      <c r="J4"/>
    </row>
    <row r="5" spans="1:10" ht="15" x14ac:dyDescent="0.25">
      <c r="A5" s="354"/>
      <c r="B5" s="69" t="s">
        <v>0</v>
      </c>
      <c r="C5" s="69" t="s">
        <v>1</v>
      </c>
      <c r="D5" s="69" t="s">
        <v>2</v>
      </c>
      <c r="E5" s="69" t="s">
        <v>0</v>
      </c>
      <c r="F5" s="69" t="s">
        <v>1</v>
      </c>
      <c r="G5" s="69" t="s">
        <v>2</v>
      </c>
      <c r="H5"/>
      <c r="I5"/>
      <c r="J5"/>
    </row>
    <row r="6" spans="1:10" ht="15" x14ac:dyDescent="0.25">
      <c r="A6" s="71" t="s">
        <v>37</v>
      </c>
      <c r="B6" s="97">
        <v>568</v>
      </c>
      <c r="C6" s="63">
        <v>13</v>
      </c>
      <c r="D6" s="97">
        <v>794</v>
      </c>
      <c r="E6" s="98">
        <v>16.5839</v>
      </c>
      <c r="F6" s="54">
        <v>14.4444</v>
      </c>
      <c r="G6" s="98">
        <v>15.7384</v>
      </c>
      <c r="H6"/>
      <c r="I6"/>
      <c r="J6"/>
    </row>
    <row r="7" spans="1:10" ht="15" x14ac:dyDescent="0.25">
      <c r="A7" s="71" t="s">
        <v>38</v>
      </c>
      <c r="B7" s="97">
        <v>535</v>
      </c>
      <c r="C7" s="63">
        <v>7</v>
      </c>
      <c r="D7" s="97">
        <v>813</v>
      </c>
      <c r="E7" s="98">
        <v>15.6204</v>
      </c>
      <c r="F7" s="54">
        <v>7.7778</v>
      </c>
      <c r="G7" s="98">
        <v>16.114999999999998</v>
      </c>
      <c r="H7"/>
      <c r="I7"/>
      <c r="J7"/>
    </row>
    <row r="8" spans="1:10" ht="15" x14ac:dyDescent="0.25">
      <c r="A8" s="71" t="s">
        <v>39</v>
      </c>
      <c r="B8" s="97">
        <v>494</v>
      </c>
      <c r="C8" s="63">
        <v>14</v>
      </c>
      <c r="D8" s="97">
        <v>688</v>
      </c>
      <c r="E8" s="98">
        <v>14.423400000000001</v>
      </c>
      <c r="F8" s="54">
        <v>15.5556</v>
      </c>
      <c r="G8" s="98">
        <v>13.6373</v>
      </c>
      <c r="H8"/>
      <c r="I8"/>
      <c r="J8"/>
    </row>
    <row r="9" spans="1:10" ht="15" x14ac:dyDescent="0.25">
      <c r="A9" s="71" t="s">
        <v>40</v>
      </c>
      <c r="B9" s="97">
        <v>526</v>
      </c>
      <c r="C9" s="63">
        <v>15</v>
      </c>
      <c r="D9" s="97">
        <v>762</v>
      </c>
      <c r="E9" s="98">
        <v>15.357699999999999</v>
      </c>
      <c r="F9" s="54">
        <v>16.666699999999999</v>
      </c>
      <c r="G9" s="98">
        <v>15.104100000000001</v>
      </c>
      <c r="H9"/>
      <c r="I9"/>
      <c r="J9"/>
    </row>
    <row r="10" spans="1:10" ht="15" x14ac:dyDescent="0.25">
      <c r="A10" s="71" t="s">
        <v>41</v>
      </c>
      <c r="B10" s="97">
        <v>511</v>
      </c>
      <c r="C10" s="63">
        <v>10</v>
      </c>
      <c r="D10" s="97">
        <v>760</v>
      </c>
      <c r="E10" s="98">
        <v>14.919700000000001</v>
      </c>
      <c r="F10" s="54">
        <v>11.1111</v>
      </c>
      <c r="G10" s="98">
        <v>15.064399999999999</v>
      </c>
      <c r="H10"/>
      <c r="I10"/>
      <c r="J10"/>
    </row>
    <row r="11" spans="1:10" ht="15" x14ac:dyDescent="0.25">
      <c r="A11" s="71" t="s">
        <v>42</v>
      </c>
      <c r="B11" s="97">
        <v>432</v>
      </c>
      <c r="C11" s="63">
        <v>19</v>
      </c>
      <c r="D11" s="97">
        <v>653</v>
      </c>
      <c r="E11" s="98">
        <v>12.613099999999999</v>
      </c>
      <c r="F11" s="54">
        <v>21.1111</v>
      </c>
      <c r="G11" s="98">
        <v>12.9435</v>
      </c>
      <c r="H11"/>
      <c r="I11"/>
      <c r="J11"/>
    </row>
    <row r="12" spans="1:10" ht="15" x14ac:dyDescent="0.25">
      <c r="A12" s="71" t="s">
        <v>43</v>
      </c>
      <c r="B12" s="97">
        <v>359</v>
      </c>
      <c r="C12" s="63">
        <v>12</v>
      </c>
      <c r="D12" s="97">
        <v>575</v>
      </c>
      <c r="E12" s="98">
        <v>10.4818</v>
      </c>
      <c r="F12" s="54">
        <v>13.333299999999999</v>
      </c>
      <c r="G12" s="98">
        <v>11.397399999999999</v>
      </c>
      <c r="H12"/>
      <c r="I12"/>
      <c r="J12"/>
    </row>
    <row r="13" spans="1:10" ht="15" x14ac:dyDescent="0.25">
      <c r="A13" s="78" t="s">
        <v>12</v>
      </c>
      <c r="B13" s="67">
        <v>3425</v>
      </c>
      <c r="C13" s="67">
        <v>90</v>
      </c>
      <c r="D13" s="67">
        <v>5045</v>
      </c>
      <c r="E13" s="68">
        <v>100</v>
      </c>
      <c r="F13" s="68">
        <v>100</v>
      </c>
      <c r="G13" s="68">
        <v>100</v>
      </c>
      <c r="H13"/>
      <c r="I13"/>
      <c r="J13"/>
    </row>
    <row r="14" spans="1:10" ht="15" x14ac:dyDescent="0.25">
      <c r="A14"/>
      <c r="B14"/>
      <c r="C14"/>
      <c r="D14"/>
      <c r="E14"/>
      <c r="F14"/>
      <c r="G14"/>
      <c r="H14"/>
      <c r="I14"/>
      <c r="J14"/>
    </row>
    <row r="15" spans="1:10" ht="15" x14ac:dyDescent="0.25">
      <c r="A15" s="219"/>
      <c r="B15" s="219"/>
      <c r="C15" s="219"/>
      <c r="D15" s="219"/>
      <c r="E15" s="219"/>
      <c r="F15" s="219"/>
      <c r="G15" s="219"/>
      <c r="H15"/>
      <c r="I15"/>
      <c r="J15"/>
    </row>
  </sheetData>
  <mergeCells count="4">
    <mergeCell ref="A3:G3"/>
    <mergeCell ref="A4:A5"/>
    <mergeCell ref="B4:D4"/>
    <mergeCell ref="E4:G4"/>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33"/>
  <sheetViews>
    <sheetView zoomScaleNormal="100" workbookViewId="0">
      <selection activeCell="E28" sqref="E28"/>
    </sheetView>
  </sheetViews>
  <sheetFormatPr defaultColWidth="9.140625" defaultRowHeight="11.25" x14ac:dyDescent="0.2"/>
  <cols>
    <col min="1" max="1" width="14.85546875" style="1" customWidth="1"/>
    <col min="2" max="2" width="10.85546875" style="2" customWidth="1"/>
    <col min="3" max="5" width="10.85546875" style="1" customWidth="1"/>
    <col min="6" max="6" width="10" style="3" customWidth="1"/>
    <col min="7" max="8" width="9.140625" style="3"/>
    <col min="9" max="16384" width="9.140625" style="1"/>
  </cols>
  <sheetData>
    <row r="1" spans="1:10" ht="15" x14ac:dyDescent="0.25">
      <c r="A1" s="37" t="s">
        <v>260</v>
      </c>
      <c r="B1" s="183"/>
      <c r="C1" s="183"/>
      <c r="D1" s="183"/>
      <c r="E1" s="184"/>
      <c r="F1" s="184"/>
      <c r="G1" s="184"/>
      <c r="H1" s="299"/>
      <c r="I1" s="7"/>
      <c r="J1"/>
    </row>
    <row r="2" spans="1:10" ht="15" x14ac:dyDescent="0.25">
      <c r="A2" s="348" t="s">
        <v>222</v>
      </c>
      <c r="B2" s="349"/>
      <c r="C2" s="349"/>
      <c r="D2" s="349"/>
      <c r="E2" s="349"/>
      <c r="F2" s="349"/>
      <c r="G2" s="349"/>
      <c r="H2" s="299"/>
      <c r="I2" s="7"/>
      <c r="J2"/>
    </row>
    <row r="3" spans="1:10" ht="27" x14ac:dyDescent="0.25">
      <c r="A3" s="99" t="s">
        <v>44</v>
      </c>
      <c r="B3" s="149" t="s">
        <v>0</v>
      </c>
      <c r="C3" s="149" t="s">
        <v>1</v>
      </c>
      <c r="D3" s="149" t="s">
        <v>2</v>
      </c>
      <c r="E3" s="211" t="s">
        <v>46</v>
      </c>
      <c r="F3" s="211" t="s">
        <v>47</v>
      </c>
      <c r="G3" s="1"/>
      <c r="J3"/>
    </row>
    <row r="4" spans="1:10" ht="15" x14ac:dyDescent="0.25">
      <c r="A4" s="100">
        <v>1</v>
      </c>
      <c r="B4" s="101">
        <v>51</v>
      </c>
      <c r="C4" s="105">
        <v>1</v>
      </c>
      <c r="D4" s="101">
        <v>78</v>
      </c>
      <c r="E4" s="43">
        <v>1.96</v>
      </c>
      <c r="F4" s="104">
        <v>152.94</v>
      </c>
      <c r="G4" s="1"/>
      <c r="J4"/>
    </row>
    <row r="5" spans="1:10" ht="15" x14ac:dyDescent="0.25">
      <c r="A5" s="100">
        <v>2</v>
      </c>
      <c r="B5" s="101">
        <v>38</v>
      </c>
      <c r="C5" s="105">
        <v>1</v>
      </c>
      <c r="D5" s="101">
        <v>79</v>
      </c>
      <c r="E5" s="43">
        <v>2.63</v>
      </c>
      <c r="F5" s="104">
        <v>207.89</v>
      </c>
      <c r="G5" s="1"/>
      <c r="J5"/>
    </row>
    <row r="6" spans="1:10" ht="15" x14ac:dyDescent="0.25">
      <c r="A6" s="100">
        <v>3</v>
      </c>
      <c r="B6" s="101">
        <v>17</v>
      </c>
      <c r="C6" s="105">
        <v>2</v>
      </c>
      <c r="D6" s="101">
        <v>35</v>
      </c>
      <c r="E6" s="43">
        <v>11.76</v>
      </c>
      <c r="F6" s="104">
        <v>205.88</v>
      </c>
      <c r="G6" s="1"/>
      <c r="J6"/>
    </row>
    <row r="7" spans="1:10" ht="15" x14ac:dyDescent="0.25">
      <c r="A7" s="100">
        <v>4</v>
      </c>
      <c r="B7" s="101">
        <v>25</v>
      </c>
      <c r="C7" s="105">
        <v>4</v>
      </c>
      <c r="D7" s="101">
        <v>44</v>
      </c>
      <c r="E7" s="43">
        <v>16</v>
      </c>
      <c r="F7" s="104">
        <v>176</v>
      </c>
      <c r="G7" s="1"/>
      <c r="J7"/>
    </row>
    <row r="8" spans="1:10" ht="15" x14ac:dyDescent="0.25">
      <c r="A8" s="100">
        <v>5</v>
      </c>
      <c r="B8" s="101">
        <v>24</v>
      </c>
      <c r="C8" s="102">
        <v>1</v>
      </c>
      <c r="D8" s="101">
        <v>43</v>
      </c>
      <c r="E8" s="103">
        <v>4.17</v>
      </c>
      <c r="F8" s="104">
        <v>179.17</v>
      </c>
      <c r="G8" s="1"/>
      <c r="J8"/>
    </row>
    <row r="9" spans="1:10" ht="15" x14ac:dyDescent="0.25">
      <c r="A9" s="100">
        <v>6</v>
      </c>
      <c r="B9" s="101">
        <v>25</v>
      </c>
      <c r="C9" s="105">
        <v>1</v>
      </c>
      <c r="D9" s="101">
        <v>33</v>
      </c>
      <c r="E9" s="203">
        <v>4</v>
      </c>
      <c r="F9" s="104">
        <v>132</v>
      </c>
      <c r="G9" s="1"/>
      <c r="J9"/>
    </row>
    <row r="10" spans="1:10" ht="15" x14ac:dyDescent="0.25">
      <c r="A10" s="100">
        <v>7</v>
      </c>
      <c r="B10" s="206">
        <v>63</v>
      </c>
      <c r="C10" s="102">
        <v>7</v>
      </c>
      <c r="D10" s="101">
        <v>90</v>
      </c>
      <c r="E10" s="103">
        <v>11.11</v>
      </c>
      <c r="F10" s="104">
        <v>142.86000000000001</v>
      </c>
      <c r="G10" s="1"/>
      <c r="J10"/>
    </row>
    <row r="11" spans="1:10" ht="15" x14ac:dyDescent="0.25">
      <c r="A11" s="100">
        <v>8</v>
      </c>
      <c r="B11" s="206">
        <v>146</v>
      </c>
      <c r="C11" s="105">
        <v>3</v>
      </c>
      <c r="D11" s="101">
        <v>197</v>
      </c>
      <c r="E11" s="43">
        <v>2.0499999999999998</v>
      </c>
      <c r="F11" s="104">
        <v>134.93</v>
      </c>
      <c r="G11" s="1"/>
      <c r="J11"/>
    </row>
    <row r="12" spans="1:10" ht="15" x14ac:dyDescent="0.25">
      <c r="A12" s="100">
        <v>9</v>
      </c>
      <c r="B12" s="206">
        <v>216</v>
      </c>
      <c r="C12" s="102">
        <v>3</v>
      </c>
      <c r="D12" s="101">
        <v>294</v>
      </c>
      <c r="E12" s="103">
        <v>1.39</v>
      </c>
      <c r="F12" s="104">
        <v>136.11000000000001</v>
      </c>
      <c r="G12" s="1"/>
      <c r="J12"/>
    </row>
    <row r="13" spans="1:10" ht="15" x14ac:dyDescent="0.25">
      <c r="A13" s="100">
        <v>10</v>
      </c>
      <c r="B13" s="206">
        <v>238</v>
      </c>
      <c r="C13" s="102">
        <v>6</v>
      </c>
      <c r="D13" s="101">
        <v>321</v>
      </c>
      <c r="E13" s="103">
        <v>2.52</v>
      </c>
      <c r="F13" s="104">
        <v>134.87</v>
      </c>
      <c r="G13" s="1"/>
      <c r="J13"/>
    </row>
    <row r="14" spans="1:10" ht="15" x14ac:dyDescent="0.25">
      <c r="A14" s="100">
        <v>11</v>
      </c>
      <c r="B14" s="206">
        <v>226</v>
      </c>
      <c r="C14" s="102">
        <v>3</v>
      </c>
      <c r="D14" s="101">
        <v>318</v>
      </c>
      <c r="E14" s="103">
        <v>1.33</v>
      </c>
      <c r="F14" s="104">
        <v>140.71</v>
      </c>
      <c r="G14" s="1"/>
      <c r="J14"/>
    </row>
    <row r="15" spans="1:10" ht="15" x14ac:dyDescent="0.25">
      <c r="A15" s="100">
        <v>12</v>
      </c>
      <c r="B15" s="206">
        <v>250</v>
      </c>
      <c r="C15" s="105">
        <v>3</v>
      </c>
      <c r="D15" s="101">
        <v>344</v>
      </c>
      <c r="E15" s="203">
        <v>1.2</v>
      </c>
      <c r="F15" s="104">
        <v>137.6</v>
      </c>
      <c r="G15" s="1"/>
      <c r="J15"/>
    </row>
    <row r="16" spans="1:10" ht="15" x14ac:dyDescent="0.25">
      <c r="A16" s="100">
        <v>13</v>
      </c>
      <c r="B16" s="206">
        <v>222</v>
      </c>
      <c r="C16" s="102">
        <v>8</v>
      </c>
      <c r="D16" s="101">
        <v>325</v>
      </c>
      <c r="E16" s="103">
        <v>3.6</v>
      </c>
      <c r="F16" s="104">
        <v>146.4</v>
      </c>
      <c r="G16" s="1"/>
      <c r="J16"/>
    </row>
    <row r="17" spans="1:10" ht="15" x14ac:dyDescent="0.25">
      <c r="A17" s="100">
        <v>14</v>
      </c>
      <c r="B17" s="206">
        <v>229</v>
      </c>
      <c r="C17" s="102">
        <v>1</v>
      </c>
      <c r="D17" s="101">
        <v>336</v>
      </c>
      <c r="E17" s="103">
        <v>0.44</v>
      </c>
      <c r="F17" s="104">
        <v>146.72</v>
      </c>
      <c r="G17" s="1"/>
      <c r="J17"/>
    </row>
    <row r="18" spans="1:10" ht="15" x14ac:dyDescent="0.25">
      <c r="A18" s="100">
        <v>15</v>
      </c>
      <c r="B18" s="206">
        <v>180</v>
      </c>
      <c r="C18" s="102">
        <v>4</v>
      </c>
      <c r="D18" s="101">
        <v>269</v>
      </c>
      <c r="E18" s="103">
        <v>2.2200000000000002</v>
      </c>
      <c r="F18" s="104">
        <v>149.44</v>
      </c>
      <c r="G18" s="1"/>
      <c r="J18"/>
    </row>
    <row r="19" spans="1:10" ht="15" x14ac:dyDescent="0.25">
      <c r="A19" s="100">
        <v>16</v>
      </c>
      <c r="B19" s="206">
        <v>181</v>
      </c>
      <c r="C19" s="102">
        <v>4</v>
      </c>
      <c r="D19" s="101">
        <v>260</v>
      </c>
      <c r="E19" s="103">
        <v>2.21</v>
      </c>
      <c r="F19" s="104">
        <v>143.65</v>
      </c>
      <c r="G19" s="1"/>
      <c r="J19"/>
    </row>
    <row r="20" spans="1:10" ht="15" x14ac:dyDescent="0.25">
      <c r="A20" s="100">
        <v>17</v>
      </c>
      <c r="B20" s="206">
        <v>209</v>
      </c>
      <c r="C20" s="102">
        <v>5</v>
      </c>
      <c r="D20" s="101">
        <v>308</v>
      </c>
      <c r="E20" s="103">
        <v>2.39</v>
      </c>
      <c r="F20" s="104">
        <v>147.37</v>
      </c>
      <c r="G20" s="1"/>
      <c r="J20"/>
    </row>
    <row r="21" spans="1:10" ht="15" x14ac:dyDescent="0.25">
      <c r="A21" s="100">
        <v>18</v>
      </c>
      <c r="B21" s="206">
        <v>239</v>
      </c>
      <c r="C21" s="102">
        <v>9</v>
      </c>
      <c r="D21" s="101">
        <v>367</v>
      </c>
      <c r="E21" s="103">
        <v>3.77</v>
      </c>
      <c r="F21" s="104">
        <v>153.56</v>
      </c>
      <c r="G21" s="1"/>
      <c r="J21"/>
    </row>
    <row r="22" spans="1:10" ht="15" x14ac:dyDescent="0.25">
      <c r="A22" s="100">
        <v>19</v>
      </c>
      <c r="B22" s="206">
        <v>263</v>
      </c>
      <c r="C22" s="105">
        <v>6</v>
      </c>
      <c r="D22" s="101">
        <v>405</v>
      </c>
      <c r="E22" s="203">
        <v>2.2799999999999998</v>
      </c>
      <c r="F22" s="104">
        <v>153.99</v>
      </c>
      <c r="G22" s="1"/>
      <c r="H22" s="3">
        <f>SUM(B12:B23)/B29*100</f>
        <v>77.78102189781022</v>
      </c>
      <c r="J22"/>
    </row>
    <row r="23" spans="1:10" ht="15" x14ac:dyDescent="0.25">
      <c r="A23" s="100">
        <v>20</v>
      </c>
      <c r="B23" s="206">
        <v>211</v>
      </c>
      <c r="C23" s="105">
        <v>6</v>
      </c>
      <c r="D23" s="101">
        <v>328</v>
      </c>
      <c r="E23" s="43">
        <v>2.84</v>
      </c>
      <c r="F23" s="104">
        <v>155.44999999999999</v>
      </c>
      <c r="G23" s="1"/>
      <c r="J23"/>
    </row>
    <row r="24" spans="1:10" ht="15" x14ac:dyDescent="0.25">
      <c r="A24" s="100">
        <v>21</v>
      </c>
      <c r="B24" s="101">
        <v>165</v>
      </c>
      <c r="C24" s="105">
        <v>7</v>
      </c>
      <c r="D24" s="101">
        <v>259</v>
      </c>
      <c r="E24" s="43">
        <v>4.24</v>
      </c>
      <c r="F24" s="104">
        <v>156.97</v>
      </c>
      <c r="G24" s="1"/>
      <c r="J24"/>
    </row>
    <row r="25" spans="1:10" ht="15" x14ac:dyDescent="0.25">
      <c r="A25" s="106">
        <v>22</v>
      </c>
      <c r="B25" s="107">
        <v>101</v>
      </c>
      <c r="C25" s="108">
        <v>4</v>
      </c>
      <c r="D25" s="109">
        <v>145</v>
      </c>
      <c r="E25" s="27">
        <v>3.96</v>
      </c>
      <c r="F25" s="110">
        <v>143.56</v>
      </c>
      <c r="G25" s="1"/>
      <c r="J25"/>
    </row>
    <row r="26" spans="1:10" ht="15" x14ac:dyDescent="0.25">
      <c r="A26" s="106">
        <v>23</v>
      </c>
      <c r="B26" s="107">
        <v>58</v>
      </c>
      <c r="C26" s="52" t="s">
        <v>8</v>
      </c>
      <c r="D26" s="109">
        <v>96</v>
      </c>
      <c r="E26" s="52" t="s">
        <v>8</v>
      </c>
      <c r="F26" s="110">
        <v>165.52</v>
      </c>
      <c r="G26" s="1"/>
      <c r="J26"/>
    </row>
    <row r="27" spans="1:10" ht="15" x14ac:dyDescent="0.25">
      <c r="A27" s="106">
        <v>24</v>
      </c>
      <c r="B27" s="107">
        <v>42</v>
      </c>
      <c r="C27" s="105">
        <v>1</v>
      </c>
      <c r="D27" s="109">
        <v>64</v>
      </c>
      <c r="E27" s="43">
        <v>2.38</v>
      </c>
      <c r="F27" s="110">
        <v>152.38</v>
      </c>
      <c r="G27" s="1"/>
      <c r="J27"/>
    </row>
    <row r="28" spans="1:10" ht="15" x14ac:dyDescent="0.25">
      <c r="A28" s="106" t="s">
        <v>223</v>
      </c>
      <c r="B28" s="107">
        <v>6</v>
      </c>
      <c r="C28" s="52" t="s">
        <v>8</v>
      </c>
      <c r="D28" s="109">
        <v>7</v>
      </c>
      <c r="E28" s="52" t="s">
        <v>8</v>
      </c>
      <c r="F28" s="110">
        <v>116.67</v>
      </c>
      <c r="G28" s="1"/>
      <c r="J28"/>
    </row>
    <row r="29" spans="1:10" ht="15" x14ac:dyDescent="0.25">
      <c r="A29" s="111" t="s">
        <v>12</v>
      </c>
      <c r="B29" s="112">
        <v>3425</v>
      </c>
      <c r="C29" s="112">
        <v>90</v>
      </c>
      <c r="D29" s="112">
        <v>5045</v>
      </c>
      <c r="E29" s="113">
        <v>2.63</v>
      </c>
      <c r="F29" s="113">
        <v>147.30000000000001</v>
      </c>
      <c r="G29" s="1"/>
      <c r="J29"/>
    </row>
    <row r="30" spans="1:10" ht="16.5" x14ac:dyDescent="0.2">
      <c r="A30" s="148" t="s">
        <v>292</v>
      </c>
      <c r="B30" s="297"/>
      <c r="C30" s="297"/>
      <c r="D30" s="297"/>
      <c r="E30" s="297"/>
      <c r="F30" s="297"/>
    </row>
    <row r="31" spans="1:10" ht="11.25" customHeight="1" x14ac:dyDescent="0.2">
      <c r="A31" s="298" t="s">
        <v>293</v>
      </c>
      <c r="B31" s="298"/>
      <c r="C31" s="298"/>
      <c r="D31" s="298"/>
      <c r="E31" s="298"/>
      <c r="F31" s="298"/>
    </row>
    <row r="33" spans="1:6" x14ac:dyDescent="0.2">
      <c r="A33" s="357"/>
      <c r="B33" s="357"/>
      <c r="C33" s="357"/>
      <c r="D33" s="357"/>
      <c r="E33" s="357"/>
      <c r="F33" s="357"/>
    </row>
  </sheetData>
  <mergeCells count="2">
    <mergeCell ref="A33:F33"/>
    <mergeCell ref="A2:G2"/>
  </mergeCell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T14"/>
  <sheetViews>
    <sheetView topLeftCell="B1" zoomScaleNormal="100" workbookViewId="0">
      <selection activeCell="D20" sqref="D20"/>
    </sheetView>
  </sheetViews>
  <sheetFormatPr defaultColWidth="9.140625" defaultRowHeight="11.25" x14ac:dyDescent="0.2"/>
  <cols>
    <col min="1" max="1" width="11.42578125" style="1" customWidth="1"/>
    <col min="2" max="2" width="6.140625" style="1" customWidth="1"/>
    <col min="3" max="3" width="4.7109375" style="1" customWidth="1"/>
    <col min="4" max="4" width="7.5703125" style="4" customWidth="1"/>
    <col min="5" max="5" width="8.42578125" style="1" customWidth="1"/>
    <col min="6" max="6" width="6.85546875" style="1" customWidth="1"/>
    <col min="7" max="7" width="4.85546875" style="1" customWidth="1"/>
    <col min="8" max="8" width="7.140625" style="3" customWidth="1"/>
    <col min="9" max="9" width="8.140625" style="1" customWidth="1"/>
    <col min="10" max="10" width="6.42578125" style="1" customWidth="1"/>
    <col min="11" max="11" width="4.5703125" style="1" customWidth="1"/>
    <col min="12" max="12" width="7.42578125" style="3" customWidth="1"/>
    <col min="13" max="13" width="8" style="1" customWidth="1"/>
    <col min="14" max="14" width="6" style="1" customWidth="1"/>
    <col min="15" max="15" width="4.5703125" style="1" customWidth="1"/>
    <col min="16" max="16" width="7.5703125" style="3" customWidth="1"/>
    <col min="17" max="17" width="8.5703125" style="1" customWidth="1"/>
    <col min="18" max="19" width="9.140625" style="1"/>
    <col min="20" max="20" width="9.140625" style="3"/>
    <col min="21" max="16384" width="9.140625" style="1"/>
  </cols>
  <sheetData>
    <row r="2" spans="1:17" ht="12.75" x14ac:dyDescent="0.2">
      <c r="A2" s="37" t="s">
        <v>295</v>
      </c>
      <c r="D2" s="1"/>
      <c r="E2" s="3"/>
      <c r="H2" s="1"/>
      <c r="I2" s="3"/>
      <c r="L2" s="1"/>
      <c r="M2" s="3"/>
      <c r="P2" s="1"/>
      <c r="Q2" s="3"/>
    </row>
    <row r="3" spans="1:17" ht="12.75" x14ac:dyDescent="0.2">
      <c r="A3" s="348" t="s">
        <v>224</v>
      </c>
      <c r="B3" s="349"/>
      <c r="C3" s="349"/>
      <c r="D3" s="349"/>
      <c r="E3" s="349"/>
      <c r="F3" s="349"/>
      <c r="G3" s="349"/>
      <c r="H3" s="1"/>
      <c r="I3" s="3"/>
      <c r="L3" s="1"/>
      <c r="M3" s="3"/>
      <c r="P3" s="1"/>
      <c r="Q3" s="3"/>
    </row>
    <row r="4" spans="1:17" ht="13.5" x14ac:dyDescent="0.2">
      <c r="A4" s="343" t="s">
        <v>4</v>
      </c>
      <c r="B4" s="359" t="s">
        <v>36</v>
      </c>
      <c r="C4" s="359"/>
      <c r="D4" s="359"/>
      <c r="E4" s="359"/>
      <c r="F4" s="359"/>
      <c r="G4" s="359"/>
      <c r="H4" s="359"/>
      <c r="I4" s="359"/>
      <c r="J4" s="359"/>
      <c r="K4" s="359"/>
      <c r="L4" s="359"/>
      <c r="M4" s="359"/>
      <c r="N4" s="359"/>
      <c r="O4" s="359"/>
      <c r="P4" s="359"/>
      <c r="Q4" s="359"/>
    </row>
    <row r="5" spans="1:17" ht="13.5" x14ac:dyDescent="0.2">
      <c r="A5" s="358"/>
      <c r="B5" s="360" t="s">
        <v>48</v>
      </c>
      <c r="C5" s="360"/>
      <c r="D5" s="360"/>
      <c r="E5" s="360"/>
      <c r="F5" s="359" t="s">
        <v>49</v>
      </c>
      <c r="G5" s="359"/>
      <c r="H5" s="359"/>
      <c r="I5" s="359"/>
      <c r="J5" s="360" t="s">
        <v>50</v>
      </c>
      <c r="K5" s="360"/>
      <c r="L5" s="360"/>
      <c r="M5" s="360"/>
      <c r="N5" s="359" t="s">
        <v>12</v>
      </c>
      <c r="O5" s="359"/>
      <c r="P5" s="359"/>
      <c r="Q5" s="359"/>
    </row>
    <row r="6" spans="1:17" ht="27" x14ac:dyDescent="0.25">
      <c r="A6" s="344"/>
      <c r="B6" s="210" t="s">
        <v>0</v>
      </c>
      <c r="C6" s="210" t="s">
        <v>1</v>
      </c>
      <c r="D6" s="210" t="s">
        <v>2</v>
      </c>
      <c r="E6" s="114" t="s">
        <v>45</v>
      </c>
      <c r="F6" s="210" t="s">
        <v>0</v>
      </c>
      <c r="G6" s="210" t="s">
        <v>1</v>
      </c>
      <c r="H6" s="210" t="s">
        <v>2</v>
      </c>
      <c r="I6" s="114" t="s">
        <v>45</v>
      </c>
      <c r="J6" s="210" t="s">
        <v>0</v>
      </c>
      <c r="K6" s="210" t="s">
        <v>1</v>
      </c>
      <c r="L6" s="210" t="s">
        <v>2</v>
      </c>
      <c r="M6" s="114" t="s">
        <v>45</v>
      </c>
      <c r="N6" s="210" t="s">
        <v>0</v>
      </c>
      <c r="O6" s="210" t="s">
        <v>1</v>
      </c>
      <c r="P6" s="210" t="s">
        <v>2</v>
      </c>
      <c r="Q6" s="114" t="s">
        <v>45</v>
      </c>
    </row>
    <row r="7" spans="1:17" ht="13.5" x14ac:dyDescent="0.2">
      <c r="A7" s="115" t="s">
        <v>245</v>
      </c>
      <c r="B7" s="116">
        <v>16</v>
      </c>
      <c r="C7" s="117" t="s">
        <v>8</v>
      </c>
      <c r="D7" s="116">
        <v>28</v>
      </c>
      <c r="E7" s="45" t="s">
        <v>8</v>
      </c>
      <c r="F7" s="116">
        <v>37</v>
      </c>
      <c r="G7" s="117" t="s">
        <v>8</v>
      </c>
      <c r="H7" s="116">
        <v>62</v>
      </c>
      <c r="I7" s="45" t="s">
        <v>8</v>
      </c>
      <c r="J7" s="116">
        <v>65</v>
      </c>
      <c r="K7" s="118">
        <v>1</v>
      </c>
      <c r="L7" s="116">
        <v>116</v>
      </c>
      <c r="M7" s="119">
        <v>1.54</v>
      </c>
      <c r="N7" s="116">
        <v>118</v>
      </c>
      <c r="O7" s="118">
        <v>1</v>
      </c>
      <c r="P7" s="116">
        <v>206</v>
      </c>
      <c r="Q7" s="119">
        <v>0.85</v>
      </c>
    </row>
    <row r="8" spans="1:17" ht="13.5" x14ac:dyDescent="0.2">
      <c r="A8" s="115" t="s">
        <v>246</v>
      </c>
      <c r="B8" s="116">
        <v>4</v>
      </c>
      <c r="C8" s="117" t="s">
        <v>8</v>
      </c>
      <c r="D8" s="116">
        <v>9</v>
      </c>
      <c r="E8" s="45" t="s">
        <v>8</v>
      </c>
      <c r="F8" s="116">
        <v>14</v>
      </c>
      <c r="G8" s="117">
        <v>2</v>
      </c>
      <c r="H8" s="116">
        <v>25</v>
      </c>
      <c r="I8" s="45">
        <v>14.29</v>
      </c>
      <c r="J8" s="116">
        <v>18</v>
      </c>
      <c r="K8" s="45" t="s">
        <v>8</v>
      </c>
      <c r="L8" s="116">
        <v>34</v>
      </c>
      <c r="M8" s="45" t="s">
        <v>8</v>
      </c>
      <c r="N8" s="116">
        <v>36</v>
      </c>
      <c r="O8" s="118">
        <v>2</v>
      </c>
      <c r="P8" s="116">
        <v>68</v>
      </c>
      <c r="Q8" s="119">
        <v>5.56</v>
      </c>
    </row>
    <row r="9" spans="1:17" ht="13.5" x14ac:dyDescent="0.2">
      <c r="A9" s="115" t="s">
        <v>247</v>
      </c>
      <c r="B9" s="116">
        <v>23</v>
      </c>
      <c r="C9" s="117">
        <v>3</v>
      </c>
      <c r="D9" s="116">
        <v>32</v>
      </c>
      <c r="E9" s="45">
        <v>13.04</v>
      </c>
      <c r="F9" s="116">
        <v>25</v>
      </c>
      <c r="G9" s="117">
        <v>1</v>
      </c>
      <c r="H9" s="116">
        <v>48</v>
      </c>
      <c r="I9" s="45">
        <v>4</v>
      </c>
      <c r="J9" s="116">
        <v>93</v>
      </c>
      <c r="K9" s="118">
        <v>4</v>
      </c>
      <c r="L9" s="116">
        <v>135</v>
      </c>
      <c r="M9" s="119">
        <v>4.3</v>
      </c>
      <c r="N9" s="116">
        <v>141</v>
      </c>
      <c r="O9" s="118">
        <v>8</v>
      </c>
      <c r="P9" s="116">
        <v>215</v>
      </c>
      <c r="Q9" s="119">
        <v>5.67</v>
      </c>
    </row>
    <row r="10" spans="1:17" ht="13.5" x14ac:dyDescent="0.2">
      <c r="A10" s="115" t="s">
        <v>248</v>
      </c>
      <c r="B10" s="116">
        <v>2</v>
      </c>
      <c r="C10" s="117" t="s">
        <v>8</v>
      </c>
      <c r="D10" s="116">
        <v>3</v>
      </c>
      <c r="E10" s="45" t="s">
        <v>8</v>
      </c>
      <c r="F10" s="116">
        <v>7</v>
      </c>
      <c r="G10" s="117" t="s">
        <v>8</v>
      </c>
      <c r="H10" s="116">
        <v>8</v>
      </c>
      <c r="I10" s="45" t="s">
        <v>8</v>
      </c>
      <c r="J10" s="116">
        <v>12</v>
      </c>
      <c r="K10" s="45" t="s">
        <v>8</v>
      </c>
      <c r="L10" s="116">
        <v>14</v>
      </c>
      <c r="M10" s="45" t="s">
        <v>8</v>
      </c>
      <c r="N10" s="116">
        <v>21</v>
      </c>
      <c r="O10" s="45" t="s">
        <v>8</v>
      </c>
      <c r="P10" s="116">
        <v>25</v>
      </c>
      <c r="Q10" s="45" t="s">
        <v>8</v>
      </c>
    </row>
    <row r="11" spans="1:17" ht="13.5" x14ac:dyDescent="0.2">
      <c r="A11" s="115" t="s">
        <v>249</v>
      </c>
      <c r="B11" s="116">
        <v>14</v>
      </c>
      <c r="C11" s="117">
        <v>2</v>
      </c>
      <c r="D11" s="116">
        <v>19</v>
      </c>
      <c r="E11" s="117">
        <v>14.29</v>
      </c>
      <c r="F11" s="116">
        <v>10</v>
      </c>
      <c r="G11" s="117" t="s">
        <v>8</v>
      </c>
      <c r="H11" s="116">
        <v>16</v>
      </c>
      <c r="I11" s="45" t="s">
        <v>8</v>
      </c>
      <c r="J11" s="116">
        <v>41</v>
      </c>
      <c r="K11" s="117">
        <v>2</v>
      </c>
      <c r="L11" s="116">
        <v>68</v>
      </c>
      <c r="M11" s="45">
        <v>4.88</v>
      </c>
      <c r="N11" s="116">
        <v>65</v>
      </c>
      <c r="O11" s="117">
        <v>4</v>
      </c>
      <c r="P11" s="116">
        <v>103</v>
      </c>
      <c r="Q11" s="45">
        <v>6.15</v>
      </c>
    </row>
    <row r="12" spans="1:17" ht="13.5" x14ac:dyDescent="0.2">
      <c r="A12" s="111" t="s">
        <v>12</v>
      </c>
      <c r="B12" s="112">
        <v>59</v>
      </c>
      <c r="C12" s="112">
        <v>5</v>
      </c>
      <c r="D12" s="112">
        <v>91</v>
      </c>
      <c r="E12" s="234">
        <v>8.4700000000000006</v>
      </c>
      <c r="F12" s="112">
        <v>93</v>
      </c>
      <c r="G12" s="112">
        <v>3</v>
      </c>
      <c r="H12" s="112">
        <v>159</v>
      </c>
      <c r="I12" s="234">
        <v>3.23</v>
      </c>
      <c r="J12" s="112">
        <v>229</v>
      </c>
      <c r="K12" s="112">
        <v>7</v>
      </c>
      <c r="L12" s="112">
        <v>367</v>
      </c>
      <c r="M12" s="235">
        <v>3.06</v>
      </c>
      <c r="N12" s="112">
        <v>381</v>
      </c>
      <c r="O12" s="120">
        <v>15</v>
      </c>
      <c r="P12" s="112">
        <v>617</v>
      </c>
      <c r="Q12" s="121">
        <v>3.94</v>
      </c>
    </row>
    <row r="13" spans="1:17" ht="12.75" x14ac:dyDescent="0.25">
      <c r="A13" s="18" t="s">
        <v>129</v>
      </c>
      <c r="B13" s="18"/>
      <c r="C13" s="17"/>
      <c r="D13" s="17"/>
      <c r="E13" s="17"/>
      <c r="F13" s="17"/>
      <c r="G13" s="15"/>
      <c r="H13" s="16"/>
      <c r="I13" s="4"/>
    </row>
    <row r="14" spans="1:17" x14ac:dyDescent="0.2">
      <c r="A14" s="18" t="s">
        <v>296</v>
      </c>
      <c r="B14" s="9"/>
      <c r="C14" s="9"/>
      <c r="D14" s="9"/>
      <c r="E14" s="9"/>
      <c r="F14" s="9"/>
      <c r="G14" s="14"/>
      <c r="H14" s="13"/>
      <c r="I14" s="4"/>
    </row>
  </sheetData>
  <mergeCells count="7">
    <mergeCell ref="A3:G3"/>
    <mergeCell ref="A4:A6"/>
    <mergeCell ref="B4:Q4"/>
    <mergeCell ref="B5:E5"/>
    <mergeCell ref="F5:I5"/>
    <mergeCell ref="J5:M5"/>
    <mergeCell ref="N5:Q5"/>
  </mergeCells>
  <pageMargins left="0.11811023622047245" right="0.11811023622047245" top="0.74803149606299213" bottom="0.74803149606299213" header="0.31496062992125984" footer="0.31496062992125984"/>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Q14"/>
  <sheetViews>
    <sheetView zoomScaleNormal="100" workbookViewId="0">
      <selection activeCell="D18" sqref="D18"/>
    </sheetView>
  </sheetViews>
  <sheetFormatPr defaultColWidth="9.140625" defaultRowHeight="15" customHeight="1" x14ac:dyDescent="0.2"/>
  <cols>
    <col min="1" max="1" width="9.140625" style="4" customWidth="1"/>
    <col min="2" max="4" width="9.140625" style="1"/>
    <col min="5" max="5" width="9.140625" style="3"/>
    <col min="6" max="8" width="9.140625" style="1"/>
    <col min="9" max="9" width="9.140625" style="3"/>
    <col min="10" max="12" width="9.140625" style="1"/>
    <col min="13" max="13" width="9.140625" style="3"/>
    <col min="14" max="16" width="9.140625" style="1"/>
    <col min="17" max="17" width="9.140625" style="3"/>
    <col min="18" max="16384" width="9.140625" style="1"/>
  </cols>
  <sheetData>
    <row r="2" spans="1:17" ht="15" customHeight="1" x14ac:dyDescent="0.2">
      <c r="A2" s="37" t="s">
        <v>298</v>
      </c>
    </row>
    <row r="3" spans="1:17" ht="15" customHeight="1" x14ac:dyDescent="0.2">
      <c r="A3" s="38" t="s">
        <v>224</v>
      </c>
      <c r="B3" s="39"/>
      <c r="C3" s="39"/>
      <c r="D3" s="39"/>
      <c r="E3" s="236"/>
      <c r="F3" s="39"/>
      <c r="G3" s="39"/>
      <c r="H3" s="39"/>
      <c r="I3" s="236"/>
      <c r="J3" s="39"/>
      <c r="K3" s="39"/>
      <c r="L3" s="39"/>
      <c r="M3" s="236"/>
      <c r="N3" s="39"/>
      <c r="O3" s="39"/>
      <c r="P3" s="39"/>
      <c r="Q3" s="236"/>
    </row>
    <row r="4" spans="1:17" ht="15" customHeight="1" x14ac:dyDescent="0.2">
      <c r="A4" s="361" t="s">
        <v>4</v>
      </c>
      <c r="B4" s="362" t="s">
        <v>36</v>
      </c>
      <c r="C4" s="362"/>
      <c r="D4" s="362"/>
      <c r="E4" s="362"/>
      <c r="F4" s="362"/>
      <c r="G4" s="362"/>
      <c r="H4" s="362"/>
      <c r="I4" s="362"/>
      <c r="J4" s="362"/>
      <c r="K4" s="362"/>
      <c r="L4" s="362"/>
      <c r="M4" s="362"/>
      <c r="N4" s="362"/>
      <c r="O4" s="362"/>
      <c r="P4" s="362"/>
      <c r="Q4" s="362"/>
    </row>
    <row r="5" spans="1:17" ht="15" customHeight="1" x14ac:dyDescent="0.2">
      <c r="A5" s="361"/>
      <c r="B5" s="360" t="s">
        <v>48</v>
      </c>
      <c r="C5" s="360"/>
      <c r="D5" s="360"/>
      <c r="E5" s="360"/>
      <c r="F5" s="362" t="s">
        <v>49</v>
      </c>
      <c r="G5" s="362"/>
      <c r="H5" s="362"/>
      <c r="I5" s="362"/>
      <c r="J5" s="360" t="s">
        <v>50</v>
      </c>
      <c r="K5" s="360"/>
      <c r="L5" s="360"/>
      <c r="M5" s="360"/>
      <c r="N5" s="362" t="s">
        <v>12</v>
      </c>
      <c r="O5" s="362"/>
      <c r="P5" s="362"/>
      <c r="Q5" s="362"/>
    </row>
    <row r="6" spans="1:17" ht="30" customHeight="1" x14ac:dyDescent="0.25">
      <c r="A6" s="361"/>
      <c r="B6" s="23" t="s">
        <v>0</v>
      </c>
      <c r="C6" s="23" t="s">
        <v>1</v>
      </c>
      <c r="D6" s="23" t="s">
        <v>2</v>
      </c>
      <c r="E6" s="122" t="s">
        <v>45</v>
      </c>
      <c r="F6" s="23" t="s">
        <v>0</v>
      </c>
      <c r="G6" s="23" t="s">
        <v>1</v>
      </c>
      <c r="H6" s="23" t="s">
        <v>2</v>
      </c>
      <c r="I6" s="122" t="s">
        <v>45</v>
      </c>
      <c r="J6" s="23" t="s">
        <v>0</v>
      </c>
      <c r="K6" s="23" t="s">
        <v>1</v>
      </c>
      <c r="L6" s="23" t="s">
        <v>2</v>
      </c>
      <c r="M6" s="122" t="s">
        <v>45</v>
      </c>
      <c r="N6" s="23" t="s">
        <v>0</v>
      </c>
      <c r="O6" s="23" t="s">
        <v>1</v>
      </c>
      <c r="P6" s="23" t="s">
        <v>2</v>
      </c>
      <c r="Q6" s="122" t="s">
        <v>45</v>
      </c>
    </row>
    <row r="7" spans="1:17" ht="15" customHeight="1" x14ac:dyDescent="0.25">
      <c r="A7" s="185" t="s">
        <v>245</v>
      </c>
      <c r="B7" s="237">
        <v>11</v>
      </c>
      <c r="C7" s="108" t="s">
        <v>8</v>
      </c>
      <c r="D7" s="237">
        <v>17</v>
      </c>
      <c r="E7" s="27" t="s">
        <v>8</v>
      </c>
      <c r="F7" s="237">
        <v>25</v>
      </c>
      <c r="G7" s="108" t="s">
        <v>8</v>
      </c>
      <c r="H7" s="237">
        <v>39</v>
      </c>
      <c r="I7" s="27" t="s">
        <v>8</v>
      </c>
      <c r="J7" s="237">
        <v>35</v>
      </c>
      <c r="K7" s="108" t="s">
        <v>8</v>
      </c>
      <c r="L7" s="237">
        <v>55</v>
      </c>
      <c r="M7" s="27" t="s">
        <v>8</v>
      </c>
      <c r="N7" s="237">
        <v>71</v>
      </c>
      <c r="O7" s="108" t="s">
        <v>8</v>
      </c>
      <c r="P7" s="237">
        <v>111</v>
      </c>
      <c r="Q7" s="27" t="s">
        <v>8</v>
      </c>
    </row>
    <row r="8" spans="1:17" ht="15" customHeight="1" x14ac:dyDescent="0.25">
      <c r="A8" s="185" t="s">
        <v>246</v>
      </c>
      <c r="B8" s="237">
        <v>3</v>
      </c>
      <c r="C8" s="108" t="s">
        <v>8</v>
      </c>
      <c r="D8" s="237">
        <v>8</v>
      </c>
      <c r="E8" s="27" t="s">
        <v>8</v>
      </c>
      <c r="F8" s="237">
        <v>5</v>
      </c>
      <c r="G8" s="108" t="s">
        <v>8</v>
      </c>
      <c r="H8" s="237">
        <v>8</v>
      </c>
      <c r="I8" s="27" t="s">
        <v>8</v>
      </c>
      <c r="J8" s="237">
        <v>8</v>
      </c>
      <c r="K8" s="108" t="s">
        <v>8</v>
      </c>
      <c r="L8" s="237">
        <v>13</v>
      </c>
      <c r="M8" s="27" t="s">
        <v>8</v>
      </c>
      <c r="N8" s="237">
        <v>16</v>
      </c>
      <c r="O8" s="108" t="s">
        <v>8</v>
      </c>
      <c r="P8" s="237">
        <v>29</v>
      </c>
      <c r="Q8" s="27" t="s">
        <v>8</v>
      </c>
    </row>
    <row r="9" spans="1:17" ht="15" customHeight="1" x14ac:dyDescent="0.25">
      <c r="A9" s="185" t="s">
        <v>247</v>
      </c>
      <c r="B9" s="237">
        <v>19</v>
      </c>
      <c r="C9" s="108">
        <v>1</v>
      </c>
      <c r="D9" s="237">
        <v>24</v>
      </c>
      <c r="E9" s="27">
        <v>5.26</v>
      </c>
      <c r="F9" s="237">
        <v>17</v>
      </c>
      <c r="G9" s="108" t="s">
        <v>8</v>
      </c>
      <c r="H9" s="237">
        <v>34</v>
      </c>
      <c r="I9" s="27" t="s">
        <v>8</v>
      </c>
      <c r="J9" s="237">
        <v>71</v>
      </c>
      <c r="K9" s="238">
        <v>2</v>
      </c>
      <c r="L9" s="237">
        <v>102</v>
      </c>
      <c r="M9" s="124">
        <v>2.82</v>
      </c>
      <c r="N9" s="237">
        <v>107</v>
      </c>
      <c r="O9" s="238">
        <v>3</v>
      </c>
      <c r="P9" s="237">
        <v>160</v>
      </c>
      <c r="Q9" s="124">
        <v>2.8</v>
      </c>
    </row>
    <row r="10" spans="1:17" ht="15" customHeight="1" x14ac:dyDescent="0.25">
      <c r="A10" s="185" t="s">
        <v>248</v>
      </c>
      <c r="B10" s="237">
        <v>1</v>
      </c>
      <c r="C10" s="108" t="s">
        <v>8</v>
      </c>
      <c r="D10" s="237">
        <v>2</v>
      </c>
      <c r="E10" s="27" t="s">
        <v>8</v>
      </c>
      <c r="F10" s="237">
        <v>2</v>
      </c>
      <c r="G10" s="108" t="s">
        <v>8</v>
      </c>
      <c r="H10" s="237">
        <v>3</v>
      </c>
      <c r="I10" s="27" t="s">
        <v>8</v>
      </c>
      <c r="J10" s="237">
        <v>5</v>
      </c>
      <c r="K10" s="108" t="s">
        <v>8</v>
      </c>
      <c r="L10" s="237">
        <v>7</v>
      </c>
      <c r="M10" s="27" t="s">
        <v>8</v>
      </c>
      <c r="N10" s="237">
        <v>8</v>
      </c>
      <c r="O10" s="108" t="s">
        <v>8</v>
      </c>
      <c r="P10" s="237">
        <v>12</v>
      </c>
      <c r="Q10" s="27" t="s">
        <v>8</v>
      </c>
    </row>
    <row r="11" spans="1:17" ht="15" customHeight="1" x14ac:dyDescent="0.25">
      <c r="A11" s="185" t="s">
        <v>249</v>
      </c>
      <c r="B11" s="237">
        <v>7</v>
      </c>
      <c r="C11" s="238">
        <v>1</v>
      </c>
      <c r="D11" s="237">
        <v>11</v>
      </c>
      <c r="E11" s="240">
        <v>14.29</v>
      </c>
      <c r="F11" s="237">
        <v>6</v>
      </c>
      <c r="G11" s="108" t="s">
        <v>8</v>
      </c>
      <c r="H11" s="237">
        <v>8</v>
      </c>
      <c r="I11" s="241" t="s">
        <v>8</v>
      </c>
      <c r="J11" s="237">
        <v>15</v>
      </c>
      <c r="K11" s="242">
        <v>1</v>
      </c>
      <c r="L11" s="237">
        <v>24</v>
      </c>
      <c r="M11" s="240">
        <v>6.67</v>
      </c>
      <c r="N11" s="237">
        <v>28</v>
      </c>
      <c r="O11" s="239">
        <v>2</v>
      </c>
      <c r="P11" s="237">
        <v>43</v>
      </c>
      <c r="Q11" s="240">
        <v>7.14</v>
      </c>
    </row>
    <row r="12" spans="1:17" ht="15" customHeight="1" x14ac:dyDescent="0.25">
      <c r="A12" s="28" t="s">
        <v>12</v>
      </c>
      <c r="B12" s="28">
        <v>41</v>
      </c>
      <c r="C12" s="28">
        <v>2</v>
      </c>
      <c r="D12" s="28">
        <v>62</v>
      </c>
      <c r="E12" s="125">
        <v>4.88</v>
      </c>
      <c r="F12" s="28">
        <v>55</v>
      </c>
      <c r="G12" s="30" t="s">
        <v>8</v>
      </c>
      <c r="H12" s="61">
        <v>92</v>
      </c>
      <c r="I12" s="31" t="s">
        <v>8</v>
      </c>
      <c r="J12" s="61">
        <v>134</v>
      </c>
      <c r="K12" s="28">
        <v>3</v>
      </c>
      <c r="L12" s="61">
        <v>201</v>
      </c>
      <c r="M12" s="125">
        <v>2.2400000000000002</v>
      </c>
      <c r="N12" s="61">
        <v>230</v>
      </c>
      <c r="O12" s="28">
        <v>5</v>
      </c>
      <c r="P12" s="61">
        <v>355</v>
      </c>
      <c r="Q12" s="125">
        <v>2.17</v>
      </c>
    </row>
    <row r="13" spans="1:17" ht="15" customHeight="1" x14ac:dyDescent="0.2">
      <c r="A13" s="40" t="s">
        <v>129</v>
      </c>
    </row>
    <row r="14" spans="1:17" ht="15" customHeight="1" x14ac:dyDescent="0.2">
      <c r="A14" s="40" t="s">
        <v>297</v>
      </c>
    </row>
  </sheetData>
  <mergeCells count="6">
    <mergeCell ref="A4:A6"/>
    <mergeCell ref="B4:Q4"/>
    <mergeCell ref="B5:E5"/>
    <mergeCell ref="F5:I5"/>
    <mergeCell ref="J5:M5"/>
    <mergeCell ref="N5:Q5"/>
  </mergeCells>
  <pageMargins left="0.70866141732283472" right="0.70866141732283472" top="0.74803149606299213" bottom="0.74803149606299213" header="0.31496062992125984" footer="0.31496062992125984"/>
  <pageSetup paperSize="9" scale="77"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Q14"/>
  <sheetViews>
    <sheetView zoomScaleNormal="100" workbookViewId="0">
      <selection activeCell="F19" sqref="F19"/>
    </sheetView>
  </sheetViews>
  <sheetFormatPr defaultColWidth="9.140625" defaultRowHeight="15" customHeight="1" x14ac:dyDescent="0.2"/>
  <cols>
    <col min="1" max="1" width="12.85546875" style="4" customWidth="1"/>
    <col min="2" max="4" width="9.140625" style="1"/>
    <col min="5" max="5" width="9.140625" style="3"/>
    <col min="6" max="8" width="9.140625" style="1"/>
    <col min="9" max="9" width="9.140625" style="3"/>
    <col min="10" max="12" width="9.140625" style="1"/>
    <col min="13" max="13" width="9.140625" style="3"/>
    <col min="14" max="16" width="9.140625" style="1"/>
    <col min="17" max="17" width="9.140625" style="3"/>
    <col min="18" max="16384" width="9.140625" style="1"/>
  </cols>
  <sheetData>
    <row r="2" spans="1:17" ht="15" customHeight="1" x14ac:dyDescent="0.2">
      <c r="A2" s="37" t="s">
        <v>261</v>
      </c>
    </row>
    <row r="3" spans="1:17" ht="15" customHeight="1" x14ac:dyDescent="0.2">
      <c r="A3" s="38" t="s">
        <v>299</v>
      </c>
      <c r="B3" s="39"/>
      <c r="C3" s="39"/>
      <c r="D3" s="39"/>
      <c r="E3" s="236"/>
      <c r="F3" s="39"/>
      <c r="G3" s="39"/>
      <c r="H3" s="39"/>
      <c r="I3" s="236"/>
      <c r="J3" s="39"/>
      <c r="K3" s="39"/>
      <c r="L3" s="39"/>
      <c r="M3" s="236"/>
      <c r="N3" s="39"/>
      <c r="O3" s="39"/>
      <c r="P3" s="39"/>
      <c r="Q3" s="236"/>
    </row>
    <row r="4" spans="1:17" ht="15" customHeight="1" x14ac:dyDescent="0.2">
      <c r="A4" s="361" t="s">
        <v>4</v>
      </c>
      <c r="B4" s="362" t="s">
        <v>36</v>
      </c>
      <c r="C4" s="362"/>
      <c r="D4" s="362"/>
      <c r="E4" s="362"/>
      <c r="F4" s="362"/>
      <c r="G4" s="362"/>
      <c r="H4" s="362"/>
      <c r="I4" s="362"/>
      <c r="J4" s="362"/>
      <c r="K4" s="362"/>
      <c r="L4" s="362"/>
      <c r="M4" s="362"/>
      <c r="N4" s="362"/>
      <c r="O4" s="362"/>
      <c r="P4" s="362"/>
      <c r="Q4" s="362"/>
    </row>
    <row r="5" spans="1:17" ht="15" customHeight="1" x14ac:dyDescent="0.2">
      <c r="A5" s="361"/>
      <c r="B5" s="360" t="s">
        <v>48</v>
      </c>
      <c r="C5" s="360"/>
      <c r="D5" s="360"/>
      <c r="E5" s="360"/>
      <c r="F5" s="362" t="s">
        <v>49</v>
      </c>
      <c r="G5" s="362"/>
      <c r="H5" s="362"/>
      <c r="I5" s="362"/>
      <c r="J5" s="360" t="s">
        <v>50</v>
      </c>
      <c r="K5" s="360"/>
      <c r="L5" s="360"/>
      <c r="M5" s="360"/>
      <c r="N5" s="362" t="s">
        <v>12</v>
      </c>
      <c r="O5" s="362"/>
      <c r="P5" s="362"/>
      <c r="Q5" s="362"/>
    </row>
    <row r="6" spans="1:17" ht="28.5" customHeight="1" x14ac:dyDescent="0.25">
      <c r="A6" s="361"/>
      <c r="B6" s="23" t="s">
        <v>0</v>
      </c>
      <c r="C6" s="23" t="s">
        <v>1</v>
      </c>
      <c r="D6" s="23" t="s">
        <v>2</v>
      </c>
      <c r="E6" s="122" t="s">
        <v>45</v>
      </c>
      <c r="F6" s="23" t="s">
        <v>0</v>
      </c>
      <c r="G6" s="23" t="s">
        <v>1</v>
      </c>
      <c r="H6" s="23" t="s">
        <v>2</v>
      </c>
      <c r="I6" s="122" t="s">
        <v>45</v>
      </c>
      <c r="J6" s="23" t="s">
        <v>0</v>
      </c>
      <c r="K6" s="23" t="s">
        <v>1</v>
      </c>
      <c r="L6" s="23" t="s">
        <v>2</v>
      </c>
      <c r="M6" s="122" t="s">
        <v>45</v>
      </c>
      <c r="N6" s="23" t="s">
        <v>0</v>
      </c>
      <c r="O6" s="23" t="s">
        <v>1</v>
      </c>
      <c r="P6" s="23" t="s">
        <v>2</v>
      </c>
      <c r="Q6" s="122" t="s">
        <v>45</v>
      </c>
    </row>
    <row r="7" spans="1:17" ht="15" customHeight="1" x14ac:dyDescent="0.25">
      <c r="A7" s="115" t="s">
        <v>245</v>
      </c>
      <c r="B7" s="123">
        <v>5</v>
      </c>
      <c r="C7" s="23" t="s">
        <v>8</v>
      </c>
      <c r="D7" s="123">
        <v>11</v>
      </c>
      <c r="E7" s="27" t="s">
        <v>8</v>
      </c>
      <c r="F7" s="123">
        <v>12</v>
      </c>
      <c r="G7" s="23" t="s">
        <v>8</v>
      </c>
      <c r="H7" s="123">
        <v>23</v>
      </c>
      <c r="I7" s="27" t="s">
        <v>8</v>
      </c>
      <c r="J7" s="123">
        <v>30</v>
      </c>
      <c r="K7" s="23">
        <v>1</v>
      </c>
      <c r="L7" s="123">
        <v>61</v>
      </c>
      <c r="M7" s="27">
        <v>3.33</v>
      </c>
      <c r="N7" s="123">
        <v>47</v>
      </c>
      <c r="O7" s="21">
        <v>1</v>
      </c>
      <c r="P7" s="123">
        <v>95</v>
      </c>
      <c r="Q7" s="124">
        <v>2.13</v>
      </c>
    </row>
    <row r="8" spans="1:17" ht="15" customHeight="1" x14ac:dyDescent="0.25">
      <c r="A8" s="115" t="s">
        <v>246</v>
      </c>
      <c r="B8" s="123">
        <v>1</v>
      </c>
      <c r="C8" s="23" t="s">
        <v>8</v>
      </c>
      <c r="D8" s="123">
        <v>1</v>
      </c>
      <c r="E8" s="27" t="s">
        <v>8</v>
      </c>
      <c r="F8" s="123">
        <v>9</v>
      </c>
      <c r="G8" s="23">
        <v>2</v>
      </c>
      <c r="H8" s="123">
        <v>17</v>
      </c>
      <c r="I8" s="27">
        <v>22.22</v>
      </c>
      <c r="J8" s="123">
        <v>10</v>
      </c>
      <c r="K8" s="23" t="s">
        <v>8</v>
      </c>
      <c r="L8" s="123">
        <v>21</v>
      </c>
      <c r="M8" s="27" t="s">
        <v>8</v>
      </c>
      <c r="N8" s="123">
        <v>20</v>
      </c>
      <c r="O8" s="21">
        <v>2</v>
      </c>
      <c r="P8" s="123">
        <v>39</v>
      </c>
      <c r="Q8" s="124">
        <v>10</v>
      </c>
    </row>
    <row r="9" spans="1:17" ht="15" customHeight="1" x14ac:dyDescent="0.25">
      <c r="A9" s="115" t="s">
        <v>247</v>
      </c>
      <c r="B9" s="123">
        <v>4</v>
      </c>
      <c r="C9" s="23">
        <v>2</v>
      </c>
      <c r="D9" s="123">
        <v>8</v>
      </c>
      <c r="E9" s="27">
        <v>50</v>
      </c>
      <c r="F9" s="123">
        <v>8</v>
      </c>
      <c r="G9" s="23">
        <v>1</v>
      </c>
      <c r="H9" s="123">
        <v>14</v>
      </c>
      <c r="I9" s="27">
        <v>12.5</v>
      </c>
      <c r="J9" s="123">
        <v>22</v>
      </c>
      <c r="K9" s="23">
        <v>2</v>
      </c>
      <c r="L9" s="123">
        <v>33</v>
      </c>
      <c r="M9" s="27">
        <v>9.09</v>
      </c>
      <c r="N9" s="123">
        <v>34</v>
      </c>
      <c r="O9" s="21">
        <v>5</v>
      </c>
      <c r="P9" s="123">
        <v>55</v>
      </c>
      <c r="Q9" s="124">
        <v>14.71</v>
      </c>
    </row>
    <row r="10" spans="1:17" ht="15" customHeight="1" x14ac:dyDescent="0.25">
      <c r="A10" s="115" t="s">
        <v>248</v>
      </c>
      <c r="B10" s="123">
        <v>1</v>
      </c>
      <c r="C10" s="23" t="s">
        <v>8</v>
      </c>
      <c r="D10" s="123">
        <v>1</v>
      </c>
      <c r="E10" s="27" t="s">
        <v>8</v>
      </c>
      <c r="F10" s="123">
        <v>5</v>
      </c>
      <c r="G10" s="23" t="s">
        <v>8</v>
      </c>
      <c r="H10" s="123">
        <v>5</v>
      </c>
      <c r="I10" s="27" t="s">
        <v>8</v>
      </c>
      <c r="J10" s="123">
        <v>7</v>
      </c>
      <c r="K10" s="23" t="s">
        <v>8</v>
      </c>
      <c r="L10" s="123">
        <v>7</v>
      </c>
      <c r="M10" s="27" t="s">
        <v>8</v>
      </c>
      <c r="N10" s="123">
        <v>13</v>
      </c>
      <c r="O10" s="23" t="s">
        <v>8</v>
      </c>
      <c r="P10" s="123">
        <v>13</v>
      </c>
      <c r="Q10" s="27" t="s">
        <v>8</v>
      </c>
    </row>
    <row r="11" spans="1:17" ht="15" customHeight="1" x14ac:dyDescent="0.25">
      <c r="A11" s="115" t="s">
        <v>249</v>
      </c>
      <c r="B11" s="123">
        <v>7</v>
      </c>
      <c r="C11" s="23">
        <v>1</v>
      </c>
      <c r="D11" s="123">
        <v>8</v>
      </c>
      <c r="E11" s="23">
        <v>14.29</v>
      </c>
      <c r="F11" s="123">
        <v>4</v>
      </c>
      <c r="G11" s="23" t="s">
        <v>8</v>
      </c>
      <c r="H11" s="123">
        <v>8</v>
      </c>
      <c r="I11" s="27" t="s">
        <v>8</v>
      </c>
      <c r="J11" s="123">
        <v>26</v>
      </c>
      <c r="K11" s="23">
        <v>1</v>
      </c>
      <c r="L11" s="123">
        <v>44</v>
      </c>
      <c r="M11" s="27">
        <v>3.85</v>
      </c>
      <c r="N11" s="123">
        <v>37</v>
      </c>
      <c r="O11" s="23">
        <v>2</v>
      </c>
      <c r="P11" s="123">
        <v>60</v>
      </c>
      <c r="Q11" s="27">
        <v>5.41</v>
      </c>
    </row>
    <row r="12" spans="1:17" ht="15" customHeight="1" x14ac:dyDescent="0.25">
      <c r="A12" s="28" t="s">
        <v>12</v>
      </c>
      <c r="B12" s="28">
        <v>18</v>
      </c>
      <c r="C12" s="28">
        <v>3</v>
      </c>
      <c r="D12" s="61">
        <v>29</v>
      </c>
      <c r="E12" s="125">
        <v>16.670000000000002</v>
      </c>
      <c r="F12" s="28">
        <v>38</v>
      </c>
      <c r="G12" s="28">
        <v>3</v>
      </c>
      <c r="H12" s="61">
        <v>67</v>
      </c>
      <c r="I12" s="125">
        <v>7.89</v>
      </c>
      <c r="J12" s="61">
        <v>95</v>
      </c>
      <c r="K12" s="28">
        <v>4</v>
      </c>
      <c r="L12" s="61">
        <v>166</v>
      </c>
      <c r="M12" s="125">
        <v>4.21</v>
      </c>
      <c r="N12" s="61">
        <v>151</v>
      </c>
      <c r="O12" s="28">
        <v>10</v>
      </c>
      <c r="P12" s="61">
        <v>262</v>
      </c>
      <c r="Q12" s="125">
        <v>6.62</v>
      </c>
    </row>
    <row r="13" spans="1:17" ht="15" customHeight="1" x14ac:dyDescent="0.2">
      <c r="A13" s="20" t="s">
        <v>225</v>
      </c>
      <c r="G13" s="20"/>
    </row>
    <row r="14" spans="1:17" ht="15" customHeight="1" x14ac:dyDescent="0.2">
      <c r="A14" s="40" t="s">
        <v>211</v>
      </c>
      <c r="B14" s="9"/>
      <c r="C14" s="9"/>
      <c r="D14" s="9"/>
      <c r="E14" s="9"/>
      <c r="F14" s="9"/>
      <c r="G14" s="40"/>
    </row>
  </sheetData>
  <mergeCells count="6">
    <mergeCell ref="A4:A6"/>
    <mergeCell ref="B4:Q4"/>
    <mergeCell ref="B5:E5"/>
    <mergeCell ref="F5:I5"/>
    <mergeCell ref="J5:M5"/>
    <mergeCell ref="N5:Q5"/>
  </mergeCells>
  <pageMargins left="0.70866141732283472" right="0.70866141732283472" top="0.74803149606299213" bottom="0.74803149606299213" header="0.31496062992125984" footer="0.31496062992125984"/>
  <pageSetup paperSize="9"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I78"/>
  <sheetViews>
    <sheetView zoomScaleNormal="100" workbookViewId="0">
      <selection activeCell="H29" sqref="H29"/>
    </sheetView>
  </sheetViews>
  <sheetFormatPr defaultRowHeight="15" x14ac:dyDescent="0.25"/>
  <cols>
    <col min="2" max="2" width="10.140625" customWidth="1"/>
  </cols>
  <sheetData>
    <row r="1" spans="2:9" ht="15" customHeight="1" x14ac:dyDescent="0.25"/>
    <row r="2" spans="2:9" x14ac:dyDescent="0.25">
      <c r="B2" s="310" t="s">
        <v>285</v>
      </c>
      <c r="C2" s="320"/>
      <c r="D2" s="320"/>
      <c r="E2" s="320"/>
      <c r="F2" s="320"/>
      <c r="G2" s="320"/>
      <c r="H2" s="320"/>
      <c r="I2" s="320"/>
    </row>
    <row r="3" spans="2:9" x14ac:dyDescent="0.25">
      <c r="B3" s="311" t="s">
        <v>286</v>
      </c>
      <c r="C3" s="312"/>
      <c r="D3" s="312"/>
      <c r="E3" s="312"/>
      <c r="F3" s="312"/>
    </row>
    <row r="4" spans="2:9" ht="15" customHeight="1" x14ac:dyDescent="0.25">
      <c r="B4" s="313" t="s">
        <v>4</v>
      </c>
      <c r="C4" s="321">
        <v>2017</v>
      </c>
      <c r="D4" s="321">
        <v>2017</v>
      </c>
      <c r="E4" s="322">
        <v>2016</v>
      </c>
      <c r="F4" s="322">
        <v>2016</v>
      </c>
    </row>
    <row r="5" spans="2:9" ht="15.75" customHeight="1" x14ac:dyDescent="0.25">
      <c r="B5" s="314"/>
      <c r="C5" s="321" t="s">
        <v>204</v>
      </c>
      <c r="D5" s="321" t="s">
        <v>205</v>
      </c>
      <c r="E5" s="322" t="s">
        <v>204</v>
      </c>
      <c r="F5" s="322" t="s">
        <v>205</v>
      </c>
    </row>
    <row r="6" spans="2:9" ht="27" x14ac:dyDescent="0.25">
      <c r="B6" s="315"/>
      <c r="C6" s="210" t="s">
        <v>206</v>
      </c>
      <c r="D6" s="210" t="s">
        <v>6</v>
      </c>
      <c r="E6" s="210" t="s">
        <v>206</v>
      </c>
      <c r="F6" s="210" t="s">
        <v>6</v>
      </c>
    </row>
    <row r="7" spans="2:9" x14ac:dyDescent="0.25">
      <c r="B7" s="41" t="s">
        <v>245</v>
      </c>
      <c r="C7" s="42">
        <v>2.0099999999999998</v>
      </c>
      <c r="D7" s="43">
        <v>1.32</v>
      </c>
      <c r="E7" s="44">
        <v>2.31</v>
      </c>
      <c r="F7" s="45">
        <v>1.52</v>
      </c>
    </row>
    <row r="8" spans="2:9" x14ac:dyDescent="0.25">
      <c r="B8" s="41" t="s">
        <v>246</v>
      </c>
      <c r="C8" s="42">
        <v>4.82</v>
      </c>
      <c r="D8" s="43">
        <v>3.16</v>
      </c>
      <c r="E8" s="44">
        <v>7.02</v>
      </c>
      <c r="F8" s="45">
        <v>4.78</v>
      </c>
    </row>
    <row r="9" spans="2:9" x14ac:dyDescent="0.25">
      <c r="B9" s="41" t="s">
        <v>247</v>
      </c>
      <c r="C9" s="42">
        <v>1.47</v>
      </c>
      <c r="D9" s="43">
        <v>1.05</v>
      </c>
      <c r="E9" s="44">
        <v>1.34</v>
      </c>
      <c r="F9" s="45">
        <v>0.93</v>
      </c>
    </row>
    <row r="10" spans="2:9" x14ac:dyDescent="0.25">
      <c r="B10" s="41" t="s">
        <v>248</v>
      </c>
      <c r="C10" s="42">
        <v>2.56</v>
      </c>
      <c r="D10" s="43">
        <v>1.79</v>
      </c>
      <c r="E10" s="44">
        <v>3.16</v>
      </c>
      <c r="F10" s="45">
        <v>2.1</v>
      </c>
    </row>
    <row r="11" spans="2:9" x14ac:dyDescent="0.25">
      <c r="B11" s="41" t="s">
        <v>249</v>
      </c>
      <c r="C11" s="42">
        <v>5.84</v>
      </c>
      <c r="D11" s="43">
        <v>3.4</v>
      </c>
      <c r="E11" s="44">
        <v>6.14</v>
      </c>
      <c r="F11" s="45">
        <v>3.59</v>
      </c>
    </row>
    <row r="12" spans="2:9" x14ac:dyDescent="0.25">
      <c r="B12" s="46" t="s">
        <v>168</v>
      </c>
      <c r="C12" s="47">
        <v>2.63</v>
      </c>
      <c r="D12" s="47">
        <v>1.75</v>
      </c>
      <c r="E12" s="47">
        <v>3.02</v>
      </c>
      <c r="F12" s="47">
        <v>2</v>
      </c>
    </row>
    <row r="13" spans="2:9" ht="15" customHeight="1" x14ac:dyDescent="0.25">
      <c r="B13" s="46" t="s">
        <v>5</v>
      </c>
      <c r="C13" s="47">
        <v>1.9310250210080431</v>
      </c>
      <c r="D13" s="47">
        <v>1.3505085396277106</v>
      </c>
      <c r="E13" s="47">
        <v>1.8675586349699358</v>
      </c>
      <c r="F13" s="47">
        <v>1.3004143263433918</v>
      </c>
    </row>
    <row r="14" spans="2:9" ht="15" customHeight="1" x14ac:dyDescent="0.25">
      <c r="B14" s="32" t="s">
        <v>207</v>
      </c>
    </row>
    <row r="15" spans="2:9" x14ac:dyDescent="0.25">
      <c r="B15" s="32" t="s">
        <v>208</v>
      </c>
    </row>
    <row r="18" ht="15" customHeight="1" x14ac:dyDescent="0.25"/>
    <row r="34" ht="15" customHeight="1" x14ac:dyDescent="0.25"/>
    <row r="35" ht="15.75" customHeight="1" x14ac:dyDescent="0.25"/>
    <row r="36" ht="15" customHeight="1" x14ac:dyDescent="0.25"/>
    <row r="47" ht="15" customHeight="1" x14ac:dyDescent="0.25"/>
    <row r="48" ht="15.75" customHeight="1" x14ac:dyDescent="0.25"/>
    <row r="58" ht="15" customHeight="1" x14ac:dyDescent="0.25"/>
    <row r="59" ht="15" customHeight="1" x14ac:dyDescent="0.25"/>
    <row r="62" ht="15" customHeight="1" x14ac:dyDescent="0.25"/>
    <row r="63" ht="15.75" customHeight="1" x14ac:dyDescent="0.25"/>
    <row r="73" ht="15" customHeight="1" x14ac:dyDescent="0.25"/>
    <row r="74" ht="15" customHeight="1" x14ac:dyDescent="0.25"/>
    <row r="78" ht="15" customHeight="1" x14ac:dyDescent="0.25"/>
  </sheetData>
  <mergeCells count="5">
    <mergeCell ref="B2:I2"/>
    <mergeCell ref="B3:F3"/>
    <mergeCell ref="B4:B6"/>
    <mergeCell ref="C4:D5"/>
    <mergeCell ref="E4:F5"/>
  </mergeCells>
  <pageMargins left="0.70866141732283472" right="0.70866141732283472" top="0.74803149606299213" bottom="0.74803149606299213" header="0.31496062992125984" footer="0.31496062992125984"/>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13"/>
  <sheetViews>
    <sheetView zoomScaleNormal="100" workbookViewId="0">
      <selection activeCell="A17" sqref="A17"/>
    </sheetView>
  </sheetViews>
  <sheetFormatPr defaultRowHeight="15" x14ac:dyDescent="0.25"/>
  <cols>
    <col min="1" max="1" width="16.7109375" customWidth="1"/>
    <col min="2" max="2" width="6.42578125" customWidth="1"/>
    <col min="3" max="3" width="4.7109375" customWidth="1"/>
    <col min="4" max="4" width="6.42578125" customWidth="1"/>
    <col min="5" max="5" width="4.7109375" customWidth="1"/>
    <col min="6" max="6" width="6.42578125" customWidth="1"/>
    <col min="7" max="7" width="4.28515625" customWidth="1"/>
    <col min="8" max="8" width="6.42578125" customWidth="1"/>
    <col min="9" max="9" width="4.7109375" customWidth="1"/>
    <col min="10" max="12" width="6" customWidth="1"/>
  </cols>
  <sheetData>
    <row r="1" spans="1:12" x14ac:dyDescent="0.25">
      <c r="A1" s="37" t="s">
        <v>300</v>
      </c>
    </row>
    <row r="2" spans="1:12" ht="15.75" thickBot="1" x14ac:dyDescent="0.3">
      <c r="A2" s="38" t="s">
        <v>226</v>
      </c>
    </row>
    <row r="3" spans="1:12" x14ac:dyDescent="0.25">
      <c r="A3" s="363" t="s">
        <v>51</v>
      </c>
      <c r="B3" s="366">
        <v>2017</v>
      </c>
      <c r="C3" s="366"/>
      <c r="D3" s="366"/>
      <c r="E3" s="366"/>
      <c r="F3" s="366"/>
      <c r="G3" s="366"/>
      <c r="H3" s="366"/>
      <c r="I3" s="366"/>
      <c r="J3" s="368" t="s">
        <v>197</v>
      </c>
      <c r="K3" s="368"/>
      <c r="L3" s="368"/>
    </row>
    <row r="4" spans="1:12" ht="15.75" thickBot="1" x14ac:dyDescent="0.3">
      <c r="A4" s="364"/>
      <c r="B4" s="367"/>
      <c r="C4" s="367"/>
      <c r="D4" s="367"/>
      <c r="E4" s="367"/>
      <c r="F4" s="367"/>
      <c r="G4" s="367"/>
      <c r="H4" s="367"/>
      <c r="I4" s="367"/>
      <c r="J4" s="369" t="s">
        <v>227</v>
      </c>
      <c r="K4" s="369"/>
      <c r="L4" s="369"/>
    </row>
    <row r="5" spans="1:12" ht="27.75" thickBot="1" x14ac:dyDescent="0.3">
      <c r="A5" s="365"/>
      <c r="B5" s="200" t="s">
        <v>117</v>
      </c>
      <c r="C5" s="201" t="s">
        <v>20</v>
      </c>
      <c r="D5" s="200" t="s">
        <v>0</v>
      </c>
      <c r="E5" s="201" t="s">
        <v>20</v>
      </c>
      <c r="F5" s="200" t="s">
        <v>1</v>
      </c>
      <c r="G5" s="201" t="s">
        <v>20</v>
      </c>
      <c r="H5" s="200" t="s">
        <v>2</v>
      </c>
      <c r="I5" s="201" t="s">
        <v>20</v>
      </c>
      <c r="J5" s="200" t="s">
        <v>0</v>
      </c>
      <c r="K5" s="200" t="s">
        <v>1</v>
      </c>
      <c r="L5" s="200" t="s">
        <v>2</v>
      </c>
    </row>
    <row r="6" spans="1:12" x14ac:dyDescent="0.25">
      <c r="A6" s="243" t="s">
        <v>52</v>
      </c>
      <c r="B6" s="244">
        <v>6</v>
      </c>
      <c r="C6" s="44">
        <v>1.5915119363395225</v>
      </c>
      <c r="D6" s="245">
        <v>1389</v>
      </c>
      <c r="E6" s="45">
        <v>40.554744525547441</v>
      </c>
      <c r="F6" s="246">
        <v>20</v>
      </c>
      <c r="G6" s="44">
        <v>22.222222222222221</v>
      </c>
      <c r="H6" s="245">
        <v>1934</v>
      </c>
      <c r="I6" s="45">
        <v>38.334985133795833</v>
      </c>
      <c r="J6" s="42">
        <v>0.50651230101301792</v>
      </c>
      <c r="K6" s="45">
        <v>17.64705882352942</v>
      </c>
      <c r="L6" s="42">
        <v>-0.97286226318485092</v>
      </c>
    </row>
    <row r="7" spans="1:12" x14ac:dyDescent="0.25">
      <c r="A7" s="243" t="s">
        <v>53</v>
      </c>
      <c r="B7" s="244">
        <v>53</v>
      </c>
      <c r="C7" s="44">
        <v>14.058355437665782</v>
      </c>
      <c r="D7" s="245">
        <v>684</v>
      </c>
      <c r="E7" s="45">
        <v>19.970802919708031</v>
      </c>
      <c r="F7" s="246">
        <v>15</v>
      </c>
      <c r="G7" s="44">
        <v>16.666666666666664</v>
      </c>
      <c r="H7" s="245">
        <v>1015</v>
      </c>
      <c r="I7" s="45">
        <v>20.118929633300297</v>
      </c>
      <c r="J7" s="42">
        <v>-2.9787234042553195</v>
      </c>
      <c r="K7" s="247">
        <v>-21.05263157894737</v>
      </c>
      <c r="L7" s="42">
        <v>-6.7952249770431621</v>
      </c>
    </row>
    <row r="8" spans="1:12" x14ac:dyDescent="0.25">
      <c r="A8" s="248" t="s">
        <v>54</v>
      </c>
      <c r="B8" s="249">
        <v>59</v>
      </c>
      <c r="C8" s="44">
        <v>15.649867374005305</v>
      </c>
      <c r="D8" s="250">
        <v>2073</v>
      </c>
      <c r="E8" s="45">
        <v>60.525547445255476</v>
      </c>
      <c r="F8" s="251">
        <v>35</v>
      </c>
      <c r="G8" s="44">
        <v>38.888888888888893</v>
      </c>
      <c r="H8" s="250">
        <v>2949</v>
      </c>
      <c r="I8" s="45">
        <v>58.453914767096137</v>
      </c>
      <c r="J8" s="128">
        <v>-0.67081935793004277</v>
      </c>
      <c r="K8" s="252">
        <v>-2.7777777777777857</v>
      </c>
      <c r="L8" s="128">
        <v>-3.0571992110453721</v>
      </c>
    </row>
    <row r="9" spans="1:12" x14ac:dyDescent="0.25">
      <c r="A9" s="243" t="s">
        <v>55</v>
      </c>
      <c r="B9" s="244">
        <v>93</v>
      </c>
      <c r="C9" s="44">
        <v>24.668435013262599</v>
      </c>
      <c r="D9" s="130">
        <v>324</v>
      </c>
      <c r="E9" s="45">
        <v>9.4598540145985393</v>
      </c>
      <c r="F9" s="246">
        <v>22</v>
      </c>
      <c r="G9" s="44">
        <v>24.444444444444443</v>
      </c>
      <c r="H9" s="245">
        <v>548</v>
      </c>
      <c r="I9" s="45">
        <v>10.862239841427156</v>
      </c>
      <c r="J9" s="42">
        <v>-10.249307479224385</v>
      </c>
      <c r="K9" s="247">
        <v>-18.518518518518519</v>
      </c>
      <c r="L9" s="42">
        <v>-1.615798922800721</v>
      </c>
    </row>
    <row r="10" spans="1:12" x14ac:dyDescent="0.25">
      <c r="A10" s="243" t="s">
        <v>56</v>
      </c>
      <c r="B10" s="244">
        <v>159</v>
      </c>
      <c r="C10" s="44">
        <v>42.175066312997352</v>
      </c>
      <c r="D10" s="130">
        <v>495</v>
      </c>
      <c r="E10" s="45">
        <v>14.452554744525548</v>
      </c>
      <c r="F10" s="246">
        <v>18</v>
      </c>
      <c r="G10" s="44">
        <v>20</v>
      </c>
      <c r="H10" s="130">
        <v>788</v>
      </c>
      <c r="I10" s="45">
        <v>15.619425173439049</v>
      </c>
      <c r="J10" s="42">
        <v>-4.6242774566473912</v>
      </c>
      <c r="K10" s="247">
        <v>-35.714285714285708</v>
      </c>
      <c r="L10" s="42">
        <v>1.2853470437018046</v>
      </c>
    </row>
    <row r="11" spans="1:12" x14ac:dyDescent="0.25">
      <c r="A11" s="243" t="s">
        <v>228</v>
      </c>
      <c r="B11" s="244">
        <v>66</v>
      </c>
      <c r="C11" s="44">
        <v>17.50663129973475</v>
      </c>
      <c r="D11" s="117">
        <v>533</v>
      </c>
      <c r="E11" s="45">
        <v>15.562043795620436</v>
      </c>
      <c r="F11" s="244">
        <v>15</v>
      </c>
      <c r="G11" s="44">
        <v>16.666666666666664</v>
      </c>
      <c r="H11" s="117">
        <v>760</v>
      </c>
      <c r="I11" s="45">
        <v>15.064420218037661</v>
      </c>
      <c r="J11" s="42">
        <v>-1.4787430683918643</v>
      </c>
      <c r="K11" s="247">
        <v>0</v>
      </c>
      <c r="L11" s="42">
        <v>-6.7484662576687242</v>
      </c>
    </row>
    <row r="12" spans="1:12" x14ac:dyDescent="0.25">
      <c r="A12" s="253" t="s">
        <v>57</v>
      </c>
      <c r="B12" s="249">
        <v>318</v>
      </c>
      <c r="C12" s="44">
        <v>84.350132625994704</v>
      </c>
      <c r="D12" s="254">
        <v>1352</v>
      </c>
      <c r="E12" s="45">
        <v>39.474452554744524</v>
      </c>
      <c r="F12" s="249">
        <v>55</v>
      </c>
      <c r="G12" s="44">
        <v>61.111111111111114</v>
      </c>
      <c r="H12" s="254">
        <v>2096</v>
      </c>
      <c r="I12" s="45">
        <v>41.54608523290387</v>
      </c>
      <c r="J12" s="128">
        <v>-4.8557353976073188</v>
      </c>
      <c r="K12" s="129">
        <v>-21.428571428571431</v>
      </c>
      <c r="L12" s="128">
        <v>-2.5116279069767415</v>
      </c>
    </row>
    <row r="13" spans="1:12" ht="15.75" thickBot="1" x14ac:dyDescent="0.3">
      <c r="A13" s="306" t="s">
        <v>168</v>
      </c>
      <c r="B13" s="307">
        <v>377</v>
      </c>
      <c r="C13" s="308">
        <v>100</v>
      </c>
      <c r="D13" s="307">
        <v>3425</v>
      </c>
      <c r="E13" s="308">
        <v>100</v>
      </c>
      <c r="F13" s="307">
        <v>90</v>
      </c>
      <c r="G13" s="308">
        <v>100</v>
      </c>
      <c r="H13" s="307">
        <v>5045</v>
      </c>
      <c r="I13" s="308">
        <v>100</v>
      </c>
      <c r="J13" s="309">
        <v>-2.3660205245153918</v>
      </c>
      <c r="K13" s="309">
        <v>-15.094339622641513</v>
      </c>
      <c r="L13" s="309">
        <v>-2.8312788906009132</v>
      </c>
    </row>
  </sheetData>
  <mergeCells count="4">
    <mergeCell ref="A3:A5"/>
    <mergeCell ref="B3:I4"/>
    <mergeCell ref="J3:L3"/>
    <mergeCell ref="J4:L4"/>
  </mergeCells>
  <pageMargins left="0.31496062992125984" right="0.31496062992125984" top="0.74803149606299213" bottom="0.74803149606299213" header="0.31496062992125984" footer="0.31496062992125984"/>
  <pageSetup paperSize="9" scale="14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H16"/>
  <sheetViews>
    <sheetView zoomScaleNormal="100" workbookViewId="0">
      <selection activeCell="E22" sqref="E22"/>
    </sheetView>
  </sheetViews>
  <sheetFormatPr defaultRowHeight="15" x14ac:dyDescent="0.25"/>
  <cols>
    <col min="1" max="1" width="21.5703125" customWidth="1"/>
    <col min="2" max="2" width="9.140625" customWidth="1"/>
  </cols>
  <sheetData>
    <row r="2" spans="1:8" x14ac:dyDescent="0.25">
      <c r="A2" s="37" t="s">
        <v>262</v>
      </c>
    </row>
    <row r="3" spans="1:8" x14ac:dyDescent="0.25">
      <c r="A3" s="311" t="s">
        <v>229</v>
      </c>
      <c r="B3" s="311"/>
      <c r="C3" s="311"/>
      <c r="D3" s="311"/>
      <c r="E3" s="311"/>
    </row>
    <row r="4" spans="1:8" x14ac:dyDescent="0.25">
      <c r="A4" s="370" t="s">
        <v>51</v>
      </c>
      <c r="B4" s="321">
        <v>2017</v>
      </c>
      <c r="C4" s="321"/>
      <c r="D4" s="328">
        <v>2016</v>
      </c>
      <c r="E4" s="328"/>
    </row>
    <row r="5" spans="1:8" x14ac:dyDescent="0.25">
      <c r="A5" s="364"/>
      <c r="B5" s="321"/>
      <c r="C5" s="321"/>
      <c r="D5" s="328"/>
      <c r="E5" s="328"/>
    </row>
    <row r="6" spans="1:8" ht="27" x14ac:dyDescent="0.25">
      <c r="A6" s="371"/>
      <c r="B6" s="215" t="s">
        <v>206</v>
      </c>
      <c r="C6" s="215" t="s">
        <v>6</v>
      </c>
      <c r="D6" s="215" t="s">
        <v>206</v>
      </c>
      <c r="E6" s="215" t="s">
        <v>6</v>
      </c>
    </row>
    <row r="7" spans="1:8" x14ac:dyDescent="0.25">
      <c r="A7" s="127" t="s">
        <v>52</v>
      </c>
      <c r="B7" s="42">
        <v>1.4398848092152627</v>
      </c>
      <c r="C7" s="43">
        <v>1.023541453428864</v>
      </c>
      <c r="D7" s="42">
        <v>1.2301013024602026</v>
      </c>
      <c r="E7" s="43">
        <v>0.86294416243654826</v>
      </c>
    </row>
    <row r="8" spans="1:8" x14ac:dyDescent="0.25">
      <c r="A8" s="127" t="s">
        <v>53</v>
      </c>
      <c r="B8" s="42">
        <v>2.1929824561403506</v>
      </c>
      <c r="C8" s="43">
        <v>1.4563106796116505</v>
      </c>
      <c r="D8" s="42">
        <v>2.6950354609929077</v>
      </c>
      <c r="E8" s="43">
        <v>1.7148014440433215</v>
      </c>
    </row>
    <row r="9" spans="1:8" ht="15.75" thickBot="1" x14ac:dyDescent="0.3">
      <c r="A9" s="255" t="s">
        <v>54</v>
      </c>
      <c r="B9" s="256">
        <v>1.6883743367100821</v>
      </c>
      <c r="C9" s="257">
        <v>1.1729222520107239</v>
      </c>
      <c r="D9" s="258">
        <v>1.7249640632486822</v>
      </c>
      <c r="E9" s="259">
        <v>1.1695906432748537</v>
      </c>
    </row>
    <row r="10" spans="1:8" x14ac:dyDescent="0.25">
      <c r="A10" s="127" t="s">
        <v>55</v>
      </c>
      <c r="B10" s="128">
        <v>6.7901234567901234</v>
      </c>
      <c r="C10" s="129">
        <v>3.8596491228070176</v>
      </c>
      <c r="D10" s="128">
        <v>7.4792243767313016</v>
      </c>
      <c r="E10" s="129">
        <v>4.6232876712328768</v>
      </c>
    </row>
    <row r="11" spans="1:8" x14ac:dyDescent="0.25">
      <c r="A11" s="127" t="s">
        <v>56</v>
      </c>
      <c r="B11" s="42">
        <v>3.6363636363636362</v>
      </c>
      <c r="C11" s="43">
        <v>2.2332506203473943</v>
      </c>
      <c r="D11" s="42">
        <v>5.3949903660886322</v>
      </c>
      <c r="E11" s="43">
        <v>3.4739454094292808</v>
      </c>
    </row>
    <row r="12" spans="1:8" x14ac:dyDescent="0.25">
      <c r="A12" s="127" t="s">
        <v>228</v>
      </c>
      <c r="B12" s="42">
        <v>2.8142589118198873</v>
      </c>
      <c r="C12" s="43">
        <v>1.935483870967742</v>
      </c>
      <c r="D12" s="42">
        <v>2.7726432532347505</v>
      </c>
      <c r="E12" s="43">
        <v>1.8072289156626504</v>
      </c>
    </row>
    <row r="13" spans="1:8" ht="15.75" thickBot="1" x14ac:dyDescent="0.3">
      <c r="A13" s="260" t="s">
        <v>57</v>
      </c>
      <c r="B13" s="256">
        <v>4.0680473372781067</v>
      </c>
      <c r="C13" s="257">
        <v>2.5569502556950252</v>
      </c>
      <c r="D13" s="258">
        <v>4.9261083743842367</v>
      </c>
      <c r="E13" s="259">
        <v>3.1531531531531529</v>
      </c>
    </row>
    <row r="14" spans="1:8" x14ac:dyDescent="0.25">
      <c r="A14" s="46" t="s">
        <v>168</v>
      </c>
      <c r="B14" s="47">
        <v>2.6277372262773722</v>
      </c>
      <c r="C14" s="47">
        <v>1.7526777020447908</v>
      </c>
      <c r="D14" s="47">
        <v>3.0216647662485747</v>
      </c>
      <c r="E14" s="47">
        <v>2.0007550018875047</v>
      </c>
    </row>
    <row r="15" spans="1:8" x14ac:dyDescent="0.25">
      <c r="A15" s="372" t="s">
        <v>301</v>
      </c>
      <c r="B15" s="372"/>
      <c r="C15" s="372"/>
      <c r="D15" s="372"/>
      <c r="E15" s="372"/>
      <c r="F15" s="372"/>
      <c r="G15" s="372"/>
      <c r="H15" s="372"/>
    </row>
    <row r="16" spans="1:8" x14ac:dyDescent="0.25">
      <c r="A16" s="33" t="s">
        <v>302</v>
      </c>
      <c r="B16" s="33"/>
      <c r="C16" s="33"/>
      <c r="D16" s="33"/>
      <c r="E16" s="33"/>
      <c r="F16" s="33"/>
      <c r="G16" s="33"/>
      <c r="H16" s="33"/>
    </row>
  </sheetData>
  <mergeCells count="5">
    <mergeCell ref="A3:E3"/>
    <mergeCell ref="A4:A6"/>
    <mergeCell ref="B4:C5"/>
    <mergeCell ref="D4:E5"/>
    <mergeCell ref="A15:H15"/>
  </mergeCells>
  <pageMargins left="0.31496062992125984" right="0.31496062992125984" top="0.15748031496062992" bottom="0.15748031496062992" header="0.31496062992125984" footer="0.31496062992125984"/>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21"/>
  <sheetViews>
    <sheetView zoomScaleNormal="100" workbookViewId="0">
      <selection activeCell="H16" sqref="H16"/>
    </sheetView>
  </sheetViews>
  <sheetFormatPr defaultColWidth="9.140625" defaultRowHeight="11.25" x14ac:dyDescent="0.2"/>
  <cols>
    <col min="1" max="1" width="25" style="4" customWidth="1"/>
    <col min="2" max="2" width="9.140625" style="1" customWidth="1"/>
    <col min="3" max="7" width="9.140625" style="1"/>
    <col min="8" max="8" width="10.7109375" style="3" customWidth="1"/>
    <col min="9" max="16384" width="9.140625" style="1"/>
  </cols>
  <sheetData>
    <row r="1" spans="1:9" ht="15" x14ac:dyDescent="0.25">
      <c r="A1" s="310" t="s">
        <v>303</v>
      </c>
      <c r="B1" s="320"/>
      <c r="C1" s="320"/>
      <c r="D1" s="320"/>
      <c r="E1" s="320"/>
      <c r="F1" s="320"/>
      <c r="G1" s="320"/>
      <c r="H1" s="320"/>
      <c r="I1" s="320"/>
    </row>
    <row r="2" spans="1:9" ht="15" x14ac:dyDescent="0.25">
      <c r="A2" s="38" t="s">
        <v>304</v>
      </c>
      <c r="B2" s="261"/>
      <c r="C2" s="261"/>
      <c r="D2" s="261"/>
      <c r="E2" s="261"/>
      <c r="F2" s="261"/>
      <c r="G2" s="261"/>
      <c r="H2" s="186"/>
      <c r="I2"/>
    </row>
    <row r="3" spans="1:9" ht="15" x14ac:dyDescent="0.25">
      <c r="A3" s="373" t="s">
        <v>71</v>
      </c>
      <c r="B3" s="374" t="s">
        <v>21</v>
      </c>
      <c r="C3" s="374"/>
      <c r="D3" s="374"/>
      <c r="E3" s="375" t="s">
        <v>22</v>
      </c>
      <c r="F3" s="375"/>
      <c r="G3" s="375"/>
      <c r="H3" s="376" t="s">
        <v>150</v>
      </c>
      <c r="I3"/>
    </row>
    <row r="4" spans="1:9" ht="15" x14ac:dyDescent="0.25">
      <c r="A4" s="373"/>
      <c r="B4" s="130" t="s">
        <v>0</v>
      </c>
      <c r="C4" s="130" t="s">
        <v>1</v>
      </c>
      <c r="D4" s="130" t="s">
        <v>2</v>
      </c>
      <c r="E4" s="130" t="s">
        <v>0</v>
      </c>
      <c r="F4" s="130" t="s">
        <v>1</v>
      </c>
      <c r="G4" s="130" t="s">
        <v>2</v>
      </c>
      <c r="H4" s="376"/>
      <c r="I4"/>
    </row>
    <row r="5" spans="1:9" ht="15" x14ac:dyDescent="0.25">
      <c r="A5" s="71" t="s">
        <v>59</v>
      </c>
      <c r="B5" s="63">
        <v>214</v>
      </c>
      <c r="C5" s="64">
        <v>20</v>
      </c>
      <c r="D5" s="63">
        <v>382</v>
      </c>
      <c r="E5" s="131">
        <v>6.25</v>
      </c>
      <c r="F5" s="51">
        <v>22.22</v>
      </c>
      <c r="G5" s="131">
        <v>7.57</v>
      </c>
      <c r="H5" s="51">
        <v>9.3457943925233646</v>
      </c>
      <c r="I5"/>
    </row>
    <row r="6" spans="1:9" ht="15" x14ac:dyDescent="0.25">
      <c r="A6" s="71" t="s">
        <v>60</v>
      </c>
      <c r="B6" s="63">
        <v>1023</v>
      </c>
      <c r="C6" s="64">
        <v>24</v>
      </c>
      <c r="D6" s="63">
        <v>1625</v>
      </c>
      <c r="E6" s="131">
        <v>29.87</v>
      </c>
      <c r="F6" s="51">
        <v>26.67</v>
      </c>
      <c r="G6" s="131">
        <v>32.21</v>
      </c>
      <c r="H6" s="51">
        <v>2.3460410557184752</v>
      </c>
      <c r="I6"/>
    </row>
    <row r="7" spans="1:9" ht="15" x14ac:dyDescent="0.25">
      <c r="A7" s="71" t="s">
        <v>61</v>
      </c>
      <c r="B7" s="63">
        <v>358</v>
      </c>
      <c r="C7" s="64">
        <v>3</v>
      </c>
      <c r="D7" s="63">
        <v>491</v>
      </c>
      <c r="E7" s="131">
        <v>10.45</v>
      </c>
      <c r="F7" s="51">
        <v>3.33</v>
      </c>
      <c r="G7" s="131">
        <v>9.73</v>
      </c>
      <c r="H7" s="51">
        <v>0.83798882681564246</v>
      </c>
      <c r="I7"/>
    </row>
    <row r="8" spans="1:9" ht="15" x14ac:dyDescent="0.25">
      <c r="A8" s="71" t="s">
        <v>62</v>
      </c>
      <c r="B8" s="63">
        <v>629</v>
      </c>
      <c r="C8" s="64">
        <v>2</v>
      </c>
      <c r="D8" s="63">
        <v>1071</v>
      </c>
      <c r="E8" s="131">
        <v>18.36</v>
      </c>
      <c r="F8" s="51">
        <v>2.2200000000000002</v>
      </c>
      <c r="G8" s="131">
        <v>21.23</v>
      </c>
      <c r="H8" s="51">
        <v>0.31796502384737679</v>
      </c>
      <c r="I8"/>
    </row>
    <row r="9" spans="1:9" ht="15" x14ac:dyDescent="0.25">
      <c r="A9" s="71" t="s">
        <v>305</v>
      </c>
      <c r="B9" s="63">
        <v>93</v>
      </c>
      <c r="C9" s="64" t="s">
        <v>8</v>
      </c>
      <c r="D9" s="63">
        <v>148</v>
      </c>
      <c r="E9" s="131">
        <v>2.72</v>
      </c>
      <c r="F9" s="51" t="s">
        <v>8</v>
      </c>
      <c r="G9" s="131">
        <v>2.93</v>
      </c>
      <c r="H9" s="51" t="s">
        <v>8</v>
      </c>
      <c r="I9"/>
    </row>
    <row r="10" spans="1:9" ht="15" x14ac:dyDescent="0.25">
      <c r="A10" s="132" t="s">
        <v>63</v>
      </c>
      <c r="B10" s="133">
        <v>2317</v>
      </c>
      <c r="C10" s="134">
        <v>49</v>
      </c>
      <c r="D10" s="133">
        <v>3717</v>
      </c>
      <c r="E10" s="135">
        <v>67.650000000000006</v>
      </c>
      <c r="F10" s="136">
        <v>54.44</v>
      </c>
      <c r="G10" s="135">
        <v>73.680000000000007</v>
      </c>
      <c r="H10" s="136">
        <v>2.1148036253776437</v>
      </c>
      <c r="I10"/>
    </row>
    <row r="11" spans="1:9" ht="15" x14ac:dyDescent="0.25">
      <c r="A11" s="71" t="s">
        <v>64</v>
      </c>
      <c r="B11" s="63">
        <v>460</v>
      </c>
      <c r="C11" s="64">
        <v>11</v>
      </c>
      <c r="D11" s="63">
        <v>506</v>
      </c>
      <c r="E11" s="131">
        <v>13.43</v>
      </c>
      <c r="F11" s="51">
        <v>12.22</v>
      </c>
      <c r="G11" s="131">
        <v>10.029999999999999</v>
      </c>
      <c r="H11" s="51">
        <v>2.3913043478260869</v>
      </c>
      <c r="I11"/>
    </row>
    <row r="12" spans="1:9" ht="15" x14ac:dyDescent="0.25">
      <c r="A12" s="71" t="s">
        <v>65</v>
      </c>
      <c r="B12" s="63">
        <v>39</v>
      </c>
      <c r="C12" s="64" t="s">
        <v>8</v>
      </c>
      <c r="D12" s="63">
        <v>46</v>
      </c>
      <c r="E12" s="131">
        <v>1.1399999999999999</v>
      </c>
      <c r="F12" s="51" t="s">
        <v>8</v>
      </c>
      <c r="G12" s="131">
        <v>0.91</v>
      </c>
      <c r="H12" s="51" t="s">
        <v>8</v>
      </c>
      <c r="I12"/>
    </row>
    <row r="13" spans="1:9" ht="15" x14ac:dyDescent="0.25">
      <c r="A13" s="71" t="s">
        <v>66</v>
      </c>
      <c r="B13" s="63">
        <v>188</v>
      </c>
      <c r="C13" s="64">
        <v>9</v>
      </c>
      <c r="D13" s="63">
        <v>258</v>
      </c>
      <c r="E13" s="131">
        <v>5.49</v>
      </c>
      <c r="F13" s="51">
        <v>10</v>
      </c>
      <c r="G13" s="131">
        <v>5.1100000000000003</v>
      </c>
      <c r="H13" s="51">
        <v>4.7872340425531918</v>
      </c>
      <c r="I13"/>
    </row>
    <row r="14" spans="1:9" ht="15" x14ac:dyDescent="0.25">
      <c r="A14" s="71" t="s">
        <v>230</v>
      </c>
      <c r="B14" s="63">
        <v>1</v>
      </c>
      <c r="C14" s="64" t="s">
        <v>8</v>
      </c>
      <c r="D14" s="63">
        <v>2</v>
      </c>
      <c r="E14" s="64" t="s">
        <v>8</v>
      </c>
      <c r="F14" s="51" t="s">
        <v>8</v>
      </c>
      <c r="G14" s="64" t="s">
        <v>8</v>
      </c>
      <c r="H14" s="51" t="s">
        <v>8</v>
      </c>
      <c r="I14"/>
    </row>
    <row r="15" spans="1:9" ht="15" x14ac:dyDescent="0.25">
      <c r="A15" s="71" t="s">
        <v>67</v>
      </c>
      <c r="B15" s="63">
        <v>375</v>
      </c>
      <c r="C15" s="64">
        <v>19</v>
      </c>
      <c r="D15" s="63">
        <v>468</v>
      </c>
      <c r="E15" s="131">
        <v>10.95</v>
      </c>
      <c r="F15" s="51">
        <v>21.11</v>
      </c>
      <c r="G15" s="131">
        <v>9.2799999999999994</v>
      </c>
      <c r="H15" s="51">
        <v>5.0666666666666664</v>
      </c>
      <c r="I15"/>
    </row>
    <row r="16" spans="1:9" ht="15" x14ac:dyDescent="0.25">
      <c r="A16" s="71" t="s">
        <v>68</v>
      </c>
      <c r="B16" s="63">
        <v>9</v>
      </c>
      <c r="C16" s="64" t="s">
        <v>8</v>
      </c>
      <c r="D16" s="63">
        <v>11</v>
      </c>
      <c r="E16" s="131">
        <v>0.26</v>
      </c>
      <c r="F16" s="51" t="s">
        <v>8</v>
      </c>
      <c r="G16" s="131">
        <v>0.22</v>
      </c>
      <c r="H16" s="51" t="s">
        <v>8</v>
      </c>
      <c r="I16"/>
    </row>
    <row r="17" spans="1:9" ht="15" x14ac:dyDescent="0.25">
      <c r="A17" s="71" t="s">
        <v>69</v>
      </c>
      <c r="B17" s="63">
        <v>36</v>
      </c>
      <c r="C17" s="64">
        <v>2</v>
      </c>
      <c r="D17" s="63">
        <v>37</v>
      </c>
      <c r="E17" s="131">
        <v>1.05</v>
      </c>
      <c r="F17" s="51">
        <v>2.2200000000000002</v>
      </c>
      <c r="G17" s="131">
        <v>0.73</v>
      </c>
      <c r="H17" s="51">
        <v>5.5555555555555554</v>
      </c>
      <c r="I17"/>
    </row>
    <row r="18" spans="1:9" ht="15" x14ac:dyDescent="0.25">
      <c r="A18" s="132" t="s">
        <v>70</v>
      </c>
      <c r="B18" s="133">
        <v>1108</v>
      </c>
      <c r="C18" s="134">
        <v>41</v>
      </c>
      <c r="D18" s="133">
        <v>1328</v>
      </c>
      <c r="E18" s="135">
        <v>32.35</v>
      </c>
      <c r="F18" s="136">
        <v>45.56</v>
      </c>
      <c r="G18" s="135">
        <v>26.32</v>
      </c>
      <c r="H18" s="136">
        <v>3.7003610108303246</v>
      </c>
      <c r="I18"/>
    </row>
    <row r="19" spans="1:9" ht="15" x14ac:dyDescent="0.25">
      <c r="A19" s="78" t="s">
        <v>152</v>
      </c>
      <c r="B19" s="137">
        <v>3425</v>
      </c>
      <c r="C19" s="137">
        <v>90</v>
      </c>
      <c r="D19" s="137">
        <v>5045</v>
      </c>
      <c r="E19" s="68">
        <v>100</v>
      </c>
      <c r="F19" s="80">
        <v>100</v>
      </c>
      <c r="G19" s="68">
        <v>100</v>
      </c>
      <c r="H19" s="68">
        <v>2.6277372262773722</v>
      </c>
      <c r="I19"/>
    </row>
    <row r="20" spans="1:9" ht="15" x14ac:dyDescent="0.25">
      <c r="A20" s="148" t="s">
        <v>292</v>
      </c>
      <c r="B20" s="148"/>
      <c r="C20" s="148"/>
      <c r="D20" s="148"/>
      <c r="E20" s="148"/>
      <c r="F20"/>
      <c r="G20"/>
      <c r="H20"/>
      <c r="I20"/>
    </row>
    <row r="21" spans="1:9" ht="15" x14ac:dyDescent="0.25">
      <c r="A21"/>
      <c r="B21"/>
      <c r="C21"/>
      <c r="D21"/>
      <c r="E21"/>
      <c r="F21"/>
      <c r="G21"/>
      <c r="H21"/>
      <c r="I21"/>
    </row>
  </sheetData>
  <mergeCells count="5">
    <mergeCell ref="A1:I1"/>
    <mergeCell ref="A3:A4"/>
    <mergeCell ref="B3:D3"/>
    <mergeCell ref="E3:G3"/>
    <mergeCell ref="H3:H4"/>
  </mergeCells>
  <pageMargins left="0.31496062992125984" right="0.31496062992125984" top="0.74803149606299213" bottom="0.74803149606299213" header="0.31496062992125984" footer="0.31496062992125984"/>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3:J33"/>
  <sheetViews>
    <sheetView topLeftCell="C1" zoomScaleNormal="100" workbookViewId="0">
      <selection activeCell="E12" sqref="E12"/>
    </sheetView>
  </sheetViews>
  <sheetFormatPr defaultRowHeight="15" x14ac:dyDescent="0.25"/>
  <cols>
    <col min="1" max="1" width="61.85546875" customWidth="1"/>
    <col min="2" max="7" width="9.5703125" customWidth="1"/>
  </cols>
  <sheetData>
    <row r="3" spans="1:10" x14ac:dyDescent="0.25">
      <c r="A3" s="11" t="s">
        <v>263</v>
      </c>
    </row>
    <row r="4" spans="1:10" x14ac:dyDescent="0.25">
      <c r="A4" s="38" t="s">
        <v>231</v>
      </c>
    </row>
    <row r="5" spans="1:10" x14ac:dyDescent="0.25">
      <c r="A5" s="378" t="s">
        <v>153</v>
      </c>
      <c r="B5" s="379" t="s">
        <v>10</v>
      </c>
      <c r="C5" s="379"/>
      <c r="D5" s="352" t="s">
        <v>72</v>
      </c>
      <c r="E5" s="352"/>
      <c r="F5" s="379" t="s">
        <v>12</v>
      </c>
      <c r="G5" s="379"/>
    </row>
    <row r="6" spans="1:10" x14ac:dyDescent="0.25">
      <c r="A6" s="378"/>
      <c r="B6" s="138" t="s">
        <v>21</v>
      </c>
      <c r="C6" s="84" t="s">
        <v>20</v>
      </c>
      <c r="D6" s="138" t="s">
        <v>21</v>
      </c>
      <c r="E6" s="84" t="s">
        <v>20</v>
      </c>
      <c r="F6" s="138" t="s">
        <v>21</v>
      </c>
      <c r="G6" s="84" t="s">
        <v>20</v>
      </c>
    </row>
    <row r="7" spans="1:10" x14ac:dyDescent="0.25">
      <c r="A7" s="85" t="s">
        <v>73</v>
      </c>
      <c r="B7" s="139">
        <v>301</v>
      </c>
      <c r="C7" s="140">
        <v>10.815666546891842</v>
      </c>
      <c r="D7" s="139">
        <v>255</v>
      </c>
      <c r="E7" s="140">
        <v>16.335682254964766</v>
      </c>
      <c r="F7" s="139">
        <v>556</v>
      </c>
      <c r="G7" s="207">
        <v>12.79926335174954</v>
      </c>
      <c r="I7" s="159"/>
    </row>
    <row r="8" spans="1:10" x14ac:dyDescent="0.25">
      <c r="A8" s="85" t="s">
        <v>74</v>
      </c>
      <c r="B8" s="139">
        <v>608</v>
      </c>
      <c r="C8" s="140">
        <v>21.846927775781531</v>
      </c>
      <c r="D8" s="139">
        <v>111</v>
      </c>
      <c r="E8" s="140">
        <v>7.1108263933376037</v>
      </c>
      <c r="F8" s="139">
        <v>719</v>
      </c>
      <c r="G8" s="207">
        <v>16.551565377532228</v>
      </c>
    </row>
    <row r="9" spans="1:10" x14ac:dyDescent="0.25">
      <c r="A9" s="85" t="s">
        <v>311</v>
      </c>
      <c r="B9" s="139">
        <v>337</v>
      </c>
      <c r="C9" s="140">
        <v>12.109234638878908</v>
      </c>
      <c r="D9" s="139">
        <v>49</v>
      </c>
      <c r="E9" s="140">
        <v>3.1390134529147984</v>
      </c>
      <c r="F9" s="139">
        <v>386</v>
      </c>
      <c r="G9" s="207">
        <v>8.8858195211786359</v>
      </c>
    </row>
    <row r="10" spans="1:10" x14ac:dyDescent="0.25">
      <c r="A10" s="85" t="s">
        <v>306</v>
      </c>
      <c r="B10" s="139">
        <v>117</v>
      </c>
      <c r="C10" s="140">
        <v>4.2040962989579596</v>
      </c>
      <c r="D10" s="139">
        <v>24</v>
      </c>
      <c r="E10" s="140">
        <v>1.5374759769378605</v>
      </c>
      <c r="F10" s="139">
        <v>141</v>
      </c>
      <c r="G10" s="207">
        <v>3.2458563535911602</v>
      </c>
    </row>
    <row r="11" spans="1:10" x14ac:dyDescent="0.25">
      <c r="A11" s="85" t="s">
        <v>308</v>
      </c>
      <c r="B11" s="139">
        <v>118</v>
      </c>
      <c r="C11" s="140">
        <v>4.2400287459575994</v>
      </c>
      <c r="D11" s="139">
        <v>32</v>
      </c>
      <c r="E11" s="140">
        <v>2.0499679692504804</v>
      </c>
      <c r="F11" s="139">
        <v>150</v>
      </c>
      <c r="G11" s="207">
        <v>3.4530386740331496</v>
      </c>
    </row>
    <row r="12" spans="1:10" x14ac:dyDescent="0.25">
      <c r="A12" s="85" t="s">
        <v>307</v>
      </c>
      <c r="B12" s="139">
        <v>36</v>
      </c>
      <c r="C12" s="140">
        <v>1.2935680919870642</v>
      </c>
      <c r="D12" s="141">
        <v>6</v>
      </c>
      <c r="E12" s="23" t="s">
        <v>8</v>
      </c>
      <c r="F12" s="139">
        <v>42</v>
      </c>
      <c r="G12" s="207">
        <v>0.96685082872928174</v>
      </c>
    </row>
    <row r="13" spans="1:10" x14ac:dyDescent="0.25">
      <c r="A13" s="85" t="s">
        <v>75</v>
      </c>
      <c r="B13" s="139">
        <v>241</v>
      </c>
      <c r="C13" s="140">
        <v>8.6597197269134014</v>
      </c>
      <c r="D13" s="139">
        <v>200</v>
      </c>
      <c r="E13" s="140">
        <v>12.812299807815503</v>
      </c>
      <c r="F13" s="139">
        <v>441</v>
      </c>
      <c r="G13" s="207">
        <v>10.151933701657459</v>
      </c>
      <c r="J13" s="159">
        <f>SUM(G7+G8+G13)</f>
        <v>39.502762430939228</v>
      </c>
    </row>
    <row r="14" spans="1:10" x14ac:dyDescent="0.25">
      <c r="A14" s="85" t="s">
        <v>309</v>
      </c>
      <c r="B14" s="139">
        <v>229</v>
      </c>
      <c r="C14" s="140">
        <v>8.2285303629177147</v>
      </c>
      <c r="D14" s="139">
        <v>195</v>
      </c>
      <c r="E14" s="140">
        <v>12.491992312620114</v>
      </c>
      <c r="F14" s="139">
        <v>424</v>
      </c>
      <c r="G14" s="207">
        <v>9.7605893186003687</v>
      </c>
    </row>
    <row r="15" spans="1:10" x14ac:dyDescent="0.25">
      <c r="A15" s="85" t="s">
        <v>310</v>
      </c>
      <c r="B15" s="139">
        <v>12</v>
      </c>
      <c r="C15" s="140">
        <v>0.43118936399568808</v>
      </c>
      <c r="D15" s="139">
        <v>5</v>
      </c>
      <c r="E15" s="140">
        <v>0.32030749519538759</v>
      </c>
      <c r="F15" s="139">
        <v>17</v>
      </c>
      <c r="G15" s="140">
        <v>0.39134438305709029</v>
      </c>
    </row>
    <row r="16" spans="1:10" x14ac:dyDescent="0.25">
      <c r="A16" s="85" t="s">
        <v>76</v>
      </c>
      <c r="B16" s="139">
        <v>267</v>
      </c>
      <c r="C16" s="140">
        <v>9.5939633489040617</v>
      </c>
      <c r="D16" s="139">
        <v>204</v>
      </c>
      <c r="E16" s="140">
        <v>13.068545803971812</v>
      </c>
      <c r="F16" s="139">
        <v>471</v>
      </c>
      <c r="G16" s="140">
        <v>10.842541436464089</v>
      </c>
    </row>
    <row r="17" spans="1:7" x14ac:dyDescent="0.25">
      <c r="A17" s="85" t="s">
        <v>77</v>
      </c>
      <c r="B17" s="139">
        <v>163</v>
      </c>
      <c r="C17" s="140">
        <v>5.8569888609414305</v>
      </c>
      <c r="D17" s="139">
        <v>70</v>
      </c>
      <c r="E17" s="140">
        <v>4.4843049327354256</v>
      </c>
      <c r="F17" s="139">
        <v>233</v>
      </c>
      <c r="G17" s="140">
        <v>5.3637200736648252</v>
      </c>
    </row>
    <row r="18" spans="1:7" x14ac:dyDescent="0.25">
      <c r="A18" s="85" t="s">
        <v>78</v>
      </c>
      <c r="B18" s="139">
        <v>62</v>
      </c>
      <c r="C18" s="140">
        <v>2.2278117139777218</v>
      </c>
      <c r="D18" s="139">
        <v>16</v>
      </c>
      <c r="E18" s="140">
        <v>1.0249839846252402</v>
      </c>
      <c r="F18" s="139">
        <v>78</v>
      </c>
      <c r="G18" s="140">
        <v>1.7955801104972375</v>
      </c>
    </row>
    <row r="19" spans="1:7" x14ac:dyDescent="0.25">
      <c r="A19" s="85" t="s">
        <v>79</v>
      </c>
      <c r="B19" s="139">
        <v>48</v>
      </c>
      <c r="C19" s="140">
        <v>1.7247574559827523</v>
      </c>
      <c r="D19" s="139">
        <v>52</v>
      </c>
      <c r="E19" s="140">
        <v>3.3311979500320303</v>
      </c>
      <c r="F19" s="139">
        <v>100</v>
      </c>
      <c r="G19" s="140">
        <v>2.3020257826887662</v>
      </c>
    </row>
    <row r="20" spans="1:7" x14ac:dyDescent="0.25">
      <c r="A20" s="85" t="s">
        <v>80</v>
      </c>
      <c r="B20" s="139">
        <v>53</v>
      </c>
      <c r="C20" s="140">
        <v>1.9044196909809556</v>
      </c>
      <c r="D20" s="139">
        <v>31</v>
      </c>
      <c r="E20" s="140">
        <v>1.9859064702114029</v>
      </c>
      <c r="F20" s="139">
        <v>84</v>
      </c>
      <c r="G20" s="140">
        <v>1.9337016574585635</v>
      </c>
    </row>
    <row r="21" spans="1:7" x14ac:dyDescent="0.25">
      <c r="A21" s="85" t="s">
        <v>81</v>
      </c>
      <c r="B21" s="139">
        <v>213</v>
      </c>
      <c r="C21" s="140">
        <v>7.6536112109234642</v>
      </c>
      <c r="D21" s="141">
        <v>3</v>
      </c>
      <c r="E21" s="174">
        <v>0.19218449711723257</v>
      </c>
      <c r="F21" s="139">
        <v>216</v>
      </c>
      <c r="G21" s="140">
        <v>4.972375690607735</v>
      </c>
    </row>
    <row r="22" spans="1:7" x14ac:dyDescent="0.25">
      <c r="A22" s="85" t="s">
        <v>82</v>
      </c>
      <c r="B22" s="139">
        <v>44</v>
      </c>
      <c r="C22" s="140">
        <v>1.5810276679841897</v>
      </c>
      <c r="D22" s="139">
        <v>100</v>
      </c>
      <c r="E22" s="140">
        <v>6.4061499039077514</v>
      </c>
      <c r="F22" s="139">
        <v>144</v>
      </c>
      <c r="G22" s="140">
        <v>3.3149171270718232</v>
      </c>
    </row>
    <row r="23" spans="1:7" x14ac:dyDescent="0.25">
      <c r="A23" s="85" t="s">
        <v>83</v>
      </c>
      <c r="B23" s="139">
        <v>24</v>
      </c>
      <c r="C23" s="140">
        <v>0.86237872799137616</v>
      </c>
      <c r="D23" s="139">
        <v>7</v>
      </c>
      <c r="E23" s="140">
        <v>0.44843049327354262</v>
      </c>
      <c r="F23" s="139">
        <v>31</v>
      </c>
      <c r="G23" s="140">
        <v>0.71362799263351751</v>
      </c>
    </row>
    <row r="24" spans="1:7" x14ac:dyDescent="0.25">
      <c r="A24" s="85" t="s">
        <v>84</v>
      </c>
      <c r="B24" s="139">
        <v>12</v>
      </c>
      <c r="C24" s="140">
        <v>0.43118936399568808</v>
      </c>
      <c r="D24" s="139">
        <v>36</v>
      </c>
      <c r="E24" s="140">
        <v>2.3062139654067906</v>
      </c>
      <c r="F24" s="139">
        <v>48</v>
      </c>
      <c r="G24" s="140">
        <v>1.1049723756906076</v>
      </c>
    </row>
    <row r="25" spans="1:7" x14ac:dyDescent="0.25">
      <c r="A25" s="85" t="s">
        <v>85</v>
      </c>
      <c r="B25" s="139">
        <v>12</v>
      </c>
      <c r="C25" s="140">
        <v>0.43118936399568808</v>
      </c>
      <c r="D25" s="139">
        <v>23</v>
      </c>
      <c r="E25" s="140">
        <v>1.4734144778987828</v>
      </c>
      <c r="F25" s="139">
        <v>35</v>
      </c>
      <c r="G25" s="140">
        <v>0.80570902394106814</v>
      </c>
    </row>
    <row r="26" spans="1:7" x14ac:dyDescent="0.25">
      <c r="A26" s="85" t="s">
        <v>86</v>
      </c>
      <c r="B26" s="139">
        <v>348</v>
      </c>
      <c r="C26" s="140">
        <v>12.504491555874955</v>
      </c>
      <c r="D26" s="139">
        <v>216</v>
      </c>
      <c r="E26" s="140">
        <v>13.837283792440743</v>
      </c>
      <c r="F26" s="139">
        <v>564</v>
      </c>
      <c r="G26" s="140">
        <v>12.983425414364641</v>
      </c>
    </row>
    <row r="27" spans="1:7" x14ac:dyDescent="0.25">
      <c r="A27" s="85" t="s">
        <v>87</v>
      </c>
      <c r="B27" s="139">
        <v>93</v>
      </c>
      <c r="C27" s="140">
        <v>3.3417175709665825</v>
      </c>
      <c r="D27" s="139">
        <v>42</v>
      </c>
      <c r="E27" s="140">
        <v>2.6905829596412558</v>
      </c>
      <c r="F27" s="139">
        <v>135</v>
      </c>
      <c r="G27" s="140">
        <v>3.1077348066298343</v>
      </c>
    </row>
    <row r="28" spans="1:7" x14ac:dyDescent="0.25">
      <c r="A28" s="85" t="s">
        <v>88</v>
      </c>
      <c r="B28" s="139">
        <v>146</v>
      </c>
      <c r="C28" s="140">
        <v>5.2461372619475384</v>
      </c>
      <c r="D28" s="139">
        <v>15</v>
      </c>
      <c r="E28" s="140">
        <v>0.96092248558616278</v>
      </c>
      <c r="F28" s="139">
        <v>161</v>
      </c>
      <c r="G28" s="140">
        <v>3.7062615101289138</v>
      </c>
    </row>
    <row r="29" spans="1:7" x14ac:dyDescent="0.25">
      <c r="A29" s="85" t="s">
        <v>89</v>
      </c>
      <c r="B29" s="139">
        <v>2635</v>
      </c>
      <c r="C29" s="140">
        <v>94.681997844053171</v>
      </c>
      <c r="D29" s="139">
        <v>1381</v>
      </c>
      <c r="E29" s="140">
        <v>88.46893017296604</v>
      </c>
      <c r="F29" s="139">
        <v>4016</v>
      </c>
      <c r="G29" s="140">
        <v>92.449355432780848</v>
      </c>
    </row>
    <row r="30" spans="1:7" x14ac:dyDescent="0.25">
      <c r="A30" s="85" t="s">
        <v>232</v>
      </c>
      <c r="B30" s="139">
        <v>148</v>
      </c>
      <c r="C30" s="140">
        <v>5.3180021559468198</v>
      </c>
      <c r="D30" s="139">
        <v>180</v>
      </c>
      <c r="E30" s="140">
        <v>11.531069827033953</v>
      </c>
      <c r="F30" s="139">
        <v>328</v>
      </c>
      <c r="G30" s="140">
        <v>7.5506445672191527</v>
      </c>
    </row>
    <row r="31" spans="1:7" x14ac:dyDescent="0.25">
      <c r="A31" s="94" t="s">
        <v>90</v>
      </c>
      <c r="B31" s="142">
        <v>2783</v>
      </c>
      <c r="C31" s="143">
        <v>100</v>
      </c>
      <c r="D31" s="142">
        <v>1561</v>
      </c>
      <c r="E31" s="143">
        <v>100</v>
      </c>
      <c r="F31" s="142">
        <v>4344</v>
      </c>
      <c r="G31" s="143">
        <v>100</v>
      </c>
    </row>
    <row r="32" spans="1:7" ht="26.25" customHeight="1" x14ac:dyDescent="0.25">
      <c r="A32" s="380" t="s">
        <v>118</v>
      </c>
      <c r="B32" s="381"/>
      <c r="C32" s="381"/>
      <c r="D32" s="381"/>
      <c r="E32" s="381"/>
      <c r="F32" s="381"/>
      <c r="G32" s="381"/>
    </row>
    <row r="33" spans="1:7" ht="50.25" customHeight="1" x14ac:dyDescent="0.3">
      <c r="A33" s="372" t="s">
        <v>91</v>
      </c>
      <c r="B33" s="377"/>
      <c r="C33" s="377"/>
      <c r="D33" s="377"/>
      <c r="E33" s="377"/>
      <c r="F33" s="377"/>
      <c r="G33" s="377"/>
    </row>
  </sheetData>
  <mergeCells count="6">
    <mergeCell ref="A33:G33"/>
    <mergeCell ref="A5:A6"/>
    <mergeCell ref="B5:C5"/>
    <mergeCell ref="D5:E5"/>
    <mergeCell ref="F5:G5"/>
    <mergeCell ref="A32:G32"/>
  </mergeCells>
  <pageMargins left="0.7" right="0.7" top="0.75" bottom="0.75" header="0.3" footer="0.3"/>
  <pageSetup paperSize="9" scale="9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3:K22"/>
  <sheetViews>
    <sheetView zoomScaleNormal="100" workbookViewId="0">
      <selection activeCell="K19" sqref="K19"/>
    </sheetView>
  </sheetViews>
  <sheetFormatPr defaultRowHeight="15" x14ac:dyDescent="0.25"/>
  <cols>
    <col min="1" max="1" width="12.85546875" customWidth="1"/>
    <col min="11" max="11" width="9.7109375" bestFit="1" customWidth="1"/>
  </cols>
  <sheetData>
    <row r="3" spans="1:9" x14ac:dyDescent="0.25">
      <c r="A3" s="191" t="s">
        <v>264</v>
      </c>
      <c r="B3" s="214"/>
      <c r="C3" s="214"/>
      <c r="D3" s="214"/>
      <c r="E3" s="214"/>
      <c r="F3" s="214"/>
      <c r="G3" s="214"/>
    </row>
    <row r="4" spans="1:9" x14ac:dyDescent="0.25">
      <c r="A4" s="38" t="s">
        <v>233</v>
      </c>
      <c r="B4" s="214"/>
      <c r="C4" s="214"/>
      <c r="D4" s="214"/>
      <c r="E4" s="214"/>
      <c r="F4" s="214"/>
      <c r="G4" s="214"/>
    </row>
    <row r="5" spans="1:9" x14ac:dyDescent="0.25">
      <c r="A5" s="353" t="s">
        <v>92</v>
      </c>
      <c r="B5" s="356" t="s">
        <v>1</v>
      </c>
      <c r="C5" s="356"/>
      <c r="D5" s="356"/>
      <c r="E5" s="356"/>
      <c r="F5" s="355" t="s">
        <v>2</v>
      </c>
      <c r="G5" s="355"/>
      <c r="H5" s="355"/>
      <c r="I5" s="355"/>
    </row>
    <row r="6" spans="1:9" ht="27" x14ac:dyDescent="0.25">
      <c r="A6" s="383"/>
      <c r="B6" s="144" t="s">
        <v>93</v>
      </c>
      <c r="C6" s="144" t="s">
        <v>94</v>
      </c>
      <c r="D6" s="144" t="s">
        <v>95</v>
      </c>
      <c r="E6" s="168" t="s">
        <v>12</v>
      </c>
      <c r="F6" s="144" t="s">
        <v>93</v>
      </c>
      <c r="G6" s="144" t="s">
        <v>94</v>
      </c>
      <c r="H6" s="144" t="s">
        <v>95</v>
      </c>
      <c r="I6" s="168" t="s">
        <v>12</v>
      </c>
    </row>
    <row r="7" spans="1:9" x14ac:dyDescent="0.25">
      <c r="A7" s="354"/>
      <c r="B7" s="382" t="s">
        <v>96</v>
      </c>
      <c r="C7" s="382"/>
      <c r="D7" s="382"/>
      <c r="E7" s="382"/>
      <c r="F7" s="382"/>
      <c r="G7" s="382"/>
      <c r="H7" s="382"/>
      <c r="I7" s="382"/>
    </row>
    <row r="8" spans="1:9" x14ac:dyDescent="0.25">
      <c r="A8" s="106" t="s">
        <v>97</v>
      </c>
      <c r="B8" s="22" t="s">
        <v>8</v>
      </c>
      <c r="C8" s="24">
        <v>1</v>
      </c>
      <c r="D8" s="22" t="s">
        <v>8</v>
      </c>
      <c r="E8" s="24">
        <v>1</v>
      </c>
      <c r="F8" s="22">
        <v>13</v>
      </c>
      <c r="G8" s="24">
        <v>183</v>
      </c>
      <c r="H8" s="22">
        <v>49</v>
      </c>
      <c r="I8" s="24">
        <v>245</v>
      </c>
    </row>
    <row r="9" spans="1:9" x14ac:dyDescent="0.25">
      <c r="A9" s="106" t="s">
        <v>98</v>
      </c>
      <c r="B9" s="204">
        <v>17</v>
      </c>
      <c r="C9" s="24">
        <v>7</v>
      </c>
      <c r="D9" s="22" t="s">
        <v>8</v>
      </c>
      <c r="E9" s="24">
        <v>24</v>
      </c>
      <c r="F9" s="22">
        <v>831</v>
      </c>
      <c r="G9" s="24">
        <v>477</v>
      </c>
      <c r="H9" s="22">
        <v>91</v>
      </c>
      <c r="I9" s="24">
        <v>1399</v>
      </c>
    </row>
    <row r="10" spans="1:9" x14ac:dyDescent="0.25">
      <c r="A10" s="106" t="s">
        <v>99</v>
      </c>
      <c r="B10" s="204">
        <v>17</v>
      </c>
      <c r="C10" s="24">
        <v>2</v>
      </c>
      <c r="D10" s="22">
        <v>1</v>
      </c>
      <c r="E10" s="24">
        <v>20</v>
      </c>
      <c r="F10" s="22">
        <v>981</v>
      </c>
      <c r="G10" s="24">
        <v>250</v>
      </c>
      <c r="H10" s="22">
        <v>72</v>
      </c>
      <c r="I10" s="24">
        <v>1303</v>
      </c>
    </row>
    <row r="11" spans="1:9" x14ac:dyDescent="0.25">
      <c r="A11" s="106" t="s">
        <v>100</v>
      </c>
      <c r="B11" s="204">
        <v>21</v>
      </c>
      <c r="C11" s="126">
        <v>2</v>
      </c>
      <c r="D11" s="22">
        <v>1</v>
      </c>
      <c r="E11" s="24">
        <v>24</v>
      </c>
      <c r="F11" s="22">
        <v>991</v>
      </c>
      <c r="G11" s="24">
        <v>240</v>
      </c>
      <c r="H11" s="22">
        <v>124</v>
      </c>
      <c r="I11" s="24">
        <v>1355</v>
      </c>
    </row>
    <row r="12" spans="1:9" x14ac:dyDescent="0.25">
      <c r="A12" s="106" t="s">
        <v>101</v>
      </c>
      <c r="B12" s="204">
        <v>8</v>
      </c>
      <c r="C12" s="24">
        <v>2</v>
      </c>
      <c r="D12" s="22">
        <v>11</v>
      </c>
      <c r="E12" s="24">
        <v>21</v>
      </c>
      <c r="F12" s="22">
        <v>349</v>
      </c>
      <c r="G12" s="24">
        <v>132</v>
      </c>
      <c r="H12" s="22">
        <v>160</v>
      </c>
      <c r="I12" s="24">
        <v>641</v>
      </c>
    </row>
    <row r="13" spans="1:9" x14ac:dyDescent="0.25">
      <c r="A13" s="106" t="s">
        <v>102</v>
      </c>
      <c r="B13" s="22" t="s">
        <v>8</v>
      </c>
      <c r="C13" s="24" t="s">
        <v>8</v>
      </c>
      <c r="D13" s="22" t="s">
        <v>8</v>
      </c>
      <c r="E13" s="24" t="s">
        <v>8</v>
      </c>
      <c r="F13" s="22">
        <v>39</v>
      </c>
      <c r="G13" s="24">
        <v>48</v>
      </c>
      <c r="H13" s="26">
        <v>15</v>
      </c>
      <c r="I13" s="24">
        <v>102</v>
      </c>
    </row>
    <row r="14" spans="1:9" x14ac:dyDescent="0.25">
      <c r="A14" s="28" t="s">
        <v>103</v>
      </c>
      <c r="B14" s="29">
        <v>63</v>
      </c>
      <c r="C14" s="61">
        <v>14</v>
      </c>
      <c r="D14" s="29">
        <v>13</v>
      </c>
      <c r="E14" s="29">
        <v>90</v>
      </c>
      <c r="F14" s="29">
        <v>3204</v>
      </c>
      <c r="G14" s="29">
        <v>1330</v>
      </c>
      <c r="H14" s="61">
        <v>511</v>
      </c>
      <c r="I14" s="29">
        <v>5045</v>
      </c>
    </row>
    <row r="15" spans="1:9" x14ac:dyDescent="0.25">
      <c r="A15" s="192"/>
      <c r="B15" s="382" t="s">
        <v>104</v>
      </c>
      <c r="C15" s="382"/>
      <c r="D15" s="382"/>
      <c r="E15" s="382"/>
      <c r="F15" s="382"/>
      <c r="G15" s="382"/>
      <c r="H15" s="382"/>
      <c r="I15" s="382"/>
    </row>
    <row r="16" spans="1:9" x14ac:dyDescent="0.25">
      <c r="A16" s="106" t="s">
        <v>97</v>
      </c>
      <c r="B16" s="26" t="s">
        <v>8</v>
      </c>
      <c r="C16" s="193">
        <v>7.1428571428571423</v>
      </c>
      <c r="D16" s="26" t="s">
        <v>8</v>
      </c>
      <c r="E16" s="194">
        <v>1.1111111111111112</v>
      </c>
      <c r="F16" s="154">
        <v>0.4057428214731586</v>
      </c>
      <c r="G16" s="193">
        <v>13.759398496240602</v>
      </c>
      <c r="H16" s="154">
        <v>9.5890410958904102</v>
      </c>
      <c r="I16" s="193">
        <v>4.8562933597621409</v>
      </c>
    </row>
    <row r="17" spans="1:11" x14ac:dyDescent="0.25">
      <c r="A17" s="106" t="s">
        <v>98</v>
      </c>
      <c r="B17" s="154">
        <v>26.984126984126984</v>
      </c>
      <c r="C17" s="193">
        <v>50</v>
      </c>
      <c r="D17" s="26" t="s">
        <v>8</v>
      </c>
      <c r="E17" s="194">
        <v>26.666666666666668</v>
      </c>
      <c r="F17" s="154">
        <v>25.936329588014985</v>
      </c>
      <c r="G17" s="193">
        <v>35.86466165413534</v>
      </c>
      <c r="H17" s="154">
        <v>17.80821917808219</v>
      </c>
      <c r="I17" s="193">
        <v>27.730426164519329</v>
      </c>
    </row>
    <row r="18" spans="1:11" x14ac:dyDescent="0.25">
      <c r="A18" s="106" t="s">
        <v>99</v>
      </c>
      <c r="B18" s="154">
        <v>26.984126984126984</v>
      </c>
      <c r="C18" s="193">
        <v>14.285714285714285</v>
      </c>
      <c r="D18" s="154">
        <v>7.6923076923076925</v>
      </c>
      <c r="E18" s="194">
        <v>22.222222222222221</v>
      </c>
      <c r="F18" s="154">
        <v>30.617977528089892</v>
      </c>
      <c r="G18" s="193">
        <v>18.796992481203006</v>
      </c>
      <c r="H18" s="154">
        <v>14.090019569471623</v>
      </c>
      <c r="I18" s="193">
        <v>25.827552031714568</v>
      </c>
    </row>
    <row r="19" spans="1:11" x14ac:dyDescent="0.25">
      <c r="A19" s="106" t="s">
        <v>100</v>
      </c>
      <c r="B19" s="154">
        <v>33.333333333333329</v>
      </c>
      <c r="C19" s="193">
        <v>14.285714285714285</v>
      </c>
      <c r="D19" s="154">
        <v>7.6923076923076925</v>
      </c>
      <c r="E19" s="194">
        <v>26.666666666666668</v>
      </c>
      <c r="F19" s="154">
        <v>30.930087390761546</v>
      </c>
      <c r="G19" s="193">
        <v>18.045112781954884</v>
      </c>
      <c r="H19" s="154">
        <v>24.266144814090019</v>
      </c>
      <c r="I19" s="193">
        <v>26.858275520317143</v>
      </c>
      <c r="K19" s="294"/>
    </row>
    <row r="20" spans="1:11" x14ac:dyDescent="0.25">
      <c r="A20" s="106" t="s">
        <v>101</v>
      </c>
      <c r="B20" s="154">
        <v>12.698412698412698</v>
      </c>
      <c r="C20" s="193">
        <v>14.285714285714285</v>
      </c>
      <c r="D20" s="154">
        <v>84.615384615384613</v>
      </c>
      <c r="E20" s="194">
        <v>23.333333333333332</v>
      </c>
      <c r="F20" s="154">
        <v>10.892634207240949</v>
      </c>
      <c r="G20" s="193">
        <v>9.9248120300751879</v>
      </c>
      <c r="H20" s="154">
        <v>31.31115459882583</v>
      </c>
      <c r="I20" s="193">
        <v>12.705649157581764</v>
      </c>
    </row>
    <row r="21" spans="1:11" x14ac:dyDescent="0.25">
      <c r="A21" s="106" t="s">
        <v>102</v>
      </c>
      <c r="B21" s="26" t="s">
        <v>8</v>
      </c>
      <c r="C21" s="26" t="s">
        <v>8</v>
      </c>
      <c r="D21" s="26" t="s">
        <v>8</v>
      </c>
      <c r="E21" s="194" t="s">
        <v>8</v>
      </c>
      <c r="F21" s="154">
        <v>1.2172284644194757</v>
      </c>
      <c r="G21" s="193">
        <v>3.6090225563909777</v>
      </c>
      <c r="H21" s="26">
        <v>2.9354207436399218</v>
      </c>
      <c r="I21" s="193">
        <v>2.0218037661050547</v>
      </c>
    </row>
    <row r="22" spans="1:11" x14ac:dyDescent="0.25">
      <c r="A22" s="28" t="s">
        <v>103</v>
      </c>
      <c r="B22" s="157">
        <v>100</v>
      </c>
      <c r="C22" s="205">
        <v>100</v>
      </c>
      <c r="D22" s="157">
        <v>100</v>
      </c>
      <c r="E22" s="157">
        <v>100</v>
      </c>
      <c r="F22" s="157">
        <v>100</v>
      </c>
      <c r="G22" s="157">
        <v>100</v>
      </c>
      <c r="H22" s="205">
        <v>100</v>
      </c>
      <c r="I22" s="157">
        <v>100</v>
      </c>
    </row>
  </sheetData>
  <mergeCells count="5">
    <mergeCell ref="B15:I15"/>
    <mergeCell ref="A5:A7"/>
    <mergeCell ref="B5:E5"/>
    <mergeCell ref="F5:I5"/>
    <mergeCell ref="B7:I7"/>
  </mergeCells>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3:I22"/>
  <sheetViews>
    <sheetView zoomScaleNormal="100" workbookViewId="0">
      <selection activeCell="F24" sqref="F24"/>
    </sheetView>
  </sheetViews>
  <sheetFormatPr defaultRowHeight="15" x14ac:dyDescent="0.25"/>
  <cols>
    <col min="1" max="1" width="21.140625" customWidth="1"/>
    <col min="3" max="3" width="13.140625" customWidth="1"/>
    <col min="5" max="5" width="13.28515625" customWidth="1"/>
  </cols>
  <sheetData>
    <row r="3" spans="1:9" x14ac:dyDescent="0.25">
      <c r="A3" s="191" t="s">
        <v>265</v>
      </c>
      <c r="B3" s="214"/>
      <c r="C3" s="214"/>
      <c r="D3" s="213"/>
      <c r="E3" s="213"/>
      <c r="F3" s="213"/>
    </row>
    <row r="4" spans="1:9" x14ac:dyDescent="0.25">
      <c r="A4" s="38" t="s">
        <v>234</v>
      </c>
      <c r="B4" s="214"/>
      <c r="C4" s="214"/>
      <c r="D4" s="213"/>
      <c r="E4" s="213"/>
      <c r="F4" s="213"/>
    </row>
    <row r="5" spans="1:9" x14ac:dyDescent="0.25">
      <c r="A5" s="350" t="s">
        <v>111</v>
      </c>
      <c r="B5" s="321" t="s">
        <v>1</v>
      </c>
      <c r="C5" s="321"/>
      <c r="D5" s="322" t="s">
        <v>2</v>
      </c>
      <c r="E5" s="322"/>
      <c r="F5" s="336" t="s">
        <v>151</v>
      </c>
    </row>
    <row r="6" spans="1:9" ht="27" x14ac:dyDescent="0.25">
      <c r="A6" s="385"/>
      <c r="B6" s="202" t="s">
        <v>21</v>
      </c>
      <c r="C6" s="202" t="s">
        <v>199</v>
      </c>
      <c r="D6" s="202" t="s">
        <v>105</v>
      </c>
      <c r="E6" s="202" t="s">
        <v>200</v>
      </c>
      <c r="F6" s="336"/>
    </row>
    <row r="7" spans="1:9" x14ac:dyDescent="0.25">
      <c r="A7" s="192"/>
      <c r="B7" s="382" t="s">
        <v>106</v>
      </c>
      <c r="C7" s="382"/>
      <c r="D7" s="382"/>
      <c r="E7" s="382"/>
      <c r="F7" s="192"/>
    </row>
    <row r="8" spans="1:9" x14ac:dyDescent="0.25">
      <c r="A8" s="106" t="s">
        <v>93</v>
      </c>
      <c r="B8" s="107">
        <v>57</v>
      </c>
      <c r="C8" s="27">
        <v>76</v>
      </c>
      <c r="D8" s="22">
        <v>2204</v>
      </c>
      <c r="E8" s="27">
        <v>75.660830758668041</v>
      </c>
      <c r="F8" s="26">
        <v>2.5210084033613445</v>
      </c>
      <c r="H8" s="159"/>
      <c r="I8" s="159"/>
    </row>
    <row r="9" spans="1:9" x14ac:dyDescent="0.25">
      <c r="A9" s="106" t="s">
        <v>94</v>
      </c>
      <c r="B9" s="107">
        <v>10</v>
      </c>
      <c r="C9" s="27">
        <v>13.333333333333334</v>
      </c>
      <c r="D9" s="22">
        <v>501</v>
      </c>
      <c r="E9" s="27">
        <v>17.198764160659113</v>
      </c>
      <c r="F9" s="26">
        <v>1.9569471624266144</v>
      </c>
      <c r="H9" s="159"/>
      <c r="I9" s="159"/>
    </row>
    <row r="10" spans="1:9" x14ac:dyDescent="0.25">
      <c r="A10" s="106" t="s">
        <v>95</v>
      </c>
      <c r="B10" s="107">
        <v>8</v>
      </c>
      <c r="C10" s="27">
        <v>10.666666666666668</v>
      </c>
      <c r="D10" s="22">
        <v>208</v>
      </c>
      <c r="E10" s="27">
        <v>7.1404050806728456</v>
      </c>
      <c r="F10" s="26">
        <v>3.7037037037037033</v>
      </c>
      <c r="H10" s="159"/>
      <c r="I10" s="159"/>
    </row>
    <row r="11" spans="1:9" x14ac:dyDescent="0.25">
      <c r="A11" s="195" t="s">
        <v>107</v>
      </c>
      <c r="B11" s="196">
        <v>75</v>
      </c>
      <c r="C11" s="197">
        <v>100</v>
      </c>
      <c r="D11" s="181">
        <v>2913</v>
      </c>
      <c r="E11" s="197">
        <v>100</v>
      </c>
      <c r="F11" s="198">
        <v>2.5100401606425704</v>
      </c>
      <c r="H11" s="159"/>
      <c r="I11" s="159"/>
    </row>
    <row r="12" spans="1:9" x14ac:dyDescent="0.25">
      <c r="A12" s="192"/>
      <c r="B12" s="382" t="s">
        <v>108</v>
      </c>
      <c r="C12" s="382"/>
      <c r="D12" s="382"/>
      <c r="E12" s="382"/>
      <c r="F12" s="199"/>
    </row>
    <row r="13" spans="1:9" x14ac:dyDescent="0.25">
      <c r="A13" s="106" t="s">
        <v>93</v>
      </c>
      <c r="B13" s="107">
        <v>6</v>
      </c>
      <c r="C13" s="27">
        <v>40</v>
      </c>
      <c r="D13" s="22">
        <v>1000</v>
      </c>
      <c r="E13" s="27">
        <v>46.904315196998127</v>
      </c>
      <c r="F13" s="26">
        <v>0.59642147117296218</v>
      </c>
      <c r="H13" s="159"/>
      <c r="I13" s="159"/>
    </row>
    <row r="14" spans="1:9" x14ac:dyDescent="0.25">
      <c r="A14" s="106" t="s">
        <v>94</v>
      </c>
      <c r="B14" s="107">
        <v>4</v>
      </c>
      <c r="C14" s="27">
        <v>26.666666666666668</v>
      </c>
      <c r="D14" s="22">
        <v>829</v>
      </c>
      <c r="E14" s="27">
        <v>38.88367729831144</v>
      </c>
      <c r="F14" s="26">
        <v>0.48019207683073228</v>
      </c>
      <c r="H14" s="159"/>
      <c r="I14" s="159"/>
    </row>
    <row r="15" spans="1:9" x14ac:dyDescent="0.25">
      <c r="A15" s="106" t="s">
        <v>95</v>
      </c>
      <c r="B15" s="107">
        <v>5</v>
      </c>
      <c r="C15" s="27">
        <v>33.333333333333329</v>
      </c>
      <c r="D15" s="22">
        <v>303</v>
      </c>
      <c r="E15" s="27">
        <v>14.212007504690433</v>
      </c>
      <c r="F15" s="26" t="s">
        <v>8</v>
      </c>
      <c r="H15" s="159"/>
      <c r="I15" s="159"/>
    </row>
    <row r="16" spans="1:9" x14ac:dyDescent="0.25">
      <c r="A16" s="195" t="s">
        <v>109</v>
      </c>
      <c r="B16" s="196">
        <v>15</v>
      </c>
      <c r="C16" s="197">
        <v>100</v>
      </c>
      <c r="D16" s="181">
        <v>2132</v>
      </c>
      <c r="E16" s="197">
        <v>100</v>
      </c>
      <c r="F16" s="198">
        <v>0.69864927806241262</v>
      </c>
      <c r="H16" s="159"/>
      <c r="I16" s="159"/>
    </row>
    <row r="17" spans="1:9" x14ac:dyDescent="0.25">
      <c r="A17" s="192"/>
      <c r="B17" s="382" t="s">
        <v>110</v>
      </c>
      <c r="C17" s="382"/>
      <c r="D17" s="382"/>
      <c r="E17" s="382"/>
      <c r="F17" s="199"/>
    </row>
    <row r="18" spans="1:9" x14ac:dyDescent="0.25">
      <c r="A18" s="106" t="s">
        <v>93</v>
      </c>
      <c r="B18" s="107">
        <v>63</v>
      </c>
      <c r="C18" s="27">
        <v>70</v>
      </c>
      <c r="D18" s="107">
        <v>3204</v>
      </c>
      <c r="E18" s="27">
        <v>63.508424182358766</v>
      </c>
      <c r="F18" s="26">
        <v>1.9283746556473829</v>
      </c>
      <c r="H18" s="159"/>
      <c r="I18" s="159"/>
    </row>
    <row r="19" spans="1:9" x14ac:dyDescent="0.25">
      <c r="A19" s="106" t="s">
        <v>94</v>
      </c>
      <c r="B19" s="107">
        <v>14</v>
      </c>
      <c r="C19" s="27">
        <v>15.555555555555555</v>
      </c>
      <c r="D19" s="107">
        <v>1330</v>
      </c>
      <c r="E19" s="27">
        <v>26.362735381565905</v>
      </c>
      <c r="F19" s="26">
        <v>1.0416666666666665</v>
      </c>
      <c r="H19" s="159"/>
      <c r="I19" s="159"/>
    </row>
    <row r="20" spans="1:9" x14ac:dyDescent="0.25">
      <c r="A20" s="106" t="s">
        <v>95</v>
      </c>
      <c r="B20" s="107">
        <v>13</v>
      </c>
      <c r="C20" s="27">
        <v>14.444444444444443</v>
      </c>
      <c r="D20" s="107">
        <v>511</v>
      </c>
      <c r="E20" s="27">
        <v>10.128840436075322</v>
      </c>
      <c r="F20" s="26">
        <v>2.4809160305343512</v>
      </c>
      <c r="H20" s="159"/>
      <c r="I20" s="159"/>
    </row>
    <row r="21" spans="1:9" x14ac:dyDescent="0.25">
      <c r="A21" s="28" t="s">
        <v>12</v>
      </c>
      <c r="B21" s="175">
        <v>90</v>
      </c>
      <c r="C21" s="125">
        <v>100</v>
      </c>
      <c r="D21" s="29">
        <v>5045</v>
      </c>
      <c r="E21" s="31">
        <v>99.999999999999986</v>
      </c>
      <c r="F21" s="31">
        <v>1.7526777020447908</v>
      </c>
      <c r="H21" s="159"/>
      <c r="I21" s="159"/>
    </row>
    <row r="22" spans="1:9" ht="24" customHeight="1" x14ac:dyDescent="0.25">
      <c r="A22" s="384" t="s">
        <v>312</v>
      </c>
      <c r="B22" s="312"/>
      <c r="C22" s="312"/>
      <c r="D22" s="312"/>
      <c r="E22" s="312"/>
      <c r="F22" s="312"/>
    </row>
  </sheetData>
  <mergeCells count="8">
    <mergeCell ref="B7:E7"/>
    <mergeCell ref="B12:E12"/>
    <mergeCell ref="B17:E17"/>
    <mergeCell ref="A22:F22"/>
    <mergeCell ref="A5:A6"/>
    <mergeCell ref="B5:C5"/>
    <mergeCell ref="D5:E5"/>
    <mergeCell ref="F5:F6"/>
  </mergeCell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3:I22"/>
  <sheetViews>
    <sheetView zoomScaleNormal="100" workbookViewId="0">
      <selection activeCell="H15" sqref="H15"/>
    </sheetView>
  </sheetViews>
  <sheetFormatPr defaultRowHeight="15" x14ac:dyDescent="0.25"/>
  <cols>
    <col min="1" max="1" width="22.42578125" customWidth="1"/>
    <col min="2" max="8" width="10.28515625" customWidth="1"/>
    <col min="9" max="9" width="10.140625" customWidth="1"/>
  </cols>
  <sheetData>
    <row r="3" spans="1:9" x14ac:dyDescent="0.25">
      <c r="A3" s="11" t="s">
        <v>266</v>
      </c>
    </row>
    <row r="4" spans="1:9" ht="15" customHeight="1" x14ac:dyDescent="0.25">
      <c r="A4" s="272" t="s">
        <v>222</v>
      </c>
    </row>
    <row r="5" spans="1:9" x14ac:dyDescent="0.25">
      <c r="A5" s="176" t="s">
        <v>184</v>
      </c>
      <c r="B5" s="336" t="s">
        <v>0</v>
      </c>
      <c r="C5" s="336" t="s">
        <v>1</v>
      </c>
      <c r="D5" s="336" t="s">
        <v>2</v>
      </c>
      <c r="E5" s="336" t="s">
        <v>112</v>
      </c>
      <c r="F5" s="336" t="s">
        <v>113</v>
      </c>
      <c r="G5" s="336" t="s">
        <v>114</v>
      </c>
      <c r="H5" s="336" t="s">
        <v>46</v>
      </c>
      <c r="I5" s="336" t="s">
        <v>47</v>
      </c>
    </row>
    <row r="6" spans="1:9" x14ac:dyDescent="0.25">
      <c r="A6" s="177" t="s">
        <v>115</v>
      </c>
      <c r="B6" s="336"/>
      <c r="C6" s="336"/>
      <c r="D6" s="336"/>
      <c r="E6" s="336"/>
      <c r="F6" s="336"/>
      <c r="G6" s="336"/>
      <c r="H6" s="336"/>
      <c r="I6" s="336"/>
    </row>
    <row r="7" spans="1:9" x14ac:dyDescent="0.25">
      <c r="A7" s="262" t="s">
        <v>267</v>
      </c>
      <c r="B7" s="263">
        <v>145</v>
      </c>
      <c r="C7" s="264">
        <v>4</v>
      </c>
      <c r="D7" s="263">
        <v>218</v>
      </c>
      <c r="E7" s="265">
        <v>3.2955294438510001</v>
      </c>
      <c r="F7" s="266">
        <v>9.0911157071751596</v>
      </c>
      <c r="G7" s="265">
        <v>495.46580604104599</v>
      </c>
      <c r="H7" s="266">
        <v>2.7586206896551699</v>
      </c>
      <c r="I7" s="265">
        <v>150.344827586207</v>
      </c>
    </row>
    <row r="8" spans="1:9" x14ac:dyDescent="0.25">
      <c r="A8" s="262" t="s">
        <v>268</v>
      </c>
      <c r="B8" s="263">
        <v>275</v>
      </c>
      <c r="C8" s="264">
        <v>3</v>
      </c>
      <c r="D8" s="263">
        <v>390</v>
      </c>
      <c r="E8" s="265">
        <v>4.5746034650541896</v>
      </c>
      <c r="F8" s="266">
        <v>4.9904765073318398</v>
      </c>
      <c r="G8" s="265">
        <v>648.76194595313905</v>
      </c>
      <c r="H8" s="266">
        <v>1.0909090909090899</v>
      </c>
      <c r="I8" s="265">
        <v>141.81818181818201</v>
      </c>
    </row>
    <row r="9" spans="1:9" x14ac:dyDescent="0.25">
      <c r="A9" s="146" t="s">
        <v>245</v>
      </c>
      <c r="B9" s="178">
        <v>498</v>
      </c>
      <c r="C9" s="267">
        <v>7</v>
      </c>
      <c r="D9" s="178">
        <v>746</v>
      </c>
      <c r="E9" s="268">
        <v>3.9166030939591501</v>
      </c>
      <c r="F9" s="269">
        <v>5.5052653931152697</v>
      </c>
      <c r="G9" s="268">
        <v>586.70399760914097</v>
      </c>
      <c r="H9" s="269">
        <v>1.40562248995984</v>
      </c>
      <c r="I9" s="268">
        <v>149.79919678714899</v>
      </c>
    </row>
    <row r="10" spans="1:9" x14ac:dyDescent="0.25">
      <c r="A10" s="146" t="s">
        <v>246</v>
      </c>
      <c r="B10" s="178">
        <v>103</v>
      </c>
      <c r="C10" s="267">
        <v>2</v>
      </c>
      <c r="D10" s="178">
        <v>134</v>
      </c>
      <c r="E10" s="268">
        <v>2.8035220947481601</v>
      </c>
      <c r="F10" s="269">
        <v>5.4437322228119598</v>
      </c>
      <c r="G10" s="268">
        <v>364.73005892840098</v>
      </c>
      <c r="H10" s="269">
        <v>1.94174757281553</v>
      </c>
      <c r="I10" s="268">
        <v>130.09708737864099</v>
      </c>
    </row>
    <row r="11" spans="1:9" x14ac:dyDescent="0.25">
      <c r="A11" s="262" t="s">
        <v>269</v>
      </c>
      <c r="B11" s="53">
        <v>43</v>
      </c>
      <c r="C11" s="145">
        <v>1</v>
      </c>
      <c r="D11" s="53">
        <v>79</v>
      </c>
      <c r="E11" s="82">
        <v>1.60211628383539</v>
      </c>
      <c r="F11" s="81">
        <v>3.725851822873</v>
      </c>
      <c r="G11" s="82">
        <v>294.34229400696699</v>
      </c>
      <c r="H11" s="81">
        <v>2.32558139534884</v>
      </c>
      <c r="I11" s="82">
        <v>183.720930232558</v>
      </c>
    </row>
    <row r="12" spans="1:9" x14ac:dyDescent="0.25">
      <c r="A12" s="146" t="s">
        <v>247</v>
      </c>
      <c r="B12" s="178">
        <v>611</v>
      </c>
      <c r="C12" s="267">
        <v>6</v>
      </c>
      <c r="D12" s="178">
        <v>788</v>
      </c>
      <c r="E12" s="268">
        <v>3.9650993383930002</v>
      </c>
      <c r="F12" s="269">
        <v>3.8937145712533501</v>
      </c>
      <c r="G12" s="268">
        <v>511.37451369127302</v>
      </c>
      <c r="H12" s="269">
        <v>0.98199672667757798</v>
      </c>
      <c r="I12" s="268">
        <v>128.968903436989</v>
      </c>
    </row>
    <row r="13" spans="1:9" x14ac:dyDescent="0.25">
      <c r="A13" s="262" t="s">
        <v>270</v>
      </c>
      <c r="B13" s="53">
        <v>190</v>
      </c>
      <c r="C13" s="24" t="s">
        <v>8</v>
      </c>
      <c r="D13" s="53">
        <v>264</v>
      </c>
      <c r="E13" s="82">
        <v>2.6799630447201199</v>
      </c>
      <c r="F13" s="22" t="s">
        <v>8</v>
      </c>
      <c r="G13" s="82">
        <v>372.37381252953202</v>
      </c>
      <c r="H13" s="22" t="s">
        <v>8</v>
      </c>
      <c r="I13" s="82">
        <v>138.947368421053</v>
      </c>
    </row>
    <row r="14" spans="1:9" x14ac:dyDescent="0.25">
      <c r="A14" s="262" t="s">
        <v>271</v>
      </c>
      <c r="B14" s="53">
        <v>62</v>
      </c>
      <c r="C14" s="145">
        <v>2</v>
      </c>
      <c r="D14" s="53">
        <v>96</v>
      </c>
      <c r="E14" s="82">
        <v>2.14203043756154</v>
      </c>
      <c r="F14" s="81">
        <v>6.9097756050372299</v>
      </c>
      <c r="G14" s="82">
        <v>331.66922904178602</v>
      </c>
      <c r="H14" s="81">
        <v>3.2258064516128999</v>
      </c>
      <c r="I14" s="82">
        <v>154.83870967741899</v>
      </c>
    </row>
    <row r="15" spans="1:9" x14ac:dyDescent="0.25">
      <c r="A15" s="146" t="s">
        <v>248</v>
      </c>
      <c r="B15" s="178">
        <v>76</v>
      </c>
      <c r="C15" s="305" t="s">
        <v>8</v>
      </c>
      <c r="D15" s="178">
        <v>107</v>
      </c>
      <c r="E15" s="268">
        <v>2.3997095088489302</v>
      </c>
      <c r="F15" s="22" t="s">
        <v>8</v>
      </c>
      <c r="G15" s="268">
        <v>337.85383874583601</v>
      </c>
      <c r="H15" s="22" t="s">
        <v>8</v>
      </c>
      <c r="I15" s="268">
        <v>140.789473684211</v>
      </c>
    </row>
    <row r="16" spans="1:9" x14ac:dyDescent="0.25">
      <c r="A16" s="146" t="s">
        <v>272</v>
      </c>
      <c r="B16" s="178">
        <v>55</v>
      </c>
      <c r="C16" s="267">
        <v>3</v>
      </c>
      <c r="D16" s="178">
        <v>94</v>
      </c>
      <c r="E16" s="268">
        <v>1.9356314557708201</v>
      </c>
      <c r="F16" s="269">
        <v>10.557989758749899</v>
      </c>
      <c r="G16" s="268">
        <v>330.81701244083098</v>
      </c>
      <c r="H16" s="269">
        <v>5.4545454545454497</v>
      </c>
      <c r="I16" s="268">
        <v>170.90909090909099</v>
      </c>
    </row>
    <row r="17" spans="1:9" x14ac:dyDescent="0.25">
      <c r="A17" s="262" t="s">
        <v>273</v>
      </c>
      <c r="B17" s="53">
        <v>46</v>
      </c>
      <c r="C17" s="24">
        <v>2</v>
      </c>
      <c r="D17" s="53">
        <v>65</v>
      </c>
      <c r="E17" s="82">
        <v>1.7109276203228401</v>
      </c>
      <c r="F17" s="153">
        <v>7.4388157405341104</v>
      </c>
      <c r="G17" s="82">
        <v>241.76151156735801</v>
      </c>
      <c r="H17" s="110">
        <v>4.3478260869565197</v>
      </c>
      <c r="I17" s="82">
        <v>141.304347826087</v>
      </c>
    </row>
    <row r="18" spans="1:9" x14ac:dyDescent="0.25">
      <c r="A18" s="146" t="s">
        <v>274</v>
      </c>
      <c r="B18" s="178">
        <v>2104</v>
      </c>
      <c r="C18" s="267">
        <v>30</v>
      </c>
      <c r="D18" s="178">
        <v>2981</v>
      </c>
      <c r="E18" s="270">
        <f>B18*1000/635750</f>
        <v>3.3094769956744003</v>
      </c>
      <c r="F18" s="271">
        <f>C18*100000/635750</f>
        <v>4.7188360204482898</v>
      </c>
      <c r="G18" s="268">
        <f>D19*100000/635750</f>
        <v>324.65591820684233</v>
      </c>
      <c r="H18" s="269">
        <f>C18/B18*100</f>
        <v>1.4258555133079849</v>
      </c>
      <c r="I18" s="270">
        <f>D18/B18*100</f>
        <v>141.68250950570342</v>
      </c>
    </row>
    <row r="19" spans="1:9" x14ac:dyDescent="0.25">
      <c r="A19" s="146" t="s">
        <v>236</v>
      </c>
      <c r="B19" s="178">
        <v>1321</v>
      </c>
      <c r="C19" s="267">
        <v>60</v>
      </c>
      <c r="D19" s="178">
        <v>2064</v>
      </c>
      <c r="E19" s="270">
        <f>B19*1000/1014905.5</f>
        <v>1.3015990158689652</v>
      </c>
      <c r="F19" s="271">
        <f>C19*100000/1014905.5</f>
        <v>5.9118804657182364</v>
      </c>
      <c r="G19" s="268">
        <f>D19*100000/1014905.5</f>
        <v>203.36868802070734</v>
      </c>
      <c r="H19" s="269">
        <f>C19/B19*100</f>
        <v>4.5420136260408785</v>
      </c>
      <c r="I19" s="270">
        <f>D19/B19*100</f>
        <v>156.24526873580621</v>
      </c>
    </row>
    <row r="20" spans="1:9" x14ac:dyDescent="0.25">
      <c r="A20" s="28" t="s">
        <v>168</v>
      </c>
      <c r="B20" s="29">
        <v>3425</v>
      </c>
      <c r="C20" s="61">
        <v>90</v>
      </c>
      <c r="D20" s="29">
        <v>5045</v>
      </c>
      <c r="E20" s="157">
        <f>B20*1000/1650655.5</f>
        <v>2.0749332613619256</v>
      </c>
      <c r="F20" s="157">
        <f>C20*100000/1650655.5</f>
        <v>5.4523793729218486</v>
      </c>
      <c r="G20" s="157">
        <f>D20*100000/1650655.5</f>
        <v>305.63615484878585</v>
      </c>
      <c r="H20" s="125">
        <f>C20/B20*100</f>
        <v>2.6277372262773722</v>
      </c>
      <c r="I20" s="157">
        <f>D20/B20*100</f>
        <v>147.2992700729927</v>
      </c>
    </row>
    <row r="21" spans="1:9" ht="16.5" customHeight="1" x14ac:dyDescent="0.25">
      <c r="A21" s="386" t="s">
        <v>182</v>
      </c>
      <c r="B21" s="387"/>
      <c r="C21" s="387"/>
      <c r="D21" s="387"/>
      <c r="E21" s="387"/>
      <c r="F21" s="387"/>
      <c r="G21" s="387"/>
      <c r="H21" s="387"/>
      <c r="I21" s="387"/>
    </row>
    <row r="22" spans="1:9" ht="16.5" customHeight="1" x14ac:dyDescent="0.25">
      <c r="A22" s="386" t="s">
        <v>183</v>
      </c>
      <c r="B22" s="387"/>
      <c r="C22" s="387"/>
      <c r="D22" s="387"/>
      <c r="E22" s="387"/>
      <c r="F22" s="387"/>
      <c r="G22" s="387"/>
      <c r="H22" s="387"/>
      <c r="I22" s="387"/>
    </row>
  </sheetData>
  <mergeCells count="10">
    <mergeCell ref="G5:G6"/>
    <mergeCell ref="H5:H6"/>
    <mergeCell ref="I5:I6"/>
    <mergeCell ref="A21:I21"/>
    <mergeCell ref="A22:I22"/>
    <mergeCell ref="B5:B6"/>
    <mergeCell ref="C5:C6"/>
    <mergeCell ref="D5:D6"/>
    <mergeCell ref="E5:E6"/>
    <mergeCell ref="F5:F6"/>
  </mergeCell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3:P28"/>
  <sheetViews>
    <sheetView tabSelected="1" zoomScaleNormal="100" workbookViewId="0">
      <selection activeCell="M14" sqref="M14"/>
    </sheetView>
  </sheetViews>
  <sheetFormatPr defaultRowHeight="15" x14ac:dyDescent="0.25"/>
  <cols>
    <col min="1" max="1" width="22.85546875" customWidth="1"/>
    <col min="9" max="9" width="60.7109375" customWidth="1"/>
    <col min="13" max="14" width="6.140625" customWidth="1"/>
  </cols>
  <sheetData>
    <row r="3" spans="1:7" x14ac:dyDescent="0.25">
      <c r="A3" s="11" t="s">
        <v>275</v>
      </c>
    </row>
    <row r="4" spans="1:7" x14ac:dyDescent="0.25">
      <c r="A4" s="272" t="s">
        <v>237</v>
      </c>
      <c r="B4" s="273"/>
      <c r="C4" s="273"/>
      <c r="D4" s="273"/>
      <c r="E4" s="273"/>
      <c r="F4" s="273"/>
      <c r="G4" s="273"/>
    </row>
    <row r="5" spans="1:7" x14ac:dyDescent="0.25">
      <c r="A5" s="353" t="s">
        <v>181</v>
      </c>
      <c r="B5" s="389" t="s">
        <v>10</v>
      </c>
      <c r="C5" s="389"/>
      <c r="D5" s="389"/>
      <c r="E5" s="390" t="s">
        <v>116</v>
      </c>
      <c r="F5" s="390"/>
      <c r="G5" s="390"/>
    </row>
    <row r="6" spans="1:7" x14ac:dyDescent="0.25">
      <c r="A6" s="354"/>
      <c r="B6" s="168" t="s">
        <v>0</v>
      </c>
      <c r="C6" s="168" t="s">
        <v>1</v>
      </c>
      <c r="D6" s="168" t="s">
        <v>2</v>
      </c>
      <c r="E6" s="168" t="s">
        <v>0</v>
      </c>
      <c r="F6" s="168" t="s">
        <v>1</v>
      </c>
      <c r="G6" s="168" t="s">
        <v>2</v>
      </c>
    </row>
    <row r="7" spans="1:7" x14ac:dyDescent="0.25">
      <c r="A7" s="146" t="s">
        <v>267</v>
      </c>
      <c r="B7" s="178">
        <v>115</v>
      </c>
      <c r="C7" s="282" t="s">
        <v>8</v>
      </c>
      <c r="D7" s="178">
        <v>156</v>
      </c>
      <c r="E7" s="267">
        <v>30</v>
      </c>
      <c r="F7" s="178">
        <v>4</v>
      </c>
      <c r="G7" s="267">
        <v>62</v>
      </c>
    </row>
    <row r="8" spans="1:7" x14ac:dyDescent="0.25">
      <c r="A8" s="146" t="s">
        <v>245</v>
      </c>
      <c r="B8" s="178">
        <v>442</v>
      </c>
      <c r="C8" s="267">
        <v>7</v>
      </c>
      <c r="D8" s="178">
        <v>652</v>
      </c>
      <c r="E8" s="267">
        <v>58</v>
      </c>
      <c r="F8" s="283" t="s">
        <v>8</v>
      </c>
      <c r="G8" s="267">
        <v>98</v>
      </c>
    </row>
    <row r="9" spans="1:7" x14ac:dyDescent="0.25">
      <c r="A9" s="146" t="s">
        <v>246</v>
      </c>
      <c r="B9" s="178">
        <v>82</v>
      </c>
      <c r="C9" s="267">
        <v>2</v>
      </c>
      <c r="D9" s="178">
        <v>93</v>
      </c>
      <c r="E9" s="267">
        <v>21</v>
      </c>
      <c r="F9" s="283" t="s">
        <v>8</v>
      </c>
      <c r="G9" s="267">
        <v>41</v>
      </c>
    </row>
    <row r="10" spans="1:7" x14ac:dyDescent="0.25">
      <c r="A10" s="146" t="s">
        <v>247</v>
      </c>
      <c r="B10" s="178">
        <v>570</v>
      </c>
      <c r="C10" s="267">
        <v>6</v>
      </c>
      <c r="D10" s="178">
        <v>728</v>
      </c>
      <c r="E10" s="267">
        <v>41</v>
      </c>
      <c r="F10" s="283" t="s">
        <v>8</v>
      </c>
      <c r="G10" s="267">
        <v>60</v>
      </c>
    </row>
    <row r="11" spans="1:7" x14ac:dyDescent="0.25">
      <c r="A11" s="146" t="s">
        <v>270</v>
      </c>
      <c r="B11" s="178">
        <v>144</v>
      </c>
      <c r="C11" s="282" t="s">
        <v>8</v>
      </c>
      <c r="D11" s="178">
        <v>193</v>
      </c>
      <c r="E11" s="267">
        <v>46</v>
      </c>
      <c r="F11" s="283" t="s">
        <v>8</v>
      </c>
      <c r="G11" s="267">
        <v>71</v>
      </c>
    </row>
    <row r="12" spans="1:7" x14ac:dyDescent="0.25">
      <c r="A12" s="146" t="s">
        <v>248</v>
      </c>
      <c r="B12" s="178">
        <v>70</v>
      </c>
      <c r="C12" s="284" t="s">
        <v>8</v>
      </c>
      <c r="D12" s="178">
        <v>98</v>
      </c>
      <c r="E12" s="267">
        <v>6</v>
      </c>
      <c r="F12" s="285" t="s">
        <v>8</v>
      </c>
      <c r="G12" s="267">
        <v>9</v>
      </c>
    </row>
    <row r="13" spans="1:7" x14ac:dyDescent="0.25">
      <c r="A13" s="146" t="s">
        <v>268</v>
      </c>
      <c r="B13" s="178">
        <v>244</v>
      </c>
      <c r="C13" s="286">
        <v>2</v>
      </c>
      <c r="D13" s="178">
        <v>338</v>
      </c>
      <c r="E13" s="267">
        <v>32</v>
      </c>
      <c r="F13" s="287">
        <v>1</v>
      </c>
      <c r="G13" s="267">
        <v>53</v>
      </c>
    </row>
    <row r="14" spans="1:7" x14ac:dyDescent="0.25">
      <c r="A14" s="146" t="s">
        <v>276</v>
      </c>
      <c r="B14" s="178">
        <v>15</v>
      </c>
      <c r="C14" s="284" t="s">
        <v>8</v>
      </c>
      <c r="D14" s="178">
        <v>19</v>
      </c>
      <c r="E14" s="267">
        <v>9</v>
      </c>
      <c r="F14" s="285" t="s">
        <v>8</v>
      </c>
      <c r="G14" s="267">
        <v>15</v>
      </c>
    </row>
    <row r="15" spans="1:7" x14ac:dyDescent="0.25">
      <c r="A15" s="146" t="s">
        <v>277</v>
      </c>
      <c r="B15" s="178">
        <v>2</v>
      </c>
      <c r="C15" s="284" t="s">
        <v>8</v>
      </c>
      <c r="D15" s="178">
        <v>2</v>
      </c>
      <c r="E15" s="267">
        <v>1</v>
      </c>
      <c r="F15" s="285" t="s">
        <v>8</v>
      </c>
      <c r="G15" s="267">
        <v>2</v>
      </c>
    </row>
    <row r="16" spans="1:7" x14ac:dyDescent="0.25">
      <c r="A16" s="146" t="s">
        <v>278</v>
      </c>
      <c r="B16" s="178">
        <v>21</v>
      </c>
      <c r="C16" s="282" t="s">
        <v>8</v>
      </c>
      <c r="D16" s="178">
        <v>30</v>
      </c>
      <c r="E16" s="267">
        <v>5</v>
      </c>
      <c r="F16" s="288">
        <v>1</v>
      </c>
      <c r="G16" s="267">
        <v>7</v>
      </c>
    </row>
    <row r="17" spans="1:16" x14ac:dyDescent="0.25">
      <c r="A17" s="146" t="s">
        <v>279</v>
      </c>
      <c r="B17" s="178">
        <v>8</v>
      </c>
      <c r="C17" s="284" t="s">
        <v>8</v>
      </c>
      <c r="D17" s="178">
        <v>16</v>
      </c>
      <c r="E17" s="267">
        <v>9</v>
      </c>
      <c r="F17" s="283" t="s">
        <v>8</v>
      </c>
      <c r="G17" s="267">
        <v>16</v>
      </c>
    </row>
    <row r="18" spans="1:16" x14ac:dyDescent="0.25">
      <c r="A18" s="146" t="s">
        <v>280</v>
      </c>
      <c r="B18" s="178">
        <v>6</v>
      </c>
      <c r="C18" s="284" t="s">
        <v>8</v>
      </c>
      <c r="D18" s="178">
        <v>13</v>
      </c>
      <c r="E18" s="267">
        <v>11</v>
      </c>
      <c r="F18" s="287">
        <v>4</v>
      </c>
      <c r="G18" s="267">
        <v>15</v>
      </c>
    </row>
    <row r="19" spans="1:16" x14ac:dyDescent="0.25">
      <c r="A19" s="146" t="s">
        <v>272</v>
      </c>
      <c r="B19" s="178">
        <v>46</v>
      </c>
      <c r="C19" s="286">
        <v>2</v>
      </c>
      <c r="D19" s="178">
        <v>79</v>
      </c>
      <c r="E19" s="267">
        <v>9</v>
      </c>
      <c r="F19" s="287">
        <v>1</v>
      </c>
      <c r="G19" s="267">
        <v>15</v>
      </c>
    </row>
    <row r="20" spans="1:16" x14ac:dyDescent="0.25">
      <c r="A20" s="146" t="s">
        <v>273</v>
      </c>
      <c r="B20" s="178">
        <v>36</v>
      </c>
      <c r="C20" s="284" t="s">
        <v>8</v>
      </c>
      <c r="D20" s="178">
        <v>50</v>
      </c>
      <c r="E20" s="267">
        <v>10</v>
      </c>
      <c r="F20" s="178">
        <v>2</v>
      </c>
      <c r="G20" s="267">
        <v>15</v>
      </c>
    </row>
    <row r="21" spans="1:16" x14ac:dyDescent="0.25">
      <c r="A21" s="289" t="s">
        <v>235</v>
      </c>
      <c r="B21" s="290">
        <v>1801</v>
      </c>
      <c r="C21" s="291">
        <v>19</v>
      </c>
      <c r="D21" s="290">
        <v>2467</v>
      </c>
      <c r="E21" s="289">
        <v>288</v>
      </c>
      <c r="F21" s="290">
        <v>13</v>
      </c>
      <c r="G21" s="292">
        <v>479</v>
      </c>
    </row>
    <row r="22" spans="1:16" x14ac:dyDescent="0.25">
      <c r="A22" s="289" t="s">
        <v>236</v>
      </c>
      <c r="B22" s="290">
        <v>471</v>
      </c>
      <c r="C22" s="292">
        <v>10</v>
      </c>
      <c r="D22" s="290">
        <v>669</v>
      </c>
      <c r="E22" s="292">
        <v>865</v>
      </c>
      <c r="F22" s="290">
        <v>48</v>
      </c>
      <c r="G22" s="292">
        <v>1430</v>
      </c>
    </row>
    <row r="23" spans="1:16" x14ac:dyDescent="0.25">
      <c r="A23" s="28" t="s">
        <v>168</v>
      </c>
      <c r="B23" s="29">
        <v>2272</v>
      </c>
      <c r="C23" s="61">
        <v>29</v>
      </c>
      <c r="D23" s="29">
        <v>3136</v>
      </c>
      <c r="E23" s="61">
        <v>1153</v>
      </c>
      <c r="F23" s="29">
        <v>61</v>
      </c>
      <c r="G23" s="61">
        <v>1909</v>
      </c>
    </row>
    <row r="24" spans="1:16" ht="55.5" customHeight="1" x14ac:dyDescent="0.25">
      <c r="A24" s="388" t="s">
        <v>313</v>
      </c>
      <c r="B24" s="388"/>
      <c r="C24" s="388"/>
      <c r="D24" s="388"/>
      <c r="E24" s="388"/>
      <c r="F24" s="388"/>
      <c r="G24" s="388"/>
      <c r="H24" s="293"/>
      <c r="I24" s="293"/>
      <c r="J24" s="386"/>
      <c r="K24" s="387"/>
      <c r="L24" s="387"/>
      <c r="M24" s="387"/>
      <c r="N24" s="387"/>
      <c r="O24" s="387"/>
      <c r="P24" s="387"/>
    </row>
    <row r="25" spans="1:16" ht="16.5" x14ac:dyDescent="0.25">
      <c r="A25" s="300"/>
      <c r="B25" s="293"/>
      <c r="C25" s="293"/>
      <c r="D25" s="293"/>
      <c r="E25" s="293"/>
      <c r="F25" s="293"/>
      <c r="G25" s="293"/>
      <c r="H25" s="293"/>
      <c r="I25" s="293"/>
      <c r="J25" s="386"/>
      <c r="K25" s="387"/>
      <c r="L25" s="387"/>
      <c r="M25" s="387"/>
      <c r="N25" s="387"/>
      <c r="O25" s="387"/>
      <c r="P25" s="387"/>
    </row>
    <row r="26" spans="1:16" ht="16.5" x14ac:dyDescent="0.25">
      <c r="A26" s="300"/>
      <c r="B26" s="293"/>
      <c r="C26" s="293"/>
      <c r="D26" s="293"/>
      <c r="E26" s="293"/>
      <c r="F26" s="293"/>
      <c r="G26" s="293"/>
      <c r="H26" s="293"/>
      <c r="I26" s="293"/>
      <c r="J26" s="386"/>
      <c r="K26" s="387"/>
      <c r="L26" s="387"/>
      <c r="M26" s="387"/>
      <c r="N26" s="387"/>
      <c r="O26" s="387"/>
      <c r="P26" s="387"/>
    </row>
    <row r="27" spans="1:16" ht="16.5" x14ac:dyDescent="0.25">
      <c r="A27" s="300"/>
      <c r="B27" s="293"/>
      <c r="C27" s="293"/>
      <c r="D27" s="293"/>
      <c r="E27" s="293"/>
      <c r="F27" s="293"/>
      <c r="G27" s="293"/>
      <c r="H27" s="293"/>
      <c r="I27" s="293"/>
      <c r="J27" s="386"/>
      <c r="K27" s="387"/>
      <c r="L27" s="387"/>
      <c r="M27" s="387"/>
      <c r="N27" s="387"/>
      <c r="O27" s="387"/>
      <c r="P27" s="387"/>
    </row>
    <row r="28" spans="1:16" ht="16.5" x14ac:dyDescent="0.25">
      <c r="A28" s="386"/>
      <c r="B28" s="387"/>
      <c r="C28" s="387"/>
      <c r="D28" s="387"/>
      <c r="E28" s="387"/>
      <c r="F28" s="387"/>
      <c r="G28" s="387"/>
      <c r="H28" s="387"/>
      <c r="I28" s="387"/>
      <c r="J28" s="386"/>
      <c r="K28" s="387"/>
      <c r="L28" s="387"/>
      <c r="M28" s="387"/>
      <c r="N28" s="387"/>
      <c r="O28" s="387"/>
      <c r="P28" s="387"/>
    </row>
  </sheetData>
  <mergeCells count="10">
    <mergeCell ref="A5:A6"/>
    <mergeCell ref="B5:D5"/>
    <mergeCell ref="E5:G5"/>
    <mergeCell ref="J24:P24"/>
    <mergeCell ref="A28:I28"/>
    <mergeCell ref="J28:P28"/>
    <mergeCell ref="A24:G24"/>
    <mergeCell ref="J25:P25"/>
    <mergeCell ref="J26:P26"/>
    <mergeCell ref="J27:P27"/>
  </mergeCells>
  <pageMargins left="0.11811023622047245" right="0.11811023622047245" top="0.74803149606299213" bottom="0.74803149606299213" header="0.31496062992125984" footer="0.31496062992125984"/>
  <pageSetup paperSize="9" orientation="landscape" r:id="rId1"/>
  <rowBreaks count="1" manualBreakCount="1">
    <brk id="1"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3:F29"/>
  <sheetViews>
    <sheetView zoomScaleNormal="100" workbookViewId="0">
      <selection activeCell="C34" sqref="C34"/>
    </sheetView>
  </sheetViews>
  <sheetFormatPr defaultRowHeight="15" x14ac:dyDescent="0.25"/>
  <cols>
    <col min="1" max="1" width="20.28515625" customWidth="1"/>
    <col min="2" max="2" width="31" customWidth="1"/>
    <col min="3" max="3" width="21" customWidth="1"/>
    <col min="4" max="4" width="16.42578125" customWidth="1"/>
    <col min="5" max="5" width="12" bestFit="1" customWidth="1"/>
    <col min="6" max="6" width="22.140625" customWidth="1"/>
    <col min="7" max="7" width="12.7109375" bestFit="1" customWidth="1"/>
    <col min="8" max="8" width="16.85546875" customWidth="1"/>
  </cols>
  <sheetData>
    <row r="3" spans="1:6" x14ac:dyDescent="0.25">
      <c r="A3" s="5" t="s">
        <v>289</v>
      </c>
      <c r="B3" s="167"/>
      <c r="C3" s="167"/>
    </row>
    <row r="4" spans="1:6" ht="15.75" thickBot="1" x14ac:dyDescent="0.3"/>
    <row r="5" spans="1:6" ht="15.75" thickBot="1" x14ac:dyDescent="0.3">
      <c r="A5" s="391" t="s">
        <v>158</v>
      </c>
      <c r="B5" s="393" t="s">
        <v>159</v>
      </c>
      <c r="C5" s="393"/>
    </row>
    <row r="6" spans="1:6" ht="15.75" thickBot="1" x14ac:dyDescent="0.3">
      <c r="A6" s="392"/>
      <c r="B6" s="160" t="s">
        <v>160</v>
      </c>
      <c r="C6" s="160" t="s">
        <v>161</v>
      </c>
      <c r="F6" s="159"/>
    </row>
    <row r="7" spans="1:6" ht="15.75" thickBot="1" x14ac:dyDescent="0.3">
      <c r="A7" s="161" t="s">
        <v>162</v>
      </c>
      <c r="B7" s="162">
        <v>187.99049643989378</v>
      </c>
      <c r="C7" s="163">
        <v>1096543302</v>
      </c>
      <c r="F7" s="159"/>
    </row>
    <row r="8" spans="1:6" ht="15.75" thickBot="1" x14ac:dyDescent="0.3">
      <c r="A8" s="161" t="s">
        <v>163</v>
      </c>
      <c r="B8" s="162">
        <v>197.70400031618013</v>
      </c>
      <c r="C8" s="163">
        <v>387679257</v>
      </c>
      <c r="F8" s="159"/>
    </row>
    <row r="9" spans="1:6" ht="15.75" thickBot="1" x14ac:dyDescent="0.3">
      <c r="A9" s="161" t="s">
        <v>167</v>
      </c>
      <c r="B9" s="162">
        <v>204.23082015291658</v>
      </c>
      <c r="C9" s="163">
        <v>116154543</v>
      </c>
      <c r="F9" s="159"/>
    </row>
    <row r="10" spans="1:6" ht="15.75" thickBot="1" x14ac:dyDescent="0.3">
      <c r="A10" s="161" t="s">
        <v>165</v>
      </c>
      <c r="B10" s="162">
        <v>223.94499183329813</v>
      </c>
      <c r="C10" s="163">
        <v>1129089219</v>
      </c>
      <c r="F10" s="159"/>
    </row>
    <row r="11" spans="1:6" ht="15.75" thickBot="1" x14ac:dyDescent="0.3">
      <c r="A11" s="161" t="s">
        <v>166</v>
      </c>
      <c r="B11" s="162">
        <v>233.41207894580873</v>
      </c>
      <c r="C11" s="163">
        <v>29536548</v>
      </c>
      <c r="F11" s="159"/>
    </row>
    <row r="12" spans="1:6" ht="15.75" thickBot="1" x14ac:dyDescent="0.3">
      <c r="A12" s="161" t="s">
        <v>168</v>
      </c>
      <c r="B12" s="162">
        <v>233.83498555573831</v>
      </c>
      <c r="C12" s="163">
        <v>385981005</v>
      </c>
      <c r="F12" s="159"/>
    </row>
    <row r="13" spans="1:6" ht="15.75" thickBot="1" x14ac:dyDescent="0.3">
      <c r="A13" s="161" t="s">
        <v>170</v>
      </c>
      <c r="B13" s="162">
        <v>243.94276653561803</v>
      </c>
      <c r="C13" s="163">
        <v>321692571</v>
      </c>
      <c r="F13" s="159"/>
    </row>
    <row r="14" spans="1:6" ht="15.75" thickBot="1" x14ac:dyDescent="0.3">
      <c r="A14" s="161" t="s">
        <v>164</v>
      </c>
      <c r="B14" s="162">
        <v>253.95776340917243</v>
      </c>
      <c r="C14" s="163">
        <v>78592563</v>
      </c>
      <c r="F14" s="159"/>
    </row>
    <row r="15" spans="1:6" ht="15.75" thickBot="1" x14ac:dyDescent="0.3">
      <c r="A15" s="161" t="s">
        <v>3</v>
      </c>
      <c r="B15" s="162">
        <v>265.7711750682812</v>
      </c>
      <c r="C15" s="163">
        <v>235678968</v>
      </c>
      <c r="F15" s="159"/>
    </row>
    <row r="16" spans="1:6" ht="15.75" thickBot="1" x14ac:dyDescent="0.3">
      <c r="A16" s="161" t="s">
        <v>169</v>
      </c>
      <c r="B16" s="162">
        <v>274.81830246849165</v>
      </c>
      <c r="C16" s="163">
        <v>1204857165</v>
      </c>
      <c r="F16" s="159"/>
    </row>
    <row r="17" spans="1:6" ht="15.75" thickBot="1" x14ac:dyDescent="0.3">
      <c r="A17" s="161" t="s">
        <v>174</v>
      </c>
      <c r="B17" s="162">
        <v>278.59063847683274</v>
      </c>
      <c r="C17" s="163">
        <v>296769792</v>
      </c>
      <c r="F17" s="159"/>
    </row>
    <row r="18" spans="1:6" ht="15.75" thickBot="1" x14ac:dyDescent="0.3">
      <c r="A18" s="161" t="s">
        <v>171</v>
      </c>
      <c r="B18" s="162">
        <v>278.82566686255092</v>
      </c>
      <c r="C18" s="163">
        <v>339248583</v>
      </c>
      <c r="F18" s="159"/>
    </row>
    <row r="19" spans="1:6" ht="15.75" thickBot="1" x14ac:dyDescent="0.3">
      <c r="A19" s="161" t="s">
        <v>127</v>
      </c>
      <c r="B19" s="162">
        <v>281.7637389933347</v>
      </c>
      <c r="C19" s="163">
        <v>1142852040</v>
      </c>
      <c r="F19" s="159"/>
    </row>
    <row r="20" spans="1:6" ht="15.75" thickBot="1" x14ac:dyDescent="0.3">
      <c r="A20" s="161" t="s">
        <v>172</v>
      </c>
      <c r="B20" s="162">
        <v>286.62771185437123</v>
      </c>
      <c r="C20" s="163">
        <v>1406276670</v>
      </c>
      <c r="F20" s="159"/>
    </row>
    <row r="21" spans="1:6" ht="15.75" thickBot="1" x14ac:dyDescent="0.3">
      <c r="A21" s="161" t="s">
        <v>173</v>
      </c>
      <c r="B21" s="162">
        <v>288.54938853449323</v>
      </c>
      <c r="C21" s="163">
        <v>2893490166</v>
      </c>
      <c r="F21" s="159"/>
    </row>
    <row r="22" spans="1:6" ht="15.75" thickBot="1" x14ac:dyDescent="0.3">
      <c r="A22" s="161" t="s">
        <v>175</v>
      </c>
      <c r="B22" s="162">
        <v>321.04535983898688</v>
      </c>
      <c r="C22" s="163">
        <v>1893335634</v>
      </c>
      <c r="F22" s="159"/>
    </row>
    <row r="23" spans="1:6" ht="15.75" thickBot="1" x14ac:dyDescent="0.3">
      <c r="A23" s="161" t="s">
        <v>176</v>
      </c>
      <c r="B23" s="162">
        <v>346.65414123619456</v>
      </c>
      <c r="C23" s="163">
        <v>532080828</v>
      </c>
      <c r="F23" s="159"/>
    </row>
    <row r="24" spans="1:6" ht="15.75" thickBot="1" x14ac:dyDescent="0.3">
      <c r="A24" s="161" t="s">
        <v>177</v>
      </c>
      <c r="B24" s="162">
        <v>393.50661227864612</v>
      </c>
      <c r="C24" s="163">
        <v>1751393652</v>
      </c>
      <c r="F24" s="159"/>
    </row>
    <row r="25" spans="1:6" ht="15.75" thickBot="1" x14ac:dyDescent="0.3">
      <c r="A25" s="161" t="s">
        <v>178</v>
      </c>
      <c r="B25" s="162">
        <v>396.95706650462171</v>
      </c>
      <c r="C25" s="163">
        <v>1484501334</v>
      </c>
      <c r="F25" s="159"/>
    </row>
    <row r="26" spans="1:6" ht="15.75" thickBot="1" x14ac:dyDescent="0.3">
      <c r="A26" s="161" t="s">
        <v>179</v>
      </c>
      <c r="B26" s="162">
        <v>444.59484070655878</v>
      </c>
      <c r="C26" s="163">
        <v>694076568</v>
      </c>
    </row>
    <row r="27" spans="1:6" ht="15.75" thickBot="1" x14ac:dyDescent="0.3">
      <c r="A27" s="164" t="s">
        <v>180</v>
      </c>
      <c r="B27" s="165">
        <v>287.75648190587964</v>
      </c>
      <c r="C27" s="166">
        <f>SUM(C7:C26)</f>
        <v>17419830408</v>
      </c>
    </row>
    <row r="29" spans="1:6" x14ac:dyDescent="0.25">
      <c r="A29" s="384" t="s">
        <v>290</v>
      </c>
      <c r="B29" s="312"/>
      <c r="C29" s="312"/>
      <c r="D29" s="312"/>
      <c r="E29" s="312"/>
      <c r="F29" s="312"/>
    </row>
  </sheetData>
  <mergeCells count="3">
    <mergeCell ref="A5:A6"/>
    <mergeCell ref="B5:C5"/>
    <mergeCell ref="A29:F29"/>
  </mergeCells>
  <conditionalFormatting sqref="C7:C26">
    <cfRule type="dataBar" priority="2">
      <dataBar>
        <cfvo type="min"/>
        <cfvo type="max"/>
        <color rgb="FFFF555A"/>
      </dataBar>
      <extLst>
        <ext xmlns:x14="http://schemas.microsoft.com/office/spreadsheetml/2009/9/main" uri="{B025F937-C7B1-47D3-B67F-A62EFF666E3E}">
          <x14:id>{BA40B53D-3D34-4731-BCEE-4693FF0F3D7B}</x14:id>
        </ext>
      </extLst>
    </cfRule>
  </conditionalFormatting>
  <conditionalFormatting sqref="B7:B26">
    <cfRule type="dataBar" priority="1">
      <dataBar>
        <cfvo type="min"/>
        <cfvo type="max"/>
        <color rgb="FF638EC6"/>
      </dataBar>
      <extLst>
        <ext xmlns:x14="http://schemas.microsoft.com/office/spreadsheetml/2009/9/main" uri="{B025F937-C7B1-47D3-B67F-A62EFF666E3E}">
          <x14:id>{A78F2C08-47DD-41F2-BACD-D0319BFBBBAC}</x14:id>
        </ext>
      </extLst>
    </cfRule>
  </conditionalFormatting>
  <pageMargins left="0.7" right="0.7" top="0.75" bottom="0.75" header="0.3" footer="0.3"/>
  <pageSetup paperSize="9" scale="70" orientation="portrait" r:id="rId1"/>
  <colBreaks count="1" manualBreakCount="1">
    <brk id="5" max="1048575" man="1"/>
  </colBreaks>
  <extLst>
    <ext xmlns:x14="http://schemas.microsoft.com/office/spreadsheetml/2009/9/main" uri="{78C0D931-6437-407d-A8EE-F0AAD7539E65}">
      <x14:conditionalFormattings>
        <x14:conditionalFormatting xmlns:xm="http://schemas.microsoft.com/office/excel/2006/main">
          <x14:cfRule type="dataBar" id="{BA40B53D-3D34-4731-BCEE-4693FF0F3D7B}">
            <x14:dataBar minLength="0" maxLength="100" gradient="0">
              <x14:cfvo type="autoMin"/>
              <x14:cfvo type="autoMax"/>
              <x14:negativeFillColor rgb="FFFF0000"/>
              <x14:axisColor rgb="FF000000"/>
            </x14:dataBar>
          </x14:cfRule>
          <xm:sqref>C7:C26</xm:sqref>
        </x14:conditionalFormatting>
        <x14:conditionalFormatting xmlns:xm="http://schemas.microsoft.com/office/excel/2006/main">
          <x14:cfRule type="dataBar" id="{A78F2C08-47DD-41F2-BACD-D0319BFBBBAC}">
            <x14:dataBar minLength="0" maxLength="100" gradient="0">
              <x14:cfvo type="autoMin"/>
              <x14:cfvo type="autoMax"/>
              <x14:negativeFillColor rgb="FFFF0000"/>
              <x14:axisColor rgb="FF000000"/>
            </x14:dataBar>
          </x14:cfRule>
          <xm:sqref>B7:B26</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R14"/>
  <sheetViews>
    <sheetView workbookViewId="0">
      <selection activeCell="P22" sqref="P22"/>
    </sheetView>
  </sheetViews>
  <sheetFormatPr defaultRowHeight="15" x14ac:dyDescent="0.25"/>
  <cols>
    <col min="2" max="2" width="10.85546875" customWidth="1"/>
  </cols>
  <sheetData>
    <row r="3" spans="2:18" x14ac:dyDescent="0.25">
      <c r="B3" s="37" t="s">
        <v>281</v>
      </c>
      <c r="M3" s="274"/>
    </row>
    <row r="4" spans="2:18" ht="15" customHeight="1" x14ac:dyDescent="0.25">
      <c r="B4" s="394" t="s">
        <v>219</v>
      </c>
      <c r="C4" s="394"/>
      <c r="D4" s="394"/>
      <c r="E4" s="394"/>
      <c r="F4" s="274"/>
      <c r="G4" s="274"/>
      <c r="H4" s="274"/>
      <c r="I4" s="275"/>
      <c r="J4" s="274"/>
      <c r="K4" s="274"/>
      <c r="L4" s="274"/>
      <c r="M4" s="274"/>
    </row>
    <row r="5" spans="2:18" x14ac:dyDescent="0.25">
      <c r="B5" s="313" t="s">
        <v>4</v>
      </c>
      <c r="C5" s="395" t="s">
        <v>188</v>
      </c>
      <c r="D5" s="396"/>
      <c r="E5" s="396"/>
      <c r="F5" s="396"/>
      <c r="G5" s="396"/>
      <c r="H5" s="396"/>
      <c r="I5" s="396"/>
      <c r="J5" s="396"/>
      <c r="K5" s="396"/>
      <c r="L5" s="396"/>
      <c r="M5" s="396"/>
      <c r="N5" s="396"/>
    </row>
    <row r="6" spans="2:18" x14ac:dyDescent="0.25">
      <c r="B6" s="314"/>
      <c r="C6" s="317" t="s">
        <v>154</v>
      </c>
      <c r="D6" s="397"/>
      <c r="E6" s="397"/>
      <c r="F6" s="397"/>
      <c r="G6" s="398" t="s">
        <v>189</v>
      </c>
      <c r="H6" s="397"/>
      <c r="I6" s="397"/>
      <c r="J6" s="397"/>
      <c r="K6" s="317" t="s">
        <v>190</v>
      </c>
      <c r="L6" s="399"/>
      <c r="M6" s="399"/>
      <c r="N6" s="397"/>
    </row>
    <row r="7" spans="2:18" ht="27" x14ac:dyDescent="0.25">
      <c r="B7" s="315"/>
      <c r="C7" s="218" t="s">
        <v>191</v>
      </c>
      <c r="D7" s="218" t="s">
        <v>192</v>
      </c>
      <c r="E7" s="218" t="s">
        <v>238</v>
      </c>
      <c r="F7" s="218" t="s">
        <v>193</v>
      </c>
      <c r="G7" s="218" t="s">
        <v>239</v>
      </c>
      <c r="H7" s="218" t="s">
        <v>240</v>
      </c>
      <c r="I7" s="278" t="s">
        <v>12</v>
      </c>
      <c r="J7" s="218" t="s">
        <v>191</v>
      </c>
      <c r="K7" s="218" t="s">
        <v>192</v>
      </c>
      <c r="L7" s="218" t="s">
        <v>241</v>
      </c>
      <c r="M7" s="218" t="s">
        <v>12</v>
      </c>
      <c r="N7" s="218" t="s">
        <v>191</v>
      </c>
      <c r="O7" s="218" t="s">
        <v>192</v>
      </c>
      <c r="P7" s="218" t="s">
        <v>193</v>
      </c>
      <c r="Q7" s="218" t="s">
        <v>240</v>
      </c>
      <c r="R7" s="218" t="s">
        <v>12</v>
      </c>
    </row>
    <row r="8" spans="2:18" x14ac:dyDescent="0.25">
      <c r="B8" s="180" t="s">
        <v>245</v>
      </c>
      <c r="C8" s="204">
        <v>78</v>
      </c>
      <c r="D8" s="24">
        <v>127</v>
      </c>
      <c r="E8" s="22" t="s">
        <v>8</v>
      </c>
      <c r="F8" s="24">
        <v>734</v>
      </c>
      <c r="G8" s="22" t="s">
        <v>8</v>
      </c>
      <c r="H8" s="24" t="s">
        <v>8</v>
      </c>
      <c r="I8" s="276">
        <v>939</v>
      </c>
      <c r="J8" s="24" t="s">
        <v>8</v>
      </c>
      <c r="K8" s="22" t="s">
        <v>8</v>
      </c>
      <c r="L8" s="24" t="s">
        <v>8</v>
      </c>
      <c r="M8" s="22" t="s">
        <v>8</v>
      </c>
      <c r="N8" s="24">
        <v>139</v>
      </c>
      <c r="O8" s="22">
        <v>176</v>
      </c>
      <c r="P8" s="24">
        <v>42</v>
      </c>
      <c r="Q8" s="22" t="s">
        <v>8</v>
      </c>
      <c r="R8" s="305">
        <v>357</v>
      </c>
    </row>
    <row r="9" spans="2:18" x14ac:dyDescent="0.25">
      <c r="B9" s="180" t="s">
        <v>246</v>
      </c>
      <c r="C9" s="204">
        <v>47</v>
      </c>
      <c r="D9" s="24">
        <v>56</v>
      </c>
      <c r="E9" s="22" t="s">
        <v>8</v>
      </c>
      <c r="F9" s="24">
        <v>58</v>
      </c>
      <c r="G9" s="22" t="s">
        <v>8</v>
      </c>
      <c r="H9" s="24" t="s">
        <v>8</v>
      </c>
      <c r="I9" s="276">
        <v>161</v>
      </c>
      <c r="J9" s="24" t="s">
        <v>8</v>
      </c>
      <c r="K9" s="22" t="s">
        <v>8</v>
      </c>
      <c r="L9" s="24" t="s">
        <v>8</v>
      </c>
      <c r="M9" s="22" t="s">
        <v>8</v>
      </c>
      <c r="N9" s="24">
        <v>86</v>
      </c>
      <c r="O9" s="22">
        <v>85</v>
      </c>
      <c r="P9" s="24" t="s">
        <v>8</v>
      </c>
      <c r="Q9" s="22" t="s">
        <v>8</v>
      </c>
      <c r="R9" s="305">
        <v>171</v>
      </c>
    </row>
    <row r="10" spans="2:18" x14ac:dyDescent="0.25">
      <c r="B10" s="180" t="s">
        <v>247</v>
      </c>
      <c r="C10" s="204">
        <v>30</v>
      </c>
      <c r="D10" s="24">
        <v>52</v>
      </c>
      <c r="E10" s="22" t="s">
        <v>8</v>
      </c>
      <c r="F10" s="24">
        <v>791</v>
      </c>
      <c r="G10" s="22" t="s">
        <v>8</v>
      </c>
      <c r="H10" s="24">
        <v>1</v>
      </c>
      <c r="I10" s="276">
        <v>874</v>
      </c>
      <c r="J10" s="24" t="s">
        <v>8</v>
      </c>
      <c r="K10" s="22" t="s">
        <v>8</v>
      </c>
      <c r="L10" s="24" t="s">
        <v>8</v>
      </c>
      <c r="M10" s="22" t="s">
        <v>8</v>
      </c>
      <c r="N10" s="24">
        <v>127</v>
      </c>
      <c r="O10" s="22">
        <v>48</v>
      </c>
      <c r="P10" s="24">
        <v>108</v>
      </c>
      <c r="Q10" s="22" t="s">
        <v>8</v>
      </c>
      <c r="R10" s="305">
        <v>283</v>
      </c>
    </row>
    <row r="11" spans="2:18" x14ac:dyDescent="0.25">
      <c r="B11" s="180" t="s">
        <v>248</v>
      </c>
      <c r="C11" s="204">
        <v>22</v>
      </c>
      <c r="D11" s="24">
        <v>24</v>
      </c>
      <c r="E11" s="22" t="s">
        <v>8</v>
      </c>
      <c r="F11" s="24">
        <v>63</v>
      </c>
      <c r="G11" s="22" t="s">
        <v>8</v>
      </c>
      <c r="H11" s="24">
        <v>1</v>
      </c>
      <c r="I11" s="276">
        <v>110</v>
      </c>
      <c r="J11" s="24" t="s">
        <v>8</v>
      </c>
      <c r="K11" s="22" t="s">
        <v>8</v>
      </c>
      <c r="L11" s="24" t="s">
        <v>8</v>
      </c>
      <c r="M11" s="22" t="s">
        <v>8</v>
      </c>
      <c r="N11" s="24">
        <v>31</v>
      </c>
      <c r="O11" s="22">
        <v>53</v>
      </c>
      <c r="P11" s="24">
        <v>1</v>
      </c>
      <c r="Q11" s="22" t="s">
        <v>8</v>
      </c>
      <c r="R11" s="305">
        <v>85</v>
      </c>
    </row>
    <row r="12" spans="2:18" ht="15" customHeight="1" x14ac:dyDescent="0.25">
      <c r="B12" s="180" t="s">
        <v>249</v>
      </c>
      <c r="C12" s="204">
        <v>1</v>
      </c>
      <c r="D12" s="24">
        <v>110</v>
      </c>
      <c r="E12" s="22" t="s">
        <v>8</v>
      </c>
      <c r="F12" s="24">
        <v>77</v>
      </c>
      <c r="G12" s="22" t="s">
        <v>8</v>
      </c>
      <c r="H12" s="24" t="s">
        <v>8</v>
      </c>
      <c r="I12" s="276">
        <v>188</v>
      </c>
      <c r="J12" s="24" t="s">
        <v>8</v>
      </c>
      <c r="K12" s="22" t="s">
        <v>8</v>
      </c>
      <c r="L12" s="24" t="s">
        <v>8</v>
      </c>
      <c r="M12" s="22" t="s">
        <v>8</v>
      </c>
      <c r="N12" s="24">
        <v>32</v>
      </c>
      <c r="O12" s="22">
        <v>222</v>
      </c>
      <c r="P12" s="24">
        <v>3</v>
      </c>
      <c r="Q12" s="22" t="s">
        <v>8</v>
      </c>
      <c r="R12" s="305">
        <v>257</v>
      </c>
    </row>
    <row r="13" spans="2:18" x14ac:dyDescent="0.25">
      <c r="B13" s="28" t="s">
        <v>12</v>
      </c>
      <c r="C13" s="61">
        <v>178</v>
      </c>
      <c r="D13" s="61">
        <v>369</v>
      </c>
      <c r="E13" s="29" t="s">
        <v>8</v>
      </c>
      <c r="F13" s="61">
        <v>1723</v>
      </c>
      <c r="G13" s="29" t="s">
        <v>8</v>
      </c>
      <c r="H13" s="29">
        <v>2</v>
      </c>
      <c r="I13" s="277">
        <v>2272</v>
      </c>
      <c r="J13" s="29" t="s">
        <v>8</v>
      </c>
      <c r="K13" s="29" t="s">
        <v>8</v>
      </c>
      <c r="L13" s="29" t="s">
        <v>8</v>
      </c>
      <c r="M13" s="29" t="s">
        <v>8</v>
      </c>
      <c r="N13" s="29">
        <v>415</v>
      </c>
      <c r="O13" s="29">
        <v>584</v>
      </c>
      <c r="P13" s="29">
        <v>154</v>
      </c>
      <c r="Q13" s="29" t="s">
        <v>8</v>
      </c>
      <c r="R13" s="29">
        <v>1153</v>
      </c>
    </row>
    <row r="14" spans="2:18" x14ac:dyDescent="0.25">
      <c r="B14" s="182" t="s">
        <v>194</v>
      </c>
    </row>
  </sheetData>
  <mergeCells count="6">
    <mergeCell ref="B4:E4"/>
    <mergeCell ref="B5:B7"/>
    <mergeCell ref="C5:N5"/>
    <mergeCell ref="C6:F6"/>
    <mergeCell ref="G6:J6"/>
    <mergeCell ref="K6:N6"/>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H93"/>
  <sheetViews>
    <sheetView zoomScaleNormal="100" workbookViewId="0">
      <selection activeCell="B1" sqref="B1:H1"/>
    </sheetView>
  </sheetViews>
  <sheetFormatPr defaultRowHeight="15" x14ac:dyDescent="0.25"/>
  <cols>
    <col min="2" max="2" width="10.140625" customWidth="1"/>
  </cols>
  <sheetData>
    <row r="1" spans="2:8" x14ac:dyDescent="0.25">
      <c r="B1" s="310" t="s">
        <v>287</v>
      </c>
      <c r="C1" s="310"/>
      <c r="D1" s="310"/>
      <c r="E1" s="310"/>
      <c r="F1" s="310"/>
      <c r="G1" s="310"/>
      <c r="H1" s="310"/>
    </row>
    <row r="2" spans="2:8" x14ac:dyDescent="0.25">
      <c r="B2" s="311" t="s">
        <v>209</v>
      </c>
      <c r="C2" s="312"/>
      <c r="D2" s="312"/>
      <c r="E2" s="312"/>
      <c r="F2" s="312"/>
    </row>
    <row r="3" spans="2:8" x14ac:dyDescent="0.25">
      <c r="B3" s="313" t="s">
        <v>4</v>
      </c>
      <c r="C3" s="321">
        <v>2017</v>
      </c>
      <c r="D3" s="321"/>
      <c r="E3" s="322">
        <v>2010</v>
      </c>
      <c r="F3" s="322"/>
    </row>
    <row r="4" spans="2:8" x14ac:dyDescent="0.25">
      <c r="B4" s="314"/>
      <c r="C4" s="321"/>
      <c r="D4" s="321"/>
      <c r="E4" s="322"/>
      <c r="F4" s="322"/>
    </row>
    <row r="5" spans="2:8" ht="27" x14ac:dyDescent="0.25">
      <c r="B5" s="315"/>
      <c r="C5" s="210" t="s">
        <v>58</v>
      </c>
      <c r="D5" s="210" t="s">
        <v>6</v>
      </c>
      <c r="E5" s="210" t="s">
        <v>58</v>
      </c>
      <c r="F5" s="210" t="s">
        <v>6</v>
      </c>
    </row>
    <row r="6" spans="2:8" x14ac:dyDescent="0.25">
      <c r="B6" s="41" t="s">
        <v>245</v>
      </c>
      <c r="C6" s="42">
        <v>2.0099999999999998</v>
      </c>
      <c r="D6" s="43">
        <v>1.32</v>
      </c>
      <c r="E6" s="44">
        <v>2.40659</v>
      </c>
      <c r="F6" s="45">
        <v>1.5866388308977037</v>
      </c>
    </row>
    <row r="7" spans="2:8" x14ac:dyDescent="0.25">
      <c r="B7" s="41" t="s">
        <v>246</v>
      </c>
      <c r="C7" s="42">
        <v>4.82</v>
      </c>
      <c r="D7" s="43">
        <v>3.16</v>
      </c>
      <c r="E7" s="44">
        <v>3.2822800000000001</v>
      </c>
      <c r="F7" s="45">
        <v>2.0352781546811398</v>
      </c>
    </row>
    <row r="8" spans="2:8" ht="15" customHeight="1" x14ac:dyDescent="0.25">
      <c r="B8" s="41" t="s">
        <v>247</v>
      </c>
      <c r="C8" s="42">
        <v>1.47</v>
      </c>
      <c r="D8" s="43">
        <v>1.05</v>
      </c>
      <c r="E8" s="44">
        <v>1.9903900000000001</v>
      </c>
      <c r="F8" s="45">
        <v>1.3718070009460739</v>
      </c>
    </row>
    <row r="9" spans="2:8" ht="15" customHeight="1" x14ac:dyDescent="0.25">
      <c r="B9" s="41" t="s">
        <v>248</v>
      </c>
      <c r="C9" s="42">
        <v>2.56</v>
      </c>
      <c r="D9" s="43">
        <v>1.79</v>
      </c>
      <c r="E9" s="44">
        <v>2.4691399999999999</v>
      </c>
      <c r="F9" s="45">
        <v>1.6260162601626018</v>
      </c>
    </row>
    <row r="10" spans="2:8" x14ac:dyDescent="0.25">
      <c r="B10" s="41" t="s">
        <v>249</v>
      </c>
      <c r="C10" s="42">
        <v>5.84</v>
      </c>
      <c r="D10" s="43">
        <v>3.4</v>
      </c>
      <c r="E10" s="44">
        <v>4.1131099999999998</v>
      </c>
      <c r="F10" s="45">
        <v>2.4767801857585141</v>
      </c>
    </row>
    <row r="11" spans="2:8" x14ac:dyDescent="0.25">
      <c r="B11" s="46" t="s">
        <v>168</v>
      </c>
      <c r="C11" s="47">
        <v>2.63</v>
      </c>
      <c r="D11" s="47">
        <v>1.75</v>
      </c>
      <c r="E11" s="47">
        <v>2.5202100000000001</v>
      </c>
      <c r="F11" s="47">
        <v>1.6604010025062657</v>
      </c>
    </row>
    <row r="12" spans="2:8" ht="15" customHeight="1" x14ac:dyDescent="0.25">
      <c r="B12" s="46" t="s">
        <v>5</v>
      </c>
      <c r="C12" s="47">
        <v>1.9310250210080431</v>
      </c>
      <c r="D12" s="47">
        <v>1.3505085396277106</v>
      </c>
      <c r="E12" s="47">
        <v>1.9314826030413574</v>
      </c>
      <c r="F12" s="47">
        <v>1.332107216174385</v>
      </c>
    </row>
    <row r="13" spans="2:8" ht="15.75" customHeight="1" x14ac:dyDescent="0.25">
      <c r="B13" s="32" t="s">
        <v>207</v>
      </c>
    </row>
    <row r="14" spans="2:8" x14ac:dyDescent="0.25">
      <c r="B14" s="32" t="s">
        <v>208</v>
      </c>
    </row>
    <row r="28" ht="15" customHeight="1" x14ac:dyDescent="0.25"/>
    <row r="29" ht="15" customHeight="1" x14ac:dyDescent="0.25"/>
    <row r="33" ht="15" customHeight="1" x14ac:dyDescent="0.25"/>
    <row r="49" ht="15" customHeight="1" x14ac:dyDescent="0.25"/>
    <row r="50" ht="15.75" customHeight="1" x14ac:dyDescent="0.25"/>
    <row r="51" ht="15" customHeight="1" x14ac:dyDescent="0.25"/>
    <row r="62" ht="15" customHeight="1" x14ac:dyDescent="0.25"/>
    <row r="63" ht="15.75" customHeight="1" x14ac:dyDescent="0.25"/>
    <row r="73" ht="15" customHeight="1" x14ac:dyDescent="0.25"/>
    <row r="74" ht="15" customHeight="1" x14ac:dyDescent="0.25"/>
    <row r="77" ht="15" customHeight="1" x14ac:dyDescent="0.25"/>
    <row r="78" ht="15.75" customHeight="1" x14ac:dyDescent="0.25"/>
    <row r="88" ht="15" customHeight="1" x14ac:dyDescent="0.25"/>
    <row r="89" ht="15" customHeight="1" x14ac:dyDescent="0.25"/>
    <row r="93" ht="15" customHeight="1" x14ac:dyDescent="0.25"/>
  </sheetData>
  <mergeCells count="5">
    <mergeCell ref="B1:H1"/>
    <mergeCell ref="B2:F2"/>
    <mergeCell ref="B3:B5"/>
    <mergeCell ref="C3:D4"/>
    <mergeCell ref="E3:F4"/>
  </mergeCells>
  <pageMargins left="0.70866141732283472" right="0.70866141732283472" top="0.74803149606299213" bottom="0.74803149606299213" header="0.31496062992125984" footer="0.31496062992125984"/>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I19"/>
  <sheetViews>
    <sheetView workbookViewId="0">
      <selection activeCell="H31" sqref="H31"/>
    </sheetView>
  </sheetViews>
  <sheetFormatPr defaultRowHeight="15" x14ac:dyDescent="0.25"/>
  <sheetData>
    <row r="3" spans="2:9" x14ac:dyDescent="0.25">
      <c r="B3" s="279" t="s">
        <v>282</v>
      </c>
      <c r="C3" s="183"/>
      <c r="D3" s="183"/>
      <c r="E3" s="183"/>
      <c r="F3" s="183"/>
      <c r="G3" s="183"/>
      <c r="H3" s="280"/>
      <c r="I3" s="184"/>
    </row>
    <row r="4" spans="2:9" ht="15" customHeight="1" x14ac:dyDescent="0.25">
      <c r="B4" s="348" t="s">
        <v>237</v>
      </c>
      <c r="C4" s="349"/>
      <c r="D4" s="349"/>
      <c r="E4" s="349"/>
      <c r="F4" s="349"/>
      <c r="G4" s="349"/>
      <c r="H4" s="349"/>
      <c r="I4" s="349"/>
    </row>
    <row r="5" spans="2:9" x14ac:dyDescent="0.25">
      <c r="B5" s="401" t="s">
        <v>156</v>
      </c>
      <c r="C5" s="339" t="s">
        <v>195</v>
      </c>
      <c r="D5" s="339" t="s">
        <v>192</v>
      </c>
      <c r="E5" s="339" t="s">
        <v>193</v>
      </c>
      <c r="F5" s="339" t="s">
        <v>12</v>
      </c>
      <c r="G5" s="339" t="s">
        <v>239</v>
      </c>
      <c r="H5" s="339" t="s">
        <v>242</v>
      </c>
      <c r="I5" s="339" t="s">
        <v>12</v>
      </c>
    </row>
    <row r="6" spans="2:9" ht="15" customHeight="1" x14ac:dyDescent="0.25">
      <c r="B6" s="402"/>
      <c r="C6" s="400"/>
      <c r="D6" s="400" t="s">
        <v>1</v>
      </c>
      <c r="E6" s="400" t="s">
        <v>2</v>
      </c>
      <c r="F6" s="400" t="s">
        <v>0</v>
      </c>
      <c r="G6" s="400"/>
      <c r="H6" s="400" t="s">
        <v>2</v>
      </c>
      <c r="I6" s="400" t="s">
        <v>0</v>
      </c>
    </row>
    <row r="7" spans="2:9" x14ac:dyDescent="0.25">
      <c r="B7" s="185" t="s">
        <v>23</v>
      </c>
      <c r="C7" s="281">
        <v>41</v>
      </c>
      <c r="D7" s="302">
        <v>76</v>
      </c>
      <c r="E7" s="281" t="s">
        <v>8</v>
      </c>
      <c r="F7" s="302">
        <v>141</v>
      </c>
      <c r="G7" s="281" t="s">
        <v>8</v>
      </c>
      <c r="H7" s="303" t="s">
        <v>8</v>
      </c>
      <c r="I7" s="304">
        <v>258</v>
      </c>
    </row>
    <row r="8" spans="2:9" x14ac:dyDescent="0.25">
      <c r="B8" s="185" t="s">
        <v>24</v>
      </c>
      <c r="C8" s="281">
        <v>35</v>
      </c>
      <c r="D8" s="302">
        <v>62</v>
      </c>
      <c r="E8" s="281" t="s">
        <v>8</v>
      </c>
      <c r="F8" s="302">
        <v>138</v>
      </c>
      <c r="G8" s="281" t="s">
        <v>8</v>
      </c>
      <c r="H8" s="303" t="s">
        <v>8</v>
      </c>
      <c r="I8" s="304">
        <v>235</v>
      </c>
    </row>
    <row r="9" spans="2:9" x14ac:dyDescent="0.25">
      <c r="B9" s="185" t="s">
        <v>25</v>
      </c>
      <c r="C9" s="281">
        <v>54</v>
      </c>
      <c r="D9" s="302">
        <v>66</v>
      </c>
      <c r="E9" s="281" t="s">
        <v>8</v>
      </c>
      <c r="F9" s="302">
        <v>176</v>
      </c>
      <c r="G9" s="281" t="s">
        <v>8</v>
      </c>
      <c r="H9" s="303" t="s">
        <v>8</v>
      </c>
      <c r="I9" s="304">
        <v>296</v>
      </c>
    </row>
    <row r="10" spans="2:9" x14ac:dyDescent="0.25">
      <c r="B10" s="185" t="s">
        <v>26</v>
      </c>
      <c r="C10" s="281">
        <v>39</v>
      </c>
      <c r="D10" s="302">
        <v>68</v>
      </c>
      <c r="E10" s="281" t="s">
        <v>8</v>
      </c>
      <c r="F10" s="302">
        <v>135</v>
      </c>
      <c r="G10" s="281" t="s">
        <v>8</v>
      </c>
      <c r="H10" s="303" t="s">
        <v>8</v>
      </c>
      <c r="I10" s="304">
        <v>242</v>
      </c>
    </row>
    <row r="11" spans="2:9" x14ac:dyDescent="0.25">
      <c r="B11" s="185" t="s">
        <v>27</v>
      </c>
      <c r="C11" s="281">
        <v>43</v>
      </c>
      <c r="D11" s="302">
        <v>88</v>
      </c>
      <c r="E11" s="281" t="s">
        <v>8</v>
      </c>
      <c r="F11" s="302">
        <v>153</v>
      </c>
      <c r="G11" s="281" t="s">
        <v>8</v>
      </c>
      <c r="H11" s="303" t="s">
        <v>8</v>
      </c>
      <c r="I11" s="304">
        <v>284</v>
      </c>
    </row>
    <row r="12" spans="2:9" x14ac:dyDescent="0.25">
      <c r="B12" s="185" t="s">
        <v>28</v>
      </c>
      <c r="C12" s="281">
        <v>62</v>
      </c>
      <c r="D12" s="302">
        <v>100</v>
      </c>
      <c r="E12" s="281" t="s">
        <v>8</v>
      </c>
      <c r="F12" s="302">
        <v>162</v>
      </c>
      <c r="G12" s="281" t="s">
        <v>8</v>
      </c>
      <c r="H12" s="303" t="s">
        <v>8</v>
      </c>
      <c r="I12" s="304">
        <v>324</v>
      </c>
    </row>
    <row r="13" spans="2:9" x14ac:dyDescent="0.25">
      <c r="B13" s="185" t="s">
        <v>29</v>
      </c>
      <c r="C13" s="281">
        <v>61</v>
      </c>
      <c r="D13" s="302">
        <v>81</v>
      </c>
      <c r="E13" s="281" t="s">
        <v>8</v>
      </c>
      <c r="F13" s="302">
        <v>166</v>
      </c>
      <c r="G13" s="281" t="s">
        <v>8</v>
      </c>
      <c r="H13" s="303">
        <v>1</v>
      </c>
      <c r="I13" s="304">
        <v>309</v>
      </c>
    </row>
    <row r="14" spans="2:9" x14ac:dyDescent="0.25">
      <c r="B14" s="185" t="s">
        <v>30</v>
      </c>
      <c r="C14" s="281">
        <v>60</v>
      </c>
      <c r="D14" s="302">
        <v>107</v>
      </c>
      <c r="E14" s="281" t="s">
        <v>8</v>
      </c>
      <c r="F14" s="302">
        <v>163</v>
      </c>
      <c r="G14" s="281" t="s">
        <v>8</v>
      </c>
      <c r="H14" s="303" t="s">
        <v>8</v>
      </c>
      <c r="I14" s="304">
        <v>330</v>
      </c>
    </row>
    <row r="15" spans="2:9" x14ac:dyDescent="0.25">
      <c r="B15" s="185" t="s">
        <v>31</v>
      </c>
      <c r="C15" s="281">
        <v>54</v>
      </c>
      <c r="D15" s="302">
        <v>88</v>
      </c>
      <c r="E15" s="281" t="s">
        <v>8</v>
      </c>
      <c r="F15" s="302">
        <v>164</v>
      </c>
      <c r="G15" s="281" t="s">
        <v>8</v>
      </c>
      <c r="H15" s="303" t="s">
        <v>8</v>
      </c>
      <c r="I15" s="304">
        <v>306</v>
      </c>
    </row>
    <row r="16" spans="2:9" x14ac:dyDescent="0.25">
      <c r="B16" s="185" t="s">
        <v>32</v>
      </c>
      <c r="C16" s="281">
        <v>51</v>
      </c>
      <c r="D16" s="302">
        <v>76</v>
      </c>
      <c r="E16" s="281" t="s">
        <v>8</v>
      </c>
      <c r="F16" s="302">
        <v>169</v>
      </c>
      <c r="G16" s="281" t="s">
        <v>8</v>
      </c>
      <c r="H16" s="303" t="s">
        <v>8</v>
      </c>
      <c r="I16" s="304">
        <v>296</v>
      </c>
    </row>
    <row r="17" spans="2:9" x14ac:dyDescent="0.25">
      <c r="B17" s="185" t="s">
        <v>33</v>
      </c>
      <c r="C17" s="281">
        <v>43</v>
      </c>
      <c r="D17" s="302">
        <v>63</v>
      </c>
      <c r="E17" s="281" t="s">
        <v>8</v>
      </c>
      <c r="F17" s="302">
        <v>160</v>
      </c>
      <c r="G17" s="281" t="s">
        <v>8</v>
      </c>
      <c r="H17" s="303" t="s">
        <v>8</v>
      </c>
      <c r="I17" s="304">
        <v>266</v>
      </c>
    </row>
    <row r="18" spans="2:9" x14ac:dyDescent="0.25">
      <c r="B18" s="185" t="s">
        <v>34</v>
      </c>
      <c r="C18" s="281">
        <v>50</v>
      </c>
      <c r="D18" s="302">
        <v>78</v>
      </c>
      <c r="E18" s="281" t="s">
        <v>8</v>
      </c>
      <c r="F18" s="302">
        <v>150</v>
      </c>
      <c r="G18" s="281" t="s">
        <v>8</v>
      </c>
      <c r="H18" s="303">
        <v>1</v>
      </c>
      <c r="I18" s="304">
        <v>279</v>
      </c>
    </row>
    <row r="19" spans="2:9" x14ac:dyDescent="0.25">
      <c r="B19" s="28" t="s">
        <v>196</v>
      </c>
      <c r="C19" s="29">
        <v>593</v>
      </c>
      <c r="D19" s="29">
        <v>953</v>
      </c>
      <c r="E19" s="29" t="s">
        <v>8</v>
      </c>
      <c r="F19" s="29">
        <v>1877</v>
      </c>
      <c r="G19" s="29" t="s">
        <v>8</v>
      </c>
      <c r="H19" s="29">
        <v>2</v>
      </c>
      <c r="I19" s="61">
        <v>3425</v>
      </c>
    </row>
  </sheetData>
  <mergeCells count="9">
    <mergeCell ref="B4:I4"/>
    <mergeCell ref="G5:G6"/>
    <mergeCell ref="H5:H6"/>
    <mergeCell ref="I5:I6"/>
    <mergeCell ref="B5:B6"/>
    <mergeCell ref="C5:C6"/>
    <mergeCell ref="D5:D6"/>
    <mergeCell ref="E5:E6"/>
    <mergeCell ref="F5:F6"/>
  </mergeCells>
  <pageMargins left="0.70866141732283472" right="0.70866141732283472" top="0.74803149606299213" bottom="0.74803149606299213" header="0.31496062992125984" footer="0.31496062992125984"/>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I13"/>
  <sheetViews>
    <sheetView workbookViewId="0">
      <selection activeCell="G17" sqref="G17"/>
    </sheetView>
  </sheetViews>
  <sheetFormatPr defaultRowHeight="15" x14ac:dyDescent="0.25"/>
  <sheetData>
    <row r="3" spans="2:9" x14ac:dyDescent="0.25">
      <c r="B3" s="220" t="s">
        <v>283</v>
      </c>
      <c r="C3" s="213"/>
      <c r="D3" s="213"/>
      <c r="E3" s="213"/>
      <c r="F3" s="213"/>
      <c r="G3" s="213"/>
      <c r="H3" s="213"/>
      <c r="I3" s="213"/>
    </row>
    <row r="4" spans="2:9" x14ac:dyDescent="0.25">
      <c r="B4" s="12" t="s">
        <v>243</v>
      </c>
      <c r="C4" s="8"/>
      <c r="D4" s="8"/>
      <c r="E4" s="8"/>
      <c r="F4" s="8"/>
      <c r="G4" s="8"/>
      <c r="H4" s="8"/>
      <c r="I4" s="186"/>
    </row>
    <row r="5" spans="2:9" ht="54" x14ac:dyDescent="0.25">
      <c r="B5" s="187" t="s">
        <v>36</v>
      </c>
      <c r="C5" s="215" t="s">
        <v>195</v>
      </c>
      <c r="D5" s="215" t="s">
        <v>192</v>
      </c>
      <c r="E5" s="215" t="s">
        <v>238</v>
      </c>
      <c r="F5" s="215" t="s">
        <v>193</v>
      </c>
      <c r="G5" s="215" t="s">
        <v>239</v>
      </c>
      <c r="H5" s="215" t="s">
        <v>242</v>
      </c>
      <c r="I5" s="218" t="s">
        <v>12</v>
      </c>
    </row>
    <row r="6" spans="2:9" x14ac:dyDescent="0.25">
      <c r="B6" s="188" t="s">
        <v>37</v>
      </c>
      <c r="C6" s="189">
        <v>97</v>
      </c>
      <c r="D6" s="22">
        <v>149</v>
      </c>
      <c r="E6" s="24" t="s">
        <v>8</v>
      </c>
      <c r="F6" s="22">
        <v>321</v>
      </c>
      <c r="G6" s="24" t="s">
        <v>8</v>
      </c>
      <c r="H6" s="22">
        <v>1</v>
      </c>
      <c r="I6" s="301">
        <v>568</v>
      </c>
    </row>
    <row r="7" spans="2:9" x14ac:dyDescent="0.25">
      <c r="B7" s="188" t="s">
        <v>38</v>
      </c>
      <c r="C7" s="189">
        <v>95</v>
      </c>
      <c r="D7" s="22">
        <v>145</v>
      </c>
      <c r="E7" s="24" t="s">
        <v>8</v>
      </c>
      <c r="F7" s="22">
        <v>294</v>
      </c>
      <c r="G7" s="24" t="s">
        <v>8</v>
      </c>
      <c r="H7" s="22">
        <v>1</v>
      </c>
      <c r="I7" s="301">
        <v>535</v>
      </c>
    </row>
    <row r="8" spans="2:9" x14ac:dyDescent="0.25">
      <c r="B8" s="188" t="s">
        <v>39</v>
      </c>
      <c r="C8" s="189">
        <v>73</v>
      </c>
      <c r="D8" s="22">
        <v>126</v>
      </c>
      <c r="E8" s="24" t="s">
        <v>8</v>
      </c>
      <c r="F8" s="22">
        <v>295</v>
      </c>
      <c r="G8" s="24" t="s">
        <v>8</v>
      </c>
      <c r="H8" s="22" t="s">
        <v>8</v>
      </c>
      <c r="I8" s="301">
        <v>494</v>
      </c>
    </row>
    <row r="9" spans="2:9" x14ac:dyDescent="0.25">
      <c r="B9" s="188" t="s">
        <v>40</v>
      </c>
      <c r="C9" s="189">
        <v>84</v>
      </c>
      <c r="D9" s="22">
        <v>129</v>
      </c>
      <c r="E9" s="24" t="s">
        <v>8</v>
      </c>
      <c r="F9" s="22">
        <v>313</v>
      </c>
      <c r="G9" s="24" t="s">
        <v>8</v>
      </c>
      <c r="H9" s="22" t="s">
        <v>8</v>
      </c>
      <c r="I9" s="301">
        <v>526</v>
      </c>
    </row>
    <row r="10" spans="2:9" x14ac:dyDescent="0.25">
      <c r="B10" s="188" t="s">
        <v>41</v>
      </c>
      <c r="C10" s="189">
        <v>87</v>
      </c>
      <c r="D10" s="22">
        <v>134</v>
      </c>
      <c r="E10" s="24" t="s">
        <v>8</v>
      </c>
      <c r="F10" s="22">
        <v>290</v>
      </c>
      <c r="G10" s="24" t="s">
        <v>8</v>
      </c>
      <c r="H10" s="22" t="s">
        <v>8</v>
      </c>
      <c r="I10" s="301">
        <v>511</v>
      </c>
    </row>
    <row r="11" spans="2:9" x14ac:dyDescent="0.25">
      <c r="B11" s="188" t="s">
        <v>42</v>
      </c>
      <c r="C11" s="189">
        <v>73</v>
      </c>
      <c r="D11" s="22">
        <v>133</v>
      </c>
      <c r="E11" s="24" t="s">
        <v>8</v>
      </c>
      <c r="F11" s="22">
        <v>226</v>
      </c>
      <c r="G11" s="24" t="s">
        <v>8</v>
      </c>
      <c r="H11" s="22" t="s">
        <v>8</v>
      </c>
      <c r="I11" s="301">
        <v>432</v>
      </c>
    </row>
    <row r="12" spans="2:9" x14ac:dyDescent="0.25">
      <c r="B12" s="188" t="s">
        <v>43</v>
      </c>
      <c r="C12" s="189">
        <v>84</v>
      </c>
      <c r="D12" s="22">
        <v>137</v>
      </c>
      <c r="E12" s="24" t="s">
        <v>8</v>
      </c>
      <c r="F12" s="22">
        <v>138</v>
      </c>
      <c r="G12" s="24" t="s">
        <v>8</v>
      </c>
      <c r="H12" s="22" t="s">
        <v>8</v>
      </c>
      <c r="I12" s="301">
        <v>359</v>
      </c>
    </row>
    <row r="13" spans="2:9" x14ac:dyDescent="0.25">
      <c r="B13" s="28" t="s">
        <v>12</v>
      </c>
      <c r="C13" s="29">
        <v>593</v>
      </c>
      <c r="D13" s="29">
        <v>953</v>
      </c>
      <c r="E13" s="29" t="s">
        <v>8</v>
      </c>
      <c r="F13" s="29">
        <v>1877</v>
      </c>
      <c r="G13" s="29"/>
      <c r="H13" s="29">
        <v>2</v>
      </c>
      <c r="I13" s="29">
        <v>3425</v>
      </c>
    </row>
  </sheetData>
  <pageMargins left="0.70866141732283472" right="0.70866141732283472" top="0.74803149606299213" bottom="0.74803149606299213" header="0.31496062992125984" footer="0.31496062992125984"/>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H32"/>
  <sheetViews>
    <sheetView workbookViewId="0">
      <selection activeCell="I29" sqref="I29"/>
    </sheetView>
  </sheetViews>
  <sheetFormatPr defaultRowHeight="15" x14ac:dyDescent="0.25"/>
  <sheetData>
    <row r="3" spans="2:7" x14ac:dyDescent="0.25">
      <c r="B3" s="37" t="s">
        <v>284</v>
      </c>
      <c r="C3" s="183"/>
      <c r="D3" s="183"/>
      <c r="E3" s="183"/>
      <c r="F3" s="183"/>
      <c r="G3" s="184"/>
    </row>
    <row r="4" spans="2:7" x14ac:dyDescent="0.25">
      <c r="B4" s="217" t="s">
        <v>237</v>
      </c>
      <c r="C4" s="216"/>
      <c r="D4" s="216"/>
      <c r="E4" s="216"/>
      <c r="F4" s="216"/>
      <c r="G4" s="216"/>
    </row>
    <row r="5" spans="2:7" ht="15" customHeight="1" x14ac:dyDescent="0.25">
      <c r="B5" s="403" t="s">
        <v>44</v>
      </c>
      <c r="C5" s="336" t="s">
        <v>195</v>
      </c>
      <c r="D5" s="336" t="s">
        <v>192</v>
      </c>
      <c r="E5" s="336" t="s">
        <v>193</v>
      </c>
      <c r="F5" s="336" t="s">
        <v>239</v>
      </c>
      <c r="G5" s="404" t="s">
        <v>12</v>
      </c>
    </row>
    <row r="6" spans="2:7" x14ac:dyDescent="0.25">
      <c r="B6" s="403"/>
      <c r="C6" s="336"/>
      <c r="D6" s="336"/>
      <c r="E6" s="336"/>
      <c r="F6" s="336"/>
      <c r="G6" s="404"/>
    </row>
    <row r="7" spans="2:7" x14ac:dyDescent="0.25">
      <c r="B7" s="106">
        <v>1</v>
      </c>
      <c r="C7" s="107">
        <v>9</v>
      </c>
      <c r="D7" s="108">
        <v>32</v>
      </c>
      <c r="E7" s="109">
        <v>10</v>
      </c>
      <c r="F7" s="108" t="s">
        <v>8</v>
      </c>
      <c r="G7" s="109">
        <v>51</v>
      </c>
    </row>
    <row r="8" spans="2:7" x14ac:dyDescent="0.25">
      <c r="B8" s="106">
        <v>2</v>
      </c>
      <c r="C8" s="107">
        <v>1</v>
      </c>
      <c r="D8" s="108">
        <v>20</v>
      </c>
      <c r="E8" s="109">
        <v>17</v>
      </c>
      <c r="F8" s="108" t="s">
        <v>8</v>
      </c>
      <c r="G8" s="109">
        <v>38</v>
      </c>
    </row>
    <row r="9" spans="2:7" x14ac:dyDescent="0.25">
      <c r="B9" s="106">
        <v>3</v>
      </c>
      <c r="C9" s="107">
        <v>5</v>
      </c>
      <c r="D9" s="108">
        <v>7</v>
      </c>
      <c r="E9" s="109">
        <v>5</v>
      </c>
      <c r="F9" s="108" t="s">
        <v>8</v>
      </c>
      <c r="G9" s="109">
        <v>17</v>
      </c>
    </row>
    <row r="10" spans="2:7" x14ac:dyDescent="0.25">
      <c r="B10" s="106">
        <v>4</v>
      </c>
      <c r="C10" s="107">
        <v>9</v>
      </c>
      <c r="D10" s="108">
        <v>13</v>
      </c>
      <c r="E10" s="109">
        <v>3</v>
      </c>
      <c r="F10" s="108" t="s">
        <v>8</v>
      </c>
      <c r="G10" s="109">
        <v>25</v>
      </c>
    </row>
    <row r="11" spans="2:7" x14ac:dyDescent="0.25">
      <c r="B11" s="106">
        <v>5</v>
      </c>
      <c r="C11" s="107">
        <v>7</v>
      </c>
      <c r="D11" s="108">
        <v>12</v>
      </c>
      <c r="E11" s="109">
        <v>5</v>
      </c>
      <c r="F11" s="108" t="s">
        <v>8</v>
      </c>
      <c r="G11" s="109">
        <v>24</v>
      </c>
    </row>
    <row r="12" spans="2:7" x14ac:dyDescent="0.25">
      <c r="B12" s="106">
        <v>6</v>
      </c>
      <c r="C12" s="107">
        <v>8</v>
      </c>
      <c r="D12" s="108">
        <v>10</v>
      </c>
      <c r="E12" s="109">
        <v>7</v>
      </c>
      <c r="F12" s="108" t="s">
        <v>8</v>
      </c>
      <c r="G12" s="109">
        <v>25</v>
      </c>
    </row>
    <row r="13" spans="2:7" x14ac:dyDescent="0.25">
      <c r="B13" s="106">
        <v>7</v>
      </c>
      <c r="C13" s="107">
        <v>20</v>
      </c>
      <c r="D13" s="108">
        <v>30</v>
      </c>
      <c r="E13" s="109">
        <v>13</v>
      </c>
      <c r="F13" s="108" t="s">
        <v>8</v>
      </c>
      <c r="G13" s="109">
        <v>63</v>
      </c>
    </row>
    <row r="14" spans="2:7" x14ac:dyDescent="0.25">
      <c r="B14" s="106">
        <v>8</v>
      </c>
      <c r="C14" s="107">
        <v>29</v>
      </c>
      <c r="D14" s="108">
        <v>49</v>
      </c>
      <c r="E14" s="109">
        <v>68</v>
      </c>
      <c r="F14" s="108" t="s">
        <v>8</v>
      </c>
      <c r="G14" s="109">
        <v>146</v>
      </c>
    </row>
    <row r="15" spans="2:7" x14ac:dyDescent="0.25">
      <c r="B15" s="106">
        <v>9</v>
      </c>
      <c r="C15" s="107">
        <v>29</v>
      </c>
      <c r="D15" s="108">
        <v>46</v>
      </c>
      <c r="E15" s="109">
        <v>141</v>
      </c>
      <c r="F15" s="108" t="s">
        <v>8</v>
      </c>
      <c r="G15" s="109">
        <v>216</v>
      </c>
    </row>
    <row r="16" spans="2:7" x14ac:dyDescent="0.25">
      <c r="B16" s="106">
        <v>10</v>
      </c>
      <c r="C16" s="107">
        <v>34</v>
      </c>
      <c r="D16" s="108">
        <v>35</v>
      </c>
      <c r="E16" s="109">
        <v>169</v>
      </c>
      <c r="F16" s="108" t="s">
        <v>8</v>
      </c>
      <c r="G16" s="109">
        <v>238</v>
      </c>
    </row>
    <row r="17" spans="2:8" x14ac:dyDescent="0.25">
      <c r="B17" s="106">
        <v>11</v>
      </c>
      <c r="C17" s="107">
        <v>32</v>
      </c>
      <c r="D17" s="108">
        <v>53</v>
      </c>
      <c r="E17" s="109">
        <v>141</v>
      </c>
      <c r="F17" s="108" t="s">
        <v>8</v>
      </c>
      <c r="G17" s="109">
        <v>226</v>
      </c>
    </row>
    <row r="18" spans="2:8" x14ac:dyDescent="0.25">
      <c r="B18" s="106">
        <v>12</v>
      </c>
      <c r="C18" s="107">
        <v>39</v>
      </c>
      <c r="D18" s="108">
        <v>54</v>
      </c>
      <c r="E18" s="109">
        <v>156</v>
      </c>
      <c r="F18" s="108">
        <v>1</v>
      </c>
      <c r="G18" s="109">
        <v>250</v>
      </c>
    </row>
    <row r="19" spans="2:8" x14ac:dyDescent="0.25">
      <c r="B19" s="106">
        <v>13</v>
      </c>
      <c r="C19" s="107">
        <v>33</v>
      </c>
      <c r="D19" s="108">
        <v>50</v>
      </c>
      <c r="E19" s="109">
        <v>139</v>
      </c>
      <c r="F19" s="108" t="s">
        <v>8</v>
      </c>
      <c r="G19" s="109">
        <v>222</v>
      </c>
    </row>
    <row r="20" spans="2:8" x14ac:dyDescent="0.25">
      <c r="B20" s="106">
        <v>14</v>
      </c>
      <c r="C20" s="107">
        <v>44</v>
      </c>
      <c r="D20" s="108">
        <v>51</v>
      </c>
      <c r="E20" s="109">
        <v>134</v>
      </c>
      <c r="F20" s="108" t="s">
        <v>8</v>
      </c>
      <c r="G20" s="109">
        <v>229</v>
      </c>
    </row>
    <row r="21" spans="2:8" x14ac:dyDescent="0.25">
      <c r="B21" s="106">
        <v>15</v>
      </c>
      <c r="C21" s="107">
        <v>30</v>
      </c>
      <c r="D21" s="108">
        <v>48</v>
      </c>
      <c r="E21" s="109">
        <v>102</v>
      </c>
      <c r="F21" s="108" t="s">
        <v>8</v>
      </c>
      <c r="G21" s="109">
        <v>180</v>
      </c>
    </row>
    <row r="22" spans="2:8" x14ac:dyDescent="0.25">
      <c r="B22" s="106">
        <v>16</v>
      </c>
      <c r="C22" s="107">
        <v>23</v>
      </c>
      <c r="D22" s="108">
        <v>51</v>
      </c>
      <c r="E22" s="109">
        <v>107</v>
      </c>
      <c r="F22" s="108" t="s">
        <v>8</v>
      </c>
      <c r="G22" s="109">
        <v>181</v>
      </c>
    </row>
    <row r="23" spans="2:8" x14ac:dyDescent="0.25">
      <c r="B23" s="106">
        <v>17</v>
      </c>
      <c r="C23" s="107">
        <v>34</v>
      </c>
      <c r="D23" s="108">
        <v>67</v>
      </c>
      <c r="E23" s="109">
        <v>108</v>
      </c>
      <c r="F23" s="108" t="s">
        <v>8</v>
      </c>
      <c r="G23" s="109">
        <v>209</v>
      </c>
    </row>
    <row r="24" spans="2:8" x14ac:dyDescent="0.25">
      <c r="B24" s="106">
        <v>18</v>
      </c>
      <c r="C24" s="107">
        <v>34</v>
      </c>
      <c r="D24" s="108">
        <v>72</v>
      </c>
      <c r="E24" s="109">
        <v>133</v>
      </c>
      <c r="F24" s="108" t="s">
        <v>8</v>
      </c>
      <c r="G24" s="109">
        <v>239</v>
      </c>
    </row>
    <row r="25" spans="2:8" x14ac:dyDescent="0.25">
      <c r="B25" s="106">
        <v>19</v>
      </c>
      <c r="C25" s="107">
        <v>39</v>
      </c>
      <c r="D25" s="108">
        <v>61</v>
      </c>
      <c r="E25" s="109">
        <v>162</v>
      </c>
      <c r="F25" s="108">
        <v>1</v>
      </c>
      <c r="G25" s="109">
        <v>263</v>
      </c>
    </row>
    <row r="26" spans="2:8" x14ac:dyDescent="0.25">
      <c r="B26" s="106">
        <v>20</v>
      </c>
      <c r="C26" s="107">
        <v>49</v>
      </c>
      <c r="D26" s="108">
        <v>50</v>
      </c>
      <c r="E26" s="109">
        <v>112</v>
      </c>
      <c r="F26" s="108" t="s">
        <v>8</v>
      </c>
      <c r="G26" s="109">
        <v>211</v>
      </c>
    </row>
    <row r="27" spans="2:8" x14ac:dyDescent="0.25">
      <c r="B27" s="106">
        <v>21</v>
      </c>
      <c r="C27" s="107">
        <v>39</v>
      </c>
      <c r="D27" s="108">
        <v>51</v>
      </c>
      <c r="E27" s="109">
        <v>75</v>
      </c>
      <c r="F27" s="108" t="s">
        <v>8</v>
      </c>
      <c r="G27" s="109">
        <v>165</v>
      </c>
    </row>
    <row r="28" spans="2:8" x14ac:dyDescent="0.25">
      <c r="B28" s="106">
        <v>22</v>
      </c>
      <c r="C28" s="107">
        <v>19</v>
      </c>
      <c r="D28" s="108">
        <v>43</v>
      </c>
      <c r="E28" s="109">
        <v>39</v>
      </c>
      <c r="F28" s="108" t="s">
        <v>8</v>
      </c>
      <c r="G28" s="109">
        <v>101</v>
      </c>
    </row>
    <row r="29" spans="2:8" x14ac:dyDescent="0.25">
      <c r="B29" s="106">
        <v>23</v>
      </c>
      <c r="C29" s="107">
        <v>13</v>
      </c>
      <c r="D29" s="108">
        <v>30</v>
      </c>
      <c r="E29" s="109">
        <v>15</v>
      </c>
      <c r="F29" s="108" t="s">
        <v>8</v>
      </c>
      <c r="G29" s="109">
        <v>58</v>
      </c>
    </row>
    <row r="30" spans="2:8" x14ac:dyDescent="0.25">
      <c r="B30" s="106">
        <v>24</v>
      </c>
      <c r="C30" s="107">
        <v>14</v>
      </c>
      <c r="D30" s="108">
        <v>18</v>
      </c>
      <c r="E30" s="109">
        <v>10</v>
      </c>
      <c r="F30" s="108" t="s">
        <v>8</v>
      </c>
      <c r="G30" s="109">
        <v>42</v>
      </c>
    </row>
    <row r="31" spans="2:8" x14ac:dyDescent="0.25">
      <c r="B31" s="21" t="s">
        <v>223</v>
      </c>
      <c r="C31" s="107" t="s">
        <v>8</v>
      </c>
      <c r="D31" s="108" t="s">
        <v>8</v>
      </c>
      <c r="E31" s="109">
        <v>6</v>
      </c>
      <c r="F31" s="108" t="s">
        <v>8</v>
      </c>
      <c r="G31" s="109">
        <v>6</v>
      </c>
    </row>
    <row r="32" spans="2:8" x14ac:dyDescent="0.25">
      <c r="B32" s="28" t="s">
        <v>12</v>
      </c>
      <c r="C32" s="29">
        <v>593</v>
      </c>
      <c r="D32" s="29">
        <v>953</v>
      </c>
      <c r="E32" s="29">
        <v>1877</v>
      </c>
      <c r="F32" s="29">
        <v>2</v>
      </c>
      <c r="G32" s="29">
        <v>3425</v>
      </c>
      <c r="H32" s="190"/>
    </row>
  </sheetData>
  <mergeCells count="6">
    <mergeCell ref="B5:B6"/>
    <mergeCell ref="C5:C6"/>
    <mergeCell ref="D5:D6"/>
    <mergeCell ref="E5:E6"/>
    <mergeCell ref="G5:G6"/>
    <mergeCell ref="F5:F6"/>
  </mergeCell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25"/>
  <sheetViews>
    <sheetView zoomScaleNormal="100" workbookViewId="0">
      <selection activeCell="I4" sqref="I4"/>
    </sheetView>
  </sheetViews>
  <sheetFormatPr defaultColWidth="9.140625" defaultRowHeight="15" x14ac:dyDescent="0.25"/>
  <cols>
    <col min="1" max="2" width="8.85546875" customWidth="1"/>
    <col min="3" max="3" width="9.85546875" style="1" customWidth="1"/>
    <col min="4" max="4" width="9.85546875" style="2" customWidth="1"/>
    <col min="5" max="5" width="9.85546875" style="1" customWidth="1"/>
    <col min="6" max="6" width="9.28515625" style="1" customWidth="1"/>
    <col min="7" max="7" width="9" style="1" customWidth="1"/>
    <col min="8" max="9" width="9.85546875" style="1" customWidth="1"/>
    <col min="10" max="10" width="9.140625" style="1"/>
    <col min="11" max="11" width="9.140625" style="3"/>
    <col min="12" max="16384" width="9.140625" style="1"/>
  </cols>
  <sheetData>
    <row r="1" spans="2:9" x14ac:dyDescent="0.25">
      <c r="B1" s="323" t="s">
        <v>250</v>
      </c>
      <c r="C1" s="324"/>
      <c r="D1" s="324"/>
      <c r="E1" s="324"/>
      <c r="F1" s="324"/>
      <c r="G1" s="324"/>
      <c r="H1" s="324"/>
      <c r="I1" s="324"/>
    </row>
    <row r="2" spans="2:9" x14ac:dyDescent="0.25">
      <c r="B2" s="311" t="s">
        <v>210</v>
      </c>
      <c r="C2" s="312"/>
      <c r="D2" s="312"/>
      <c r="E2" s="312"/>
      <c r="F2" s="312"/>
      <c r="G2"/>
      <c r="H2"/>
      <c r="I2" s="208"/>
    </row>
    <row r="3" spans="2:9" ht="81" x14ac:dyDescent="0.25">
      <c r="B3" s="48" t="s">
        <v>7</v>
      </c>
      <c r="C3" s="49" t="s">
        <v>0</v>
      </c>
      <c r="D3" s="49" t="s">
        <v>1</v>
      </c>
      <c r="E3" s="49" t="s">
        <v>2</v>
      </c>
      <c r="F3" s="50" t="s">
        <v>131</v>
      </c>
      <c r="G3" s="50" t="s">
        <v>45</v>
      </c>
      <c r="H3" s="50" t="s">
        <v>130</v>
      </c>
      <c r="I3" s="50" t="s">
        <v>132</v>
      </c>
    </row>
    <row r="4" spans="2:9" x14ac:dyDescent="0.25">
      <c r="B4" s="106">
        <v>2001</v>
      </c>
      <c r="C4" s="22">
        <v>5042</v>
      </c>
      <c r="D4" s="24">
        <v>212</v>
      </c>
      <c r="E4" s="22">
        <v>7413</v>
      </c>
      <c r="F4" s="27">
        <v>12.987500000000001</v>
      </c>
      <c r="G4" s="26">
        <v>4.2046799999999998</v>
      </c>
      <c r="H4" s="24" t="s">
        <v>8</v>
      </c>
      <c r="I4" s="22" t="s">
        <v>8</v>
      </c>
    </row>
    <row r="5" spans="2:9" x14ac:dyDescent="0.25">
      <c r="B5" s="106">
        <v>2002</v>
      </c>
      <c r="C5" s="22">
        <v>5332</v>
      </c>
      <c r="D5" s="24">
        <v>196</v>
      </c>
      <c r="E5" s="22">
        <v>7780</v>
      </c>
      <c r="F5" s="27">
        <v>12.023899999999999</v>
      </c>
      <c r="G5" s="26">
        <v>3.6759200000000001</v>
      </c>
      <c r="H5" s="27">
        <v>-7.5472000000000001</v>
      </c>
      <c r="I5" s="26">
        <v>-7.5472000000000001</v>
      </c>
    </row>
    <row r="6" spans="2:9" x14ac:dyDescent="0.25">
      <c r="B6" s="106">
        <v>2003</v>
      </c>
      <c r="C6" s="22">
        <v>4894</v>
      </c>
      <c r="D6" s="24">
        <v>173</v>
      </c>
      <c r="E6" s="22">
        <v>7232</v>
      </c>
      <c r="F6" s="27">
        <v>10.608000000000001</v>
      </c>
      <c r="G6" s="26">
        <v>3.5349400000000002</v>
      </c>
      <c r="H6" s="27">
        <v>-11.7347</v>
      </c>
      <c r="I6" s="26">
        <v>-18.3962</v>
      </c>
    </row>
    <row r="7" spans="2:9" x14ac:dyDescent="0.25">
      <c r="B7" s="106">
        <v>2004</v>
      </c>
      <c r="C7" s="22">
        <v>5200</v>
      </c>
      <c r="D7" s="24">
        <v>166</v>
      </c>
      <c r="E7" s="22">
        <v>7981</v>
      </c>
      <c r="F7" s="27">
        <v>10.171200000000001</v>
      </c>
      <c r="G7" s="26">
        <v>3.19231</v>
      </c>
      <c r="H7" s="27">
        <v>-4.0461999999999998</v>
      </c>
      <c r="I7" s="26">
        <v>-21.6981</v>
      </c>
    </row>
    <row r="8" spans="2:9" x14ac:dyDescent="0.25">
      <c r="B8" s="106">
        <v>2005</v>
      </c>
      <c r="C8" s="22">
        <v>5089</v>
      </c>
      <c r="D8" s="24">
        <v>166</v>
      </c>
      <c r="E8" s="22">
        <v>7688</v>
      </c>
      <c r="F8" s="27">
        <v>10.1631</v>
      </c>
      <c r="G8" s="26">
        <v>3.2619400000000001</v>
      </c>
      <c r="H8" s="24" t="s">
        <v>8</v>
      </c>
      <c r="I8" s="26">
        <v>-21.6981</v>
      </c>
    </row>
    <row r="9" spans="2:9" x14ac:dyDescent="0.25">
      <c r="B9" s="106">
        <v>2006</v>
      </c>
      <c r="C9" s="22">
        <v>5034</v>
      </c>
      <c r="D9" s="24">
        <v>180</v>
      </c>
      <c r="E9" s="22">
        <v>7633</v>
      </c>
      <c r="F9" s="27">
        <v>11.010300000000001</v>
      </c>
      <c r="G9" s="26">
        <v>3.5756899999999998</v>
      </c>
      <c r="H9" s="27">
        <v>8.4337</v>
      </c>
      <c r="I9" s="26">
        <v>-15.0943</v>
      </c>
    </row>
    <row r="10" spans="2:9" x14ac:dyDescent="0.25">
      <c r="B10" s="106">
        <v>2007</v>
      </c>
      <c r="C10" s="22">
        <v>4481</v>
      </c>
      <c r="D10" s="24">
        <v>150</v>
      </c>
      <c r="E10" s="22">
        <v>6820</v>
      </c>
      <c r="F10" s="27">
        <v>9.1591000000000005</v>
      </c>
      <c r="G10" s="26">
        <v>3.3474699999999999</v>
      </c>
      <c r="H10" s="27">
        <v>-16.666699999999999</v>
      </c>
      <c r="I10" s="26">
        <v>-29.2453</v>
      </c>
    </row>
    <row r="11" spans="2:9" x14ac:dyDescent="0.25">
      <c r="B11" s="106">
        <v>2008</v>
      </c>
      <c r="C11" s="22">
        <v>4408</v>
      </c>
      <c r="D11" s="24">
        <v>125</v>
      </c>
      <c r="E11" s="22">
        <v>6728</v>
      </c>
      <c r="F11" s="27">
        <v>7.6165000000000003</v>
      </c>
      <c r="G11" s="26">
        <v>2.83575</v>
      </c>
      <c r="H11" s="27">
        <v>-16.666699999999999</v>
      </c>
      <c r="I11" s="26">
        <v>-41.037700000000001</v>
      </c>
    </row>
    <row r="12" spans="2:9" x14ac:dyDescent="0.25">
      <c r="B12" s="106">
        <v>2009</v>
      </c>
      <c r="C12" s="22">
        <v>4665</v>
      </c>
      <c r="D12" s="24">
        <v>121</v>
      </c>
      <c r="E12" s="22">
        <v>7024</v>
      </c>
      <c r="F12" s="27">
        <v>7.3692000000000002</v>
      </c>
      <c r="G12" s="26">
        <v>2.5937800000000002</v>
      </c>
      <c r="H12" s="27">
        <v>-3.2</v>
      </c>
      <c r="I12" s="26">
        <v>-42.924500000000002</v>
      </c>
    </row>
    <row r="13" spans="2:9" x14ac:dyDescent="0.25">
      <c r="B13" s="106">
        <v>2010</v>
      </c>
      <c r="C13" s="22">
        <v>4206</v>
      </c>
      <c r="D13" s="24">
        <v>106</v>
      </c>
      <c r="E13" s="22">
        <v>6278</v>
      </c>
      <c r="F13" s="27">
        <v>6.4574999999999996</v>
      </c>
      <c r="G13" s="26">
        <v>2.5202100000000001</v>
      </c>
      <c r="H13" s="27">
        <v>-12.396699999999999</v>
      </c>
      <c r="I13" s="26">
        <v>-50</v>
      </c>
    </row>
    <row r="14" spans="2:9" x14ac:dyDescent="0.25">
      <c r="B14" s="106">
        <v>2011</v>
      </c>
      <c r="C14" s="22">
        <v>3785</v>
      </c>
      <c r="D14" s="24">
        <v>100</v>
      </c>
      <c r="E14" s="22">
        <v>5798</v>
      </c>
      <c r="F14" s="27">
        <v>6.0983999999999998</v>
      </c>
      <c r="G14" s="26">
        <v>2.64201</v>
      </c>
      <c r="H14" s="27">
        <v>-5.6604000000000001</v>
      </c>
      <c r="I14" s="26">
        <v>-52.830199999999998</v>
      </c>
    </row>
    <row r="15" spans="2:9" x14ac:dyDescent="0.25">
      <c r="B15" s="106">
        <v>2012</v>
      </c>
      <c r="C15" s="22">
        <v>3472</v>
      </c>
      <c r="D15" s="24">
        <v>95</v>
      </c>
      <c r="E15" s="22">
        <v>5263</v>
      </c>
      <c r="F15" s="27">
        <v>5.7957999999999998</v>
      </c>
      <c r="G15" s="26">
        <v>2.7361800000000001</v>
      </c>
      <c r="H15" s="27">
        <v>-5</v>
      </c>
      <c r="I15" s="26">
        <v>-55.188699999999997</v>
      </c>
    </row>
    <row r="16" spans="2:9" x14ac:dyDescent="0.25">
      <c r="B16" s="106">
        <v>2013</v>
      </c>
      <c r="C16" s="22">
        <v>3664</v>
      </c>
      <c r="D16" s="24">
        <v>123</v>
      </c>
      <c r="E16" s="22">
        <v>5526</v>
      </c>
      <c r="F16" s="27">
        <v>7.4450000000000003</v>
      </c>
      <c r="G16" s="26">
        <v>3.3569900000000001</v>
      </c>
      <c r="H16" s="27">
        <v>29.473700000000001</v>
      </c>
      <c r="I16" s="26">
        <v>-41.981099999999998</v>
      </c>
    </row>
    <row r="17" spans="2:9" x14ac:dyDescent="0.25">
      <c r="B17" s="106">
        <v>2014</v>
      </c>
      <c r="C17" s="22">
        <v>3492</v>
      </c>
      <c r="D17" s="24">
        <v>98</v>
      </c>
      <c r="E17" s="22">
        <v>5311</v>
      </c>
      <c r="F17" s="27">
        <v>5.8909000000000002</v>
      </c>
      <c r="G17" s="26">
        <v>2.8064100000000001</v>
      </c>
      <c r="H17" s="27">
        <v>-20.325199999999999</v>
      </c>
      <c r="I17" s="26">
        <v>-53.773600000000002</v>
      </c>
    </row>
    <row r="18" spans="2:9" x14ac:dyDescent="0.25">
      <c r="B18" s="106">
        <v>2015</v>
      </c>
      <c r="C18" s="22">
        <v>3537</v>
      </c>
      <c r="D18" s="24">
        <v>110</v>
      </c>
      <c r="E18" s="22">
        <v>5265</v>
      </c>
      <c r="F18" s="27">
        <v>6.6237000000000004</v>
      </c>
      <c r="G18" s="26">
        <v>3.1099800000000002</v>
      </c>
      <c r="H18" s="27">
        <v>12.244899999999999</v>
      </c>
      <c r="I18" s="26">
        <v>-48.113199999999999</v>
      </c>
    </row>
    <row r="19" spans="2:9" x14ac:dyDescent="0.25">
      <c r="B19" s="221">
        <v>2016</v>
      </c>
      <c r="C19" s="22">
        <v>3508</v>
      </c>
      <c r="D19" s="24">
        <v>106</v>
      </c>
      <c r="E19" s="22">
        <v>5192</v>
      </c>
      <c r="F19" s="27">
        <v>6.4024000000000001</v>
      </c>
      <c r="G19" s="26">
        <v>3.0216599999999998</v>
      </c>
      <c r="H19" s="27">
        <v>-3.6364000000000001</v>
      </c>
      <c r="I19" s="26">
        <v>-50</v>
      </c>
    </row>
    <row r="20" spans="2:9" x14ac:dyDescent="0.25">
      <c r="B20" s="221">
        <v>2017</v>
      </c>
      <c r="C20" s="22">
        <v>3425</v>
      </c>
      <c r="D20" s="24">
        <v>90</v>
      </c>
      <c r="E20" s="22">
        <v>5045</v>
      </c>
      <c r="F20" s="27">
        <v>5.4523999999999999</v>
      </c>
      <c r="G20" s="26">
        <v>2.6277400000000002</v>
      </c>
      <c r="H20" s="27">
        <v>-15.0943</v>
      </c>
      <c r="I20" s="26">
        <v>-57.547199999999997</v>
      </c>
    </row>
    <row r="21" spans="2:9" x14ac:dyDescent="0.25">
      <c r="B21" s="222" t="s">
        <v>128</v>
      </c>
      <c r="C21" s="34"/>
      <c r="D21" s="34"/>
      <c r="E21" s="34"/>
      <c r="F21" s="34"/>
      <c r="G21" s="34"/>
      <c r="H21" s="34"/>
      <c r="I21" s="34"/>
    </row>
    <row r="22" spans="2:9" x14ac:dyDescent="0.25">
      <c r="B22" s="223" t="s">
        <v>211</v>
      </c>
      <c r="C22" s="224"/>
      <c r="D22" s="34"/>
      <c r="E22" s="34"/>
      <c r="F22" s="34"/>
      <c r="G22" s="34"/>
      <c r="H22" s="34"/>
      <c r="I22" s="34"/>
    </row>
    <row r="23" spans="2:9" x14ac:dyDescent="0.25">
      <c r="B23" s="223" t="s">
        <v>212</v>
      </c>
      <c r="C23" s="224"/>
      <c r="D23" s="34"/>
      <c r="E23" s="34"/>
      <c r="F23" s="34"/>
      <c r="G23" s="34"/>
      <c r="H23" s="34"/>
      <c r="I23" s="34"/>
    </row>
    <row r="24" spans="2:9" x14ac:dyDescent="0.25">
      <c r="C24"/>
      <c r="D24"/>
      <c r="E24"/>
      <c r="F24"/>
      <c r="G24"/>
      <c r="H24"/>
      <c r="I24"/>
    </row>
    <row r="25" spans="2:9" x14ac:dyDescent="0.25">
      <c r="B25" s="223"/>
      <c r="C25" s="224"/>
      <c r="D25" s="34"/>
      <c r="E25" s="34"/>
      <c r="F25" s="34"/>
      <c r="G25" s="34"/>
      <c r="H25" s="34"/>
      <c r="I25" s="34"/>
    </row>
  </sheetData>
  <mergeCells count="2">
    <mergeCell ref="B1:I1"/>
    <mergeCell ref="B2:F2"/>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4:I19"/>
  <sheetViews>
    <sheetView topLeftCell="B1" zoomScaleNormal="100" workbookViewId="0">
      <selection activeCell="H19" sqref="H19"/>
    </sheetView>
  </sheetViews>
  <sheetFormatPr defaultRowHeight="15" x14ac:dyDescent="0.25"/>
  <cols>
    <col min="1" max="1" width="13.5703125" bestFit="1" customWidth="1"/>
    <col min="2" max="3" width="9.7109375" bestFit="1" customWidth="1"/>
    <col min="4" max="4" width="8.85546875" customWidth="1"/>
  </cols>
  <sheetData>
    <row r="4" spans="1:9" x14ac:dyDescent="0.25">
      <c r="A4" s="5" t="s">
        <v>251</v>
      </c>
    </row>
    <row r="5" spans="1:9" x14ac:dyDescent="0.25">
      <c r="A5" s="225" t="s">
        <v>213</v>
      </c>
    </row>
    <row r="6" spans="1:9" x14ac:dyDescent="0.25">
      <c r="A6" s="325"/>
      <c r="B6" s="321" t="s">
        <v>168</v>
      </c>
      <c r="C6" s="321" t="s">
        <v>127</v>
      </c>
      <c r="D6" s="322" t="s">
        <v>5</v>
      </c>
      <c r="E6" s="322"/>
      <c r="F6" s="321" t="s">
        <v>168</v>
      </c>
      <c r="G6" s="321" t="s">
        <v>127</v>
      </c>
      <c r="H6" s="322" t="s">
        <v>5</v>
      </c>
      <c r="I6" s="322" t="s">
        <v>5</v>
      </c>
    </row>
    <row r="7" spans="1:9" x14ac:dyDescent="0.25">
      <c r="A7" s="326"/>
      <c r="B7" s="328" t="s">
        <v>21</v>
      </c>
      <c r="C7" s="328"/>
      <c r="D7" s="328"/>
      <c r="E7" s="328"/>
      <c r="F7" s="328" t="s">
        <v>22</v>
      </c>
      <c r="G7" s="328"/>
      <c r="H7" s="328"/>
      <c r="I7" s="328"/>
    </row>
    <row r="8" spans="1:9" x14ac:dyDescent="0.25">
      <c r="A8" s="327"/>
      <c r="B8" s="226">
        <v>2010</v>
      </c>
      <c r="C8" s="227">
        <v>2017</v>
      </c>
      <c r="D8" s="227">
        <v>2010</v>
      </c>
      <c r="E8" s="228">
        <v>2017</v>
      </c>
      <c r="F8" s="229">
        <v>2010</v>
      </c>
      <c r="G8" s="226">
        <v>2017</v>
      </c>
      <c r="H8" s="229">
        <v>2010</v>
      </c>
      <c r="I8" s="226">
        <v>2017</v>
      </c>
    </row>
    <row r="9" spans="1:9" x14ac:dyDescent="0.25">
      <c r="A9" s="21" t="s">
        <v>126</v>
      </c>
      <c r="B9" s="204">
        <v>1</v>
      </c>
      <c r="C9" s="230">
        <v>1</v>
      </c>
      <c r="D9" s="231">
        <v>70</v>
      </c>
      <c r="E9" s="230">
        <v>43</v>
      </c>
      <c r="F9" s="154">
        <v>0.94339622641509435</v>
      </c>
      <c r="G9" s="155">
        <v>1.1111111111111112</v>
      </c>
      <c r="H9" s="156">
        <v>1.7015070491006319</v>
      </c>
      <c r="I9" s="155">
        <v>1.2729425695677916</v>
      </c>
    </row>
    <row r="10" spans="1:9" x14ac:dyDescent="0.25">
      <c r="A10" s="21" t="s">
        <v>125</v>
      </c>
      <c r="B10" s="204">
        <v>19</v>
      </c>
      <c r="C10" s="230">
        <v>15</v>
      </c>
      <c r="D10" s="231">
        <v>668</v>
      </c>
      <c r="E10" s="230">
        <v>374</v>
      </c>
      <c r="F10" s="154">
        <v>17.924528301886792</v>
      </c>
      <c r="G10" s="155">
        <v>16.666666666666664</v>
      </c>
      <c r="H10" s="156">
        <v>16.237238697131744</v>
      </c>
      <c r="I10" s="155">
        <v>11.071640023682653</v>
      </c>
    </row>
    <row r="11" spans="1:9" x14ac:dyDescent="0.25">
      <c r="A11" s="21" t="s">
        <v>124</v>
      </c>
      <c r="B11" s="204">
        <v>28</v>
      </c>
      <c r="C11" s="230">
        <v>21</v>
      </c>
      <c r="D11" s="231">
        <v>1064</v>
      </c>
      <c r="E11" s="230">
        <v>1109</v>
      </c>
      <c r="F11" s="154">
        <v>26.415094339622641</v>
      </c>
      <c r="G11" s="155">
        <v>23.333333333333332</v>
      </c>
      <c r="H11" s="156">
        <v>25.862907146329604</v>
      </c>
      <c r="I11" s="155">
        <v>32.830076968620489</v>
      </c>
    </row>
    <row r="12" spans="1:9" x14ac:dyDescent="0.25">
      <c r="A12" s="21" t="s">
        <v>123</v>
      </c>
      <c r="B12" s="204">
        <v>58</v>
      </c>
      <c r="C12" s="230">
        <v>53</v>
      </c>
      <c r="D12" s="231">
        <v>2312</v>
      </c>
      <c r="E12" s="230">
        <v>1852</v>
      </c>
      <c r="F12" s="154">
        <v>54.716981132075468</v>
      </c>
      <c r="G12" s="155">
        <v>58.888888888888893</v>
      </c>
      <c r="H12" s="156">
        <v>56.198347107438018</v>
      </c>
      <c r="I12" s="155">
        <v>54.825340438129068</v>
      </c>
    </row>
    <row r="13" spans="1:9" x14ac:dyDescent="0.25">
      <c r="A13" s="28" t="s">
        <v>35</v>
      </c>
      <c r="B13" s="61">
        <v>106</v>
      </c>
      <c r="C13" s="61">
        <v>90</v>
      </c>
      <c r="D13" s="61">
        <v>4114</v>
      </c>
      <c r="E13" s="61">
        <v>3378</v>
      </c>
      <c r="F13" s="157">
        <v>100</v>
      </c>
      <c r="G13" s="157">
        <v>100</v>
      </c>
      <c r="H13" s="157">
        <v>100</v>
      </c>
      <c r="I13" s="157">
        <v>100</v>
      </c>
    </row>
    <row r="19" spans="5:5" x14ac:dyDescent="0.25">
      <c r="E19" s="294"/>
    </row>
  </sheetData>
  <mergeCells count="7">
    <mergeCell ref="A6:A8"/>
    <mergeCell ref="B6:C6"/>
    <mergeCell ref="D6:E6"/>
    <mergeCell ref="F6:G6"/>
    <mergeCell ref="H6:I6"/>
    <mergeCell ref="B7:E7"/>
    <mergeCell ref="F7:I7"/>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M19"/>
  <sheetViews>
    <sheetView zoomScaleNormal="100" workbookViewId="0">
      <selection activeCell="E19" sqref="E19"/>
    </sheetView>
  </sheetViews>
  <sheetFormatPr defaultRowHeight="15" x14ac:dyDescent="0.25"/>
  <cols>
    <col min="2" max="2" width="13.5703125" bestFit="1" customWidth="1"/>
    <col min="3" max="4" width="9.7109375" bestFit="1" customWidth="1"/>
    <col min="5" max="5" width="8.85546875" customWidth="1"/>
  </cols>
  <sheetData>
    <row r="3" spans="2:13" x14ac:dyDescent="0.25">
      <c r="B3" s="5" t="s">
        <v>252</v>
      </c>
      <c r="C3" s="209"/>
      <c r="D3" s="209"/>
      <c r="E3" s="209"/>
      <c r="F3" s="209"/>
      <c r="G3" s="209"/>
      <c r="H3" s="209"/>
      <c r="I3" s="209"/>
    </row>
    <row r="4" spans="2:13" x14ac:dyDescent="0.25">
      <c r="B4" s="169" t="s">
        <v>214</v>
      </c>
      <c r="C4" s="170"/>
      <c r="D4" s="170"/>
      <c r="E4" s="170"/>
    </row>
    <row r="5" spans="2:13" x14ac:dyDescent="0.25">
      <c r="B5" s="325"/>
      <c r="C5" s="321" t="s">
        <v>168</v>
      </c>
      <c r="D5" s="321" t="s">
        <v>127</v>
      </c>
      <c r="E5" s="322" t="s">
        <v>5</v>
      </c>
      <c r="F5" s="322" t="s">
        <v>5</v>
      </c>
      <c r="G5" s="321" t="s">
        <v>168</v>
      </c>
      <c r="H5" s="321" t="s">
        <v>127</v>
      </c>
      <c r="I5" s="322" t="s">
        <v>5</v>
      </c>
      <c r="J5" s="322" t="s">
        <v>5</v>
      </c>
      <c r="K5" s="232"/>
    </row>
    <row r="6" spans="2:13" x14ac:dyDescent="0.25">
      <c r="B6" s="326"/>
      <c r="C6" s="328" t="s">
        <v>21</v>
      </c>
      <c r="D6" s="328"/>
      <c r="E6" s="328"/>
      <c r="F6" s="328"/>
      <c r="G6" s="328" t="s">
        <v>22</v>
      </c>
      <c r="H6" s="328"/>
      <c r="I6" s="328"/>
      <c r="J6" s="328"/>
      <c r="K6" s="232"/>
    </row>
    <row r="7" spans="2:13" x14ac:dyDescent="0.25">
      <c r="B7" s="327"/>
      <c r="C7" s="158">
        <v>2010</v>
      </c>
      <c r="D7" s="151">
        <v>2017</v>
      </c>
      <c r="E7" s="151">
        <v>2010</v>
      </c>
      <c r="F7" s="151">
        <v>2017</v>
      </c>
      <c r="G7" s="150">
        <v>2010</v>
      </c>
      <c r="H7" s="150">
        <v>2017</v>
      </c>
      <c r="I7" s="150">
        <v>2010</v>
      </c>
      <c r="J7" s="150">
        <v>2017</v>
      </c>
      <c r="K7" s="232"/>
    </row>
    <row r="8" spans="2:13" x14ac:dyDescent="0.25">
      <c r="B8" s="21" t="s">
        <v>122</v>
      </c>
      <c r="C8" s="22">
        <v>13</v>
      </c>
      <c r="D8" s="152">
        <v>3</v>
      </c>
      <c r="E8" s="153">
        <v>206</v>
      </c>
      <c r="F8" s="152">
        <v>92</v>
      </c>
      <c r="G8" s="154">
        <v>12.264150943396226</v>
      </c>
      <c r="H8" s="155">
        <v>3.3333333333333335</v>
      </c>
      <c r="I8" s="156">
        <v>5.0072921730675741</v>
      </c>
      <c r="J8" s="155">
        <v>2.7235050325636472</v>
      </c>
      <c r="K8" s="232"/>
    </row>
    <row r="9" spans="2:13" x14ac:dyDescent="0.25">
      <c r="B9" s="21" t="s">
        <v>121</v>
      </c>
      <c r="C9" s="22">
        <v>18</v>
      </c>
      <c r="D9" s="152">
        <v>23</v>
      </c>
      <c r="E9" s="153">
        <v>950</v>
      </c>
      <c r="F9" s="152">
        <v>735</v>
      </c>
      <c r="G9" s="154">
        <v>16.981132075471699</v>
      </c>
      <c r="H9" s="155">
        <v>25.555555555555554</v>
      </c>
      <c r="I9" s="156">
        <v>23.091881380651433</v>
      </c>
      <c r="J9" s="155">
        <v>21.758436944937834</v>
      </c>
      <c r="K9" s="232"/>
    </row>
    <row r="10" spans="2:13" x14ac:dyDescent="0.25">
      <c r="B10" s="21" t="s">
        <v>120</v>
      </c>
      <c r="C10" s="22">
        <v>4</v>
      </c>
      <c r="D10" s="152">
        <v>3</v>
      </c>
      <c r="E10" s="153">
        <v>265</v>
      </c>
      <c r="F10" s="152">
        <v>254</v>
      </c>
      <c r="G10" s="154">
        <v>3.7735849056603774</v>
      </c>
      <c r="H10" s="155">
        <v>3.3333333333333335</v>
      </c>
      <c r="I10" s="156">
        <v>6.4414195430238212</v>
      </c>
      <c r="J10" s="155">
        <v>7.5192421551213737</v>
      </c>
      <c r="K10" s="232"/>
    </row>
    <row r="11" spans="2:13" x14ac:dyDescent="0.25">
      <c r="B11" s="21" t="s">
        <v>119</v>
      </c>
      <c r="C11" s="22">
        <v>11</v>
      </c>
      <c r="D11" s="152">
        <v>13</v>
      </c>
      <c r="E11" s="153">
        <v>621</v>
      </c>
      <c r="F11" s="152">
        <v>600</v>
      </c>
      <c r="G11" s="154">
        <v>10.377358490566039</v>
      </c>
      <c r="H11" s="155">
        <v>14.444444444444443</v>
      </c>
      <c r="I11" s="156">
        <v>15.094798249878464</v>
      </c>
      <c r="J11" s="155">
        <v>17.761989342806395</v>
      </c>
      <c r="K11" s="232"/>
    </row>
    <row r="12" spans="2:13" x14ac:dyDescent="0.25">
      <c r="B12" s="21" t="s">
        <v>157</v>
      </c>
      <c r="C12" s="22">
        <v>60</v>
      </c>
      <c r="D12" s="152">
        <v>48</v>
      </c>
      <c r="E12" s="153">
        <v>2072</v>
      </c>
      <c r="F12" s="152">
        <v>1697</v>
      </c>
      <c r="G12" s="154">
        <v>56.60377358490566</v>
      </c>
      <c r="H12" s="155">
        <v>53.333333333333336</v>
      </c>
      <c r="I12" s="156">
        <v>50.36460865337871</v>
      </c>
      <c r="J12" s="155">
        <v>50.236826524570752</v>
      </c>
      <c r="K12" s="232"/>
    </row>
    <row r="13" spans="2:13" x14ac:dyDescent="0.25">
      <c r="B13" s="28" t="s">
        <v>35</v>
      </c>
      <c r="C13" s="29">
        <v>106</v>
      </c>
      <c r="D13" s="29">
        <v>90</v>
      </c>
      <c r="E13" s="29">
        <v>4114</v>
      </c>
      <c r="F13" s="29">
        <v>3378</v>
      </c>
      <c r="G13" s="157">
        <v>100</v>
      </c>
      <c r="H13" s="157">
        <v>100</v>
      </c>
      <c r="I13" s="157">
        <v>100</v>
      </c>
      <c r="J13" s="157">
        <v>100</v>
      </c>
      <c r="K13" s="232"/>
    </row>
    <row r="14" spans="2:13" x14ac:dyDescent="0.25">
      <c r="B14" s="19" t="s">
        <v>288</v>
      </c>
      <c r="C14" s="232"/>
      <c r="D14" s="232"/>
      <c r="E14" s="232"/>
      <c r="F14" s="232"/>
      <c r="G14" s="232"/>
      <c r="H14" s="232"/>
      <c r="I14" s="232"/>
      <c r="J14" s="232"/>
      <c r="K14" s="232"/>
      <c r="L14" s="232"/>
      <c r="M14" s="232"/>
    </row>
    <row r="19" spans="5:5" x14ac:dyDescent="0.25">
      <c r="E19" s="294"/>
    </row>
  </sheetData>
  <mergeCells count="7">
    <mergeCell ref="B5:B7"/>
    <mergeCell ref="C5:D5"/>
    <mergeCell ref="E5:F5"/>
    <mergeCell ref="G5:H5"/>
    <mergeCell ref="I5:J5"/>
    <mergeCell ref="C6:F6"/>
    <mergeCell ref="G6:J6"/>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J21"/>
  <sheetViews>
    <sheetView topLeftCell="C1" zoomScaleNormal="100" workbookViewId="0">
      <selection activeCell="F26" sqref="F26"/>
    </sheetView>
  </sheetViews>
  <sheetFormatPr defaultRowHeight="15" x14ac:dyDescent="0.25"/>
  <cols>
    <col min="2" max="2" width="11.85546875" customWidth="1"/>
  </cols>
  <sheetData>
    <row r="3" spans="2:10" x14ac:dyDescent="0.25">
      <c r="B3" s="5" t="s">
        <v>253</v>
      </c>
    </row>
    <row r="4" spans="2:10" x14ac:dyDescent="0.25">
      <c r="B4" s="225" t="s">
        <v>215</v>
      </c>
    </row>
    <row r="5" spans="2:10" ht="15" customHeight="1" x14ac:dyDescent="0.25">
      <c r="B5" s="329" t="s">
        <v>92</v>
      </c>
      <c r="C5" s="332" t="s">
        <v>168</v>
      </c>
      <c r="D5" s="332"/>
      <c r="E5" s="332"/>
      <c r="F5" s="332"/>
      <c r="G5" s="333" t="s">
        <v>5</v>
      </c>
      <c r="H5" s="333"/>
      <c r="I5" s="333"/>
      <c r="J5" s="333"/>
    </row>
    <row r="6" spans="2:10" x14ac:dyDescent="0.25">
      <c r="B6" s="330"/>
      <c r="C6" s="334">
        <v>2010</v>
      </c>
      <c r="D6" s="334"/>
      <c r="E6" s="335">
        <v>2017</v>
      </c>
      <c r="F6" s="335"/>
      <c r="G6" s="334">
        <v>2010</v>
      </c>
      <c r="H6" s="334"/>
      <c r="I6" s="335">
        <v>2017</v>
      </c>
      <c r="J6" s="335"/>
    </row>
    <row r="7" spans="2:10" x14ac:dyDescent="0.25">
      <c r="B7" s="331"/>
      <c r="C7" s="55" t="s">
        <v>133</v>
      </c>
      <c r="D7" s="55" t="s">
        <v>2</v>
      </c>
      <c r="E7" s="55" t="s">
        <v>133</v>
      </c>
      <c r="F7" s="55" t="s">
        <v>2</v>
      </c>
      <c r="G7" s="55" t="s">
        <v>133</v>
      </c>
      <c r="H7" s="55" t="s">
        <v>2</v>
      </c>
      <c r="I7" s="55" t="s">
        <v>133</v>
      </c>
      <c r="J7" s="55" t="s">
        <v>2</v>
      </c>
    </row>
    <row r="8" spans="2:10" x14ac:dyDescent="0.25">
      <c r="B8" s="147" t="s">
        <v>134</v>
      </c>
      <c r="C8" s="57">
        <v>1</v>
      </c>
      <c r="D8" s="58">
        <v>50</v>
      </c>
      <c r="E8" s="53" t="s">
        <v>8</v>
      </c>
      <c r="F8" s="59">
        <v>59</v>
      </c>
      <c r="G8" s="57">
        <v>27</v>
      </c>
      <c r="H8" s="58">
        <v>3381</v>
      </c>
      <c r="I8" s="60">
        <v>10</v>
      </c>
      <c r="J8" s="59">
        <v>3291</v>
      </c>
    </row>
    <row r="9" spans="2:10" x14ac:dyDescent="0.25">
      <c r="B9" s="56" t="s">
        <v>135</v>
      </c>
      <c r="C9" s="57" t="s">
        <v>8</v>
      </c>
      <c r="D9" s="58">
        <v>56</v>
      </c>
      <c r="E9" s="57">
        <v>1</v>
      </c>
      <c r="F9" s="59">
        <v>77</v>
      </c>
      <c r="G9" s="57">
        <v>14</v>
      </c>
      <c r="H9" s="58">
        <v>3137</v>
      </c>
      <c r="I9" s="60">
        <v>15</v>
      </c>
      <c r="J9" s="59">
        <v>2904</v>
      </c>
    </row>
    <row r="10" spans="2:10" x14ac:dyDescent="0.25">
      <c r="B10" s="56" t="s">
        <v>136</v>
      </c>
      <c r="C10" s="57" t="s">
        <v>8</v>
      </c>
      <c r="D10" s="58">
        <v>140</v>
      </c>
      <c r="E10" s="53" t="s">
        <v>8</v>
      </c>
      <c r="F10" s="59">
        <v>109</v>
      </c>
      <c r="G10" s="57">
        <v>29</v>
      </c>
      <c r="H10" s="58">
        <v>6314</v>
      </c>
      <c r="I10" s="60">
        <v>18</v>
      </c>
      <c r="J10" s="59">
        <v>5320</v>
      </c>
    </row>
    <row r="11" spans="2:10" x14ac:dyDescent="0.25">
      <c r="B11" s="56" t="s">
        <v>137</v>
      </c>
      <c r="C11" s="57">
        <v>4</v>
      </c>
      <c r="D11" s="58">
        <v>314</v>
      </c>
      <c r="E11" s="53">
        <v>2</v>
      </c>
      <c r="F11" s="59">
        <v>213</v>
      </c>
      <c r="G11" s="57">
        <v>121</v>
      </c>
      <c r="H11" s="58">
        <v>14678</v>
      </c>
      <c r="I11" s="60">
        <v>68</v>
      </c>
      <c r="J11" s="59">
        <v>9305</v>
      </c>
    </row>
    <row r="12" spans="2:10" x14ac:dyDescent="0.25">
      <c r="B12" s="56" t="s">
        <v>138</v>
      </c>
      <c r="C12" s="57">
        <v>6</v>
      </c>
      <c r="D12" s="58">
        <v>536</v>
      </c>
      <c r="E12" s="60">
        <v>2</v>
      </c>
      <c r="F12" s="59">
        <v>313</v>
      </c>
      <c r="G12" s="57">
        <v>253</v>
      </c>
      <c r="H12" s="58">
        <v>23858</v>
      </c>
      <c r="I12" s="60">
        <v>122</v>
      </c>
      <c r="J12" s="59">
        <v>15587</v>
      </c>
    </row>
    <row r="13" spans="2:10" x14ac:dyDescent="0.25">
      <c r="B13" s="56" t="s">
        <v>139</v>
      </c>
      <c r="C13" s="57">
        <v>9</v>
      </c>
      <c r="D13" s="58">
        <v>652</v>
      </c>
      <c r="E13" s="53">
        <v>11</v>
      </c>
      <c r="F13" s="59">
        <v>406</v>
      </c>
      <c r="G13" s="57">
        <v>294</v>
      </c>
      <c r="H13" s="58">
        <v>28690</v>
      </c>
      <c r="I13" s="60">
        <v>184</v>
      </c>
      <c r="J13" s="59">
        <v>20739</v>
      </c>
    </row>
    <row r="14" spans="2:10" x14ac:dyDescent="0.25">
      <c r="B14" s="56" t="s">
        <v>140</v>
      </c>
      <c r="C14" s="57">
        <v>9</v>
      </c>
      <c r="D14" s="58">
        <v>684</v>
      </c>
      <c r="E14" s="60">
        <v>9</v>
      </c>
      <c r="F14" s="59">
        <v>467</v>
      </c>
      <c r="G14" s="57">
        <v>351</v>
      </c>
      <c r="H14" s="58">
        <v>32620</v>
      </c>
      <c r="I14" s="60">
        <v>251</v>
      </c>
      <c r="J14" s="59">
        <v>24066</v>
      </c>
    </row>
    <row r="15" spans="2:10" x14ac:dyDescent="0.25">
      <c r="B15" s="56" t="s">
        <v>141</v>
      </c>
      <c r="C15" s="57">
        <v>26</v>
      </c>
      <c r="D15" s="58">
        <v>1696</v>
      </c>
      <c r="E15" s="60">
        <v>20</v>
      </c>
      <c r="F15" s="59">
        <v>1303</v>
      </c>
      <c r="G15" s="57">
        <v>948</v>
      </c>
      <c r="H15" s="58">
        <v>86891</v>
      </c>
      <c r="I15" s="60">
        <v>641</v>
      </c>
      <c r="J15" s="59">
        <v>61442</v>
      </c>
    </row>
    <row r="16" spans="2:10" x14ac:dyDescent="0.25">
      <c r="B16" s="56" t="s">
        <v>142</v>
      </c>
      <c r="C16" s="57">
        <v>15</v>
      </c>
      <c r="D16" s="58">
        <v>859</v>
      </c>
      <c r="E16" s="60">
        <v>11</v>
      </c>
      <c r="F16" s="59">
        <v>797</v>
      </c>
      <c r="G16" s="57">
        <v>522</v>
      </c>
      <c r="H16" s="58">
        <v>40907</v>
      </c>
      <c r="I16" s="60">
        <v>496</v>
      </c>
      <c r="J16" s="59">
        <v>41108</v>
      </c>
    </row>
    <row r="17" spans="2:10" x14ac:dyDescent="0.25">
      <c r="B17" s="56" t="s">
        <v>143</v>
      </c>
      <c r="C17" s="57">
        <v>3</v>
      </c>
      <c r="D17" s="58">
        <v>317</v>
      </c>
      <c r="E17" s="60">
        <v>8</v>
      </c>
      <c r="F17" s="59">
        <v>307</v>
      </c>
      <c r="G17" s="57">
        <v>195</v>
      </c>
      <c r="H17" s="58">
        <v>13488</v>
      </c>
      <c r="I17" s="60">
        <v>216</v>
      </c>
      <c r="J17" s="59">
        <v>15680</v>
      </c>
    </row>
    <row r="18" spans="2:10" x14ac:dyDescent="0.25">
      <c r="B18" s="56" t="s">
        <v>144</v>
      </c>
      <c r="C18" s="57">
        <v>3</v>
      </c>
      <c r="D18" s="58">
        <v>207</v>
      </c>
      <c r="E18" s="60">
        <v>5</v>
      </c>
      <c r="F18" s="59">
        <v>251</v>
      </c>
      <c r="G18" s="57">
        <v>202</v>
      </c>
      <c r="H18" s="58">
        <v>11264</v>
      </c>
      <c r="I18" s="60">
        <v>195</v>
      </c>
      <c r="J18" s="59">
        <v>11471</v>
      </c>
    </row>
    <row r="19" spans="2:10" x14ac:dyDescent="0.25">
      <c r="B19" s="56" t="s">
        <v>145</v>
      </c>
      <c r="C19" s="57">
        <v>28</v>
      </c>
      <c r="D19" s="58">
        <v>564</v>
      </c>
      <c r="E19" s="60">
        <v>21</v>
      </c>
      <c r="F19" s="59">
        <v>641</v>
      </c>
      <c r="G19" s="57">
        <v>1064</v>
      </c>
      <c r="H19" s="58">
        <v>28223</v>
      </c>
      <c r="I19" s="60">
        <v>1109</v>
      </c>
      <c r="J19" s="59">
        <v>30849</v>
      </c>
    </row>
    <row r="20" spans="2:10" x14ac:dyDescent="0.25">
      <c r="B20" s="56" t="s">
        <v>146</v>
      </c>
      <c r="C20" s="57">
        <v>2</v>
      </c>
      <c r="D20" s="58">
        <v>203</v>
      </c>
      <c r="E20" s="57" t="s">
        <v>8</v>
      </c>
      <c r="F20" s="59">
        <v>102</v>
      </c>
      <c r="G20" s="57">
        <v>94</v>
      </c>
      <c r="H20" s="58">
        <v>11269</v>
      </c>
      <c r="I20" s="60">
        <v>53</v>
      </c>
      <c r="J20" s="59">
        <v>4988</v>
      </c>
    </row>
    <row r="21" spans="2:10" x14ac:dyDescent="0.25">
      <c r="B21" s="28" t="s">
        <v>12</v>
      </c>
      <c r="C21" s="29">
        <v>106</v>
      </c>
      <c r="D21" s="61">
        <v>6278</v>
      </c>
      <c r="E21" s="29">
        <v>90</v>
      </c>
      <c r="F21" s="61">
        <v>5045</v>
      </c>
      <c r="G21" s="29">
        <v>4114</v>
      </c>
      <c r="H21" s="61">
        <v>304720</v>
      </c>
      <c r="I21" s="29">
        <v>3378</v>
      </c>
      <c r="J21" s="61">
        <v>246750</v>
      </c>
    </row>
  </sheetData>
  <mergeCells count="7">
    <mergeCell ref="B5:B7"/>
    <mergeCell ref="C5:F5"/>
    <mergeCell ref="G5:J5"/>
    <mergeCell ref="C6:D6"/>
    <mergeCell ref="E6:F6"/>
    <mergeCell ref="G6:H6"/>
    <mergeCell ref="I6:J6"/>
  </mergeCells>
  <pageMargins left="0.7" right="0.7" top="0.75" bottom="0.75" header="0.3" footer="0.3"/>
  <pageSetup paperSize="9" scale="8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J11"/>
  <sheetViews>
    <sheetView zoomScaleNormal="100" workbookViewId="0">
      <selection activeCell="C16" sqref="C16"/>
    </sheetView>
  </sheetViews>
  <sheetFormatPr defaultColWidth="9.140625" defaultRowHeight="11.25" x14ac:dyDescent="0.2"/>
  <cols>
    <col min="1" max="1" width="9.140625" style="1"/>
    <col min="2" max="2" width="18.7109375" style="4" customWidth="1"/>
    <col min="3" max="5" width="10" style="1" customWidth="1"/>
    <col min="6" max="7" width="10" style="3" customWidth="1"/>
    <col min="8" max="16384" width="9.140625" style="1"/>
  </cols>
  <sheetData>
    <row r="1" spans="2:10" ht="15" x14ac:dyDescent="0.25">
      <c r="B1" s="5" t="s">
        <v>291</v>
      </c>
      <c r="C1" s="209"/>
      <c r="D1" s="209"/>
      <c r="E1" s="209"/>
      <c r="F1" s="209"/>
      <c r="G1" s="209"/>
      <c r="H1"/>
      <c r="I1"/>
      <c r="J1"/>
    </row>
    <row r="2" spans="2:10" ht="15" x14ac:dyDescent="0.25">
      <c r="B2" s="38" t="s">
        <v>216</v>
      </c>
      <c r="C2" s="209"/>
      <c r="D2" s="209"/>
      <c r="E2" s="209"/>
      <c r="F2" s="209"/>
      <c r="G2" s="209"/>
      <c r="H2"/>
      <c r="I2"/>
      <c r="J2"/>
    </row>
    <row r="3" spans="2:10" ht="15" x14ac:dyDescent="0.25">
      <c r="B3" s="337" t="s">
        <v>9</v>
      </c>
      <c r="C3" s="336" t="s">
        <v>0</v>
      </c>
      <c r="D3" s="336" t="s">
        <v>1</v>
      </c>
      <c r="E3" s="336" t="s">
        <v>2</v>
      </c>
      <c r="F3" s="336" t="s">
        <v>148</v>
      </c>
      <c r="G3" s="336" t="s">
        <v>149</v>
      </c>
      <c r="H3" s="6"/>
    </row>
    <row r="4" spans="2:10" ht="15" customHeight="1" x14ac:dyDescent="0.25">
      <c r="B4" s="338"/>
      <c r="C4" s="336"/>
      <c r="D4" s="336"/>
      <c r="E4" s="336"/>
      <c r="F4" s="336"/>
      <c r="G4" s="336"/>
      <c r="H4" s="7"/>
    </row>
    <row r="5" spans="2:10" ht="15" x14ac:dyDescent="0.25">
      <c r="B5" s="62" t="s">
        <v>10</v>
      </c>
      <c r="C5" s="63">
        <v>2272</v>
      </c>
      <c r="D5" s="64">
        <v>29</v>
      </c>
      <c r="E5" s="63">
        <v>3136</v>
      </c>
      <c r="F5" s="65">
        <v>1.28</v>
      </c>
      <c r="G5" s="51">
        <v>138.03</v>
      </c>
      <c r="H5" s="7"/>
    </row>
    <row r="6" spans="2:10" ht="15" x14ac:dyDescent="0.25">
      <c r="B6" s="62" t="s">
        <v>11</v>
      </c>
      <c r="C6" s="63">
        <v>1153</v>
      </c>
      <c r="D6" s="64">
        <v>61</v>
      </c>
      <c r="E6" s="63">
        <v>1909</v>
      </c>
      <c r="F6" s="65">
        <v>5.29</v>
      </c>
      <c r="G6" s="51">
        <v>165.57</v>
      </c>
      <c r="H6" s="7"/>
    </row>
    <row r="7" spans="2:10" ht="15" x14ac:dyDescent="0.25">
      <c r="B7" s="66" t="s">
        <v>12</v>
      </c>
      <c r="C7" s="67">
        <v>3425</v>
      </c>
      <c r="D7" s="67">
        <v>90</v>
      </c>
      <c r="E7" s="67">
        <v>5045</v>
      </c>
      <c r="F7" s="68">
        <v>2.63</v>
      </c>
      <c r="G7" s="68">
        <v>147.30000000000001</v>
      </c>
      <c r="H7" s="7"/>
    </row>
    <row r="8" spans="2:10" x14ac:dyDescent="0.2">
      <c r="B8" s="36" t="s">
        <v>292</v>
      </c>
    </row>
    <row r="9" spans="2:10" x14ac:dyDescent="0.2">
      <c r="B9" s="171" t="s">
        <v>293</v>
      </c>
      <c r="C9" s="172"/>
      <c r="D9" s="172"/>
      <c r="E9" s="172"/>
      <c r="F9" s="173"/>
      <c r="G9" s="173"/>
      <c r="H9" s="172"/>
    </row>
    <row r="10" spans="2:10" x14ac:dyDescent="0.2">
      <c r="B10" s="36" t="s">
        <v>147</v>
      </c>
      <c r="C10" s="34"/>
      <c r="D10" s="34"/>
      <c r="E10" s="34"/>
      <c r="F10" s="35"/>
      <c r="G10" s="35"/>
      <c r="H10" s="34"/>
    </row>
    <row r="11" spans="2:10" x14ac:dyDescent="0.2">
      <c r="B11" s="36"/>
      <c r="C11" s="34"/>
      <c r="D11" s="34"/>
      <c r="E11" s="34"/>
      <c r="F11" s="35"/>
      <c r="G11" s="35"/>
      <c r="H11" s="34"/>
    </row>
  </sheetData>
  <mergeCells count="6">
    <mergeCell ref="G3:G4"/>
    <mergeCell ref="B3:B4"/>
    <mergeCell ref="C3:C4"/>
    <mergeCell ref="D3:D4"/>
    <mergeCell ref="E3:E4"/>
    <mergeCell ref="F3:F4"/>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K11"/>
  <sheetViews>
    <sheetView zoomScaleNormal="100" workbookViewId="0">
      <selection activeCell="C22" sqref="C22"/>
    </sheetView>
  </sheetViews>
  <sheetFormatPr defaultColWidth="9.140625" defaultRowHeight="11.25" x14ac:dyDescent="0.2"/>
  <cols>
    <col min="1" max="1" width="9.140625" style="1"/>
    <col min="2" max="2" width="18.7109375" style="4" customWidth="1"/>
    <col min="3" max="5" width="10.140625" style="1" customWidth="1"/>
    <col min="6" max="7" width="10.140625" style="3" customWidth="1"/>
    <col min="8" max="16384" width="9.140625" style="1"/>
  </cols>
  <sheetData>
    <row r="2" spans="2:11" ht="15" x14ac:dyDescent="0.25">
      <c r="B2" s="5" t="s">
        <v>254</v>
      </c>
      <c r="C2" s="209"/>
      <c r="D2" s="209"/>
      <c r="E2" s="209"/>
      <c r="F2" s="209"/>
      <c r="G2" s="209"/>
      <c r="H2"/>
      <c r="I2"/>
      <c r="J2"/>
      <c r="K2"/>
    </row>
    <row r="3" spans="2:11" ht="12.75" customHeight="1" x14ac:dyDescent="0.25">
      <c r="B3" s="38" t="s">
        <v>217</v>
      </c>
      <c r="C3" s="209"/>
      <c r="D3" s="209"/>
      <c r="E3" s="209"/>
      <c r="F3" s="209"/>
      <c r="G3" s="209"/>
      <c r="H3"/>
      <c r="I3"/>
      <c r="J3"/>
      <c r="K3"/>
    </row>
    <row r="4" spans="2:11" ht="15" customHeight="1" x14ac:dyDescent="0.2">
      <c r="B4" s="337" t="s">
        <v>9</v>
      </c>
      <c r="C4" s="339" t="s">
        <v>0</v>
      </c>
      <c r="D4" s="339" t="s">
        <v>1</v>
      </c>
      <c r="E4" s="339" t="s">
        <v>2</v>
      </c>
      <c r="F4" s="339" t="s">
        <v>148</v>
      </c>
      <c r="G4" s="339" t="s">
        <v>149</v>
      </c>
    </row>
    <row r="5" spans="2:11" ht="15" customHeight="1" x14ac:dyDescent="0.2">
      <c r="B5" s="338"/>
      <c r="C5" s="340"/>
      <c r="D5" s="340"/>
      <c r="E5" s="340"/>
      <c r="F5" s="340"/>
      <c r="G5" s="340"/>
    </row>
    <row r="6" spans="2:11" ht="15" customHeight="1" x14ac:dyDescent="0.25">
      <c r="B6" s="62" t="s">
        <v>10</v>
      </c>
      <c r="C6" s="63">
        <v>2247</v>
      </c>
      <c r="D6" s="64">
        <v>27</v>
      </c>
      <c r="E6" s="63">
        <v>3143</v>
      </c>
      <c r="F6" s="65">
        <v>1.2</v>
      </c>
      <c r="G6" s="51">
        <v>139.88</v>
      </c>
    </row>
    <row r="7" spans="2:11" ht="15" customHeight="1" x14ac:dyDescent="0.25">
      <c r="B7" s="62" t="s">
        <v>11</v>
      </c>
      <c r="C7" s="63">
        <v>1261</v>
      </c>
      <c r="D7" s="64">
        <v>79</v>
      </c>
      <c r="E7" s="63">
        <v>2049</v>
      </c>
      <c r="F7" s="65">
        <v>6.26</v>
      </c>
      <c r="G7" s="51">
        <v>162.49</v>
      </c>
    </row>
    <row r="8" spans="2:11" ht="15" customHeight="1" x14ac:dyDescent="0.25">
      <c r="B8" s="66" t="s">
        <v>12</v>
      </c>
      <c r="C8" s="67">
        <v>3508</v>
      </c>
      <c r="D8" s="67">
        <v>106</v>
      </c>
      <c r="E8" s="67">
        <v>5192</v>
      </c>
      <c r="F8" s="68">
        <v>3.02</v>
      </c>
      <c r="G8" s="68">
        <v>148</v>
      </c>
    </row>
    <row r="9" spans="2:11" x14ac:dyDescent="0.2">
      <c r="B9" s="36" t="s">
        <v>292</v>
      </c>
    </row>
    <row r="10" spans="2:11" x14ac:dyDescent="0.2">
      <c r="B10" s="171" t="s">
        <v>293</v>
      </c>
      <c r="C10" s="172"/>
      <c r="D10" s="172"/>
      <c r="E10" s="172"/>
      <c r="F10" s="173"/>
      <c r="G10" s="173"/>
      <c r="H10" s="172"/>
    </row>
    <row r="11" spans="2:11" x14ac:dyDescent="0.2">
      <c r="B11" s="36" t="s">
        <v>147</v>
      </c>
      <c r="C11" s="34"/>
      <c r="D11" s="34"/>
      <c r="E11" s="34"/>
      <c r="F11" s="35"/>
      <c r="G11" s="35"/>
      <c r="H11" s="34"/>
    </row>
  </sheetData>
  <mergeCells count="6">
    <mergeCell ref="G4:G5"/>
    <mergeCell ref="B4:B5"/>
    <mergeCell ref="C4:C5"/>
    <mergeCell ref="D4:D5"/>
    <mergeCell ref="E4:E5"/>
    <mergeCell ref="F4:F5"/>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32</vt:i4>
      </vt:variant>
    </vt:vector>
  </HeadingPairs>
  <TitlesOfParts>
    <vt:vector size="32" baseType="lpstr">
      <vt:lpstr>Tavola 1</vt:lpstr>
      <vt:lpstr>Tavola 2</vt:lpstr>
      <vt:lpstr>Tavola 2 bis</vt:lpstr>
      <vt:lpstr>Tavola 3</vt:lpstr>
      <vt:lpstr>Tavola 4.1</vt:lpstr>
      <vt:lpstr>Tavola 4.2</vt:lpstr>
      <vt:lpstr>Tavola 4.3</vt:lpstr>
      <vt:lpstr>Tavola 5 </vt:lpstr>
      <vt:lpstr>Tavola 5.1</vt:lpstr>
      <vt:lpstr>Tavola 5bis</vt:lpstr>
      <vt:lpstr>Tavola 6</vt:lpstr>
      <vt:lpstr>Tavola 6.1</vt:lpstr>
      <vt:lpstr>Tavola 6.2</vt:lpstr>
      <vt:lpstr>Tavola 7</vt:lpstr>
      <vt:lpstr>Tavola 8</vt:lpstr>
      <vt:lpstr>Tavola 9</vt:lpstr>
      <vt:lpstr>Tavola 10 </vt:lpstr>
      <vt:lpstr>Tavola 10.1</vt:lpstr>
      <vt:lpstr>Tavola 10.2</vt:lpstr>
      <vt:lpstr>Tavola 11</vt:lpstr>
      <vt:lpstr>Tavola 12</vt:lpstr>
      <vt:lpstr>Tavola 13</vt:lpstr>
      <vt:lpstr>Tavola 14</vt:lpstr>
      <vt:lpstr>Tavola 15</vt:lpstr>
      <vt:lpstr>Tavola 16</vt:lpstr>
      <vt:lpstr>Tavola 17</vt:lpstr>
      <vt:lpstr>Tavola 18</vt:lpstr>
      <vt:lpstr>Tavola 19</vt:lpstr>
      <vt:lpstr>Tavola 20</vt:lpstr>
      <vt:lpstr>Tavola 21</vt:lpstr>
      <vt:lpstr>Tavola 22</vt:lpstr>
      <vt:lpstr>Tavola 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Enza Lucia Vaccaro</cp:lastModifiedBy>
  <cp:lastPrinted>2017-10-17T12:53:32Z</cp:lastPrinted>
  <dcterms:created xsi:type="dcterms:W3CDTF">2015-10-11T12:28:33Z</dcterms:created>
  <dcterms:modified xsi:type="dcterms:W3CDTF">2018-11-26T13:18:42Z</dcterms:modified>
</cp:coreProperties>
</file>