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.istat.it\xendesktop\Balbo\gianmarco.schiesaro\Downloads\comunicato ore 11\"/>
    </mc:Choice>
  </mc:AlternateContent>
  <bookViews>
    <workbookView xWindow="480" yWindow="330" windowWidth="18195" windowHeight="11010"/>
  </bookViews>
  <sheets>
    <sheet name="Prospetto 1" sheetId="21" r:id="rId1"/>
    <sheet name="Figura 1" sheetId="6" r:id="rId2"/>
    <sheet name="Figura 2" sheetId="25" r:id="rId3"/>
    <sheet name="Figura 3" sheetId="26" r:id="rId4"/>
    <sheet name="Prospetto 2" sheetId="11" r:id="rId5"/>
    <sheet name="Prospetto 3" sheetId="12" r:id="rId6"/>
    <sheet name="Prospetto 4" sheetId="9" r:id="rId7"/>
    <sheet name="Prospetto 5" sheetId="13" r:id="rId8"/>
    <sheet name="Figura 4" sheetId="34" r:id="rId9"/>
    <sheet name="Figura 5" sheetId="28" r:id="rId10"/>
    <sheet name="Figura 6" sheetId="35" r:id="rId11"/>
    <sheet name="Prospetto 6" sheetId="16" r:id="rId12"/>
    <sheet name="Figura 7" sheetId="36" r:id="rId13"/>
    <sheet name="Figura 8" sheetId="37" r:id="rId14"/>
    <sheet name="Figura 9" sheetId="38" r:id="rId15"/>
    <sheet name="Prospetto 7" sheetId="18" r:id="rId16"/>
    <sheet name="Prospetto 8" sheetId="17" r:id="rId17"/>
    <sheet name="Prospetto 9" sheetId="2" r:id="rId18"/>
  </sheets>
  <externalReferences>
    <externalReference r:id="rId19"/>
    <externalReference r:id="rId20"/>
  </externalReferences>
  <definedNames>
    <definedName name="____________tab2">'[1]1.1'!$A$4:$B$11</definedName>
    <definedName name="____________tab3" localSheetId="12">#REF!</definedName>
    <definedName name="____________tab3" localSheetId="13">#REF!</definedName>
    <definedName name="____________tab3">#REF!</definedName>
    <definedName name="____________TOT2" localSheetId="12">#REF!</definedName>
    <definedName name="____________TOT2" localSheetId="13">#REF!</definedName>
    <definedName name="____________TOT2">#REF!</definedName>
    <definedName name="___________tab2">'[1]1.1'!$A$4:$B$11</definedName>
    <definedName name="___________tab3" localSheetId="12">#REF!</definedName>
    <definedName name="___________tab3" localSheetId="13">#REF!</definedName>
    <definedName name="___________tab3">#REF!</definedName>
    <definedName name="___________TOT2" localSheetId="12">#REF!</definedName>
    <definedName name="___________TOT2" localSheetId="13">#REF!</definedName>
    <definedName name="___________TOT2">#REF!</definedName>
    <definedName name="__________tab2">'[1]1.1'!$A$4:$B$11</definedName>
    <definedName name="__________tab3" localSheetId="12">#REF!</definedName>
    <definedName name="__________tab3" localSheetId="13">#REF!</definedName>
    <definedName name="__________tab3">#REF!</definedName>
    <definedName name="__________TOT2" localSheetId="12">#REF!</definedName>
    <definedName name="__________TOT2" localSheetId="13">#REF!</definedName>
    <definedName name="__________TOT2">#REF!</definedName>
    <definedName name="_________tab2">'[1]1.1'!$A$4:$B$11</definedName>
    <definedName name="_________tab3" localSheetId="12">#REF!</definedName>
    <definedName name="_________tab3" localSheetId="13">#REF!</definedName>
    <definedName name="_________tab3">#REF!</definedName>
    <definedName name="_________TOT2" localSheetId="12">#REF!</definedName>
    <definedName name="_________TOT2" localSheetId="13">#REF!</definedName>
    <definedName name="_________TOT2">#REF!</definedName>
    <definedName name="________tab2">'[1]1.1'!$A$4:$B$11</definedName>
    <definedName name="________tab3" localSheetId="12">#REF!</definedName>
    <definedName name="________tab3" localSheetId="13">#REF!</definedName>
    <definedName name="________tab3">#REF!</definedName>
    <definedName name="________TOT2" localSheetId="12">#REF!</definedName>
    <definedName name="________TOT2" localSheetId="13">#REF!</definedName>
    <definedName name="________TOT2">#REF!</definedName>
    <definedName name="_______tab2">'[1]1.1'!$A$4:$B$11</definedName>
    <definedName name="_______tab3" localSheetId="12">#REF!</definedName>
    <definedName name="_______tab3" localSheetId="13">#REF!</definedName>
    <definedName name="_______tab3">#REF!</definedName>
    <definedName name="_______TOT2" localSheetId="12">#REF!</definedName>
    <definedName name="_______TOT2" localSheetId="13">#REF!</definedName>
    <definedName name="_______TOT2">#REF!</definedName>
    <definedName name="______tab2">'[1]1.1'!$A$4:$B$11</definedName>
    <definedName name="______tab3" localSheetId="12">#REF!</definedName>
    <definedName name="______tab3" localSheetId="13">#REF!</definedName>
    <definedName name="______tab3">#REF!</definedName>
    <definedName name="______TOT2" localSheetId="12">#REF!</definedName>
    <definedName name="______TOT2" localSheetId="13">#REF!</definedName>
    <definedName name="______TOT2">#REF!</definedName>
    <definedName name="_____tab2">'[1]1.1'!$A$4:$B$11</definedName>
    <definedName name="_____tab3" localSheetId="12">#REF!</definedName>
    <definedName name="_____tab3" localSheetId="13">#REF!</definedName>
    <definedName name="_____tab3">#REF!</definedName>
    <definedName name="_____TOT2" localSheetId="12">#REF!</definedName>
    <definedName name="_____TOT2" localSheetId="13">#REF!</definedName>
    <definedName name="_____TOT2">#REF!</definedName>
    <definedName name="____tab2">'[1]1.1'!$A$4:$B$11</definedName>
    <definedName name="____tab3" localSheetId="12">#REF!</definedName>
    <definedName name="____tab3" localSheetId="13">#REF!</definedName>
    <definedName name="____tab3">#REF!</definedName>
    <definedName name="____TOT2" localSheetId="12">#REF!</definedName>
    <definedName name="____TOT2" localSheetId="13">#REF!</definedName>
    <definedName name="____TOT2">#REF!</definedName>
    <definedName name="___tab2">'[1]1.1'!$A$4:$B$11</definedName>
    <definedName name="___tab3" localSheetId="12">#REF!</definedName>
    <definedName name="___tab3" localSheetId="13">#REF!</definedName>
    <definedName name="___tab3">#REF!</definedName>
    <definedName name="___TOT2" localSheetId="12">#REF!</definedName>
    <definedName name="___TOT2" localSheetId="13">#REF!</definedName>
    <definedName name="___TOT2">#REF!</definedName>
    <definedName name="__tab2">'[1]1.1'!$A$4:$B$11</definedName>
    <definedName name="__tab3" localSheetId="12">#REF!</definedName>
    <definedName name="__tab3" localSheetId="13">#REF!</definedName>
    <definedName name="__tab3">#REF!</definedName>
    <definedName name="__TOT2" localSheetId="12">#REF!</definedName>
    <definedName name="__TOT2" localSheetId="13">#REF!</definedName>
    <definedName name="__TOT2">#REF!</definedName>
    <definedName name="_ftn1" localSheetId="4">'Prospetto 2'!#REF!</definedName>
    <definedName name="_ftnref1" localSheetId="4">'Prospetto 2'!#REF!</definedName>
    <definedName name="_tab2">'[1]1.1'!$A$4:$B$11</definedName>
    <definedName name="_tab3" localSheetId="12">#REF!</definedName>
    <definedName name="_tab3" localSheetId="13">#REF!</definedName>
    <definedName name="_tab3">#REF!</definedName>
    <definedName name="_TOT2" localSheetId="12">#REF!</definedName>
    <definedName name="_TOT2" localSheetId="13">#REF!</definedName>
    <definedName name="_TOT2">#REF!</definedName>
    <definedName name="_xlnm.Print_Area" localSheetId="1">'Figura 1'!$A$1:$C$46</definedName>
    <definedName name="_xlnm.Print_Area" localSheetId="0">'Prospetto 1'!$A$1:$G$3</definedName>
    <definedName name="_xlnm.Print_Area" localSheetId="4">'Prospetto 2'!$A$1:$D$11</definedName>
    <definedName name="_xlnm.Print_Area" localSheetId="5">'Prospetto 3'!$B$1:$G$11</definedName>
    <definedName name="_xlnm.Print_Area" localSheetId="6">'Prospetto 4'!$A$1:$I$26</definedName>
    <definedName name="_xlnm.Print_Area" localSheetId="7">'Prospetto 5'!$A$1:$J$34</definedName>
    <definedName name="_xlnm.Print_Area" localSheetId="15">'Prospetto 7'!#REF!</definedName>
    <definedName name="_xlnm.Print_Area" localSheetId="16">'Prospetto 8'!$A$1:$H$27</definedName>
    <definedName name="_xlnm.Print_Area" localSheetId="17">'Prospetto 9'!$A$1:$L$24</definedName>
  </definedNames>
  <calcPr calcId="152511"/>
</workbook>
</file>

<file path=xl/calcChain.xml><?xml version="1.0" encoding="utf-8"?>
<calcChain xmlns="http://schemas.openxmlformats.org/spreadsheetml/2006/main">
  <c r="I47" i="6" l="1"/>
  <c r="X100" i="38" l="1"/>
  <c r="X99" i="38"/>
  <c r="X98" i="38"/>
  <c r="V41" i="37"/>
  <c r="U41" i="37"/>
  <c r="T41" i="37"/>
  <c r="V41" i="36"/>
  <c r="U41" i="36"/>
  <c r="T41" i="36"/>
  <c r="Q39" i="36"/>
  <c r="P39" i="36"/>
  <c r="O39" i="36"/>
  <c r="N39" i="36"/>
  <c r="Q38" i="36"/>
  <c r="P38" i="36"/>
  <c r="O38" i="36"/>
  <c r="N38" i="36"/>
  <c r="Q37" i="36"/>
  <c r="P37" i="36"/>
  <c r="O37" i="36"/>
  <c r="N37" i="36"/>
  <c r="Q36" i="36"/>
  <c r="P36" i="36"/>
  <c r="O36" i="36"/>
  <c r="N36" i="36"/>
  <c r="Q35" i="36"/>
  <c r="P35" i="36"/>
  <c r="O35" i="36"/>
  <c r="N35" i="36"/>
  <c r="Q34" i="36"/>
  <c r="P34" i="36"/>
  <c r="O34" i="36"/>
  <c r="N34" i="36"/>
  <c r="Q33" i="36"/>
  <c r="P33" i="36"/>
  <c r="O33" i="36"/>
  <c r="N33" i="36"/>
  <c r="Q32" i="36"/>
  <c r="P32" i="36"/>
  <c r="O32" i="36"/>
  <c r="N32" i="36"/>
  <c r="Q31" i="36"/>
  <c r="P31" i="36"/>
  <c r="O31" i="36"/>
  <c r="N31" i="36"/>
  <c r="Q30" i="36"/>
  <c r="P30" i="36"/>
  <c r="O30" i="36"/>
  <c r="N30" i="36"/>
  <c r="Q29" i="36"/>
  <c r="P29" i="36"/>
  <c r="O29" i="36"/>
  <c r="N29" i="36"/>
  <c r="Q28" i="36"/>
  <c r="P28" i="36"/>
  <c r="O28" i="36"/>
  <c r="N28" i="36"/>
  <c r="Q27" i="36"/>
  <c r="P27" i="36"/>
  <c r="O27" i="36"/>
  <c r="N27" i="36"/>
  <c r="Q26" i="36"/>
  <c r="P26" i="36"/>
  <c r="O26" i="36"/>
  <c r="N26" i="36"/>
  <c r="Q25" i="36"/>
  <c r="P25" i="36"/>
  <c r="O25" i="36"/>
  <c r="N25" i="36"/>
  <c r="Q24" i="36"/>
  <c r="P24" i="36"/>
  <c r="O24" i="36"/>
  <c r="N24" i="36"/>
  <c r="Q23" i="36"/>
  <c r="P23" i="36"/>
  <c r="O23" i="36"/>
  <c r="N23" i="36"/>
  <c r="Q22" i="36"/>
  <c r="P22" i="36"/>
  <c r="O22" i="36"/>
  <c r="N22" i="36"/>
  <c r="Q21" i="36"/>
  <c r="P21" i="36"/>
  <c r="O21" i="36"/>
  <c r="N21" i="36"/>
  <c r="Q20" i="36"/>
  <c r="P20" i="36"/>
  <c r="O20" i="36"/>
  <c r="N20" i="36"/>
  <c r="Q19" i="36"/>
  <c r="P19" i="36"/>
  <c r="O19" i="36"/>
  <c r="N19" i="36"/>
  <c r="Q18" i="36"/>
  <c r="P18" i="36"/>
  <c r="O18" i="36"/>
  <c r="N18" i="36"/>
  <c r="Q17" i="36"/>
  <c r="P17" i="36"/>
  <c r="O17" i="36"/>
  <c r="N17" i="36"/>
  <c r="Q16" i="36"/>
  <c r="P16" i="36"/>
  <c r="O16" i="36"/>
  <c r="N16" i="36"/>
  <c r="Q15" i="36"/>
  <c r="P15" i="36"/>
  <c r="O15" i="36"/>
  <c r="N15" i="36"/>
  <c r="Q14" i="36"/>
  <c r="P14" i="36"/>
  <c r="O14" i="36"/>
  <c r="N14" i="36"/>
  <c r="Q13" i="36"/>
  <c r="P13" i="36"/>
  <c r="O13" i="36"/>
  <c r="N13" i="36"/>
  <c r="Q12" i="36"/>
  <c r="P12" i="36"/>
  <c r="O12" i="36"/>
  <c r="N12" i="36"/>
  <c r="Q11" i="36"/>
  <c r="P11" i="36"/>
  <c r="O11" i="36"/>
  <c r="N11" i="36"/>
  <c r="Q10" i="36"/>
  <c r="P10" i="36"/>
  <c r="O10" i="36"/>
  <c r="N10" i="36"/>
  <c r="Q9" i="36"/>
  <c r="P9" i="36"/>
  <c r="O9" i="36"/>
  <c r="N9" i="36"/>
  <c r="Q8" i="36"/>
  <c r="P8" i="36"/>
  <c r="O8" i="36"/>
  <c r="N8" i="36"/>
  <c r="Q7" i="36"/>
  <c r="P7" i="36"/>
  <c r="O7" i="36"/>
  <c r="N7" i="36"/>
  <c r="Q6" i="36"/>
  <c r="P6" i="36"/>
  <c r="O6" i="36"/>
  <c r="N6" i="36"/>
  <c r="Q5" i="36"/>
  <c r="P5" i="36"/>
  <c r="O5" i="36"/>
  <c r="N5" i="36"/>
  <c r="Q4" i="36"/>
  <c r="P4" i="36"/>
  <c r="O4" i="36"/>
  <c r="N4" i="36"/>
  <c r="Q3" i="36"/>
  <c r="P3" i="36"/>
  <c r="O3" i="36"/>
  <c r="N3" i="36"/>
  <c r="Q2" i="36"/>
  <c r="P2" i="36"/>
  <c r="O2" i="36"/>
  <c r="N2" i="36"/>
  <c r="E23" i="16"/>
  <c r="E22" i="16"/>
  <c r="E21" i="16"/>
  <c r="E20" i="16"/>
  <c r="E19" i="16"/>
  <c r="E18" i="16"/>
  <c r="E96" i="34" l="1"/>
  <c r="D96" i="34"/>
  <c r="C96" i="34"/>
  <c r="B96" i="34"/>
  <c r="E42" i="34"/>
  <c r="D42" i="34"/>
  <c r="B42" i="34"/>
  <c r="C8" i="12" l="1"/>
  <c r="AF48" i="13" l="1"/>
  <c r="AF49" i="13"/>
  <c r="AF50" i="13"/>
  <c r="AF51" i="13"/>
  <c r="AF52" i="13"/>
  <c r="AF53" i="13"/>
  <c r="AF54" i="13"/>
  <c r="AF55" i="13"/>
  <c r="AF56" i="13"/>
  <c r="AF57" i="13"/>
  <c r="AF58" i="13"/>
  <c r="AF59" i="13"/>
  <c r="AF60" i="13"/>
  <c r="AF61" i="13"/>
  <c r="AF62" i="13"/>
  <c r="AF63" i="13"/>
  <c r="AF64" i="13"/>
  <c r="AF65" i="13"/>
  <c r="AF66" i="13"/>
  <c r="AF67" i="13"/>
  <c r="AF68" i="13"/>
  <c r="AF69" i="13"/>
  <c r="AF70" i="13"/>
  <c r="AF71" i="13"/>
  <c r="AF72" i="13"/>
  <c r="AF73" i="13"/>
  <c r="AF74" i="13"/>
  <c r="AF47" i="13"/>
  <c r="AA48" i="13"/>
  <c r="AB48" i="13"/>
  <c r="AC48" i="13"/>
  <c r="AA49" i="13"/>
  <c r="AB49" i="13"/>
  <c r="AC49" i="13"/>
  <c r="AA50" i="13"/>
  <c r="AB50" i="13"/>
  <c r="AC50" i="13"/>
  <c r="AA51" i="13"/>
  <c r="AB51" i="13"/>
  <c r="AC51" i="13"/>
  <c r="AA52" i="13"/>
  <c r="AB52" i="13"/>
  <c r="AC52" i="13"/>
  <c r="AA53" i="13"/>
  <c r="AB53" i="13"/>
  <c r="AC53" i="13"/>
  <c r="AA54" i="13"/>
  <c r="AB54" i="13"/>
  <c r="AC54" i="13"/>
  <c r="AA55" i="13"/>
  <c r="AB55" i="13"/>
  <c r="AC55" i="13"/>
  <c r="AA56" i="13"/>
  <c r="AB56" i="13"/>
  <c r="AC56" i="13"/>
  <c r="AA57" i="13"/>
  <c r="AB57" i="13"/>
  <c r="AC57" i="13"/>
  <c r="AA58" i="13"/>
  <c r="AB58" i="13"/>
  <c r="AC58" i="13"/>
  <c r="AA59" i="13"/>
  <c r="AB59" i="13"/>
  <c r="AC59" i="13"/>
  <c r="AA60" i="13"/>
  <c r="AB60" i="13"/>
  <c r="AC60" i="13"/>
  <c r="AA61" i="13"/>
  <c r="AB61" i="13"/>
  <c r="AC61" i="13"/>
  <c r="AA62" i="13"/>
  <c r="AB62" i="13"/>
  <c r="AC62" i="13"/>
  <c r="AA63" i="13"/>
  <c r="AB63" i="13"/>
  <c r="AC63" i="13"/>
  <c r="AA64" i="13"/>
  <c r="AB64" i="13"/>
  <c r="AC64" i="13"/>
  <c r="AA65" i="13"/>
  <c r="AB65" i="13"/>
  <c r="AC65" i="13"/>
  <c r="AA66" i="13"/>
  <c r="AB66" i="13"/>
  <c r="AC66" i="13"/>
  <c r="AA67" i="13"/>
  <c r="AB67" i="13"/>
  <c r="AC67" i="13"/>
  <c r="AA68" i="13"/>
  <c r="AB68" i="13"/>
  <c r="AC68" i="13"/>
  <c r="AA69" i="13"/>
  <c r="AB69" i="13"/>
  <c r="AC69" i="13"/>
  <c r="AA70" i="13"/>
  <c r="AB70" i="13"/>
  <c r="AC70" i="13"/>
  <c r="AA71" i="13"/>
  <c r="AB71" i="13"/>
  <c r="AC71" i="13"/>
  <c r="AA72" i="13"/>
  <c r="AB72" i="13"/>
  <c r="AC72" i="13"/>
  <c r="AA73" i="13"/>
  <c r="AB73" i="13"/>
  <c r="AC73" i="13"/>
  <c r="AA74" i="13"/>
  <c r="AB74" i="13"/>
  <c r="AC74" i="13"/>
  <c r="AB47" i="13"/>
  <c r="AC47" i="13"/>
  <c r="AA47" i="13"/>
  <c r="W48" i="13"/>
  <c r="X48" i="13"/>
  <c r="Y48" i="13"/>
  <c r="W49" i="13"/>
  <c r="X49" i="13"/>
  <c r="Y49" i="13"/>
  <c r="W50" i="13"/>
  <c r="X50" i="13"/>
  <c r="Y50" i="13"/>
  <c r="W51" i="13"/>
  <c r="X51" i="13"/>
  <c r="Y51" i="13"/>
  <c r="W52" i="13"/>
  <c r="X52" i="13"/>
  <c r="Y52" i="13"/>
  <c r="W53" i="13"/>
  <c r="X53" i="13"/>
  <c r="Y53" i="13"/>
  <c r="W54" i="13"/>
  <c r="X54" i="13"/>
  <c r="Y54" i="13"/>
  <c r="W55" i="13"/>
  <c r="X55" i="13"/>
  <c r="Y55" i="13"/>
  <c r="W56" i="13"/>
  <c r="X56" i="13"/>
  <c r="Y56" i="13"/>
  <c r="W57" i="13"/>
  <c r="X57" i="13"/>
  <c r="Y57" i="13"/>
  <c r="W58" i="13"/>
  <c r="X58" i="13"/>
  <c r="Y58" i="13"/>
  <c r="W59" i="13"/>
  <c r="X59" i="13"/>
  <c r="Y59" i="13"/>
  <c r="W60" i="13"/>
  <c r="X60" i="13"/>
  <c r="Y60" i="13"/>
  <c r="W61" i="13"/>
  <c r="X61" i="13"/>
  <c r="Y61" i="13"/>
  <c r="W62" i="13"/>
  <c r="X62" i="13"/>
  <c r="Y62" i="13"/>
  <c r="W63" i="13"/>
  <c r="X63" i="13"/>
  <c r="Y63" i="13"/>
  <c r="W64" i="13"/>
  <c r="X64" i="13"/>
  <c r="Y64" i="13"/>
  <c r="W65" i="13"/>
  <c r="X65" i="13"/>
  <c r="Y65" i="13"/>
  <c r="W66" i="13"/>
  <c r="X66" i="13"/>
  <c r="Y66" i="13"/>
  <c r="W67" i="13"/>
  <c r="X67" i="13"/>
  <c r="Y67" i="13"/>
  <c r="W68" i="13"/>
  <c r="X68" i="13"/>
  <c r="Y68" i="13"/>
  <c r="W69" i="13"/>
  <c r="X69" i="13"/>
  <c r="Y69" i="13"/>
  <c r="W70" i="13"/>
  <c r="X70" i="13"/>
  <c r="Y70" i="13"/>
  <c r="W71" i="13"/>
  <c r="X71" i="13"/>
  <c r="Y71" i="13"/>
  <c r="W72" i="13"/>
  <c r="X72" i="13"/>
  <c r="Y72" i="13"/>
  <c r="W73" i="13"/>
  <c r="X73" i="13"/>
  <c r="Y73" i="13"/>
  <c r="W74" i="13"/>
  <c r="X74" i="13"/>
  <c r="Y74" i="13"/>
  <c r="X47" i="13"/>
  <c r="Y47" i="13"/>
  <c r="W47" i="13"/>
  <c r="H47" i="6"/>
  <c r="I46" i="6"/>
  <c r="H46" i="6"/>
  <c r="H27" i="6" l="1"/>
  <c r="I27" i="6"/>
  <c r="H28" i="6"/>
  <c r="I28" i="6"/>
  <c r="H29" i="6"/>
  <c r="I29" i="6"/>
  <c r="H30" i="6"/>
  <c r="I30" i="6"/>
  <c r="H31" i="6"/>
  <c r="I31" i="6"/>
  <c r="H32" i="6"/>
  <c r="I32" i="6"/>
  <c r="H33" i="6"/>
  <c r="I33" i="6"/>
  <c r="H34" i="6"/>
  <c r="I34" i="6"/>
  <c r="H35" i="6"/>
  <c r="I35" i="6"/>
  <c r="H36" i="6"/>
  <c r="I36" i="6"/>
  <c r="H37" i="6"/>
  <c r="I37" i="6"/>
  <c r="H38" i="6"/>
  <c r="I38" i="6"/>
  <c r="H39" i="6"/>
  <c r="I39" i="6"/>
  <c r="H40" i="6"/>
  <c r="I40" i="6"/>
  <c r="H41" i="6"/>
  <c r="I41" i="6"/>
  <c r="H42" i="6"/>
  <c r="I42" i="6"/>
  <c r="H43" i="6"/>
  <c r="I43" i="6"/>
  <c r="H44" i="6"/>
  <c r="I44" i="6"/>
  <c r="H45" i="6"/>
  <c r="I45" i="6"/>
  <c r="I26" i="6"/>
  <c r="H26" i="6"/>
  <c r="I25" i="6"/>
  <c r="H25" i="6"/>
</calcChain>
</file>

<file path=xl/sharedStrings.xml><?xml version="1.0" encoding="utf-8"?>
<sst xmlns="http://schemas.openxmlformats.org/spreadsheetml/2006/main" count="935" uniqueCount="369">
  <si>
    <t>Nati da almeno un genitore straniero</t>
  </si>
  <si>
    <t>Età media al parto totale donne</t>
  </si>
  <si>
    <t>Età media al parto donne italiane</t>
  </si>
  <si>
    <t>Età media al parto donne straniere</t>
  </si>
  <si>
    <t>rif</t>
  </si>
  <si>
    <t>ordine_tav</t>
  </si>
  <si>
    <t>codice</t>
  </si>
  <si>
    <t>6</t>
  </si>
  <si>
    <t>ripar</t>
  </si>
  <si>
    <t>Nati da genitori stranieri</t>
  </si>
  <si>
    <t>Anni</t>
  </si>
  <si>
    <t>Piemonte</t>
  </si>
  <si>
    <t>Lombardia</t>
  </si>
  <si>
    <t>Trento</t>
  </si>
  <si>
    <t>Trentino-Alto Adige</t>
  </si>
  <si>
    <t>Veneto</t>
  </si>
  <si>
    <t>Friuli-Venezia Giulia</t>
  </si>
  <si>
    <t>Liguria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</si>
  <si>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</si>
  <si>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</si>
  <si>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</si>
  <si>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</si>
  <si>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</si>
  <si>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</si>
  <si>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</si>
  <si>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</si>
  <si>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</si>
  <si>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</si>
  <si>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</si>
  <si>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</si>
  <si>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ITALIA</t>
  </si>
  <si>
    <t>REGIONI</t>
  </si>
  <si>
    <t>Valle d’Aosta/Vallée d’Aoste</t>
  </si>
  <si>
    <t>Emilia-Romagna</t>
  </si>
  <si>
    <t>Nord-ovest</t>
  </si>
  <si>
    <t>Nord-est</t>
  </si>
  <si>
    <t>Centro</t>
  </si>
  <si>
    <t>Sud</t>
  </si>
  <si>
    <t>Isole</t>
  </si>
  <si>
    <t>Italia</t>
  </si>
  <si>
    <t>NATI</t>
  </si>
  <si>
    <t>Bolzano/Bozen</t>
  </si>
  <si>
    <t>Paesi di</t>
  </si>
  <si>
    <t xml:space="preserve">Padre italiano </t>
  </si>
  <si>
    <t xml:space="preserve">Padre straniero </t>
  </si>
  <si>
    <t>Genitori entrambi stranieri</t>
  </si>
  <si>
    <t>cittadinanza</t>
  </si>
  <si>
    <t>madre straniera</t>
  </si>
  <si>
    <t>madre italiana</t>
  </si>
  <si>
    <t>cittadinanza (a)</t>
  </si>
  <si>
    <t>Valori assoluti</t>
  </si>
  <si>
    <t>Romania</t>
  </si>
  <si>
    <t>Marocco</t>
  </si>
  <si>
    <t>Albania</t>
  </si>
  <si>
    <t>Polonia</t>
  </si>
  <si>
    <t>Tunisia</t>
  </si>
  <si>
    <t>Cinese, Repubblica Popolare</t>
  </si>
  <si>
    <t>Ucraina</t>
  </si>
  <si>
    <t>Egitto</t>
  </si>
  <si>
    <t>India</t>
  </si>
  <si>
    <t>Brasile</t>
  </si>
  <si>
    <t>Senegal</t>
  </si>
  <si>
    <t>Bangladesh</t>
  </si>
  <si>
    <t>Russa, Federazione</t>
  </si>
  <si>
    <t>Francia</t>
  </si>
  <si>
    <t>Pakistan</t>
  </si>
  <si>
    <t>Moldova</t>
  </si>
  <si>
    <t>Dominicana, Repubblica</t>
  </si>
  <si>
    <t>Spagna</t>
  </si>
  <si>
    <t>Perù</t>
  </si>
  <si>
    <t>Nigeria</t>
  </si>
  <si>
    <t>Cuba</t>
  </si>
  <si>
    <t>Filippine</t>
  </si>
  <si>
    <t>Germania</t>
  </si>
  <si>
    <t>Sri Lanka (ex Ceylon)</t>
  </si>
  <si>
    <t>Ecuador</t>
  </si>
  <si>
    <t>Macedonia, Repubblica di</t>
  </si>
  <si>
    <t>Kosovo</t>
  </si>
  <si>
    <t>Ghana</t>
  </si>
  <si>
    <t>Valle d'Aosta/Vallée d’Aoste</t>
  </si>
  <si>
    <t>Tutti i residenti</t>
  </si>
  <si>
    <t>di cui: da genitori italiani</t>
  </si>
  <si>
    <t>TIPOLOGIA DI COPPIE</t>
  </si>
  <si>
    <t>Nati da genitori coniugati</t>
  </si>
  <si>
    <t>Nati da genitori non coniugati</t>
  </si>
  <si>
    <t>Totale</t>
  </si>
  <si>
    <t>Padre e madre entrambi italiani</t>
  </si>
  <si>
    <t>Padre straniero e madre italiana</t>
  </si>
  <si>
    <t>Padre italiano e madre straniera</t>
  </si>
  <si>
    <t xml:space="preserve">Padre e madre entrambi stranieri </t>
  </si>
  <si>
    <t>Totale coppie</t>
  </si>
  <si>
    <t>Numero medio di figli per donna</t>
  </si>
  <si>
    <t xml:space="preserve">Età media delle donne </t>
  </si>
  <si>
    <t>Età media</t>
  </si>
  <si>
    <t>degli uomini</t>
  </si>
  <si>
    <t>Italiane</t>
  </si>
  <si>
    <t>Straniere</t>
  </si>
  <si>
    <t>Totale residenti</t>
  </si>
  <si>
    <t>fx_i</t>
  </si>
  <si>
    <t>età</t>
  </si>
  <si>
    <t>1 figlio</t>
  </si>
  <si>
    <t>2 figli</t>
  </si>
  <si>
    <t>Italia e ripartizioni</t>
  </si>
  <si>
    <t>Donne senza figli</t>
  </si>
  <si>
    <t>Donne con solo 1 figlio</t>
  </si>
  <si>
    <t>Donne con 2 figli e più</t>
  </si>
  <si>
    <t>Tasso di fecondità totale</t>
  </si>
  <si>
    <t>Età mediana al primo figlio</t>
  </si>
  <si>
    <t>Donne nate nel 1950</t>
  </si>
  <si>
    <t>Donne nate nel 1960</t>
  </si>
  <si>
    <t>REGIONE</t>
  </si>
  <si>
    <t>Nome maschile</t>
  </si>
  <si>
    <t>v.a.</t>
  </si>
  <si>
    <t>%</t>
  </si>
  <si>
    <t>Nome femminile</t>
  </si>
  <si>
    <t>SOFIA</t>
  </si>
  <si>
    <t>più frequente</t>
  </si>
  <si>
    <t>GIULIA</t>
  </si>
  <si>
    <t>Francesco</t>
  </si>
  <si>
    <t>Sofia</t>
  </si>
  <si>
    <t>AURORA</t>
  </si>
  <si>
    <t>Leonardo</t>
  </si>
  <si>
    <t>GIORGIA</t>
  </si>
  <si>
    <t>MARTINA</t>
  </si>
  <si>
    <t>EMMA</t>
  </si>
  <si>
    <t>GRETA</t>
  </si>
  <si>
    <t>CHIARA</t>
  </si>
  <si>
    <t>SARA</t>
  </si>
  <si>
    <t>ALICE</t>
  </si>
  <si>
    <t>Lorenzo</t>
  </si>
  <si>
    <t>ANNA</t>
  </si>
  <si>
    <t>FRANCESCO</t>
  </si>
  <si>
    <t>ALESSANDRO</t>
  </si>
  <si>
    <t>Aurora</t>
  </si>
  <si>
    <t>LORENZO</t>
  </si>
  <si>
    <t>ANDREA</t>
  </si>
  <si>
    <t>LEONARDO</t>
  </si>
  <si>
    <t>MATTIA</t>
  </si>
  <si>
    <t>MATTEO</t>
  </si>
  <si>
    <t>GABRIELE</t>
  </si>
  <si>
    <t>RICCARDO</t>
  </si>
  <si>
    <t>TOMMASO</t>
  </si>
  <si>
    <t>GIUSEPPE</t>
  </si>
  <si>
    <t>ANTONIO</t>
  </si>
  <si>
    <t>FEDERICO</t>
  </si>
  <si>
    <t>EDOARDO</t>
  </si>
  <si>
    <t>Nomi maschili</t>
  </si>
  <si>
    <t>% cumulate</t>
  </si>
  <si>
    <t>Nomi femminili</t>
  </si>
  <si>
    <t>GINEVRA</t>
  </si>
  <si>
    <t>NOEMI</t>
  </si>
  <si>
    <t>CITTADINANZA</t>
  </si>
  <si>
    <t>RUMENA</t>
  </si>
  <si>
    <t>DAVID</t>
  </si>
  <si>
    <t>GABRIEL</t>
  </si>
  <si>
    <t>ALEXANDRU</t>
  </si>
  <si>
    <t>LUCA</t>
  </si>
  <si>
    <t>SOFIA MARIA</t>
  </si>
  <si>
    <t>MARIA</t>
  </si>
  <si>
    <t>MAROCCHINA</t>
  </si>
  <si>
    <t>ADAM</t>
  </si>
  <si>
    <t>RAYAN</t>
  </si>
  <si>
    <t>MALAK</t>
  </si>
  <si>
    <t>YOUSSEF</t>
  </si>
  <si>
    <t>AMIR</t>
  </si>
  <si>
    <t>AYA</t>
  </si>
  <si>
    <t>MOHAMED</t>
  </si>
  <si>
    <t>ALBANESE</t>
  </si>
  <si>
    <t>KEVIN</t>
  </si>
  <si>
    <t>MELISSA</t>
  </si>
  <si>
    <t>NOEL</t>
  </si>
  <si>
    <t>EMILY</t>
  </si>
  <si>
    <t>CINESE</t>
  </si>
  <si>
    <t>ANGELA</t>
  </si>
  <si>
    <t>WILLIAM</t>
  </si>
  <si>
    <t xml:space="preserve">Nomi maschili </t>
  </si>
  <si>
    <t xml:space="preserve">Nomi femminili </t>
  </si>
  <si>
    <t>OMAR</t>
  </si>
  <si>
    <t>DANIEL</t>
  </si>
  <si>
    <t>ALESSIA</t>
  </si>
  <si>
    <t>BEATRICE</t>
  </si>
  <si>
    <t>Giuseppe</t>
  </si>
  <si>
    <t>AMIRA</t>
  </si>
  <si>
    <t>AMELIA</t>
  </si>
  <si>
    <t>figli totali</t>
  </si>
  <si>
    <t>coorte</t>
  </si>
  <si>
    <t>Tassi di fecondità totale</t>
  </si>
  <si>
    <t>Tassi di fecondità donne italiane</t>
  </si>
  <si>
    <t>Tassi di fecondità donne straniere</t>
  </si>
  <si>
    <t>2016it</t>
  </si>
  <si>
    <t xml:space="preserve">per 100 nati </t>
  </si>
  <si>
    <t>per 100 nati stranieri</t>
  </si>
  <si>
    <t>Regno Unito</t>
  </si>
  <si>
    <t>NICOLE</t>
  </si>
  <si>
    <t>Samuel</t>
  </si>
  <si>
    <t>Emma</t>
  </si>
  <si>
    <t>ALESSIO</t>
  </si>
  <si>
    <t>JANNAT</t>
  </si>
  <si>
    <t>ENEA</t>
  </si>
  <si>
    <t>GIOIA</t>
  </si>
  <si>
    <t>Matrimoni totali</t>
  </si>
  <si>
    <t>Primi matrimoni</t>
  </si>
  <si>
    <t>MATRI</t>
  </si>
  <si>
    <t>italia</t>
  </si>
  <si>
    <t>2010 it</t>
  </si>
  <si>
    <t>3 figli e più</t>
  </si>
  <si>
    <t>primi matrimoni</t>
  </si>
  <si>
    <t>eta_</t>
  </si>
  <si>
    <t>quoz_femmine</t>
  </si>
  <si>
    <t>fx1_italiane_2010</t>
  </si>
  <si>
    <t>fx1_straniere_2010</t>
  </si>
  <si>
    <t>etamad1</t>
  </si>
  <si>
    <t>cod_area</t>
  </si>
  <si>
    <t>Nati del primo ordine</t>
  </si>
  <si>
    <t>Matrimoni di sposi entrambi italiani</t>
  </si>
  <si>
    <t xml:space="preserve">FIGURA 3. TASSI DI PRIMO-NUZIALITÀ FEMMINILI  PER ETÀ </t>
  </si>
  <si>
    <t xml:space="preserve">PROSPETTO 4. NATI CON ALMENO UN GENITORE STRANIERO PER I PRIMI 20 PAESI DI CITTADINANZA. </t>
  </si>
  <si>
    <r>
      <t>FIGURA 4. TASSI DI FECONDITÀ SPECIFICI PER ETÀ DELLE DONNE RESIDENTI IN ITALIA</t>
    </r>
    <r>
      <rPr>
        <b/>
        <sz val="10"/>
        <color rgb="FF404040"/>
        <rFont val="Arial Narrow"/>
        <family val="2"/>
      </rPr>
      <t>.</t>
    </r>
  </si>
  <si>
    <t>Anni 2008, 2010 e 2014-2017</t>
  </si>
  <si>
    <t>nuts</t>
  </si>
  <si>
    <t>tipo_area</t>
  </si>
  <si>
    <t>tft_t</t>
  </si>
  <si>
    <t>tft_s</t>
  </si>
  <si>
    <t>tft_i</t>
  </si>
  <si>
    <t>etamed_t</t>
  </si>
  <si>
    <t>etamed_s</t>
  </si>
  <si>
    <t>etamed_i</t>
  </si>
  <si>
    <t>IT</t>
  </si>
  <si>
    <t>Anni 1995-2017, valori assoluti</t>
  </si>
  <si>
    <t>ITC1</t>
  </si>
  <si>
    <t>reg</t>
  </si>
  <si>
    <t>01</t>
  </si>
  <si>
    <t>ITC2</t>
  </si>
  <si>
    <t>02</t>
  </si>
  <si>
    <t>ITC4</t>
  </si>
  <si>
    <t>03</t>
  </si>
  <si>
    <t>BOHH</t>
  </si>
  <si>
    <t>04</t>
  </si>
  <si>
    <t>ITH3</t>
  </si>
  <si>
    <t>05</t>
  </si>
  <si>
    <t>ITH4</t>
  </si>
  <si>
    <t>06</t>
  </si>
  <si>
    <t>ITC3</t>
  </si>
  <si>
    <t>07</t>
  </si>
  <si>
    <t>ITH5</t>
  </si>
  <si>
    <t>08</t>
  </si>
  <si>
    <t>ITI1</t>
  </si>
  <si>
    <t>09</t>
  </si>
  <si>
    <t>ITC</t>
  </si>
  <si>
    <t>rip</t>
  </si>
  <si>
    <t>1</t>
  </si>
  <si>
    <t>ITI2</t>
  </si>
  <si>
    <t>10</t>
  </si>
  <si>
    <t>ITI3</t>
  </si>
  <si>
    <t>11</t>
  </si>
  <si>
    <t>ITI4</t>
  </si>
  <si>
    <t>12</t>
  </si>
  <si>
    <t>ITF1</t>
  </si>
  <si>
    <t>13</t>
  </si>
  <si>
    <t>ITF2</t>
  </si>
  <si>
    <t>14</t>
  </si>
  <si>
    <t>ITF3</t>
  </si>
  <si>
    <t>15</t>
  </si>
  <si>
    <t>ITF4</t>
  </si>
  <si>
    <t>16</t>
  </si>
  <si>
    <t>ITF5</t>
  </si>
  <si>
    <t>17</t>
  </si>
  <si>
    <t>ITF6</t>
  </si>
  <si>
    <t>18</t>
  </si>
  <si>
    <t>ITG1</t>
  </si>
  <si>
    <t>19</t>
  </si>
  <si>
    <t>ITH</t>
  </si>
  <si>
    <t>2</t>
  </si>
  <si>
    <t>ITG2</t>
  </si>
  <si>
    <t>20</t>
  </si>
  <si>
    <t>ITH1</t>
  </si>
  <si>
    <t>21</t>
  </si>
  <si>
    <t>ITH2</t>
  </si>
  <si>
    <t>22</t>
  </si>
  <si>
    <t>ITI</t>
  </si>
  <si>
    <t>3</t>
  </si>
  <si>
    <t>ITF</t>
  </si>
  <si>
    <t>4</t>
  </si>
  <si>
    <t>ITG</t>
  </si>
  <si>
    <t>5</t>
  </si>
  <si>
    <t xml:space="preserve">delta dal 2016 al 2017 </t>
  </si>
  <si>
    <t>etamed_p</t>
  </si>
  <si>
    <t>padre 2017</t>
  </si>
  <si>
    <r>
      <t>Anni 1995, 2010 e 201</t>
    </r>
    <r>
      <rPr>
        <sz val="10"/>
        <color rgb="FF00B050"/>
        <rFont val="Arial Narrow"/>
        <family val="2"/>
      </rPr>
      <t>7</t>
    </r>
    <r>
      <rPr>
        <sz val="10"/>
        <color theme="1"/>
        <rFont val="Arial Narrow"/>
        <family val="2"/>
      </rPr>
      <t>, valori per 1.000 donne</t>
    </r>
  </si>
  <si>
    <t>2017it</t>
  </si>
  <si>
    <t>regres</t>
  </si>
  <si>
    <t>codprov_f</t>
  </si>
  <si>
    <t>etamad_new</t>
  </si>
  <si>
    <t>fx_t</t>
  </si>
  <si>
    <t>fx_s</t>
  </si>
  <si>
    <t>fino a 50</t>
  </si>
  <si>
    <r>
      <t>Anni 2010 e 201</t>
    </r>
    <r>
      <rPr>
        <sz val="9.5"/>
        <color rgb="FF00B050"/>
        <rFont val="Arial Narrow"/>
        <family val="2"/>
      </rPr>
      <t>7</t>
    </r>
    <r>
      <rPr>
        <sz val="9.5"/>
        <color theme="1"/>
        <rFont val="Arial Narrow"/>
        <family val="2"/>
      </rPr>
      <t>, valori per 1.000 donne</t>
    </r>
  </si>
  <si>
    <r>
      <t>fx1_straniere_201</t>
    </r>
    <r>
      <rPr>
        <sz val="11"/>
        <color rgb="FF00B050"/>
        <rFont val="Calibri"/>
        <family val="2"/>
      </rPr>
      <t>7</t>
    </r>
  </si>
  <si>
    <t>territorio</t>
  </si>
  <si>
    <t>anno</t>
  </si>
  <si>
    <t>eta</t>
  </si>
  <si>
    <r>
      <t>fx1_italiane_201</t>
    </r>
    <r>
      <rPr>
        <sz val="11"/>
        <color rgb="FF00B050"/>
        <rFont val="Calibri"/>
        <family val="2"/>
      </rPr>
      <t>7</t>
    </r>
  </si>
  <si>
    <r>
      <t>PROSPETTO 3. NATI DA GENITORI CONIUGATI E NON CONIUGATI PER TIPOLOGIA DI COPPIA</t>
    </r>
    <r>
      <rPr>
        <b/>
        <sz val="10"/>
        <color rgb="FF404040"/>
        <rFont val="Arial Narrow"/>
        <family val="2"/>
      </rPr>
      <t>.</t>
    </r>
    <r>
      <rPr>
        <b/>
        <sz val="10"/>
        <color rgb="FF5F5F5F"/>
        <rFont val="Arial Narrow"/>
        <family val="2"/>
      </rPr>
      <t xml:space="preserve"> </t>
    </r>
    <r>
      <rPr>
        <sz val="9.5"/>
        <color theme="1"/>
        <rFont val="Arial Narrow"/>
        <family val="2"/>
      </rPr>
      <t>Anno 201</t>
    </r>
    <r>
      <rPr>
        <sz val="9.5"/>
        <color rgb="FF00B050"/>
        <rFont val="Arial Narrow"/>
        <family val="2"/>
      </rPr>
      <t>7</t>
    </r>
  </si>
  <si>
    <r>
      <t>Anno 201</t>
    </r>
    <r>
      <rPr>
        <sz val="9.5"/>
        <color rgb="FF00B050"/>
        <rFont val="Arial Narrow"/>
        <family val="2"/>
      </rPr>
      <t>7</t>
    </r>
    <r>
      <rPr>
        <sz val="9.5"/>
        <color theme="1"/>
        <rFont val="Arial Narrow"/>
        <family val="2"/>
      </rPr>
      <t>, valori assoluti e per 100 nati stranieri</t>
    </r>
    <r>
      <rPr>
        <sz val="9.5"/>
        <color theme="1"/>
        <rFont val="Times New Roman"/>
        <family val="1"/>
      </rPr>
      <t xml:space="preserve"> </t>
    </r>
  </si>
  <si>
    <t>DIEGO</t>
  </si>
  <si>
    <t>LUDOVICA</t>
  </si>
  <si>
    <r>
      <t xml:space="preserve">Anno </t>
    </r>
    <r>
      <rPr>
        <sz val="9.5"/>
        <color theme="0" tint="-0.499984740745262"/>
        <rFont val="Arial Narrow"/>
        <family val="2"/>
      </rPr>
      <t>201</t>
    </r>
    <r>
      <rPr>
        <sz val="9.5"/>
        <color rgb="FF00B050"/>
        <rFont val="Arial Narrow"/>
        <family val="2"/>
      </rPr>
      <t>7</t>
    </r>
    <r>
      <rPr>
        <sz val="9.5"/>
        <color indexed="23"/>
        <rFont val="Arial Narrow"/>
        <family val="2"/>
      </rPr>
      <t>, valori assoluti e per 100 nati residenti</t>
    </r>
  </si>
  <si>
    <t>Riccardo</t>
  </si>
  <si>
    <t>Andrea</t>
  </si>
  <si>
    <t>Alice</t>
  </si>
  <si>
    <t>Giulia</t>
  </si>
  <si>
    <t>IMRAN</t>
  </si>
  <si>
    <t>GIULIA MARIA</t>
  </si>
  <si>
    <t>ELISA</t>
  </si>
  <si>
    <t xml:space="preserve">PROSPETTO 1. PRINCIPALI CARATTERISTICHE E INDICATORI DI NATALITÀ, FECONDITÀ E NUZIALITÀ. </t>
  </si>
  <si>
    <t>Nati in totale</t>
  </si>
  <si>
    <t>Nati fuori dal matrimonio</t>
  </si>
  <si>
    <t>Nati fuori dal matrimonio (%)</t>
  </si>
  <si>
    <t>Tasso prima nuzialità Maschi (16-49)</t>
  </si>
  <si>
    <t>Tasso prima nuzialità Femmine (16-49)</t>
  </si>
  <si>
    <t>Età media primo matrimonio Maschi (16-49)</t>
  </si>
  <si>
    <t>Età media primo matrimonio Maschi (tutte le età)</t>
  </si>
  <si>
    <t>Età media primo matrimonio Femmine (16-49)</t>
  </si>
  <si>
    <t>Età media primo matrimonio Femmine (tutte le età)</t>
  </si>
  <si>
    <r>
      <t xml:space="preserve">FIGURA 1. NATI E PRIMI MATRIMONI (n.i. 1995=100). </t>
    </r>
    <r>
      <rPr>
        <sz val="9.5"/>
        <color theme="1"/>
        <rFont val="Arial Narrow"/>
        <family val="2"/>
      </rPr>
      <t>Anni 1995-2017</t>
    </r>
  </si>
  <si>
    <t>variaz</t>
  </si>
  <si>
    <t>primi figli</t>
  </si>
  <si>
    <r>
      <t>FIGURA 2. PRIMI FIGLI E PRIMI MATRIMONI.</t>
    </r>
    <r>
      <rPr>
        <sz val="9.5"/>
        <color theme="1"/>
        <rFont val="Arial Narrow"/>
        <family val="2"/>
      </rPr>
      <t xml:space="preserve"> Anni 2008 e 2017. Variazioni percentuali </t>
    </r>
  </si>
  <si>
    <t>Anni 2008, 2014 e 2017, valori per 1.000 donne</t>
  </si>
  <si>
    <r>
      <t xml:space="preserve">PROSPETTO 2. NATI DA GENITORI NON CONIUGATI PER RIPARTIZIONE. </t>
    </r>
    <r>
      <rPr>
        <sz val="9.5"/>
        <color theme="1"/>
        <rFont val="Arial Narrow"/>
        <family val="2"/>
      </rPr>
      <t>Anni 1995 e 2017, per 100 nati</t>
    </r>
  </si>
  <si>
    <r>
      <t>FIGURA 5. TASSI DI FECONDITÀ DEL PRIMO ORDINE SPECIFICI PER ETÀ DELLE DONNE RESIDENTI IN ITALIA PER CITTADINANZA</t>
    </r>
    <r>
      <rPr>
        <b/>
        <sz val="10"/>
        <color rgb="FF404040"/>
        <rFont val="Arial Narrow"/>
        <family val="2"/>
      </rPr>
      <t>.</t>
    </r>
  </si>
  <si>
    <t>Donne nate dal 1933 al 1977 (a), valori per 1.000 donne</t>
  </si>
  <si>
    <t xml:space="preserve">Figura 6.  Tasso di fecondità totale per ordine di nascita e generazione. </t>
  </si>
  <si>
    <t>Donne nate nel 1977 (a)</t>
  </si>
  <si>
    <t>PROSPETTO 6. Donne nate nel 1950, 1960 e 1977 (a) per numero di figli, tasso di fecondità totale ed età mediana al primo figlio. Italia e ripartizioni geografiche (per 100 donne)</t>
  </si>
  <si>
    <t xml:space="preserve"> (a) La generazione delle nate nel 1977 non ha ancora completato la propria storia riproduttiva e i valori per le età finali sono stati stimati. </t>
  </si>
  <si>
    <t>nati1 tot</t>
  </si>
  <si>
    <t>nati2 tot</t>
  </si>
  <si>
    <t>nati3p tot</t>
  </si>
  <si>
    <t>totnati tot</t>
  </si>
  <si>
    <t>fem tot</t>
  </si>
  <si>
    <t>fx1_tot</t>
  </si>
  <si>
    <t>fx2_tot</t>
  </si>
  <si>
    <t>fx3_tot</t>
  </si>
  <si>
    <t>fx_tot</t>
  </si>
  <si>
    <t>x età media fx1_tot</t>
  </si>
  <si>
    <t>x età media fx2_tot</t>
  </si>
  <si>
    <t>x età media fx3_tot</t>
  </si>
  <si>
    <t>x età media fx_tot</t>
  </si>
  <si>
    <t>PRIMO FIGLIO</t>
  </si>
  <si>
    <t>TERZO FIGLIO E PIU'</t>
  </si>
  <si>
    <t>Donne nate nel 1950, 1960 e 1970, valori per 1.000 donne</t>
  </si>
  <si>
    <t>PERIODO</t>
  </si>
  <si>
    <t>COORTE</t>
  </si>
  <si>
    <t>primo figlio</t>
  </si>
  <si>
    <t>1986ita</t>
  </si>
  <si>
    <t>Donne nate nel 1967, 1980 e 1986, valori per 1.000 donne</t>
  </si>
  <si>
    <r>
      <t xml:space="preserve">PROSPETTO 7. TOTALE NATI RESIDENTI IN ITALIA E </t>
    </r>
    <r>
      <rPr>
        <b/>
        <sz val="10"/>
        <color rgb="FF7F7F7F"/>
        <rFont val="Arial Narrow"/>
        <family val="2"/>
      </rPr>
      <t xml:space="preserve">NATI STRANIERI RESIDENTI </t>
    </r>
    <r>
      <rPr>
        <b/>
        <sz val="10"/>
        <color rgb="FF808080"/>
        <rFont val="Arial Narrow"/>
        <family val="2"/>
      </rPr>
      <t>PER SESSO E PER I 15 NOMI PIÙ FREQUENTI.</t>
    </r>
    <r>
      <rPr>
        <sz val="9.5"/>
        <color theme="1"/>
        <rFont val="Arial Narrow"/>
        <family val="2"/>
      </rPr>
      <t xml:space="preserve"> </t>
    </r>
  </si>
  <si>
    <t>Anno 2017, valori assoluti, per 100 nati residenti e per 100 nati residenti cumulati</t>
  </si>
  <si>
    <t>TOTALE NATI RESIDENTI IN ITALIA</t>
  </si>
  <si>
    <t>NATI STRANIERI RESIDENTI IN ITALIA</t>
  </si>
  <si>
    <t>Prospetto 8. Nati residenti in Italia per sesso, regione e per nome più frequente</t>
  </si>
  <si>
    <r>
      <t>PROSPETTO 9. NATI STRANIERI RESIDENTI IN ITALIA PER SESSO, CITTADINANZA E PER NOME PIÙ FREQUENTE.</t>
    </r>
    <r>
      <rPr>
        <b/>
        <sz val="10"/>
        <color rgb="FF5F5F5F"/>
        <rFont val="Arial Narrow"/>
        <family val="2"/>
      </rPr>
      <t xml:space="preserve"> </t>
    </r>
    <r>
      <rPr>
        <sz val="10"/>
        <color theme="1"/>
        <rFont val="Arial Narrow"/>
        <family val="2"/>
      </rPr>
      <t>Anno 201</t>
    </r>
    <r>
      <rPr>
        <sz val="10"/>
        <color rgb="FF00B050"/>
        <rFont val="Arial Narrow"/>
        <family val="2"/>
      </rPr>
      <t>7</t>
    </r>
    <r>
      <rPr>
        <sz val="10"/>
        <color theme="1"/>
        <rFont val="Arial Narrow"/>
        <family val="2"/>
      </rPr>
      <t>, valori assoluti e per 100 nati stranieri</t>
    </r>
  </si>
  <si>
    <t>Altre cittadinanze straniere</t>
  </si>
  <si>
    <r>
      <t xml:space="preserve">PROSPETTO 5. NUMERO MEDIO DI FIGLI PER DONNA (TFT) ED ETÀ MEDIA DEI GENITORI ALLA NASCITA PER CITTADINANZA DELLA MADRE PER REGIONE. </t>
    </r>
    <r>
      <rPr>
        <sz val="9.5"/>
        <color theme="1"/>
        <rFont val="Arial Narrow"/>
        <family val="2"/>
      </rPr>
      <t>Anni 1995 e 20</t>
    </r>
    <r>
      <rPr>
        <sz val="9.5"/>
        <color rgb="FF00B050"/>
        <rFont val="Arial Narrow"/>
        <family val="2"/>
      </rPr>
      <t>17</t>
    </r>
  </si>
  <si>
    <t xml:space="preserve">Figura 7.  Tassi di fecondità del primo ordine specifici per eta’ e generazione. </t>
  </si>
  <si>
    <t xml:space="preserve">Figura 8.  Tassi di fecondità del terzo ordine e più specifici per età e generazione. </t>
  </si>
  <si>
    <t xml:space="preserve">Figura 9.  Tassi di fecondità del primo ordine  specifici per età e generazione. </t>
  </si>
  <si>
    <t>Nati da genitori italiani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</si>
</sst>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.0"/>
    <numFmt numFmtId="165" formatCode="#,##0.0"/>
    <numFmt numFmtId="166" formatCode="0.000"/>
    <numFmt numFmtId="167" formatCode="0.000000"/>
    <numFmt numFmtId="168" formatCode="_-* #,##0_-;\-* #,##0_-;_-* &quot;-&quot;??_-;_-@_-"/>
  </numFmts>
  <fonts count="8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23"/>
      <name val="Arial Narrow"/>
      <family val="2"/>
    </font>
    <font>
      <sz val="10"/>
      <color rgb="FF7030A0"/>
      <name val="Arial"/>
      <family val="2"/>
    </font>
    <font>
      <sz val="10"/>
      <color indexed="10"/>
      <name val="Arial"/>
      <family val="2"/>
    </font>
    <font>
      <sz val="9.5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8"/>
      <color rgb="FF7030A0"/>
      <name val="Arial Narrow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color indexed="8"/>
      <name val="Arial Narrow"/>
      <family val="2"/>
    </font>
    <font>
      <sz val="8"/>
      <color indexed="12"/>
      <name val="Arial Narrow"/>
      <family val="2"/>
    </font>
    <font>
      <sz val="8"/>
      <color indexed="17"/>
      <name val="Arial Narrow"/>
      <family val="2"/>
    </font>
    <font>
      <sz val="8"/>
      <color indexed="1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8"/>
      <name val="Arial"/>
      <family val="2"/>
    </font>
    <font>
      <sz val="10"/>
      <color indexed="17"/>
      <name val="Arial"/>
      <family val="2"/>
    </font>
    <font>
      <b/>
      <sz val="8.5"/>
      <name val="Arial Narrow"/>
      <family val="2"/>
    </font>
    <font>
      <sz val="8.5"/>
      <name val="Arial Narrow"/>
      <family val="2"/>
    </font>
    <font>
      <sz val="8.5"/>
      <color indexed="17"/>
      <name val="Arial Narrow"/>
      <family val="2"/>
    </font>
    <font>
      <b/>
      <sz val="8.5"/>
      <color theme="0"/>
      <name val="Arial Narrow"/>
      <family val="2"/>
    </font>
    <font>
      <i/>
      <sz val="8.5"/>
      <name val="Arial Narrow"/>
      <family val="2"/>
    </font>
    <font>
      <b/>
      <sz val="8.5"/>
      <color indexed="17"/>
      <name val="Arial Narrow"/>
      <family val="2"/>
    </font>
    <font>
      <b/>
      <i/>
      <sz val="8.5"/>
      <name val="Arial Narrow"/>
      <family val="2"/>
    </font>
    <font>
      <b/>
      <sz val="8.5"/>
      <color indexed="9"/>
      <name val="Arial Narrow"/>
      <family val="2"/>
    </font>
    <font>
      <b/>
      <sz val="10"/>
      <color indexed="17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name val="Verdana"/>
      <family val="2"/>
    </font>
    <font>
      <b/>
      <sz val="10"/>
      <color indexed="12"/>
      <name val="Verdana"/>
      <family val="2"/>
    </font>
    <font>
      <sz val="8"/>
      <color indexed="14"/>
      <name val="Arial Narrow"/>
      <family val="2"/>
    </font>
    <font>
      <sz val="7"/>
      <color indexed="8"/>
      <name val="Arial"/>
      <family val="2"/>
    </font>
    <font>
      <i/>
      <sz val="7"/>
      <color indexed="8"/>
      <name val="Arial"/>
      <family val="2"/>
    </font>
    <font>
      <sz val="9.5"/>
      <color indexed="23"/>
      <name val="Arial Narrow"/>
      <family val="2"/>
    </font>
    <font>
      <sz val="9.5"/>
      <color theme="0" tint="-0.499984740745262"/>
      <name val="Arial Narrow"/>
      <family val="2"/>
    </font>
    <font>
      <b/>
      <sz val="10"/>
      <color rgb="FF5F5F5F"/>
      <name val="Arial Narrow"/>
      <family val="2"/>
    </font>
    <font>
      <sz val="10"/>
      <color theme="1"/>
      <name val="Arial Narrow"/>
      <family val="2"/>
    </font>
    <font>
      <b/>
      <sz val="8.5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sz val="8"/>
      <color rgb="FF000000"/>
      <name val="Arial Narrow"/>
      <family val="2"/>
    </font>
    <font>
      <sz val="8"/>
      <color rgb="FF000000"/>
      <name val="Arial Narrow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Calibri"/>
      <family val="2"/>
    </font>
    <font>
      <b/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7"/>
      <name val="Arial"/>
      <family val="2"/>
    </font>
    <font>
      <b/>
      <sz val="10"/>
      <color rgb="FF808080"/>
      <name val="Arial Narrow"/>
      <family val="2"/>
    </font>
    <font>
      <sz val="9.5"/>
      <color theme="1"/>
      <name val="Arial Narrow"/>
      <family val="2"/>
    </font>
    <font>
      <b/>
      <sz val="10"/>
      <color rgb="FF404040"/>
      <name val="Arial Narrow"/>
      <family val="2"/>
    </font>
    <font>
      <sz val="9.5"/>
      <color theme="1"/>
      <name val="Times New Roman"/>
      <family val="1"/>
    </font>
    <font>
      <sz val="9.5"/>
      <color rgb="FF404040"/>
      <name val="Arial Narrow"/>
      <family val="2"/>
    </font>
    <font>
      <sz val="10"/>
      <color theme="1"/>
      <name val="Times New Roman"/>
      <family val="1"/>
    </font>
    <font>
      <sz val="9"/>
      <color rgb="FF000000"/>
      <name val="Arial Narrow"/>
      <family val="2"/>
    </font>
    <font>
      <sz val="9"/>
      <color rgb="FFFFFFFF"/>
      <name val="Arial Narrow"/>
      <family val="2"/>
    </font>
    <font>
      <sz val="8.5"/>
      <color rgb="FF000000"/>
      <name val="Arial Narrow"/>
      <family val="2"/>
    </font>
    <font>
      <sz val="8.5"/>
      <color rgb="FF00B050"/>
      <name val="Arial Narrow"/>
      <family val="2"/>
    </font>
    <font>
      <i/>
      <sz val="8.5"/>
      <color rgb="FF00B050"/>
      <name val="Arial Narrow"/>
      <family val="2"/>
    </font>
    <font>
      <b/>
      <sz val="8.5"/>
      <color rgb="FF00B050"/>
      <name val="Arial Narrow"/>
      <family val="2"/>
    </font>
    <font>
      <sz val="9.5"/>
      <color rgb="FF00B050"/>
      <name val="Arial Narrow"/>
      <family val="2"/>
    </font>
    <font>
      <sz val="10"/>
      <color rgb="FF00B050"/>
      <name val="Arial Narrow"/>
      <family val="2"/>
    </font>
    <font>
      <sz val="8"/>
      <color rgb="FF00B050"/>
      <name val="Arial Narrow"/>
      <family val="2"/>
    </font>
    <font>
      <sz val="11"/>
      <color rgb="FF00B050"/>
      <name val="Calibri"/>
      <family val="2"/>
    </font>
    <font>
      <sz val="11"/>
      <color rgb="FF00B050"/>
      <name val="Calibri"/>
      <family val="2"/>
      <scheme val="minor"/>
    </font>
    <font>
      <sz val="8"/>
      <color rgb="FF00B050"/>
      <name val="Arial"/>
      <family val="2"/>
    </font>
    <font>
      <b/>
      <i/>
      <sz val="8.5"/>
      <color theme="5" tint="0.39997558519241921"/>
      <name val="Arial Narrow"/>
      <family val="2"/>
    </font>
    <font>
      <b/>
      <sz val="8.5"/>
      <color theme="5" tint="0.39997558519241921"/>
      <name val="Arial Narrow"/>
      <family val="2"/>
    </font>
    <font>
      <b/>
      <sz val="9"/>
      <color theme="1"/>
      <name val="Arial Narrow"/>
      <family val="2"/>
    </font>
    <font>
      <sz val="8.5"/>
      <color theme="1"/>
      <name val="Arial Narrow"/>
      <family val="2"/>
    </font>
    <font>
      <sz val="9"/>
      <color theme="1"/>
      <name val="Arial Narrow"/>
      <family val="2"/>
    </font>
    <font>
      <b/>
      <sz val="9"/>
      <color rgb="FF4F6228"/>
      <name val="Arial Narrow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Calibri"/>
      <family val="2"/>
      <scheme val="minor"/>
    </font>
    <font>
      <sz val="8"/>
      <color rgb="FF333333"/>
      <name val="Arial"/>
      <family val="2"/>
    </font>
    <font>
      <b/>
      <sz val="10"/>
      <color rgb="FF7F7F7F"/>
      <name val="Arial Narrow"/>
      <family val="2"/>
    </font>
    <font>
      <sz val="11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5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527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10" fillId="0" borderId="0"/>
    <xf numFmtId="0" fontId="12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3" fillId="0" borderId="0" applyFont="0" applyFill="0" applyBorder="0" applyAlignment="0" applyProtection="0"/>
  </cellStyleXfs>
  <cellXfs count="351">
    <xf numFmtId="0" fontId="0" fillId="0" borderId="0" xfId="0"/>
    <xf numFmtId="0" fontId="2" fillId="0" borderId="0" xfId="3" applyFont="1" applyAlignment="1"/>
    <xf numFmtId="0" fontId="12" fillId="0" borderId="0" xfId="3"/>
    <xf numFmtId="0" fontId="12" fillId="0" borderId="0" xfId="3" applyFont="1"/>
    <xf numFmtId="0" fontId="12" fillId="0" borderId="0" xfId="3" applyFill="1"/>
    <xf numFmtId="0" fontId="12" fillId="0" borderId="0" xfId="3" applyFill="1" applyBorder="1"/>
    <xf numFmtId="0" fontId="12" fillId="0" borderId="0" xfId="3" applyFont="1" applyFill="1" applyBorder="1"/>
    <xf numFmtId="0" fontId="3" fillId="0" borderId="0" xfId="3" applyFont="1"/>
    <xf numFmtId="0" fontId="12" fillId="0" borderId="2" xfId="3" applyBorder="1"/>
    <xf numFmtId="0" fontId="22" fillId="0" borderId="2" xfId="3" applyFont="1" applyBorder="1" applyAlignment="1">
      <alignment horizontal="right" wrapText="1"/>
    </xf>
    <xf numFmtId="0" fontId="22" fillId="0" borderId="2" xfId="3" applyFont="1" applyBorder="1" applyAlignment="1">
      <alignment horizontal="center" wrapText="1"/>
    </xf>
    <xf numFmtId="0" fontId="22" fillId="0" borderId="2" xfId="3" applyFont="1" applyBorder="1" applyAlignment="1">
      <alignment wrapText="1"/>
    </xf>
    <xf numFmtId="0" fontId="25" fillId="0" borderId="2" xfId="3" applyFont="1" applyBorder="1" applyAlignment="1">
      <alignment wrapText="1"/>
    </xf>
    <xf numFmtId="0" fontId="24" fillId="4" borderId="2" xfId="3" applyFont="1" applyFill="1" applyBorder="1" applyAlignment="1">
      <alignment wrapText="1"/>
    </xf>
    <xf numFmtId="3" fontId="22" fillId="0" borderId="2" xfId="3" applyNumberFormat="1" applyFont="1" applyBorder="1" applyAlignment="1">
      <alignment horizontal="right" wrapText="1"/>
    </xf>
    <xf numFmtId="0" fontId="2" fillId="0" borderId="0" xfId="3" applyFont="1" applyAlignment="1">
      <alignment horizontal="left"/>
    </xf>
    <xf numFmtId="0" fontId="21" fillId="2" borderId="2" xfId="3" applyFont="1" applyFill="1" applyBorder="1" applyAlignment="1">
      <alignment horizontal="center" wrapText="1"/>
    </xf>
    <xf numFmtId="164" fontId="22" fillId="0" borderId="2" xfId="3" applyNumberFormat="1" applyFont="1" applyBorder="1" applyAlignment="1">
      <alignment horizontal="center" wrapText="1"/>
    </xf>
    <xf numFmtId="164" fontId="25" fillId="0" borderId="2" xfId="3" applyNumberFormat="1" applyFont="1" applyBorder="1" applyAlignment="1">
      <alignment horizontal="center" wrapText="1"/>
    </xf>
    <xf numFmtId="164" fontId="21" fillId="0" borderId="2" xfId="3" applyNumberFormat="1" applyFont="1" applyBorder="1" applyAlignment="1">
      <alignment horizontal="center" wrapText="1"/>
    </xf>
    <xf numFmtId="0" fontId="28" fillId="4" borderId="2" xfId="3" applyFont="1" applyFill="1" applyBorder="1" applyAlignment="1">
      <alignment wrapText="1"/>
    </xf>
    <xf numFmtId="0" fontId="28" fillId="4" borderId="2" xfId="3" applyFont="1" applyFill="1" applyBorder="1" applyAlignment="1">
      <alignment horizontal="center" wrapText="1"/>
    </xf>
    <xf numFmtId="164" fontId="12" fillId="0" borderId="0" xfId="3" applyNumberFormat="1"/>
    <xf numFmtId="0" fontId="20" fillId="0" borderId="0" xfId="3" applyFont="1" applyFill="1"/>
    <xf numFmtId="0" fontId="26" fillId="0" borderId="0" xfId="3" applyFont="1" applyFill="1" applyBorder="1" applyAlignment="1">
      <alignment horizontal="center"/>
    </xf>
    <xf numFmtId="0" fontId="23" fillId="0" borderId="0" xfId="3" applyFont="1" applyFill="1" applyBorder="1" applyAlignment="1">
      <alignment horizontal="right"/>
    </xf>
    <xf numFmtId="0" fontId="12" fillId="0" borderId="0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right" wrapText="1"/>
    </xf>
    <xf numFmtId="0" fontId="9" fillId="0" borderId="0" xfId="2" applyFont="1" applyFill="1" applyBorder="1" applyAlignment="1">
      <alignment horizontal="right" wrapText="1"/>
    </xf>
    <xf numFmtId="0" fontId="29" fillId="0" borderId="0" xfId="3" applyFont="1" applyFill="1" applyBorder="1"/>
    <xf numFmtId="0" fontId="30" fillId="0" borderId="0" xfId="3" applyFont="1" applyFill="1" applyBorder="1"/>
    <xf numFmtId="0" fontId="31" fillId="0" borderId="0" xfId="2" applyFont="1" applyFill="1" applyBorder="1" applyAlignment="1">
      <alignment wrapText="1"/>
    </xf>
    <xf numFmtId="0" fontId="32" fillId="0" borderId="0" xfId="3" applyFont="1" applyFill="1" applyBorder="1"/>
    <xf numFmtId="0" fontId="10" fillId="0" borderId="0" xfId="2" applyFont="1" applyFill="1" applyBorder="1" applyAlignment="1">
      <alignment horizontal="center"/>
    </xf>
    <xf numFmtId="3" fontId="32" fillId="0" borderId="0" xfId="3" applyNumberFormat="1" applyFont="1" applyFill="1" applyBorder="1"/>
    <xf numFmtId="165" fontId="33" fillId="0" borderId="0" xfId="3" applyNumberFormat="1" applyFont="1" applyFill="1" applyBorder="1"/>
    <xf numFmtId="0" fontId="20" fillId="0" borderId="0" xfId="2" applyFont="1" applyFill="1" applyBorder="1" applyAlignment="1">
      <alignment horizontal="right" wrapText="1"/>
    </xf>
    <xf numFmtId="0" fontId="12" fillId="0" borderId="0" xfId="2" applyFont="1" applyFill="1" applyBorder="1" applyAlignment="1">
      <alignment horizontal="right" wrapText="1"/>
    </xf>
    <xf numFmtId="0" fontId="29" fillId="0" borderId="0" xfId="2" applyFont="1" applyFill="1" applyBorder="1" applyAlignment="1">
      <alignment horizontal="right" wrapText="1"/>
    </xf>
    <xf numFmtId="0" fontId="22" fillId="2" borderId="2" xfId="3" applyFont="1" applyFill="1" applyBorder="1" applyAlignment="1">
      <alignment horizontal="left"/>
    </xf>
    <xf numFmtId="0" fontId="21" fillId="2" borderId="1" xfId="3" applyFont="1" applyFill="1" applyBorder="1" applyAlignment="1">
      <alignment vertical="center" wrapText="1"/>
    </xf>
    <xf numFmtId="164" fontId="28" fillId="4" borderId="2" xfId="3" applyNumberFormat="1" applyFont="1" applyFill="1" applyBorder="1" applyAlignment="1">
      <alignment horizontal="center" wrapText="1"/>
    </xf>
    <xf numFmtId="0" fontId="21" fillId="2" borderId="6" xfId="3" applyFont="1" applyFill="1" applyBorder="1" applyAlignment="1">
      <alignment horizontal="center" wrapText="1"/>
    </xf>
    <xf numFmtId="0" fontId="21" fillId="0" borderId="2" xfId="3" applyFont="1" applyBorder="1" applyAlignment="1">
      <alignment horizontal="center"/>
    </xf>
    <xf numFmtId="0" fontId="22" fillId="0" borderId="2" xfId="3" applyFont="1" applyBorder="1" applyAlignment="1">
      <alignment horizontal="center"/>
    </xf>
    <xf numFmtId="0" fontId="25" fillId="0" borderId="2" xfId="3" applyFont="1" applyBorder="1" applyAlignment="1">
      <alignment horizontal="center"/>
    </xf>
    <xf numFmtId="2" fontId="22" fillId="0" borderId="2" xfId="3" applyNumberFormat="1" applyFont="1" applyBorder="1" applyAlignment="1">
      <alignment horizontal="center" wrapText="1"/>
    </xf>
    <xf numFmtId="2" fontId="25" fillId="0" borderId="2" xfId="3" applyNumberFormat="1" applyFont="1" applyBorder="1" applyAlignment="1">
      <alignment horizontal="center" wrapText="1"/>
    </xf>
    <xf numFmtId="2" fontId="21" fillId="0" borderId="2" xfId="3" applyNumberFormat="1" applyFont="1" applyBorder="1" applyAlignment="1">
      <alignment horizontal="center" wrapText="1"/>
    </xf>
    <xf numFmtId="0" fontId="22" fillId="0" borderId="10" xfId="3" applyFont="1" applyBorder="1" applyAlignment="1">
      <alignment horizontal="center" wrapText="1"/>
    </xf>
    <xf numFmtId="0" fontId="25" fillId="0" borderId="10" xfId="3" applyFont="1" applyBorder="1" applyAlignment="1">
      <alignment horizontal="center" wrapText="1"/>
    </xf>
    <xf numFmtId="0" fontId="21" fillId="5" borderId="2" xfId="3" applyFont="1" applyFill="1" applyBorder="1" applyAlignment="1">
      <alignment horizontal="center" wrapText="1"/>
    </xf>
    <xf numFmtId="0" fontId="22" fillId="5" borderId="2" xfId="3" applyFont="1" applyFill="1" applyBorder="1" applyAlignment="1">
      <alignment horizontal="center" wrapText="1"/>
    </xf>
    <xf numFmtId="0" fontId="17" fillId="0" borderId="12" xfId="3" applyFont="1" applyBorder="1" applyAlignment="1">
      <alignment horizontal="center"/>
    </xf>
    <xf numFmtId="0" fontId="21" fillId="5" borderId="1" xfId="3" applyFont="1" applyFill="1" applyBorder="1" applyAlignment="1">
      <alignment horizontal="center" wrapText="1"/>
    </xf>
    <xf numFmtId="164" fontId="22" fillId="5" borderId="2" xfId="3" applyNumberFormat="1" applyFont="1" applyFill="1" applyBorder="1" applyAlignment="1">
      <alignment horizontal="center"/>
    </xf>
    <xf numFmtId="0" fontId="22" fillId="2" borderId="0" xfId="3" applyFont="1" applyFill="1" applyBorder="1" applyAlignment="1">
      <alignment horizontal="left"/>
    </xf>
    <xf numFmtId="164" fontId="22" fillId="5" borderId="0" xfId="3" applyNumberFormat="1" applyFont="1" applyFill="1" applyBorder="1" applyAlignment="1">
      <alignment horizontal="center"/>
    </xf>
    <xf numFmtId="2" fontId="22" fillId="5" borderId="2" xfId="3" applyNumberFormat="1" applyFont="1" applyFill="1" applyBorder="1" applyAlignment="1">
      <alignment horizontal="center" wrapText="1"/>
    </xf>
    <xf numFmtId="2" fontId="25" fillId="5" borderId="2" xfId="3" applyNumberFormat="1" applyFont="1" applyFill="1" applyBorder="1" applyAlignment="1">
      <alignment horizontal="center" wrapText="1"/>
    </xf>
    <xf numFmtId="2" fontId="21" fillId="5" borderId="2" xfId="3" applyNumberFormat="1" applyFont="1" applyFill="1" applyBorder="1" applyAlignment="1">
      <alignment horizontal="center" wrapText="1"/>
    </xf>
    <xf numFmtId="0" fontId="22" fillId="5" borderId="9" xfId="3" applyFont="1" applyFill="1" applyBorder="1" applyAlignment="1">
      <alignment horizontal="center" wrapText="1"/>
    </xf>
    <xf numFmtId="164" fontId="22" fillId="5" borderId="9" xfId="3" applyNumberFormat="1" applyFont="1" applyFill="1" applyBorder="1" applyAlignment="1">
      <alignment horizontal="center" wrapText="1"/>
    </xf>
    <xf numFmtId="164" fontId="25" fillId="5" borderId="9" xfId="3" applyNumberFormat="1" applyFont="1" applyFill="1" applyBorder="1" applyAlignment="1">
      <alignment horizontal="center" wrapText="1"/>
    </xf>
    <xf numFmtId="164" fontId="21" fillId="5" borderId="9" xfId="3" applyNumberFormat="1" applyFont="1" applyFill="1" applyBorder="1" applyAlignment="1">
      <alignment horizontal="center" wrapText="1"/>
    </xf>
    <xf numFmtId="164" fontId="22" fillId="5" borderId="2" xfId="3" applyNumberFormat="1" applyFont="1" applyFill="1" applyBorder="1" applyAlignment="1">
      <alignment horizontal="center" wrapText="1"/>
    </xf>
    <xf numFmtId="164" fontId="25" fillId="5" borderId="2" xfId="3" applyNumberFormat="1" applyFont="1" applyFill="1" applyBorder="1" applyAlignment="1">
      <alignment horizontal="center" wrapText="1"/>
    </xf>
    <xf numFmtId="164" fontId="21" fillId="5" borderId="2" xfId="3" applyNumberFormat="1" applyFont="1" applyFill="1" applyBorder="1" applyAlignment="1">
      <alignment horizontal="center" wrapText="1"/>
    </xf>
    <xf numFmtId="2" fontId="28" fillId="4" borderId="2" xfId="3" applyNumberFormat="1" applyFont="1" applyFill="1" applyBorder="1" applyAlignment="1">
      <alignment horizontal="center" wrapText="1"/>
    </xf>
    <xf numFmtId="0" fontId="37" fillId="0" borderId="0" xfId="3" applyFont="1" applyAlignment="1"/>
    <xf numFmtId="0" fontId="25" fillId="0" borderId="2" xfId="3" applyFont="1" applyBorder="1" applyAlignment="1">
      <alignment horizontal="right" wrapText="1"/>
    </xf>
    <xf numFmtId="0" fontId="22" fillId="0" borderId="2" xfId="3" applyFont="1" applyFill="1" applyBorder="1" applyAlignment="1">
      <alignment wrapText="1"/>
    </xf>
    <xf numFmtId="0" fontId="22" fillId="0" borderId="2" xfId="3" applyFont="1" applyFill="1" applyBorder="1" applyAlignment="1">
      <alignment horizontal="right" wrapText="1"/>
    </xf>
    <xf numFmtId="3" fontId="24" fillId="4" borderId="2" xfId="3" applyNumberFormat="1" applyFont="1" applyFill="1" applyBorder="1" applyAlignment="1">
      <alignment horizontal="right" wrapText="1"/>
    </xf>
    <xf numFmtId="0" fontId="41" fillId="6" borderId="6" xfId="0" applyFont="1" applyFill="1" applyBorder="1" applyAlignment="1">
      <alignment vertical="center" wrapText="1"/>
    </xf>
    <xf numFmtId="0" fontId="41" fillId="6" borderId="2" xfId="0" applyFont="1" applyFill="1" applyBorder="1" applyAlignment="1">
      <alignment vertical="center" wrapText="1"/>
    </xf>
    <xf numFmtId="0" fontId="42" fillId="0" borderId="2" xfId="0" applyFont="1" applyBorder="1" applyAlignment="1">
      <alignment vertical="center"/>
    </xf>
    <xf numFmtId="0" fontId="42" fillId="0" borderId="2" xfId="0" applyFont="1" applyBorder="1" applyAlignment="1">
      <alignment horizontal="right" vertical="center"/>
    </xf>
    <xf numFmtId="0" fontId="46" fillId="0" borderId="0" xfId="0" applyFont="1"/>
    <xf numFmtId="3" fontId="0" fillId="0" borderId="0" xfId="0" applyNumberFormat="1"/>
    <xf numFmtId="0" fontId="0" fillId="0" borderId="0" xfId="0" applyFill="1"/>
    <xf numFmtId="2" fontId="47" fillId="0" borderId="0" xfId="3" applyNumberFormat="1" applyFont="1"/>
    <xf numFmtId="0" fontId="48" fillId="0" borderId="4" xfId="6" applyFont="1" applyFill="1" applyBorder="1" applyAlignment="1">
      <alignment horizontal="right" wrapText="1"/>
    </xf>
    <xf numFmtId="0" fontId="11" fillId="0" borderId="4" xfId="6" applyFont="1" applyFill="1" applyBorder="1" applyAlignment="1">
      <alignment horizontal="right" wrapText="1"/>
    </xf>
    <xf numFmtId="0" fontId="48" fillId="3" borderId="3" xfId="6" applyFont="1" applyFill="1" applyBorder="1" applyAlignment="1">
      <alignment horizontal="center"/>
    </xf>
    <xf numFmtId="0" fontId="11" fillId="3" borderId="3" xfId="6" applyFont="1" applyFill="1" applyBorder="1" applyAlignment="1">
      <alignment horizontal="center"/>
    </xf>
    <xf numFmtId="0" fontId="11" fillId="0" borderId="5" xfId="6" applyFont="1" applyFill="1" applyBorder="1" applyAlignment="1">
      <alignment horizontal="center"/>
    </xf>
    <xf numFmtId="0" fontId="21" fillId="0" borderId="6" xfId="3" applyFont="1" applyBorder="1" applyAlignment="1">
      <alignment wrapText="1"/>
    </xf>
    <xf numFmtId="0" fontId="21" fillId="0" borderId="2" xfId="3" applyFont="1" applyBorder="1" applyAlignment="1">
      <alignment wrapText="1"/>
    </xf>
    <xf numFmtId="0" fontId="21" fillId="0" borderId="10" xfId="3" applyFont="1" applyBorder="1" applyAlignment="1">
      <alignment horizontal="center" wrapText="1"/>
    </xf>
    <xf numFmtId="0" fontId="41" fillId="0" borderId="6" xfId="0" applyFont="1" applyBorder="1" applyAlignment="1">
      <alignment horizontal="right" vertical="center" wrapText="1"/>
    </xf>
    <xf numFmtId="0" fontId="41" fillId="0" borderId="13" xfId="0" applyFont="1" applyBorder="1" applyAlignment="1">
      <alignment horizontal="right" vertical="center" wrapText="1"/>
    </xf>
    <xf numFmtId="0" fontId="6" fillId="0" borderId="0" xfId="0" quotePrefix="1" applyNumberFormat="1" applyFont="1"/>
    <xf numFmtId="0" fontId="7" fillId="0" borderId="0" xfId="0" applyFont="1" applyAlignment="1">
      <alignment horizontal="left"/>
    </xf>
    <xf numFmtId="166" fontId="6" fillId="0" borderId="0" xfId="0" quotePrefix="1" applyNumberFormat="1" applyFont="1"/>
    <xf numFmtId="164" fontId="6" fillId="0" borderId="0" xfId="0" applyNumberFormat="1" applyFont="1"/>
    <xf numFmtId="0" fontId="6" fillId="0" borderId="0" xfId="0" applyFont="1"/>
    <xf numFmtId="166" fontId="6" fillId="0" borderId="0" xfId="0" applyNumberFormat="1" applyFont="1"/>
    <xf numFmtId="0" fontId="6" fillId="0" borderId="0" xfId="0" applyFont="1" applyFill="1" applyAlignment="1">
      <alignment horizontal="left"/>
    </xf>
    <xf numFmtId="3" fontId="6" fillId="0" borderId="0" xfId="0" applyNumberFormat="1" applyFont="1" applyFill="1"/>
    <xf numFmtId="3" fontId="13" fillId="0" borderId="0" xfId="0" applyNumberFormat="1" applyFont="1" applyFill="1"/>
    <xf numFmtId="3" fontId="13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3" fontId="6" fillId="0" borderId="0" xfId="0" applyNumberFormat="1" applyFont="1" applyFill="1" applyBorder="1" applyAlignment="1">
      <alignment horizontal="right"/>
    </xf>
    <xf numFmtId="3" fontId="6" fillId="0" borderId="0" xfId="0" applyNumberFormat="1" applyFont="1"/>
    <xf numFmtId="3" fontId="13" fillId="0" borderId="0" xfId="0" applyNumberFormat="1" applyFont="1"/>
    <xf numFmtId="0" fontId="14" fillId="0" borderId="0" xfId="0" applyFont="1" applyFill="1"/>
    <xf numFmtId="0" fontId="14" fillId="0" borderId="0" xfId="0" applyNumberFormat="1" applyFont="1" applyFill="1"/>
    <xf numFmtId="0" fontId="8" fillId="0" borderId="0" xfId="0" applyFont="1"/>
    <xf numFmtId="0" fontId="15" fillId="0" borderId="0" xfId="0" applyFont="1"/>
    <xf numFmtId="2" fontId="12" fillId="0" borderId="0" xfId="3" applyNumberFormat="1"/>
    <xf numFmtId="0" fontId="21" fillId="0" borderId="2" xfId="3" applyFont="1" applyBorder="1" applyAlignment="1">
      <alignment wrapText="1"/>
    </xf>
    <xf numFmtId="0" fontId="49" fillId="0" borderId="12" xfId="0" applyFont="1" applyBorder="1" applyAlignment="1">
      <alignment horizontal="left" vertical="center"/>
    </xf>
    <xf numFmtId="0" fontId="50" fillId="0" borderId="0" xfId="0" applyFont="1" applyAlignment="1">
      <alignment horizontal="left"/>
    </xf>
    <xf numFmtId="3" fontId="50" fillId="0" borderId="0" xfId="0" applyNumberFormat="1" applyFont="1"/>
    <xf numFmtId="0" fontId="50" fillId="0" borderId="0" xfId="0" applyFont="1" applyFill="1" applyAlignment="1">
      <alignment horizontal="left"/>
    </xf>
    <xf numFmtId="0" fontId="35" fillId="0" borderId="0" xfId="0" applyFont="1" applyFill="1" applyAlignment="1">
      <alignment horizontal="left"/>
    </xf>
    <xf numFmtId="3" fontId="50" fillId="0" borderId="0" xfId="0" applyNumberFormat="1" applyFont="1" applyAlignment="1">
      <alignment horizontal="right"/>
    </xf>
    <xf numFmtId="3" fontId="50" fillId="0" borderId="0" xfId="0" applyNumberFormat="1" applyFont="1" applyAlignment="1">
      <alignment horizontal="right" vertical="top"/>
    </xf>
    <xf numFmtId="0" fontId="50" fillId="0" borderId="0" xfId="1" applyFont="1" applyAlignment="1">
      <alignment horizontal="left"/>
    </xf>
    <xf numFmtId="3" fontId="50" fillId="0" borderId="0" xfId="1" applyNumberFormat="1" applyFont="1" applyAlignment="1">
      <alignment horizontal="right" vertical="top"/>
    </xf>
    <xf numFmtId="0" fontId="50" fillId="0" borderId="0" xfId="1" applyFont="1" applyFill="1" applyBorder="1" applyAlignment="1">
      <alignment horizontal="left"/>
    </xf>
    <xf numFmtId="3" fontId="50" fillId="0" borderId="0" xfId="1" applyNumberFormat="1" applyFont="1" applyFill="1" applyBorder="1" applyAlignment="1">
      <alignment horizontal="right" vertical="top"/>
    </xf>
    <xf numFmtId="0" fontId="50" fillId="0" borderId="12" xfId="1" applyFont="1" applyBorder="1" applyAlignment="1">
      <alignment horizontal="left"/>
    </xf>
    <xf numFmtId="164" fontId="6" fillId="0" borderId="0" xfId="0" quotePrefix="1" applyNumberFormat="1" applyFont="1"/>
    <xf numFmtId="164" fontId="12" fillId="0" borderId="0" xfId="3" applyNumberFormat="1" applyFill="1"/>
    <xf numFmtId="164" fontId="0" fillId="0" borderId="0" xfId="0" applyNumberFormat="1"/>
    <xf numFmtId="3" fontId="6" fillId="0" borderId="0" xfId="0" applyNumberFormat="1" applyFont="1" applyFill="1" applyBorder="1" applyAlignment="1">
      <alignment horizontal="left"/>
    </xf>
    <xf numFmtId="0" fontId="6" fillId="0" borderId="0" xfId="7" applyFont="1"/>
    <xf numFmtId="166" fontId="7" fillId="0" borderId="0" xfId="7" applyNumberFormat="1" applyFont="1"/>
    <xf numFmtId="0" fontId="51" fillId="0" borderId="0" xfId="0" applyFont="1"/>
    <xf numFmtId="0" fontId="0" fillId="0" borderId="0" xfId="0" applyNumberFormat="1"/>
    <xf numFmtId="164" fontId="51" fillId="0" borderId="0" xfId="0" applyNumberFormat="1" applyFont="1"/>
    <xf numFmtId="0" fontId="19" fillId="0" borderId="0" xfId="0" applyFont="1"/>
    <xf numFmtId="3" fontId="53" fillId="0" borderId="0" xfId="0" applyNumberFormat="1" applyFont="1"/>
    <xf numFmtId="0" fontId="11" fillId="0" borderId="0" xfId="8" applyFont="1" applyFill="1" applyBorder="1" applyAlignment="1">
      <alignment horizontal="right" wrapText="1"/>
    </xf>
    <xf numFmtId="0" fontId="11" fillId="0" borderId="4" xfId="8" applyFont="1" applyFill="1" applyBorder="1" applyAlignment="1">
      <alignment horizontal="right" wrapText="1"/>
    </xf>
    <xf numFmtId="0" fontId="11" fillId="0" borderId="4" xfId="8" applyFont="1" applyFill="1" applyBorder="1" applyAlignment="1">
      <alignment wrapText="1"/>
    </xf>
    <xf numFmtId="0" fontId="11" fillId="3" borderId="3" xfId="8" applyFont="1" applyFill="1" applyBorder="1" applyAlignment="1">
      <alignment horizontal="center"/>
    </xf>
    <xf numFmtId="0" fontId="21" fillId="0" borderId="2" xfId="3" applyFont="1" applyBorder="1" applyAlignment="1">
      <alignment wrapText="1"/>
    </xf>
    <xf numFmtId="0" fontId="21" fillId="0" borderId="10" xfId="3" applyFont="1" applyBorder="1" applyAlignment="1">
      <alignment horizontal="center" wrapText="1"/>
    </xf>
    <xf numFmtId="0" fontId="54" fillId="0" borderId="0" xfId="0" applyFont="1" applyAlignment="1">
      <alignment vertical="center"/>
    </xf>
    <xf numFmtId="0" fontId="54" fillId="0" borderId="0" xfId="0" applyFont="1" applyAlignment="1">
      <alignment horizontal="justify" vertical="center"/>
    </xf>
    <xf numFmtId="0" fontId="54" fillId="0" borderId="0" xfId="0" applyFont="1" applyAlignment="1">
      <alignment horizontal="left" vertical="center"/>
    </xf>
    <xf numFmtId="0" fontId="55" fillId="0" borderId="0" xfId="0" applyFont="1" applyAlignment="1">
      <alignment horizontal="justify" vertical="center"/>
    </xf>
    <xf numFmtId="0" fontId="55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58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60" fillId="7" borderId="1" xfId="0" applyFont="1" applyFill="1" applyBorder="1" applyAlignment="1">
      <alignment vertical="center" wrapText="1"/>
    </xf>
    <xf numFmtId="0" fontId="60" fillId="7" borderId="1" xfId="0" applyFont="1" applyFill="1" applyBorder="1" applyAlignment="1">
      <alignment horizontal="center" vertical="center" wrapText="1"/>
    </xf>
    <xf numFmtId="0" fontId="60" fillId="7" borderId="2" xfId="0" applyFont="1" applyFill="1" applyBorder="1" applyAlignment="1">
      <alignment vertical="center"/>
    </xf>
    <xf numFmtId="0" fontId="62" fillId="10" borderId="2" xfId="0" applyFont="1" applyFill="1" applyBorder="1" applyAlignment="1">
      <alignment horizontal="right" vertical="center"/>
    </xf>
    <xf numFmtId="0" fontId="62" fillId="7" borderId="2" xfId="0" applyFont="1" applyFill="1" applyBorder="1" applyAlignment="1">
      <alignment horizontal="right" vertical="center"/>
    </xf>
    <xf numFmtId="0" fontId="59" fillId="7" borderId="2" xfId="0" applyFont="1" applyFill="1" applyBorder="1"/>
    <xf numFmtId="164" fontId="62" fillId="7" borderId="2" xfId="0" applyNumberFormat="1" applyFont="1" applyFill="1" applyBorder="1" applyAlignment="1">
      <alignment horizontal="right" vertical="center"/>
    </xf>
    <xf numFmtId="164" fontId="62" fillId="10" borderId="2" xfId="0" applyNumberFormat="1" applyFont="1" applyFill="1" applyBorder="1" applyAlignment="1">
      <alignment horizontal="right" vertical="center"/>
    </xf>
    <xf numFmtId="2" fontId="62" fillId="10" borderId="2" xfId="0" applyNumberFormat="1" applyFont="1" applyFill="1" applyBorder="1" applyAlignment="1">
      <alignment horizontal="right" vertical="center"/>
    </xf>
    <xf numFmtId="0" fontId="47" fillId="0" borderId="0" xfId="3" applyFont="1"/>
    <xf numFmtId="0" fontId="47" fillId="0" borderId="0" xfId="3" applyFont="1" applyFill="1"/>
    <xf numFmtId="164" fontId="6" fillId="8" borderId="0" xfId="0" applyNumberFormat="1" applyFont="1" applyFill="1"/>
    <xf numFmtId="0" fontId="6" fillId="8" borderId="0" xfId="0" applyFont="1" applyFill="1" applyAlignment="1">
      <alignment horizontal="left"/>
    </xf>
    <xf numFmtId="3" fontId="6" fillId="8" borderId="0" xfId="0" applyNumberFormat="1" applyFont="1" applyFill="1"/>
    <xf numFmtId="2" fontId="63" fillId="5" borderId="2" xfId="3" applyNumberFormat="1" applyFont="1" applyFill="1" applyBorder="1" applyAlignment="1">
      <alignment horizontal="center" wrapText="1"/>
    </xf>
    <xf numFmtId="2" fontId="64" fillId="5" borderId="2" xfId="3" applyNumberFormat="1" applyFont="1" applyFill="1" applyBorder="1" applyAlignment="1">
      <alignment horizontal="center" wrapText="1"/>
    </xf>
    <xf numFmtId="2" fontId="65" fillId="5" borderId="2" xfId="3" applyNumberFormat="1" applyFont="1" applyFill="1" applyBorder="1" applyAlignment="1">
      <alignment horizontal="center" wrapText="1"/>
    </xf>
    <xf numFmtId="2" fontId="65" fillId="4" borderId="2" xfId="3" applyNumberFormat="1" applyFont="1" applyFill="1" applyBorder="1" applyAlignment="1">
      <alignment horizontal="center" wrapText="1"/>
    </xf>
    <xf numFmtId="0" fontId="21" fillId="0" borderId="2" xfId="3" applyFont="1" applyFill="1" applyBorder="1" applyAlignment="1">
      <alignment horizontal="center"/>
    </xf>
    <xf numFmtId="0" fontId="21" fillId="0" borderId="10" xfId="3" applyFont="1" applyFill="1" applyBorder="1" applyAlignment="1">
      <alignment horizontal="center" wrapText="1"/>
    </xf>
    <xf numFmtId="0" fontId="21" fillId="0" borderId="2" xfId="3" applyFont="1" applyFill="1" applyBorder="1" applyAlignment="1">
      <alignment horizontal="center" wrapText="1"/>
    </xf>
    <xf numFmtId="0" fontId="65" fillId="0" borderId="2" xfId="3" applyFont="1" applyFill="1" applyBorder="1" applyAlignment="1">
      <alignment horizontal="center" wrapText="1"/>
    </xf>
    <xf numFmtId="0" fontId="54" fillId="0" borderId="0" xfId="0" applyFont="1" applyFill="1" applyAlignment="1">
      <alignment horizontal="left" vertical="center"/>
    </xf>
    <xf numFmtId="2" fontId="63" fillId="0" borderId="2" xfId="3" applyNumberFormat="1" applyFont="1" applyBorder="1" applyAlignment="1">
      <alignment horizontal="center" wrapText="1"/>
    </xf>
    <xf numFmtId="2" fontId="64" fillId="0" borderId="2" xfId="3" applyNumberFormat="1" applyFont="1" applyBorder="1" applyAlignment="1">
      <alignment horizontal="center" wrapText="1"/>
    </xf>
    <xf numFmtId="2" fontId="65" fillId="0" borderId="2" xfId="3" applyNumberFormat="1" applyFont="1" applyBorder="1" applyAlignment="1">
      <alignment horizontal="center" wrapText="1"/>
    </xf>
    <xf numFmtId="164" fontId="63" fillId="5" borderId="9" xfId="3" applyNumberFormat="1" applyFont="1" applyFill="1" applyBorder="1" applyAlignment="1">
      <alignment horizontal="center" wrapText="1"/>
    </xf>
    <xf numFmtId="164" fontId="63" fillId="0" borderId="2" xfId="3" applyNumberFormat="1" applyFont="1" applyBorder="1" applyAlignment="1">
      <alignment horizontal="center" wrapText="1"/>
    </xf>
    <xf numFmtId="164" fontId="63" fillId="5" borderId="2" xfId="3" applyNumberFormat="1" applyFont="1" applyFill="1" applyBorder="1" applyAlignment="1">
      <alignment horizontal="center" wrapText="1"/>
    </xf>
    <xf numFmtId="164" fontId="64" fillId="5" borderId="9" xfId="3" applyNumberFormat="1" applyFont="1" applyFill="1" applyBorder="1" applyAlignment="1">
      <alignment horizontal="center" wrapText="1"/>
    </xf>
    <xf numFmtId="164" fontId="64" fillId="0" borderId="2" xfId="3" applyNumberFormat="1" applyFont="1" applyBorder="1" applyAlignment="1">
      <alignment horizontal="center" wrapText="1"/>
    </xf>
    <xf numFmtId="164" fontId="64" fillId="5" borderId="2" xfId="3" applyNumberFormat="1" applyFont="1" applyFill="1" applyBorder="1" applyAlignment="1">
      <alignment horizontal="center" wrapText="1"/>
    </xf>
    <xf numFmtId="164" fontId="65" fillId="5" borderId="9" xfId="3" applyNumberFormat="1" applyFont="1" applyFill="1" applyBorder="1" applyAlignment="1">
      <alignment horizontal="center" wrapText="1"/>
    </xf>
    <xf numFmtId="164" fontId="65" fillId="0" borderId="2" xfId="3" applyNumberFormat="1" applyFont="1" applyBorder="1" applyAlignment="1">
      <alignment horizontal="center" wrapText="1"/>
    </xf>
    <xf numFmtId="164" fontId="65" fillId="5" borderId="2" xfId="3" applyNumberFormat="1" applyFont="1" applyFill="1" applyBorder="1" applyAlignment="1">
      <alignment horizontal="center" wrapText="1"/>
    </xf>
    <xf numFmtId="164" fontId="65" fillId="4" borderId="2" xfId="3" applyNumberFormat="1" applyFont="1" applyFill="1" applyBorder="1" applyAlignment="1">
      <alignment horizontal="center" wrapText="1"/>
    </xf>
    <xf numFmtId="2" fontId="47" fillId="0" borderId="0" xfId="3" applyNumberFormat="1" applyFont="1" applyFill="1"/>
    <xf numFmtId="164" fontId="47" fillId="0" borderId="0" xfId="3" applyNumberFormat="1" applyFont="1" applyFill="1"/>
    <xf numFmtId="0" fontId="1" fillId="0" borderId="0" xfId="3" applyFont="1" applyFill="1"/>
    <xf numFmtId="0" fontId="0" fillId="8" borderId="0" xfId="0" applyFill="1"/>
    <xf numFmtId="0" fontId="52" fillId="0" borderId="0" xfId="0" applyFont="1"/>
    <xf numFmtId="0" fontId="70" fillId="0" borderId="0" xfId="0" applyNumberFormat="1" applyFont="1"/>
    <xf numFmtId="2" fontId="0" fillId="0" borderId="0" xfId="0" applyNumberFormat="1"/>
    <xf numFmtId="164" fontId="71" fillId="0" borderId="0" xfId="0" applyNumberFormat="1" applyFont="1"/>
    <xf numFmtId="0" fontId="69" fillId="0" borderId="4" xfId="8" applyFont="1" applyFill="1" applyBorder="1" applyAlignment="1">
      <alignment horizontal="right" wrapText="1"/>
    </xf>
    <xf numFmtId="0" fontId="11" fillId="0" borderId="0" xfId="9" applyFont="1" applyFill="1" applyBorder="1" applyAlignment="1">
      <alignment horizontal="right" wrapText="1"/>
    </xf>
    <xf numFmtId="0" fontId="11" fillId="0" borderId="0" xfId="9" applyFont="1" applyFill="1" applyBorder="1" applyAlignment="1">
      <alignment wrapText="1"/>
    </xf>
    <xf numFmtId="164" fontId="47" fillId="0" borderId="0" xfId="3" applyNumberFormat="1" applyFont="1" applyFill="1" applyBorder="1"/>
    <xf numFmtId="0" fontId="6" fillId="6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164" fontId="6" fillId="0" borderId="0" xfId="0" applyNumberFormat="1" applyFont="1" applyBorder="1" applyAlignment="1">
      <alignment horizontal="right" vertical="center" wrapText="1"/>
    </xf>
    <xf numFmtId="164" fontId="22" fillId="0" borderId="2" xfId="3" applyNumberFormat="1" applyFont="1" applyBorder="1" applyAlignment="1">
      <alignment horizontal="right" wrapText="1"/>
    </xf>
    <xf numFmtId="164" fontId="24" fillId="4" borderId="2" xfId="3" applyNumberFormat="1" applyFont="1" applyFill="1" applyBorder="1" applyAlignment="1">
      <alignment horizontal="right" wrapText="1"/>
    </xf>
    <xf numFmtId="164" fontId="6" fillId="0" borderId="2" xfId="0" applyNumberFormat="1" applyFont="1" applyBorder="1" applyAlignment="1">
      <alignment horizontal="right" vertical="center" wrapText="1"/>
    </xf>
    <xf numFmtId="0" fontId="21" fillId="11" borderId="2" xfId="3" applyFont="1" applyFill="1" applyBorder="1" applyAlignment="1">
      <alignment horizontal="center" wrapText="1"/>
    </xf>
    <xf numFmtId="164" fontId="21" fillId="11" borderId="2" xfId="3" applyNumberFormat="1" applyFont="1" applyFill="1" applyBorder="1" applyAlignment="1">
      <alignment horizontal="center" wrapText="1"/>
    </xf>
    <xf numFmtId="164" fontId="72" fillId="4" borderId="2" xfId="3" applyNumberFormat="1" applyFont="1" applyFill="1" applyBorder="1" applyAlignment="1">
      <alignment horizontal="center" wrapText="1"/>
    </xf>
    <xf numFmtId="164" fontId="11" fillId="0" borderId="0" xfId="10" applyNumberFormat="1" applyFont="1" applyFill="1" applyBorder="1" applyAlignment="1">
      <alignment wrapText="1"/>
    </xf>
    <xf numFmtId="164" fontId="12" fillId="0" borderId="0" xfId="2" applyNumberFormat="1" applyFont="1" applyFill="1" applyBorder="1" applyAlignment="1">
      <alignment horizontal="center"/>
    </xf>
    <xf numFmtId="164" fontId="4" fillId="0" borderId="0" xfId="2" applyNumberFormat="1" applyFont="1" applyFill="1" applyBorder="1" applyAlignment="1">
      <alignment horizontal="right" wrapText="1"/>
    </xf>
    <xf numFmtId="0" fontId="25" fillId="11" borderId="0" xfId="3" applyFont="1" applyFill="1" applyAlignment="1">
      <alignment horizontal="center" wrapText="1"/>
    </xf>
    <xf numFmtId="164" fontId="27" fillId="11" borderId="2" xfId="3" applyNumberFormat="1" applyFont="1" applyFill="1" applyBorder="1" applyAlignment="1">
      <alignment horizontal="center" wrapText="1"/>
    </xf>
    <xf numFmtId="0" fontId="21" fillId="11" borderId="1" xfId="3" applyFont="1" applyFill="1" applyBorder="1" applyAlignment="1">
      <alignment horizontal="center" wrapText="1"/>
    </xf>
    <xf numFmtId="164" fontId="22" fillId="11" borderId="0" xfId="3" applyNumberFormat="1" applyFont="1" applyFill="1" applyBorder="1" applyAlignment="1">
      <alignment horizontal="center"/>
    </xf>
    <xf numFmtId="164" fontId="22" fillId="11" borderId="2" xfId="3" applyNumberFormat="1" applyFont="1" applyFill="1" applyBorder="1" applyAlignment="1">
      <alignment horizontal="center"/>
    </xf>
    <xf numFmtId="164" fontId="73" fillId="4" borderId="2" xfId="3" applyNumberFormat="1" applyFont="1" applyFill="1" applyBorder="1" applyAlignment="1">
      <alignment horizontal="center" wrapText="1"/>
    </xf>
    <xf numFmtId="0" fontId="55" fillId="0" borderId="0" xfId="0" applyFont="1" applyAlignment="1">
      <alignment vertical="center"/>
    </xf>
    <xf numFmtId="0" fontId="59" fillId="0" borderId="1" xfId="0" applyFont="1" applyBorder="1" applyAlignment="1">
      <alignment vertical="center"/>
    </xf>
    <xf numFmtId="0" fontId="74" fillId="0" borderId="1" xfId="0" applyFont="1" applyBorder="1" applyAlignment="1">
      <alignment horizontal="center" vertical="center"/>
    </xf>
    <xf numFmtId="0" fontId="74" fillId="7" borderId="1" xfId="0" applyFont="1" applyFill="1" applyBorder="1" applyAlignment="1">
      <alignment horizontal="center" vertical="center" wrapText="1"/>
    </xf>
    <xf numFmtId="0" fontId="75" fillId="0" borderId="2" xfId="0" applyFont="1" applyBorder="1" applyAlignment="1">
      <alignment vertical="center"/>
    </xf>
    <xf numFmtId="3" fontId="76" fillId="0" borderId="2" xfId="0" applyNumberFormat="1" applyFont="1" applyBorder="1" applyAlignment="1">
      <alignment horizontal="right" vertical="center"/>
    </xf>
    <xf numFmtId="3" fontId="76" fillId="7" borderId="2" xfId="0" applyNumberFormat="1" applyFont="1" applyFill="1" applyBorder="1" applyAlignment="1">
      <alignment horizontal="right" vertical="center" wrapText="1"/>
    </xf>
    <xf numFmtId="0" fontId="75" fillId="0" borderId="2" xfId="0" applyFont="1" applyBorder="1" applyAlignment="1">
      <alignment vertical="center" wrapText="1"/>
    </xf>
    <xf numFmtId="0" fontId="76" fillId="0" borderId="2" xfId="0" applyFont="1" applyBorder="1" applyAlignment="1">
      <alignment horizontal="right" vertical="center"/>
    </xf>
    <xf numFmtId="0" fontId="76" fillId="7" borderId="2" xfId="0" applyFont="1" applyFill="1" applyBorder="1" applyAlignment="1">
      <alignment horizontal="right" vertical="center" wrapText="1"/>
    </xf>
    <xf numFmtId="0" fontId="76" fillId="0" borderId="2" xfId="0" applyFont="1" applyBorder="1" applyAlignment="1">
      <alignment horizontal="right" vertical="center" wrapText="1"/>
    </xf>
    <xf numFmtId="0" fontId="62" fillId="0" borderId="2" xfId="0" applyFont="1" applyBorder="1" applyAlignment="1">
      <alignment vertical="center"/>
    </xf>
    <xf numFmtId="0" fontId="60" fillId="0" borderId="2" xfId="0" applyFont="1" applyBorder="1" applyAlignment="1">
      <alignment horizontal="right" vertical="center"/>
    </xf>
    <xf numFmtId="0" fontId="77" fillId="7" borderId="2" xfId="0" applyFont="1" applyFill="1" applyBorder="1" applyAlignment="1">
      <alignment horizontal="right" vertical="center" wrapText="1"/>
    </xf>
    <xf numFmtId="0" fontId="11" fillId="3" borderId="15" xfId="11" applyFont="1" applyFill="1" applyBorder="1" applyAlignment="1">
      <alignment horizontal="center"/>
    </xf>
    <xf numFmtId="0" fontId="11" fillId="3" borderId="15" xfId="11" applyFont="1" applyFill="1" applyBorder="1" applyAlignment="1">
      <alignment horizontal="center" wrapText="1"/>
    </xf>
    <xf numFmtId="0" fontId="11" fillId="0" borderId="15" xfId="11" applyFont="1" applyFill="1" applyBorder="1" applyAlignment="1">
      <alignment wrapText="1"/>
    </xf>
    <xf numFmtId="164" fontId="0" fillId="12" borderId="15" xfId="0" applyNumberFormat="1" applyFill="1" applyBorder="1"/>
    <xf numFmtId="164" fontId="0" fillId="13" borderId="15" xfId="0" applyNumberFormat="1" applyFill="1" applyBorder="1"/>
    <xf numFmtId="164" fontId="0" fillId="14" borderId="15" xfId="0" applyNumberFormat="1" applyFill="1" applyBorder="1"/>
    <xf numFmtId="164" fontId="0" fillId="15" borderId="15" xfId="0" applyNumberFormat="1" applyFill="1" applyBorder="1"/>
    <xf numFmtId="164" fontId="0" fillId="8" borderId="15" xfId="0" applyNumberFormat="1" applyFill="1" applyBorder="1"/>
    <xf numFmtId="0" fontId="78" fillId="0" borderId="0" xfId="0" applyFont="1"/>
    <xf numFmtId="164" fontId="78" fillId="14" borderId="0" xfId="0" applyNumberFormat="1" applyFont="1" applyFill="1"/>
    <xf numFmtId="164" fontId="78" fillId="16" borderId="0" xfId="0" applyNumberFormat="1" applyFont="1" applyFill="1"/>
    <xf numFmtId="164" fontId="78" fillId="8" borderId="0" xfId="0" applyNumberFormat="1" applyFont="1" applyFill="1"/>
    <xf numFmtId="164" fontId="78" fillId="11" borderId="0" xfId="0" applyNumberFormat="1" applyFont="1" applyFill="1"/>
    <xf numFmtId="164" fontId="78" fillId="17" borderId="0" xfId="0" applyNumberFormat="1" applyFont="1" applyFill="1"/>
    <xf numFmtId="0" fontId="79" fillId="0" borderId="0" xfId="0" applyFont="1"/>
    <xf numFmtId="166" fontId="0" fillId="0" borderId="0" xfId="0" applyNumberFormat="1"/>
    <xf numFmtId="167" fontId="0" fillId="0" borderId="0" xfId="0" applyNumberFormat="1"/>
    <xf numFmtId="0" fontId="6" fillId="0" borderId="0" xfId="7" applyFont="1" applyAlignment="1">
      <alignment horizontal="left"/>
    </xf>
    <xf numFmtId="0" fontId="68" fillId="0" borderId="0" xfId="7" applyFont="1" applyAlignment="1">
      <alignment horizontal="right"/>
    </xf>
    <xf numFmtId="0" fontId="7" fillId="0" borderId="0" xfId="7" applyFont="1" applyAlignment="1">
      <alignment horizontal="left"/>
    </xf>
    <xf numFmtId="166" fontId="6" fillId="0" borderId="0" xfId="7" applyNumberFormat="1" applyFont="1"/>
    <xf numFmtId="166" fontId="68" fillId="0" borderId="0" xfId="7" applyNumberFormat="1" applyFont="1"/>
    <xf numFmtId="166" fontId="68" fillId="0" borderId="0" xfId="7" quotePrefix="1" applyNumberFormat="1" applyFont="1"/>
    <xf numFmtId="0" fontId="16" fillId="0" borderId="0" xfId="7" applyFont="1"/>
    <xf numFmtId="166" fontId="68" fillId="0" borderId="0" xfId="7" quotePrefix="1" applyNumberFormat="1" applyFont="1" applyBorder="1"/>
    <xf numFmtId="2" fontId="7" fillId="0" borderId="0" xfId="7" applyNumberFormat="1" applyFont="1"/>
    <xf numFmtId="0" fontId="6" fillId="0" borderId="0" xfId="7" applyFont="1" applyFill="1" applyAlignment="1">
      <alignment horizontal="left"/>
    </xf>
    <xf numFmtId="166" fontId="6" fillId="0" borderId="0" xfId="7" applyNumberFormat="1" applyFont="1" applyFill="1"/>
    <xf numFmtId="2" fontId="6" fillId="0" borderId="0" xfId="7" applyNumberFormat="1" applyFont="1" applyFill="1"/>
    <xf numFmtId="0" fontId="6" fillId="0" borderId="0" xfId="7" applyFont="1" applyFill="1"/>
    <xf numFmtId="0" fontId="34" fillId="0" borderId="0" xfId="7" applyFont="1" applyFill="1" applyAlignment="1">
      <alignment horizontal="left"/>
    </xf>
    <xf numFmtId="0" fontId="20" fillId="0" borderId="0" xfId="7" quotePrefix="1" applyNumberFormat="1" applyFont="1" applyFill="1"/>
    <xf numFmtId="0" fontId="15" fillId="0" borderId="0" xfId="7" applyFont="1" applyFill="1"/>
    <xf numFmtId="0" fontId="6" fillId="0" borderId="0" xfId="7" applyFont="1" applyAlignment="1">
      <alignment horizontal="right"/>
    </xf>
    <xf numFmtId="166" fontId="6" fillId="0" borderId="0" xfId="7" quotePrefix="1" applyNumberFormat="1" applyFont="1"/>
    <xf numFmtId="0" fontId="1" fillId="0" borderId="0" xfId="7"/>
    <xf numFmtId="0" fontId="1" fillId="0" borderId="0" xfId="7" applyFill="1"/>
    <xf numFmtId="166" fontId="6" fillId="0" borderId="0" xfId="7" quotePrefix="1" applyNumberFormat="1" applyFont="1" applyBorder="1"/>
    <xf numFmtId="0" fontId="1" fillId="0" borderId="0" xfId="7" applyFont="1" applyFill="1"/>
    <xf numFmtId="2" fontId="1" fillId="0" borderId="0" xfId="7" applyNumberFormat="1"/>
    <xf numFmtId="2" fontId="11" fillId="0" borderId="4" xfId="6" applyNumberFormat="1" applyFont="1" applyFill="1" applyBorder="1" applyAlignment="1">
      <alignment horizontal="right" wrapText="1"/>
    </xf>
    <xf numFmtId="0" fontId="80" fillId="0" borderId="0" xfId="6" applyFont="1" applyFill="1" applyBorder="1" applyAlignment="1">
      <alignment wrapText="1"/>
    </xf>
    <xf numFmtId="1" fontId="62" fillId="7" borderId="2" xfId="0" applyNumberFormat="1" applyFont="1" applyFill="1" applyBorder="1" applyAlignment="1">
      <alignment horizontal="right" vertical="center"/>
    </xf>
    <xf numFmtId="0" fontId="81" fillId="0" borderId="0" xfId="0" applyFont="1" applyAlignment="1">
      <alignment vertical="center"/>
    </xf>
    <xf numFmtId="1" fontId="0" fillId="0" borderId="0" xfId="0" applyNumberFormat="1"/>
    <xf numFmtId="1" fontId="0" fillId="0" borderId="0" xfId="0" applyNumberFormat="1" applyFill="1"/>
    <xf numFmtId="166" fontId="11" fillId="0" borderId="4" xfId="6" applyNumberFormat="1" applyFont="1" applyFill="1" applyBorder="1" applyAlignment="1">
      <alignment horizontal="right" wrapText="1"/>
    </xf>
    <xf numFmtId="0" fontId="0" fillId="0" borderId="0" xfId="0" quotePrefix="1" applyNumberFormat="1"/>
    <xf numFmtId="166" fontId="0" fillId="0" borderId="4" xfId="0" applyNumberFormat="1" applyBorder="1"/>
    <xf numFmtId="0" fontId="11" fillId="0" borderId="0" xfId="6" applyFont="1" applyFill="1" applyBorder="1" applyAlignment="1">
      <alignment horizontal="right" wrapText="1"/>
    </xf>
    <xf numFmtId="0" fontId="0" fillId="0" borderId="0" xfId="0" applyBorder="1"/>
    <xf numFmtId="0" fontId="0" fillId="0" borderId="4" xfId="0" applyBorder="1"/>
    <xf numFmtId="0" fontId="0" fillId="12" borderId="0" xfId="0" applyFill="1"/>
    <xf numFmtId="166" fontId="0" fillId="18" borderId="0" xfId="0" applyNumberFormat="1" applyFill="1"/>
    <xf numFmtId="166" fontId="0" fillId="8" borderId="0" xfId="0" applyNumberFormat="1" applyFill="1"/>
    <xf numFmtId="0" fontId="11" fillId="0" borderId="4" xfId="12" applyFont="1" applyFill="1" applyBorder="1" applyAlignment="1">
      <alignment horizontal="right" wrapText="1"/>
    </xf>
    <xf numFmtId="0" fontId="43" fillId="0" borderId="2" xfId="0" applyFont="1" applyBorder="1" applyAlignment="1">
      <alignment vertical="center" wrapText="1"/>
    </xf>
    <xf numFmtId="0" fontId="43" fillId="19" borderId="2" xfId="0" applyFont="1" applyFill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43" fillId="19" borderId="2" xfId="0" applyFont="1" applyFill="1" applyBorder="1" applyAlignment="1">
      <alignment horizontal="right" vertical="center" wrapText="1"/>
    </xf>
    <xf numFmtId="0" fontId="44" fillId="0" borderId="2" xfId="0" applyFont="1" applyBorder="1" applyAlignment="1">
      <alignment vertical="center" wrapText="1"/>
    </xf>
    <xf numFmtId="0" fontId="44" fillId="7" borderId="2" xfId="0" applyFont="1" applyFill="1" applyBorder="1" applyAlignment="1">
      <alignment vertical="center" wrapText="1"/>
    </xf>
    <xf numFmtId="0" fontId="44" fillId="19" borderId="2" xfId="0" applyFont="1" applyFill="1" applyBorder="1" applyAlignment="1">
      <alignment horizontal="right" vertical="center" wrapText="1"/>
    </xf>
    <xf numFmtId="0" fontId="44" fillId="7" borderId="2" xfId="0" applyFont="1" applyFill="1" applyBorder="1" applyAlignment="1">
      <alignment horizontal="right" vertical="center" wrapText="1"/>
    </xf>
    <xf numFmtId="0" fontId="44" fillId="0" borderId="2" xfId="0" applyFont="1" applyBorder="1" applyAlignment="1">
      <alignment horizontal="right" vertical="center" wrapText="1"/>
    </xf>
    <xf numFmtId="3" fontId="42" fillId="19" borderId="2" xfId="0" applyNumberFormat="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42" fillId="19" borderId="2" xfId="0" applyFont="1" applyFill="1" applyBorder="1" applyAlignment="1">
      <alignment horizontal="right" vertical="center"/>
    </xf>
    <xf numFmtId="0" fontId="45" fillId="0" borderId="2" xfId="0" applyFont="1" applyBorder="1" applyAlignment="1">
      <alignment horizontal="right" vertical="center"/>
    </xf>
    <xf numFmtId="0" fontId="45" fillId="7" borderId="2" xfId="0" applyFont="1" applyFill="1" applyBorder="1" applyAlignment="1">
      <alignment vertical="center" wrapText="1"/>
    </xf>
    <xf numFmtId="0" fontId="45" fillId="19" borderId="2" xfId="0" applyFont="1" applyFill="1" applyBorder="1" applyAlignment="1">
      <alignment horizontal="right" vertical="center"/>
    </xf>
    <xf numFmtId="0" fontId="45" fillId="7" borderId="2" xfId="0" applyFont="1" applyFill="1" applyBorder="1" applyAlignment="1">
      <alignment horizontal="right" vertical="center"/>
    </xf>
    <xf numFmtId="0" fontId="17" fillId="0" borderId="6" xfId="7" applyFont="1" applyBorder="1"/>
    <xf numFmtId="0" fontId="17" fillId="2" borderId="6" xfId="7" applyFont="1" applyFill="1" applyBorder="1"/>
    <xf numFmtId="0" fontId="17" fillId="0" borderId="0" xfId="7" applyFont="1"/>
    <xf numFmtId="0" fontId="17" fillId="2" borderId="0" xfId="7" applyFont="1" applyFill="1"/>
    <xf numFmtId="0" fontId="1" fillId="0" borderId="2" xfId="7" applyFont="1" applyBorder="1"/>
    <xf numFmtId="0" fontId="18" fillId="5" borderId="2" xfId="7" applyFont="1" applyFill="1" applyBorder="1" applyAlignment="1">
      <alignment horizontal="right"/>
    </xf>
    <xf numFmtId="0" fontId="18" fillId="0" borderId="2" xfId="7" applyFont="1" applyBorder="1" applyAlignment="1">
      <alignment horizontal="right"/>
    </xf>
    <xf numFmtId="0" fontId="1" fillId="2" borderId="2" xfId="7" applyFont="1" applyFill="1" applyBorder="1"/>
    <xf numFmtId="0" fontId="18" fillId="0" borderId="2" xfId="7" applyFont="1" applyBorder="1"/>
    <xf numFmtId="3" fontId="18" fillId="5" borderId="2" xfId="7" applyNumberFormat="1" applyFont="1" applyFill="1" applyBorder="1" applyAlignment="1">
      <alignment horizontal="right"/>
    </xf>
    <xf numFmtId="164" fontId="18" fillId="0" borderId="2" xfId="7" applyNumberFormat="1" applyFont="1" applyBorder="1" applyAlignment="1">
      <alignment horizontal="center"/>
    </xf>
    <xf numFmtId="0" fontId="18" fillId="2" borderId="2" xfId="7" applyFont="1" applyFill="1" applyBorder="1"/>
    <xf numFmtId="164" fontId="18" fillId="2" borderId="2" xfId="7" applyNumberFormat="1" applyFont="1" applyFill="1" applyBorder="1" applyAlignment="1">
      <alignment horizontal="center"/>
    </xf>
    <xf numFmtId="168" fontId="18" fillId="5" borderId="2" xfId="13" applyNumberFormat="1" applyFont="1" applyFill="1" applyBorder="1" applyAlignment="1">
      <alignment horizontal="right"/>
    </xf>
    <xf numFmtId="0" fontId="5" fillId="20" borderId="0" xfId="3" applyFont="1" applyFill="1" applyAlignment="1">
      <alignment horizontal="left"/>
    </xf>
    <xf numFmtId="0" fontId="21" fillId="0" borderId="6" xfId="3" applyFont="1" applyBorder="1" applyAlignment="1">
      <alignment wrapText="1"/>
    </xf>
    <xf numFmtId="0" fontId="21" fillId="0" borderId="2" xfId="3" applyFont="1" applyBorder="1" applyAlignment="1">
      <alignment wrapText="1"/>
    </xf>
    <xf numFmtId="0" fontId="21" fillId="0" borderId="12" xfId="3" applyFont="1" applyBorder="1" applyAlignment="1">
      <alignment horizontal="center" wrapText="1"/>
    </xf>
    <xf numFmtId="0" fontId="17" fillId="0" borderId="6" xfId="7" applyFont="1" applyBorder="1" applyAlignment="1">
      <alignment horizontal="center"/>
    </xf>
    <xf numFmtId="0" fontId="17" fillId="2" borderId="6" xfId="7" applyFont="1" applyFill="1" applyBorder="1" applyAlignment="1">
      <alignment horizontal="center"/>
    </xf>
    <xf numFmtId="0" fontId="17" fillId="0" borderId="2" xfId="7" applyFont="1" applyBorder="1" applyAlignment="1">
      <alignment horizontal="center"/>
    </xf>
    <xf numFmtId="0" fontId="17" fillId="2" borderId="2" xfId="7" applyFont="1" applyFill="1" applyBorder="1" applyAlignment="1">
      <alignment horizontal="center"/>
    </xf>
    <xf numFmtId="0" fontId="47" fillId="0" borderId="0" xfId="3" applyFont="1" applyFill="1" applyAlignment="1">
      <alignment horizontal="center"/>
    </xf>
    <xf numFmtId="0" fontId="21" fillId="0" borderId="0" xfId="3" applyFont="1" applyBorder="1" applyAlignment="1">
      <alignment wrapText="1"/>
    </xf>
    <xf numFmtId="0" fontId="21" fillId="0" borderId="6" xfId="3" applyFont="1" applyBorder="1" applyAlignment="1">
      <alignment horizontal="center" wrapText="1"/>
    </xf>
    <xf numFmtId="0" fontId="21" fillId="0" borderId="2" xfId="3" applyFont="1" applyBorder="1" applyAlignment="1">
      <alignment horizontal="center" wrapText="1"/>
    </xf>
    <xf numFmtId="0" fontId="21" fillId="0" borderId="7" xfId="3" applyFont="1" applyBorder="1" applyAlignment="1">
      <alignment horizontal="center" wrapText="1"/>
    </xf>
    <xf numFmtId="0" fontId="21" fillId="0" borderId="8" xfId="3" applyFont="1" applyBorder="1" applyAlignment="1">
      <alignment horizontal="center" wrapText="1"/>
    </xf>
    <xf numFmtId="0" fontId="21" fillId="0" borderId="9" xfId="3" applyFont="1" applyBorder="1" applyAlignment="1">
      <alignment horizontal="center" wrapText="1"/>
    </xf>
    <xf numFmtId="0" fontId="21" fillId="0" borderId="10" xfId="3" applyFont="1" applyBorder="1" applyAlignment="1">
      <alignment horizontal="center" wrapText="1"/>
    </xf>
    <xf numFmtId="0" fontId="21" fillId="0" borderId="1" xfId="3" applyFont="1" applyFill="1" applyBorder="1" applyAlignment="1">
      <alignment horizontal="center" wrapText="1"/>
    </xf>
    <xf numFmtId="0" fontId="21" fillId="0" borderId="11" xfId="3" applyFont="1" applyFill="1" applyBorder="1" applyAlignment="1">
      <alignment horizontal="center" wrapText="1"/>
    </xf>
    <xf numFmtId="0" fontId="65" fillId="0" borderId="1" xfId="3" applyFont="1" applyFill="1" applyBorder="1" applyAlignment="1">
      <alignment horizontal="center" wrapText="1"/>
    </xf>
    <xf numFmtId="0" fontId="65" fillId="0" borderId="11" xfId="3" applyFont="1" applyFill="1" applyBorder="1" applyAlignment="1">
      <alignment horizontal="center" wrapText="1"/>
    </xf>
    <xf numFmtId="0" fontId="36" fillId="0" borderId="6" xfId="0" applyFont="1" applyBorder="1" applyAlignment="1">
      <alignment vertical="center"/>
    </xf>
    <xf numFmtId="0" fontId="61" fillId="9" borderId="1" xfId="0" applyFont="1" applyFill="1" applyBorder="1" applyAlignment="1">
      <alignment horizontal="center" vertical="center"/>
    </xf>
    <xf numFmtId="0" fontId="43" fillId="0" borderId="1" xfId="0" applyFont="1" applyBorder="1" applyAlignment="1">
      <alignment horizontal="center" vertical="center" wrapText="1"/>
    </xf>
    <xf numFmtId="0" fontId="21" fillId="0" borderId="6" xfId="3" applyFont="1" applyBorder="1" applyAlignment="1">
      <alignment horizontal="right" wrapText="1"/>
    </xf>
    <xf numFmtId="0" fontId="21" fillId="0" borderId="2" xfId="3" applyFont="1" applyBorder="1" applyAlignment="1">
      <alignment horizontal="right" wrapText="1"/>
    </xf>
    <xf numFmtId="0" fontId="42" fillId="0" borderId="14" xfId="0" applyFont="1" applyBorder="1" applyAlignment="1">
      <alignment vertical="center" wrapText="1"/>
    </xf>
    <xf numFmtId="0" fontId="42" fillId="0" borderId="0" xfId="0" applyFont="1" applyAlignment="1">
      <alignment vertical="center" wrapText="1"/>
    </xf>
    <xf numFmtId="0" fontId="42" fillId="0" borderId="13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41" fillId="0" borderId="6" xfId="0" applyFont="1" applyBorder="1" applyAlignment="1">
      <alignment horizontal="right" vertical="center" wrapText="1"/>
    </xf>
    <xf numFmtId="0" fontId="41" fillId="0" borderId="13" xfId="0" applyFont="1" applyBorder="1" applyAlignment="1">
      <alignment horizontal="right" vertical="center" wrapText="1"/>
    </xf>
    <xf numFmtId="0" fontId="41" fillId="0" borderId="6" xfId="0" applyFont="1" applyBorder="1" applyAlignment="1">
      <alignment vertical="center" wrapText="1"/>
    </xf>
    <xf numFmtId="0" fontId="41" fillId="0" borderId="13" xfId="0" applyFont="1" applyBorder="1" applyAlignment="1">
      <alignment vertical="center" wrapText="1"/>
    </xf>
  </cellXfs>
  <cellStyles count="14">
    <cellStyle name="Migliaia" xfId="13" builtinId="3"/>
    <cellStyle name="Migliaia 2" xfId="4"/>
    <cellStyle name="Normale" xfId="0" builtinId="0"/>
    <cellStyle name="Normale 2" xfId="1"/>
    <cellStyle name="Normale 3" xfId="3"/>
    <cellStyle name="Normale 3 2" xfId="7"/>
    <cellStyle name="Normale_base dati straniere" xfId="8"/>
    <cellStyle name="Normale_Foglio1" xfId="6"/>
    <cellStyle name="Normale_FX1 ORDINE" xfId="11"/>
    <cellStyle name="Normale_Prospetto 2_1" xfId="9"/>
    <cellStyle name="Normale_Prospetto 3_1" xfId="10"/>
    <cellStyle name="Normale_prospetto6" xfId="2"/>
    <cellStyle name="Normale_tutte 1985" xfId="12"/>
    <cellStyle name="Percentuale 2" xfId="5"/>
  </cellStyles>
  <dxfs count="0"/>
  <tableStyles count="0" defaultTableStyle="TableStyleMedium2" defaultPivotStyle="PivotStyleLight16"/>
  <colors>
    <mruColors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Nati</c:v>
          </c:tx>
          <c:spPr>
            <a:ln w="34925"/>
          </c:spPr>
          <c:marker>
            <c:symbol val="none"/>
          </c:marker>
          <c:cat>
            <c:numRef>
              <c:f>'Figura 1'!$C$25:$C$47</c:f>
              <c:numCache>
                <c:formatCode>General</c:formatCod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</c:numCache>
            </c:numRef>
          </c:cat>
          <c:val>
            <c:numRef>
              <c:f>'Figura 1'!$H$25:$H$47</c:f>
              <c:numCache>
                <c:formatCode>0.0</c:formatCode>
                <c:ptCount val="23"/>
                <c:pt idx="0">
                  <c:v>100</c:v>
                </c:pt>
                <c:pt idx="1">
                  <c:v>102.02941087016029</c:v>
                </c:pt>
                <c:pt idx="2">
                  <c:v>102.65823169804436</c:v>
                </c:pt>
                <c:pt idx="3">
                  <c:v>101.2886264789075</c:v>
                </c:pt>
                <c:pt idx="4">
                  <c:v>102.12483652179203</c:v>
                </c:pt>
                <c:pt idx="5">
                  <c:v>103.22679369810517</c:v>
                </c:pt>
                <c:pt idx="6">
                  <c:v>101.75225828036132</c:v>
                </c:pt>
                <c:pt idx="7">
                  <c:v>102.30656345995925</c:v>
                </c:pt>
                <c:pt idx="8">
                  <c:v>103.42144682015876</c:v>
                </c:pt>
                <c:pt idx="9">
                  <c:v>106.94497247483197</c:v>
                </c:pt>
                <c:pt idx="10">
                  <c:v>105.31456248669365</c:v>
                </c:pt>
                <c:pt idx="11">
                  <c:v>106.45282703245233</c:v>
                </c:pt>
                <c:pt idx="12">
                  <c:v>107.19855378813223</c:v>
                </c:pt>
                <c:pt idx="13">
                  <c:v>109.61765108427872</c:v>
                </c:pt>
                <c:pt idx="14">
                  <c:v>108.13456157425712</c:v>
                </c:pt>
                <c:pt idx="15">
                  <c:v>106.82046290945588</c:v>
                </c:pt>
                <c:pt idx="16">
                  <c:v>103.90085616959152</c:v>
                </c:pt>
                <c:pt idx="17">
                  <c:v>101.54391861066334</c:v>
                </c:pt>
                <c:pt idx="18">
                  <c:v>97.765290915173821</c:v>
                </c:pt>
                <c:pt idx="19">
                  <c:v>95.538945831685879</c:v>
                </c:pt>
                <c:pt idx="20">
                  <c:v>92.342376592962069</c:v>
                </c:pt>
                <c:pt idx="21">
                  <c:v>89.996274217585693</c:v>
                </c:pt>
                <c:pt idx="22">
                  <c:v>87.090354025365741</c:v>
                </c:pt>
              </c:numCache>
            </c:numRef>
          </c:val>
          <c:smooth val="0"/>
        </c:ser>
        <c:ser>
          <c:idx val="1"/>
          <c:order val="1"/>
          <c:tx>
            <c:v>Primi matrimoni</c:v>
          </c:tx>
          <c:spPr>
            <a:ln w="34925">
              <a:solidFill>
                <a:schemeClr val="bg1">
                  <a:lumMod val="6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'Figura 1'!$C$25:$C$47</c:f>
              <c:numCache>
                <c:formatCode>General</c:formatCod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</c:numCache>
            </c:numRef>
          </c:cat>
          <c:val>
            <c:numRef>
              <c:f>'Figura 1'!$I$25:$I$47</c:f>
              <c:numCache>
                <c:formatCode>0.0</c:formatCode>
                <c:ptCount val="23"/>
                <c:pt idx="0">
                  <c:v>100</c:v>
                </c:pt>
                <c:pt idx="1">
                  <c:v>95.935488237771494</c:v>
                </c:pt>
                <c:pt idx="2">
                  <c:v>95.183051561277892</c:v>
                </c:pt>
                <c:pt idx="3">
                  <c:v>96.093420973467303</c:v>
                </c:pt>
                <c:pt idx="4">
                  <c:v>95.601573310871785</c:v>
                </c:pt>
                <c:pt idx="5">
                  <c:v>96.541649118584928</c:v>
                </c:pt>
                <c:pt idx="6">
                  <c:v>89.467014620058961</c:v>
                </c:pt>
                <c:pt idx="7">
                  <c:v>90.653014259069849</c:v>
                </c:pt>
                <c:pt idx="8">
                  <c:v>88.308465194633285</c:v>
                </c:pt>
                <c:pt idx="9">
                  <c:v>82.226550749052407</c:v>
                </c:pt>
                <c:pt idx="10">
                  <c:v>81.642575657301009</c:v>
                </c:pt>
                <c:pt idx="11">
                  <c:v>80.52538956741472</c:v>
                </c:pt>
                <c:pt idx="12">
                  <c:v>81.707628903194745</c:v>
                </c:pt>
                <c:pt idx="13">
                  <c:v>79.897418927862347</c:v>
                </c:pt>
                <c:pt idx="14">
                  <c:v>74.356236086878042</c:v>
                </c:pt>
                <c:pt idx="15">
                  <c:v>69.958561458396005</c:v>
                </c:pt>
                <c:pt idx="16">
                  <c:v>65.347301606401544</c:v>
                </c:pt>
                <c:pt idx="17">
                  <c:v>65.648501895192823</c:v>
                </c:pt>
                <c:pt idx="18">
                  <c:v>61.430569761145534</c:v>
                </c:pt>
                <c:pt idx="19">
                  <c:v>59.836577221587149</c:v>
                </c:pt>
                <c:pt idx="20">
                  <c:v>60.464923891462604</c:v>
                </c:pt>
                <c:pt idx="21">
                  <c:v>62.163828891161785</c:v>
                </c:pt>
                <c:pt idx="22" formatCode="General">
                  <c:v>57.344624270501178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9881808"/>
        <c:axId val="299882368"/>
      </c:lineChart>
      <c:catAx>
        <c:axId val="29988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it-IT"/>
          </a:p>
        </c:txPr>
        <c:crossAx val="299882368"/>
        <c:crosses val="autoZero"/>
        <c:auto val="1"/>
        <c:lblAlgn val="ctr"/>
        <c:lblOffset val="100"/>
        <c:tickLblSkip val="1"/>
        <c:noMultiLvlLbl val="0"/>
      </c:catAx>
      <c:valAx>
        <c:axId val="29988236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" sourceLinked="1"/>
        <c:majorTickMark val="out"/>
        <c:minorTickMark val="none"/>
        <c:tickLblPos val="nextTo"/>
        <c:crossAx val="2998818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'Figura 9'!$O$3</c:f>
              <c:strCache>
                <c:ptCount val="1"/>
                <c:pt idx="0">
                  <c:v>1967</c:v>
                </c:pt>
              </c:strCache>
            </c:strRef>
          </c:tx>
          <c:marker>
            <c:symbol val="none"/>
          </c:marker>
          <c:cat>
            <c:numRef>
              <c:f>'Figura 9'!$I$4:$I$41</c:f>
              <c:numCache>
                <c:formatCode>General</c:formatCode>
                <c:ptCount val="38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</c:numCache>
            </c:numRef>
          </c:cat>
          <c:val>
            <c:numRef>
              <c:f>'Figura 9'!$O$4:$O$41</c:f>
              <c:numCache>
                <c:formatCode>0.000</c:formatCode>
                <c:ptCount val="38"/>
                <c:pt idx="0">
                  <c:v>7.2317746424326632E-2</c:v>
                </c:pt>
                <c:pt idx="1">
                  <c:v>5.6841616618962171E-2</c:v>
                </c:pt>
                <c:pt idx="2">
                  <c:v>0.29395107976645946</c:v>
                </c:pt>
                <c:pt idx="3">
                  <c:v>5.2267118303275799</c:v>
                </c:pt>
                <c:pt idx="4">
                  <c:v>9.2945572724432601</c:v>
                </c:pt>
                <c:pt idx="5">
                  <c:v>16.231290677588426</c:v>
                </c:pt>
                <c:pt idx="6">
                  <c:v>26.140781823543715</c:v>
                </c:pt>
                <c:pt idx="7">
                  <c:v>32.121460274458762</c:v>
                </c:pt>
                <c:pt idx="8">
                  <c:v>36.966732421599247</c:v>
                </c:pt>
                <c:pt idx="9">
                  <c:v>41.391077480662183</c:v>
                </c:pt>
                <c:pt idx="10">
                  <c:v>46.594254549734835</c:v>
                </c:pt>
                <c:pt idx="11">
                  <c:v>49.043740775817419</c:v>
                </c:pt>
                <c:pt idx="12">
                  <c:v>51.803868112337888</c:v>
                </c:pt>
                <c:pt idx="13">
                  <c:v>52.090015399603594</c:v>
                </c:pt>
                <c:pt idx="14">
                  <c:v>50.154975988114984</c:v>
                </c:pt>
                <c:pt idx="15">
                  <c:v>50.101090839176024</c:v>
                </c:pt>
                <c:pt idx="16">
                  <c:v>49.105957402669247</c:v>
                </c:pt>
                <c:pt idx="17">
                  <c:v>46.444257907063886</c:v>
                </c:pt>
                <c:pt idx="18">
                  <c:v>40.787735122897836</c:v>
                </c:pt>
                <c:pt idx="19">
                  <c:v>36.607541510974066</c:v>
                </c:pt>
                <c:pt idx="20">
                  <c:v>32.800735577437798</c:v>
                </c:pt>
                <c:pt idx="21">
                  <c:v>26.744291621453065</c:v>
                </c:pt>
                <c:pt idx="22">
                  <c:v>21.354240950521337</c:v>
                </c:pt>
                <c:pt idx="23">
                  <c:v>18.391746957357107</c:v>
                </c:pt>
                <c:pt idx="24">
                  <c:v>16.941915532234141</c:v>
                </c:pt>
                <c:pt idx="25">
                  <c:v>13.35964829384835</c:v>
                </c:pt>
                <c:pt idx="26">
                  <c:v>11.265074640349702</c:v>
                </c:pt>
                <c:pt idx="27">
                  <c:v>8.6024601374294036</c:v>
                </c:pt>
                <c:pt idx="28">
                  <c:v>6.3144731438853823</c:v>
                </c:pt>
                <c:pt idx="29">
                  <c:v>4.2324089221314756</c:v>
                </c:pt>
                <c:pt idx="30">
                  <c:v>2.7008391601248269</c:v>
                </c:pt>
                <c:pt idx="31">
                  <c:v>1.6453169630751727</c:v>
                </c:pt>
                <c:pt idx="32">
                  <c:v>1.040389932445914</c:v>
                </c:pt>
                <c:pt idx="33">
                  <c:v>0.6672964444355115</c:v>
                </c:pt>
                <c:pt idx="34">
                  <c:v>0.43562757224157239</c:v>
                </c:pt>
                <c:pt idx="35" formatCode="General">
                  <c:v>0.22072048335797381</c:v>
                </c:pt>
                <c:pt idx="36" formatCode="General">
                  <c:v>0.20502102460749919</c:v>
                </c:pt>
                <c:pt idx="37" formatCode="General">
                  <c:v>0.50765895439433539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'Figura 9'!$P$3</c:f>
              <c:strCache>
                <c:ptCount val="1"/>
                <c:pt idx="0">
                  <c:v>1980</c:v>
                </c:pt>
              </c:strCache>
            </c:strRef>
          </c:tx>
          <c:marker>
            <c:symbol val="none"/>
          </c:marker>
          <c:cat>
            <c:numRef>
              <c:f>'Figura 9'!$I$4:$I$41</c:f>
              <c:numCache>
                <c:formatCode>General</c:formatCode>
                <c:ptCount val="38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</c:numCache>
            </c:numRef>
          </c:cat>
          <c:val>
            <c:numRef>
              <c:f>'Figura 9'!$P$4:$P$41</c:f>
              <c:numCache>
                <c:formatCode>0.000</c:formatCode>
                <c:ptCount val="38"/>
                <c:pt idx="0">
                  <c:v>1.3927554356593309E-2</c:v>
                </c:pt>
                <c:pt idx="1">
                  <c:v>7.0780546827548946E-3</c:v>
                </c:pt>
                <c:pt idx="2">
                  <c:v>8.81009630675674E-2</c:v>
                </c:pt>
                <c:pt idx="3">
                  <c:v>3.1852117208081436</c:v>
                </c:pt>
                <c:pt idx="4">
                  <c:v>5.5988933614358869</c:v>
                </c:pt>
                <c:pt idx="5">
                  <c:v>7.4209389805204875</c:v>
                </c:pt>
                <c:pt idx="6">
                  <c:v>13.721334727521189</c:v>
                </c:pt>
                <c:pt idx="7">
                  <c:v>16.763858385439967</c:v>
                </c:pt>
                <c:pt idx="8">
                  <c:v>21.075300359347164</c:v>
                </c:pt>
                <c:pt idx="9">
                  <c:v>25.03470836561495</c:v>
                </c:pt>
                <c:pt idx="10">
                  <c:v>28.929543593371221</c:v>
                </c:pt>
                <c:pt idx="11">
                  <c:v>31.951618157615712</c:v>
                </c:pt>
                <c:pt idx="12">
                  <c:v>37.139566638455761</c:v>
                </c:pt>
                <c:pt idx="13">
                  <c:v>42.056905474796807</c:v>
                </c:pt>
                <c:pt idx="14">
                  <c:v>45.431329021107977</c:v>
                </c:pt>
                <c:pt idx="15">
                  <c:v>50.474142529097023</c:v>
                </c:pt>
                <c:pt idx="16">
                  <c:v>53.06804849703785</c:v>
                </c:pt>
                <c:pt idx="17">
                  <c:v>54.605015665373344</c:v>
                </c:pt>
                <c:pt idx="18">
                  <c:v>51.773734844670635</c:v>
                </c:pt>
                <c:pt idx="19">
                  <c:v>47.84205473514011</c:v>
                </c:pt>
                <c:pt idx="20">
                  <c:v>42.461050121425522</c:v>
                </c:pt>
                <c:pt idx="21">
                  <c:v>37.500262533341733</c:v>
                </c:pt>
                <c:pt idx="22" formatCode="General">
                  <c:v>32.456455260351291</c:v>
                </c:pt>
                <c:pt idx="23" formatCode="General">
                  <c:v>27.573469213992389</c:v>
                </c:pt>
                <c:pt idx="24" formatCode="General">
                  <c:v>22.176801226366887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'Figura 9'!$Q$3</c:f>
              <c:strCache>
                <c:ptCount val="1"/>
                <c:pt idx="0">
                  <c:v>1986</c:v>
                </c:pt>
              </c:strCache>
            </c:strRef>
          </c:tx>
          <c:marker>
            <c:symbol val="none"/>
          </c:marker>
          <c:cat>
            <c:numRef>
              <c:f>'Figura 9'!$I$4:$I$41</c:f>
              <c:numCache>
                <c:formatCode>General</c:formatCode>
                <c:ptCount val="38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</c:numCache>
            </c:numRef>
          </c:cat>
          <c:val>
            <c:numRef>
              <c:f>'Figura 9'!$Q$4:$Q$41</c:f>
              <c:numCache>
                <c:formatCode>0.000</c:formatCode>
                <c:ptCount val="38"/>
                <c:pt idx="0">
                  <c:v>0</c:v>
                </c:pt>
                <c:pt idx="1">
                  <c:v>8.5616606930474203E-3</c:v>
                </c:pt>
                <c:pt idx="2">
                  <c:v>0.10666972513528189</c:v>
                </c:pt>
                <c:pt idx="3">
                  <c:v>2.8970999347087769</c:v>
                </c:pt>
                <c:pt idx="4">
                  <c:v>5.5495705675640306</c:v>
                </c:pt>
                <c:pt idx="5">
                  <c:v>9.2794983865966358</c:v>
                </c:pt>
                <c:pt idx="6">
                  <c:v>14.254878429920687</c:v>
                </c:pt>
                <c:pt idx="7">
                  <c:v>15.283301465824238</c:v>
                </c:pt>
                <c:pt idx="8">
                  <c:v>18.624819745464478</c:v>
                </c:pt>
                <c:pt idx="9">
                  <c:v>22.315926046059033</c:v>
                </c:pt>
                <c:pt idx="10">
                  <c:v>26.081912985630208</c:v>
                </c:pt>
                <c:pt idx="11">
                  <c:v>28.862765686909867</c:v>
                </c:pt>
                <c:pt idx="12">
                  <c:v>32.795841468019638</c:v>
                </c:pt>
                <c:pt idx="13">
                  <c:v>37.684490496345227</c:v>
                </c:pt>
                <c:pt idx="14">
                  <c:v>41.433687982248458</c:v>
                </c:pt>
                <c:pt idx="15">
                  <c:v>44.554951714668469</c:v>
                </c:pt>
                <c:pt idx="16" formatCode="General">
                  <c:v>46.206476404705001</c:v>
                </c:pt>
                <c:pt idx="17" formatCode="General">
                  <c:v>48.622478768777697</c:v>
                </c:pt>
                <c:pt idx="18" formatCode="General">
                  <c:v>46.821633951183649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2836416"/>
        <c:axId val="302836976"/>
      </c:lineChart>
      <c:catAx>
        <c:axId val="302836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02836976"/>
        <c:crosses val="autoZero"/>
        <c:auto val="1"/>
        <c:lblAlgn val="ctr"/>
        <c:lblOffset val="100"/>
        <c:noMultiLvlLbl val="0"/>
      </c:catAx>
      <c:valAx>
        <c:axId val="302836976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302836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'Figura 9'!$O$3</c:f>
              <c:strCache>
                <c:ptCount val="1"/>
                <c:pt idx="0">
                  <c:v>1967</c:v>
                </c:pt>
              </c:strCache>
            </c:strRef>
          </c:tx>
          <c:marker>
            <c:symbol val="none"/>
          </c:marker>
          <c:cat>
            <c:numRef>
              <c:f>'Figura 9'!$I$4:$I$22</c:f>
              <c:numCache>
                <c:formatCode>General</c:formatCode>
                <c:ptCount val="19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</c:numCache>
            </c:numRef>
          </c:cat>
          <c:val>
            <c:numRef>
              <c:f>'Figura 9'!$O$4:$O$22</c:f>
              <c:numCache>
                <c:formatCode>0.000</c:formatCode>
                <c:ptCount val="19"/>
                <c:pt idx="0">
                  <c:v>7.2317746424326632E-2</c:v>
                </c:pt>
                <c:pt idx="1">
                  <c:v>5.6841616618962171E-2</c:v>
                </c:pt>
                <c:pt idx="2">
                  <c:v>0.29395107976645946</c:v>
                </c:pt>
                <c:pt idx="3">
                  <c:v>5.2267118303275799</c:v>
                </c:pt>
                <c:pt idx="4">
                  <c:v>9.2945572724432601</c:v>
                </c:pt>
                <c:pt idx="5">
                  <c:v>16.231290677588426</c:v>
                </c:pt>
                <c:pt idx="6">
                  <c:v>26.140781823543715</c:v>
                </c:pt>
                <c:pt idx="7">
                  <c:v>32.121460274458762</c:v>
                </c:pt>
                <c:pt idx="8">
                  <c:v>36.966732421599247</c:v>
                </c:pt>
                <c:pt idx="9">
                  <c:v>41.391077480662183</c:v>
                </c:pt>
                <c:pt idx="10">
                  <c:v>46.594254549734835</c:v>
                </c:pt>
                <c:pt idx="11">
                  <c:v>49.043740775817419</c:v>
                </c:pt>
                <c:pt idx="12">
                  <c:v>51.803868112337888</c:v>
                </c:pt>
                <c:pt idx="13">
                  <c:v>52.090015399603594</c:v>
                </c:pt>
                <c:pt idx="14">
                  <c:v>50.154975988114984</c:v>
                </c:pt>
                <c:pt idx="15">
                  <c:v>50.101090839176024</c:v>
                </c:pt>
                <c:pt idx="16">
                  <c:v>49.105957402669247</c:v>
                </c:pt>
                <c:pt idx="17">
                  <c:v>46.444257907063886</c:v>
                </c:pt>
                <c:pt idx="18">
                  <c:v>40.787735122897836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'Figura 9'!$P$3</c:f>
              <c:strCache>
                <c:ptCount val="1"/>
                <c:pt idx="0">
                  <c:v>1980</c:v>
                </c:pt>
              </c:strCache>
            </c:strRef>
          </c:tx>
          <c:marker>
            <c:symbol val="none"/>
          </c:marker>
          <c:cat>
            <c:numRef>
              <c:f>'Figura 9'!$I$4:$I$22</c:f>
              <c:numCache>
                <c:formatCode>General</c:formatCode>
                <c:ptCount val="19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</c:numCache>
            </c:numRef>
          </c:cat>
          <c:val>
            <c:numRef>
              <c:f>'Figura 9'!$P$4:$P$22</c:f>
              <c:numCache>
                <c:formatCode>0.000</c:formatCode>
                <c:ptCount val="19"/>
                <c:pt idx="0">
                  <c:v>1.3927554356593309E-2</c:v>
                </c:pt>
                <c:pt idx="1">
                  <c:v>7.0780546827548946E-3</c:v>
                </c:pt>
                <c:pt idx="2">
                  <c:v>8.81009630675674E-2</c:v>
                </c:pt>
                <c:pt idx="3">
                  <c:v>3.1852117208081436</c:v>
                </c:pt>
                <c:pt idx="4">
                  <c:v>5.5988933614358869</c:v>
                </c:pt>
                <c:pt idx="5">
                  <c:v>7.4209389805204875</c:v>
                </c:pt>
                <c:pt idx="6">
                  <c:v>13.721334727521189</c:v>
                </c:pt>
                <c:pt idx="7">
                  <c:v>16.763858385439967</c:v>
                </c:pt>
                <c:pt idx="8">
                  <c:v>21.075300359347164</c:v>
                </c:pt>
                <c:pt idx="9">
                  <c:v>25.03470836561495</c:v>
                </c:pt>
                <c:pt idx="10">
                  <c:v>28.929543593371221</c:v>
                </c:pt>
                <c:pt idx="11">
                  <c:v>31.951618157615712</c:v>
                </c:pt>
                <c:pt idx="12">
                  <c:v>37.139566638455761</c:v>
                </c:pt>
                <c:pt idx="13">
                  <c:v>42.056905474796807</c:v>
                </c:pt>
                <c:pt idx="14">
                  <c:v>45.431329021107977</c:v>
                </c:pt>
                <c:pt idx="15">
                  <c:v>50.474142529097023</c:v>
                </c:pt>
                <c:pt idx="16">
                  <c:v>53.06804849703785</c:v>
                </c:pt>
                <c:pt idx="17">
                  <c:v>54.605015665373344</c:v>
                </c:pt>
                <c:pt idx="18">
                  <c:v>51.773734844670635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'Figura 9'!$Q$3</c:f>
              <c:strCache>
                <c:ptCount val="1"/>
                <c:pt idx="0">
                  <c:v>1986</c:v>
                </c:pt>
              </c:strCache>
            </c:strRef>
          </c:tx>
          <c:marker>
            <c:symbol val="none"/>
          </c:marker>
          <c:cat>
            <c:numRef>
              <c:f>'Figura 9'!$I$4:$I$22</c:f>
              <c:numCache>
                <c:formatCode>General</c:formatCode>
                <c:ptCount val="19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</c:numCache>
            </c:numRef>
          </c:cat>
          <c:val>
            <c:numRef>
              <c:f>'Figura 9'!$Q$4:$Q$22</c:f>
              <c:numCache>
                <c:formatCode>0.000</c:formatCode>
                <c:ptCount val="19"/>
                <c:pt idx="0">
                  <c:v>0</c:v>
                </c:pt>
                <c:pt idx="1">
                  <c:v>8.5616606930474203E-3</c:v>
                </c:pt>
                <c:pt idx="2">
                  <c:v>0.10666972513528189</c:v>
                </c:pt>
                <c:pt idx="3">
                  <c:v>2.8970999347087769</c:v>
                </c:pt>
                <c:pt idx="4">
                  <c:v>5.5495705675640306</c:v>
                </c:pt>
                <c:pt idx="5">
                  <c:v>9.2794983865966358</c:v>
                </c:pt>
                <c:pt idx="6">
                  <c:v>14.254878429920687</c:v>
                </c:pt>
                <c:pt idx="7">
                  <c:v>15.283301465824238</c:v>
                </c:pt>
                <c:pt idx="8">
                  <c:v>18.624819745464478</c:v>
                </c:pt>
                <c:pt idx="9">
                  <c:v>22.315926046059033</c:v>
                </c:pt>
                <c:pt idx="10">
                  <c:v>26.081912985630208</c:v>
                </c:pt>
                <c:pt idx="11">
                  <c:v>28.862765686909867</c:v>
                </c:pt>
                <c:pt idx="12">
                  <c:v>32.795841468019638</c:v>
                </c:pt>
                <c:pt idx="13">
                  <c:v>37.684490496345227</c:v>
                </c:pt>
                <c:pt idx="14">
                  <c:v>41.433687982248458</c:v>
                </c:pt>
                <c:pt idx="15">
                  <c:v>44.554951714668469</c:v>
                </c:pt>
                <c:pt idx="16" formatCode="General">
                  <c:v>46.206476404705001</c:v>
                </c:pt>
                <c:pt idx="17" formatCode="General">
                  <c:v>48.622478768777697</c:v>
                </c:pt>
                <c:pt idx="18" formatCode="General">
                  <c:v>46.821633951183649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2840896"/>
        <c:axId val="302841456"/>
      </c:lineChart>
      <c:catAx>
        <c:axId val="302840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02841456"/>
        <c:crosses val="autoZero"/>
        <c:auto val="1"/>
        <c:lblAlgn val="ctr"/>
        <c:lblOffset val="100"/>
        <c:noMultiLvlLbl val="0"/>
      </c:catAx>
      <c:valAx>
        <c:axId val="302841456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3028408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'Figura 9'!$U$97</c:f>
              <c:strCache>
                <c:ptCount val="1"/>
                <c:pt idx="0">
                  <c:v>1967</c:v>
                </c:pt>
              </c:strCache>
            </c:strRef>
          </c:tx>
          <c:marker>
            <c:symbol val="none"/>
          </c:marker>
          <c:cat>
            <c:numRef>
              <c:f>'Figura 9'!$T$98:$T$114</c:f>
              <c:numCache>
                <c:formatCode>General</c:formatCode>
                <c:ptCount val="17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</c:numCache>
            </c:numRef>
          </c:cat>
          <c:val>
            <c:numRef>
              <c:f>'Figura 9'!$U$98:$U$114</c:f>
              <c:numCache>
                <c:formatCode>0.000</c:formatCode>
                <c:ptCount val="17"/>
                <c:pt idx="0">
                  <c:v>0.29395107976645946</c:v>
                </c:pt>
                <c:pt idx="1">
                  <c:v>5.2267118303275799</c:v>
                </c:pt>
                <c:pt idx="2">
                  <c:v>9.2945572724432601</c:v>
                </c:pt>
                <c:pt idx="3">
                  <c:v>16.231290677588426</c:v>
                </c:pt>
                <c:pt idx="4">
                  <c:v>26.140781823543715</c:v>
                </c:pt>
                <c:pt idx="5">
                  <c:v>32.121460274458762</c:v>
                </c:pt>
                <c:pt idx="6">
                  <c:v>36.966732421599247</c:v>
                </c:pt>
                <c:pt idx="7">
                  <c:v>41.391077480662183</c:v>
                </c:pt>
                <c:pt idx="8">
                  <c:v>46.594254549734835</c:v>
                </c:pt>
                <c:pt idx="9">
                  <c:v>49.043740775817419</c:v>
                </c:pt>
                <c:pt idx="10">
                  <c:v>51.803868112337888</c:v>
                </c:pt>
                <c:pt idx="11">
                  <c:v>52.090015399603594</c:v>
                </c:pt>
                <c:pt idx="12">
                  <c:v>50.154975988114984</c:v>
                </c:pt>
                <c:pt idx="13">
                  <c:v>50.101090839176024</c:v>
                </c:pt>
                <c:pt idx="14">
                  <c:v>49.105957402669247</c:v>
                </c:pt>
                <c:pt idx="15">
                  <c:v>46.444257907063886</c:v>
                </c:pt>
                <c:pt idx="16">
                  <c:v>40.787735122897836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'Figura 9'!$V$97</c:f>
              <c:strCache>
                <c:ptCount val="1"/>
                <c:pt idx="0">
                  <c:v>1980</c:v>
                </c:pt>
              </c:strCache>
            </c:strRef>
          </c:tx>
          <c:spPr>
            <a:ln w="34925">
              <a:solidFill>
                <a:schemeClr val="tx2"/>
              </a:solidFill>
              <a:prstDash val="dash"/>
            </a:ln>
          </c:spPr>
          <c:marker>
            <c:symbol val="none"/>
          </c:marker>
          <c:cat>
            <c:numRef>
              <c:f>'Figura 9'!$T$98:$T$114</c:f>
              <c:numCache>
                <c:formatCode>General</c:formatCode>
                <c:ptCount val="17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</c:numCache>
            </c:numRef>
          </c:cat>
          <c:val>
            <c:numRef>
              <c:f>'Figura 9'!$V$98:$V$114</c:f>
              <c:numCache>
                <c:formatCode>0.000</c:formatCode>
                <c:ptCount val="17"/>
                <c:pt idx="0">
                  <c:v>8.81009630675674E-2</c:v>
                </c:pt>
                <c:pt idx="1">
                  <c:v>3.1852117208081436</c:v>
                </c:pt>
                <c:pt idx="2">
                  <c:v>5.5988933614358869</c:v>
                </c:pt>
                <c:pt idx="3">
                  <c:v>7.4209389805204875</c:v>
                </c:pt>
                <c:pt idx="4">
                  <c:v>13.721334727521189</c:v>
                </c:pt>
                <c:pt idx="5">
                  <c:v>16.763858385439967</c:v>
                </c:pt>
                <c:pt idx="6">
                  <c:v>21.075300359347164</c:v>
                </c:pt>
                <c:pt idx="7">
                  <c:v>25.03470836561495</c:v>
                </c:pt>
                <c:pt idx="8">
                  <c:v>28.929543593371221</c:v>
                </c:pt>
                <c:pt idx="9">
                  <c:v>31.951618157615712</c:v>
                </c:pt>
                <c:pt idx="10">
                  <c:v>37.139566638455761</c:v>
                </c:pt>
                <c:pt idx="11">
                  <c:v>42.056905474796807</c:v>
                </c:pt>
                <c:pt idx="12">
                  <c:v>45.431329021107977</c:v>
                </c:pt>
                <c:pt idx="13">
                  <c:v>50.474142529097023</c:v>
                </c:pt>
                <c:pt idx="14">
                  <c:v>53.06804849703785</c:v>
                </c:pt>
                <c:pt idx="15">
                  <c:v>54.605015665373344</c:v>
                </c:pt>
                <c:pt idx="16">
                  <c:v>51.773734844670635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'Figura 9'!$W$97</c:f>
              <c:strCache>
                <c:ptCount val="1"/>
                <c:pt idx="0">
                  <c:v>1986</c:v>
                </c:pt>
              </c:strCache>
            </c:strRef>
          </c:tx>
          <c:spPr>
            <a:ln w="34925">
              <a:solidFill>
                <a:schemeClr val="tx1">
                  <a:lumMod val="65000"/>
                  <a:lumOff val="35000"/>
                </a:schemeClr>
              </a:solidFill>
              <a:prstDash val="dashDot"/>
            </a:ln>
          </c:spPr>
          <c:marker>
            <c:symbol val="none"/>
          </c:marker>
          <c:cat>
            <c:numRef>
              <c:f>'Figura 9'!$T$98:$T$114</c:f>
              <c:numCache>
                <c:formatCode>General</c:formatCode>
                <c:ptCount val="17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</c:numCache>
            </c:numRef>
          </c:cat>
          <c:val>
            <c:numRef>
              <c:f>'Figura 9'!$W$98:$W$114</c:f>
              <c:numCache>
                <c:formatCode>0.000</c:formatCode>
                <c:ptCount val="17"/>
                <c:pt idx="0">
                  <c:v>6.2274616088940762E-2</c:v>
                </c:pt>
                <c:pt idx="1">
                  <c:v>1.5831237949471961</c:v>
                </c:pt>
                <c:pt idx="2">
                  <c:v>2.8310590780255249</c:v>
                </c:pt>
                <c:pt idx="3" formatCode="General">
                  <c:v>5.3497255762897913</c:v>
                </c:pt>
                <c:pt idx="4" formatCode="General">
                  <c:v>10.061543515564114</c:v>
                </c:pt>
                <c:pt idx="5" formatCode="General">
                  <c:v>13.876852056084019</c:v>
                </c:pt>
                <c:pt idx="6" formatCode="General">
                  <c:v>17.678426423506412</c:v>
                </c:pt>
                <c:pt idx="7" formatCode="General">
                  <c:v>21.758833385002941</c:v>
                </c:pt>
                <c:pt idx="8" formatCode="General">
                  <c:v>25.613713493026829</c:v>
                </c:pt>
                <c:pt idx="9" formatCode="General">
                  <c:v>30.145862906328919</c:v>
                </c:pt>
                <c:pt idx="10" formatCode="General">
                  <c:v>34.450028094613771</c:v>
                </c:pt>
                <c:pt idx="11" formatCode="General">
                  <c:v>38.498694049876562</c:v>
                </c:pt>
                <c:pt idx="12" formatCode="General">
                  <c:v>43.321629448719627</c:v>
                </c:pt>
                <c:pt idx="13" formatCode="General">
                  <c:v>45.716141370040951</c:v>
                </c:pt>
                <c:pt idx="14" formatCode="General">
                  <c:v>48.822645623645478</c:v>
                </c:pt>
                <c:pt idx="15" formatCode="General">
                  <c:v>48.837493036129807</c:v>
                </c:pt>
                <c:pt idx="16" formatCode="General">
                  <c:v>49.327768962141043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'Figura 9'!$X$97</c:f>
              <c:strCache>
                <c:ptCount val="1"/>
                <c:pt idx="0">
                  <c:v>1986ita</c:v>
                </c:pt>
              </c:strCache>
            </c:strRef>
          </c:tx>
          <c:spPr>
            <a:ln w="34925">
              <a:solidFill>
                <a:schemeClr val="tx1">
                  <a:lumMod val="50000"/>
                  <a:lumOff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'Figura 9'!$T$98:$T$114</c:f>
              <c:numCache>
                <c:formatCode>General</c:formatCode>
                <c:ptCount val="17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</c:numCache>
            </c:numRef>
          </c:cat>
          <c:val>
            <c:numRef>
              <c:f>'Figura 9'!$X$98:$X$114</c:f>
              <c:numCache>
                <c:formatCode>0.000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4.3254351032050975</c:v>
                </c:pt>
                <c:pt idx="4" formatCode="General">
                  <c:v>7.2290888186260416</c:v>
                </c:pt>
                <c:pt idx="5" formatCode="General">
                  <c:v>9.3496745946587154</c:v>
                </c:pt>
                <c:pt idx="6" formatCode="General">
                  <c:v>11.607113944727686</c:v>
                </c:pt>
                <c:pt idx="7" formatCode="General">
                  <c:v>14.348907088576146</c:v>
                </c:pt>
                <c:pt idx="8" formatCode="General">
                  <c:v>18.188795226522203</c:v>
                </c:pt>
                <c:pt idx="9" formatCode="General">
                  <c:v>22.561464023611421</c:v>
                </c:pt>
                <c:pt idx="10" formatCode="General">
                  <c:v>27.921036664644188</c:v>
                </c:pt>
                <c:pt idx="11" formatCode="General">
                  <c:v>33.479869141786416</c:v>
                </c:pt>
                <c:pt idx="12" formatCode="General">
                  <c:v>39.52856555109453</c:v>
                </c:pt>
                <c:pt idx="13" formatCode="General">
                  <c:v>44.670533796244129</c:v>
                </c:pt>
                <c:pt idx="14" formatCode="General">
                  <c:v>49.480104228675721</c:v>
                </c:pt>
                <c:pt idx="15" formatCode="General">
                  <c:v>50.717072562398677</c:v>
                </c:pt>
                <c:pt idx="16" formatCode="General">
                  <c:v>52.166881297546084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3206128"/>
        <c:axId val="303206688"/>
      </c:lineChart>
      <c:catAx>
        <c:axId val="30320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03206688"/>
        <c:crosses val="autoZero"/>
        <c:auto val="1"/>
        <c:lblAlgn val="ctr"/>
        <c:lblOffset val="100"/>
        <c:noMultiLvlLbl val="0"/>
      </c:catAx>
      <c:valAx>
        <c:axId val="303206688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crossAx val="3032061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079010285004696E-2"/>
          <c:y val="3.8251575142254503E-2"/>
          <c:w val="0.92791433328898398"/>
          <c:h val="0.87543781833472367"/>
        </c:manualLayout>
      </c:layout>
      <c:lineChart>
        <c:grouping val="standard"/>
        <c:varyColors val="0"/>
        <c:ser>
          <c:idx val="0"/>
          <c:order val="0"/>
          <c:tx>
            <c:strRef>
              <c:f>'Figura 3'!$C$5</c:f>
              <c:strCache>
                <c:ptCount val="1"/>
                <c:pt idx="0">
                  <c:v>2008</c:v>
                </c:pt>
              </c:strCache>
            </c:strRef>
          </c:tx>
          <c:spPr>
            <a:ln w="34925"/>
          </c:spPr>
          <c:marker>
            <c:symbol val="none"/>
          </c:marker>
          <c:cat>
            <c:numRef>
              <c:f>'Figura 3'!$A$7:$A$40</c:f>
              <c:numCache>
                <c:formatCode>General</c:formatCode>
                <c:ptCount val="34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</c:numCache>
            </c:numRef>
          </c:cat>
          <c:val>
            <c:numRef>
              <c:f>'Figura 3'!$C$7:$C$40</c:f>
              <c:numCache>
                <c:formatCode>General</c:formatCode>
                <c:ptCount val="34"/>
                <c:pt idx="0">
                  <c:v>0.17310501935314115</c:v>
                </c:pt>
                <c:pt idx="1">
                  <c:v>0.36197410333843544</c:v>
                </c:pt>
                <c:pt idx="2">
                  <c:v>6.0026609734212073</c:v>
                </c:pt>
                <c:pt idx="3">
                  <c:v>8.0856464423155643</c:v>
                </c:pt>
                <c:pt idx="4">
                  <c:v>10.945689133565701</c:v>
                </c:pt>
                <c:pt idx="5">
                  <c:v>14.744045017482518</c:v>
                </c:pt>
                <c:pt idx="6">
                  <c:v>19.621230701923011</c:v>
                </c:pt>
                <c:pt idx="7">
                  <c:v>25.430026673400274</c:v>
                </c:pt>
                <c:pt idx="8">
                  <c:v>32.138746305801838</c:v>
                </c:pt>
                <c:pt idx="9">
                  <c:v>38.915136762078355</c:v>
                </c:pt>
                <c:pt idx="10">
                  <c:v>44.749325346912578</c:v>
                </c:pt>
                <c:pt idx="11">
                  <c:v>48.202595808519341</c:v>
                </c:pt>
                <c:pt idx="12">
                  <c:v>47.998197972994319</c:v>
                </c:pt>
                <c:pt idx="13">
                  <c:v>45.852539990419579</c:v>
                </c:pt>
                <c:pt idx="14">
                  <c:v>41.54294519128235</c:v>
                </c:pt>
                <c:pt idx="15">
                  <c:v>35.758811856049768</c:v>
                </c:pt>
                <c:pt idx="16">
                  <c:v>30.337620633778485</c:v>
                </c:pt>
                <c:pt idx="17">
                  <c:v>25.48682267322361</c:v>
                </c:pt>
                <c:pt idx="18">
                  <c:v>20.749130832961072</c:v>
                </c:pt>
                <c:pt idx="19">
                  <c:v>16.925921712029655</c:v>
                </c:pt>
                <c:pt idx="20">
                  <c:v>13.263517980251629</c:v>
                </c:pt>
                <c:pt idx="21">
                  <c:v>10.332965046203293</c:v>
                </c:pt>
                <c:pt idx="22">
                  <c:v>8.348890271727857</c:v>
                </c:pt>
                <c:pt idx="23">
                  <c:v>6.8321697947367825</c:v>
                </c:pt>
                <c:pt idx="24">
                  <c:v>5.7373832025366136</c:v>
                </c:pt>
                <c:pt idx="25">
                  <c:v>4.3848870673249749</c:v>
                </c:pt>
                <c:pt idx="26">
                  <c:v>3.4942792015783737</c:v>
                </c:pt>
                <c:pt idx="27">
                  <c:v>3.0842329846809089</c:v>
                </c:pt>
                <c:pt idx="28">
                  <c:v>2.6663338012547935</c:v>
                </c:pt>
                <c:pt idx="29">
                  <c:v>2.181974537212827</c:v>
                </c:pt>
                <c:pt idx="30">
                  <c:v>1.8831277019265338</c:v>
                </c:pt>
                <c:pt idx="31">
                  <c:v>1.5087815802915405</c:v>
                </c:pt>
                <c:pt idx="32">
                  <c:v>1.3668476068642026</c:v>
                </c:pt>
                <c:pt idx="33">
                  <c:v>1.2542825896294392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'Figura 3'!$E$5</c:f>
              <c:strCache>
                <c:ptCount val="1"/>
                <c:pt idx="0">
                  <c:v>2014</c:v>
                </c:pt>
              </c:strCache>
            </c:strRef>
          </c:tx>
          <c:spPr>
            <a:ln w="34925">
              <a:solidFill>
                <a:schemeClr val="tx2"/>
              </a:solidFill>
              <a:prstDash val="dashDot"/>
            </a:ln>
          </c:spPr>
          <c:marker>
            <c:symbol val="none"/>
          </c:marker>
          <c:cat>
            <c:numRef>
              <c:f>'Figura 3'!$A$7:$A$40</c:f>
              <c:numCache>
                <c:formatCode>General</c:formatCode>
                <c:ptCount val="34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</c:numCache>
            </c:numRef>
          </c:cat>
          <c:val>
            <c:numRef>
              <c:f>'Figura 3'!$E$7:$E$40</c:f>
              <c:numCache>
                <c:formatCode>General</c:formatCode>
                <c:ptCount val="34"/>
                <c:pt idx="0">
                  <c:v>2.8973697315405857E-2</c:v>
                </c:pt>
                <c:pt idx="1">
                  <c:v>7.9663385983589338E-2</c:v>
                </c:pt>
                <c:pt idx="2">
                  <c:v>2.4395938112500022</c:v>
                </c:pt>
                <c:pt idx="3">
                  <c:v>3.4836843273589162</c:v>
                </c:pt>
                <c:pt idx="4">
                  <c:v>5.2274535531329818</c:v>
                </c:pt>
                <c:pt idx="5">
                  <c:v>7.849180007973664</c:v>
                </c:pt>
                <c:pt idx="6">
                  <c:v>10.467488689789764</c:v>
                </c:pt>
                <c:pt idx="7">
                  <c:v>14.022701879948832</c:v>
                </c:pt>
                <c:pt idx="8">
                  <c:v>19.73097029198011</c:v>
                </c:pt>
                <c:pt idx="9">
                  <c:v>25.43852643216993</c:v>
                </c:pt>
                <c:pt idx="10">
                  <c:v>31.476610072577376</c:v>
                </c:pt>
                <c:pt idx="11">
                  <c:v>35.1990084610905</c:v>
                </c:pt>
                <c:pt idx="12">
                  <c:v>37.981220514658752</c:v>
                </c:pt>
                <c:pt idx="13">
                  <c:v>38.705922153822065</c:v>
                </c:pt>
                <c:pt idx="14">
                  <c:v>37.114142347126396</c:v>
                </c:pt>
                <c:pt idx="15">
                  <c:v>33.088473192456696</c:v>
                </c:pt>
                <c:pt idx="16">
                  <c:v>28.747788631643719</c:v>
                </c:pt>
                <c:pt idx="17">
                  <c:v>24.173249729449292</c:v>
                </c:pt>
                <c:pt idx="18">
                  <c:v>19.285699283809041</c:v>
                </c:pt>
                <c:pt idx="19">
                  <c:v>15.97629049170858</c:v>
                </c:pt>
                <c:pt idx="20">
                  <c:v>13.392320164739731</c:v>
                </c:pt>
                <c:pt idx="21">
                  <c:v>10.612136256589187</c:v>
                </c:pt>
                <c:pt idx="22">
                  <c:v>8.970167665134392</c:v>
                </c:pt>
                <c:pt idx="23">
                  <c:v>7.5603680889375369</c:v>
                </c:pt>
                <c:pt idx="24">
                  <c:v>6.5057655762041593</c:v>
                </c:pt>
                <c:pt idx="25">
                  <c:v>5.1022998689193884</c:v>
                </c:pt>
                <c:pt idx="26">
                  <c:v>4.2716437633488873</c:v>
                </c:pt>
                <c:pt idx="27">
                  <c:v>3.6600227371244896</c:v>
                </c:pt>
                <c:pt idx="28">
                  <c:v>2.9543264773911964</c:v>
                </c:pt>
                <c:pt idx="29">
                  <c:v>2.5408864470037966</c:v>
                </c:pt>
                <c:pt idx="30">
                  <c:v>2.3452594043001094</c:v>
                </c:pt>
                <c:pt idx="31">
                  <c:v>1.8996544816927015</c:v>
                </c:pt>
                <c:pt idx="32">
                  <c:v>1.5867411906112523</c:v>
                </c:pt>
                <c:pt idx="33">
                  <c:v>1.4973097677790759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'Figura 3'!$G$5</c:f>
              <c:strCache>
                <c:ptCount val="1"/>
                <c:pt idx="0">
                  <c:v>2017</c:v>
                </c:pt>
              </c:strCache>
            </c:strRef>
          </c:tx>
          <c:spPr>
            <a:ln w="34925">
              <a:solidFill>
                <a:schemeClr val="tx1">
                  <a:lumMod val="50000"/>
                  <a:lumOff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'Figura 3'!$A$7:$A$40</c:f>
              <c:numCache>
                <c:formatCode>General</c:formatCode>
                <c:ptCount val="34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</c:numCache>
            </c:numRef>
          </c:cat>
          <c:val>
            <c:numRef>
              <c:f>'Figura 3'!$G$7:$G$40</c:f>
              <c:numCache>
                <c:formatCode>General</c:formatCode>
                <c:ptCount val="34"/>
                <c:pt idx="0" formatCode="0.000000">
                  <c:v>0</c:v>
                </c:pt>
                <c:pt idx="1">
                  <c:v>7.1462133108942238E-3</c:v>
                </c:pt>
                <c:pt idx="2">
                  <c:v>1.8118709904714998</c:v>
                </c:pt>
                <c:pt idx="3">
                  <c:v>2.8270123179527835</c:v>
                </c:pt>
                <c:pt idx="4">
                  <c:v>4.2424631998457283</c:v>
                </c:pt>
                <c:pt idx="5">
                  <c:v>6.1689327568551597</c:v>
                </c:pt>
                <c:pt idx="6">
                  <c:v>8.5425579824363886</c:v>
                </c:pt>
                <c:pt idx="7">
                  <c:v>12.017420628590346</c:v>
                </c:pt>
                <c:pt idx="8">
                  <c:v>16.711646424398474</c:v>
                </c:pt>
                <c:pt idx="9">
                  <c:v>22.710815296013109</c:v>
                </c:pt>
                <c:pt idx="10">
                  <c:v>28.371190270549356</c:v>
                </c:pt>
                <c:pt idx="11">
                  <c:v>33.71532941861944</c:v>
                </c:pt>
                <c:pt idx="12">
                  <c:v>36.838675203775601</c:v>
                </c:pt>
                <c:pt idx="13">
                  <c:v>38.549842818245061</c:v>
                </c:pt>
                <c:pt idx="14">
                  <c:v>37.608707373999586</c:v>
                </c:pt>
                <c:pt idx="15">
                  <c:v>33.943349408590244</c:v>
                </c:pt>
                <c:pt idx="16">
                  <c:v>29.890539208785022</c:v>
                </c:pt>
                <c:pt idx="17">
                  <c:v>25.630944923278538</c:v>
                </c:pt>
                <c:pt idx="18">
                  <c:v>21.301672321419812</c:v>
                </c:pt>
                <c:pt idx="19">
                  <c:v>18.46325767898692</c:v>
                </c:pt>
                <c:pt idx="20">
                  <c:v>14.42514412339146</c:v>
                </c:pt>
                <c:pt idx="21">
                  <c:v>11.972799811328171</c:v>
                </c:pt>
                <c:pt idx="22">
                  <c:v>10.065863522349556</c:v>
                </c:pt>
                <c:pt idx="23">
                  <c:v>8.6307081896686544</c:v>
                </c:pt>
                <c:pt idx="24">
                  <c:v>7.3878518079760109</c:v>
                </c:pt>
                <c:pt idx="25">
                  <c:v>6.1323363493573435</c:v>
                </c:pt>
                <c:pt idx="26">
                  <c:v>5.1751512243585873</c:v>
                </c:pt>
                <c:pt idx="27">
                  <c:v>4.6257906033816338</c:v>
                </c:pt>
                <c:pt idx="28">
                  <c:v>3.9877275142819184</c:v>
                </c:pt>
                <c:pt idx="29">
                  <c:v>3.5134813428394347</c:v>
                </c:pt>
                <c:pt idx="30">
                  <c:v>2.9537891768821956</c:v>
                </c:pt>
                <c:pt idx="31">
                  <c:v>2.5332347623089553</c:v>
                </c:pt>
                <c:pt idx="32">
                  <c:v>2.2918855621235332</c:v>
                </c:pt>
                <c:pt idx="33">
                  <c:v>2.031923644557641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9885168"/>
        <c:axId val="299885728"/>
      </c:lineChart>
      <c:catAx>
        <c:axId val="299885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99885728"/>
        <c:crosses val="autoZero"/>
        <c:auto val="1"/>
        <c:lblAlgn val="ctr"/>
        <c:lblOffset val="100"/>
        <c:noMultiLvlLbl val="0"/>
      </c:catAx>
      <c:valAx>
        <c:axId val="299885728"/>
        <c:scaling>
          <c:orientation val="minMax"/>
          <c:max val="60"/>
        </c:scaling>
        <c:delete val="0"/>
        <c:axPos val="l"/>
        <c:numFmt formatCode="General" sourceLinked="1"/>
        <c:majorTickMark val="out"/>
        <c:minorTickMark val="none"/>
        <c:tickLblPos val="nextTo"/>
        <c:crossAx val="2998851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819662058371736"/>
          <c:y val="0.30663438388030956"/>
          <c:w val="0.16278072866809173"/>
          <c:h val="0.1869034975279252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499865169612E-2"/>
          <c:y val="4.5092838196286469E-2"/>
          <c:w val="0.93205654199605126"/>
          <c:h val="0.80371352785145889"/>
        </c:manualLayout>
      </c:layout>
      <c:lineChart>
        <c:grouping val="standard"/>
        <c:varyColors val="0"/>
        <c:ser>
          <c:idx val="0"/>
          <c:order val="0"/>
          <c:tx>
            <c:strRef>
              <c:f>'Figura 4'!$B$3</c:f>
              <c:strCache>
                <c:ptCount val="1"/>
                <c:pt idx="0">
                  <c:v>1995</c:v>
                </c:pt>
              </c:strCache>
            </c:strRef>
          </c:tx>
          <c:spPr>
            <a:ln w="34925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'[2]Figura 4 OK'!$A$4:$A$41</c:f>
              <c:numCache>
                <c:formatCode>General</c:formatCode>
                <c:ptCount val="38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</c:numCache>
            </c:numRef>
          </c:cat>
          <c:val>
            <c:numRef>
              <c:f>'Figura 4'!$B$4:$B$41</c:f>
              <c:numCache>
                <c:formatCode>0.000</c:formatCode>
                <c:ptCount val="38"/>
                <c:pt idx="0">
                  <c:v>3.6082388119539617E-3</c:v>
                </c:pt>
                <c:pt idx="1">
                  <c:v>1.3786079988735366E-2</c:v>
                </c:pt>
                <c:pt idx="2">
                  <c:v>9.4843708255410109E-2</c:v>
                </c:pt>
                <c:pt idx="3">
                  <c:v>3.2587138244258682</c:v>
                </c:pt>
                <c:pt idx="4">
                  <c:v>5.793335677308888</c:v>
                </c:pt>
                <c:pt idx="5">
                  <c:v>8.885624161639333</c:v>
                </c:pt>
                <c:pt idx="6">
                  <c:v>14.615759957071155</c:v>
                </c:pt>
                <c:pt idx="7">
                  <c:v>20.163905849768309</c:v>
                </c:pt>
                <c:pt idx="8">
                  <c:v>26.346371001891423</c:v>
                </c:pt>
                <c:pt idx="9">
                  <c:v>35.108360284868617</c:v>
                </c:pt>
                <c:pt idx="10">
                  <c:v>44.354637455401964</c:v>
                </c:pt>
                <c:pt idx="11">
                  <c:v>55.440676642457206</c:v>
                </c:pt>
                <c:pt idx="12">
                  <c:v>66.313881597937808</c:v>
                </c:pt>
                <c:pt idx="13">
                  <c:v>75.613017933590697</c:v>
                </c:pt>
                <c:pt idx="14">
                  <c:v>85.072949084336159</c:v>
                </c:pt>
                <c:pt idx="15">
                  <c:v>89.077371919019313</c:v>
                </c:pt>
                <c:pt idx="16">
                  <c:v>90.317961430343601</c:v>
                </c:pt>
                <c:pt idx="17">
                  <c:v>90.687264251523857</c:v>
                </c:pt>
                <c:pt idx="18">
                  <c:v>85.274082836686105</c:v>
                </c:pt>
                <c:pt idx="19">
                  <c:v>77.40085341505835</c:v>
                </c:pt>
                <c:pt idx="20">
                  <c:v>67.075580857433636</c:v>
                </c:pt>
                <c:pt idx="21">
                  <c:v>58.830030122663977</c:v>
                </c:pt>
                <c:pt idx="22">
                  <c:v>49.120003842043964</c:v>
                </c:pt>
                <c:pt idx="23">
                  <c:v>39.721458735864509</c:v>
                </c:pt>
                <c:pt idx="24">
                  <c:v>30.828326570624412</c:v>
                </c:pt>
                <c:pt idx="25">
                  <c:v>23.466513241786437</c:v>
                </c:pt>
                <c:pt idx="26">
                  <c:v>17.652141695074313</c:v>
                </c:pt>
                <c:pt idx="27">
                  <c:v>12.499380056414864</c:v>
                </c:pt>
                <c:pt idx="28">
                  <c:v>8.3705856441583073</c:v>
                </c:pt>
                <c:pt idx="29">
                  <c:v>5.1872950415423009</c:v>
                </c:pt>
                <c:pt idx="30">
                  <c:v>3.1946780050327912</c:v>
                </c:pt>
                <c:pt idx="31">
                  <c:v>1.9304060631618776</c:v>
                </c:pt>
                <c:pt idx="32">
                  <c:v>0.81811071899892351</c:v>
                </c:pt>
                <c:pt idx="33">
                  <c:v>0.29476609656387448</c:v>
                </c:pt>
                <c:pt idx="34">
                  <c:v>0.17036659654391528</c:v>
                </c:pt>
                <c:pt idx="35">
                  <c:v>4.9483982398642663E-2</c:v>
                </c:pt>
                <c:pt idx="36">
                  <c:v>1.384636519312143E-2</c:v>
                </c:pt>
                <c:pt idx="37">
                  <c:v>1.8420299474488647E-2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'Figura 4'!$C$3</c:f>
              <c:strCache>
                <c:ptCount val="1"/>
                <c:pt idx="0">
                  <c:v>2010 it</c:v>
                </c:pt>
              </c:strCache>
            </c:strRef>
          </c:tx>
          <c:spPr>
            <a:ln w="34925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numRef>
              <c:f>'[2]Figura 4 OK'!$A$4:$A$41</c:f>
              <c:numCache>
                <c:formatCode>General</c:formatCode>
                <c:ptCount val="38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</c:numCache>
            </c:numRef>
          </c:cat>
          <c:val>
            <c:numRef>
              <c:f>'Figura 4'!$C$4:$C$41</c:f>
              <c:numCache>
                <c:formatCode>General</c:formatCode>
                <c:ptCount val="38"/>
                <c:pt idx="0">
                  <c:v>4.0156933295318106E-3</c:v>
                </c:pt>
                <c:pt idx="1">
                  <c:v>4.0012643995502575E-3</c:v>
                </c:pt>
                <c:pt idx="2">
                  <c:v>5.5749461918139877E-2</c:v>
                </c:pt>
                <c:pt idx="3">
                  <c:v>2.3078977273834793</c:v>
                </c:pt>
                <c:pt idx="4">
                  <c:v>4.554013884464517</c:v>
                </c:pt>
                <c:pt idx="5">
                  <c:v>7.179282219804457</c:v>
                </c:pt>
                <c:pt idx="6">
                  <c:v>10.907291712821422</c:v>
                </c:pt>
                <c:pt idx="7">
                  <c:v>13.840920064154385</c:v>
                </c:pt>
                <c:pt idx="8">
                  <c:v>17.770914800331791</c:v>
                </c:pt>
                <c:pt idx="9">
                  <c:v>22.205255455875804</c:v>
                </c:pt>
                <c:pt idx="10">
                  <c:v>27.711016929877101</c:v>
                </c:pt>
                <c:pt idx="11">
                  <c:v>34.219968017334459</c:v>
                </c:pt>
                <c:pt idx="12">
                  <c:v>42.988500765652539</c:v>
                </c:pt>
                <c:pt idx="13">
                  <c:v>53.657378199629974</c:v>
                </c:pt>
                <c:pt idx="14">
                  <c:v>64.888252988683078</c:v>
                </c:pt>
                <c:pt idx="15">
                  <c:v>76.035377688709403</c:v>
                </c:pt>
                <c:pt idx="16">
                  <c:v>87.809270343771232</c:v>
                </c:pt>
                <c:pt idx="17">
                  <c:v>95.243004655508486</c:v>
                </c:pt>
                <c:pt idx="18">
                  <c:v>99.081311642887627</c:v>
                </c:pt>
                <c:pt idx="19">
                  <c:v>100.36189586738267</c:v>
                </c:pt>
                <c:pt idx="20">
                  <c:v>97.313037797271718</c:v>
                </c:pt>
                <c:pt idx="21">
                  <c:v>93.321438313472427</c:v>
                </c:pt>
                <c:pt idx="22">
                  <c:v>85.842625166457978</c:v>
                </c:pt>
                <c:pt idx="23">
                  <c:v>75.446749527629891</c:v>
                </c:pt>
                <c:pt idx="24">
                  <c:v>62.519230906840122</c:v>
                </c:pt>
                <c:pt idx="25">
                  <c:v>50.949035720609324</c:v>
                </c:pt>
                <c:pt idx="26">
                  <c:v>38.945645162417129</c:v>
                </c:pt>
                <c:pt idx="27">
                  <c:v>28.323716689300824</c:v>
                </c:pt>
                <c:pt idx="28">
                  <c:v>19.413951821277308</c:v>
                </c:pt>
                <c:pt idx="29">
                  <c:v>11.946606812959805</c:v>
                </c:pt>
                <c:pt idx="30">
                  <c:v>6.8308446746987421</c:v>
                </c:pt>
                <c:pt idx="31">
                  <c:v>3.792673027068076</c:v>
                </c:pt>
                <c:pt idx="32">
                  <c:v>1.9172118940626952</c:v>
                </c:pt>
                <c:pt idx="33">
                  <c:v>0.99499963046022599</c:v>
                </c:pt>
                <c:pt idx="34">
                  <c:v>0.53998733106646346</c:v>
                </c:pt>
                <c:pt idx="35">
                  <c:v>0.3232058243105041</c:v>
                </c:pt>
                <c:pt idx="36">
                  <c:v>0.19554353861381357</c:v>
                </c:pt>
                <c:pt idx="37">
                  <c:v>0.19062024609816447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'Figura 4'!$D$3</c:f>
              <c:strCache>
                <c:ptCount val="1"/>
                <c:pt idx="0">
                  <c:v>2017</c:v>
                </c:pt>
              </c:strCache>
            </c:strRef>
          </c:tx>
          <c:spPr>
            <a:ln w="34925">
              <a:solidFill>
                <a:srgbClr val="00B0F0"/>
              </a:solidFill>
              <a:prstDash val="solid"/>
            </a:ln>
          </c:spPr>
          <c:marker>
            <c:symbol val="none"/>
          </c:marker>
          <c:cat>
            <c:numRef>
              <c:f>'[2]Figura 4 OK'!$A$4:$A$41</c:f>
              <c:numCache>
                <c:formatCode>General</c:formatCode>
                <c:ptCount val="38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</c:numCache>
            </c:numRef>
          </c:cat>
          <c:val>
            <c:numRef>
              <c:f>'Figura 4'!$D$4:$D$41</c:f>
              <c:numCache>
                <c:formatCode>0.000</c:formatCode>
                <c:ptCount val="38"/>
                <c:pt idx="0">
                  <c:v>0</c:v>
                </c:pt>
                <c:pt idx="1">
                  <c:v>2.1713876252619238E-2</c:v>
                </c:pt>
                <c:pt idx="2">
                  <c:v>0.14471020876256491</c:v>
                </c:pt>
                <c:pt idx="3">
                  <c:v>1.5549042036030885</c:v>
                </c:pt>
                <c:pt idx="4">
                  <c:v>3.2479539498014245</c:v>
                </c:pt>
                <c:pt idx="5">
                  <c:v>5.9604803615114026</c:v>
                </c:pt>
                <c:pt idx="6">
                  <c:v>10.773499988340369</c:v>
                </c:pt>
                <c:pt idx="7">
                  <c:v>15.630691435795248</c:v>
                </c:pt>
                <c:pt idx="8">
                  <c:v>20.512145864148366</c:v>
                </c:pt>
                <c:pt idx="9">
                  <c:v>25.729706147264128</c:v>
                </c:pt>
                <c:pt idx="10">
                  <c:v>31.393495909857339</c:v>
                </c:pt>
                <c:pt idx="11">
                  <c:v>38.239129249182348</c:v>
                </c:pt>
                <c:pt idx="12">
                  <c:v>46.469921313685674</c:v>
                </c:pt>
                <c:pt idx="13">
                  <c:v>55.196657413574954</c:v>
                </c:pt>
                <c:pt idx="14">
                  <c:v>65.07177935210909</c:v>
                </c:pt>
                <c:pt idx="15">
                  <c:v>73.300531561667029</c:v>
                </c:pt>
                <c:pt idx="16">
                  <c:v>82.729664274514448</c:v>
                </c:pt>
                <c:pt idx="17">
                  <c:v>88.873140709130269</c:v>
                </c:pt>
                <c:pt idx="18">
                  <c:v>92.06135414830517</c:v>
                </c:pt>
                <c:pt idx="19">
                  <c:v>93.434698953493836</c:v>
                </c:pt>
                <c:pt idx="20">
                  <c:v>90.614131726178897</c:v>
                </c:pt>
                <c:pt idx="21">
                  <c:v>86.619326502783935</c:v>
                </c:pt>
                <c:pt idx="22">
                  <c:v>81.281061397658476</c:v>
                </c:pt>
                <c:pt idx="23">
                  <c:v>72.063717568024757</c:v>
                </c:pt>
                <c:pt idx="24">
                  <c:v>61.664242757753236</c:v>
                </c:pt>
                <c:pt idx="25">
                  <c:v>50.557687988345585</c:v>
                </c:pt>
                <c:pt idx="26">
                  <c:v>40.564569102209049</c:v>
                </c:pt>
                <c:pt idx="27">
                  <c:v>31.191866653092578</c:v>
                </c:pt>
                <c:pt idx="28">
                  <c:v>21.33044266973431</c:v>
                </c:pt>
                <c:pt idx="29">
                  <c:v>14.051075755698122</c:v>
                </c:pt>
                <c:pt idx="30">
                  <c:v>8.8582953659899299</c:v>
                </c:pt>
                <c:pt idx="31">
                  <c:v>5.1086920419821977</c:v>
                </c:pt>
                <c:pt idx="32">
                  <c:v>3.1769095319599563</c:v>
                </c:pt>
                <c:pt idx="33">
                  <c:v>1.6714923497474838</c:v>
                </c:pt>
                <c:pt idx="34">
                  <c:v>1.0708950796630332</c:v>
                </c:pt>
                <c:pt idx="35">
                  <c:v>0.64966834831848186</c:v>
                </c:pt>
                <c:pt idx="36">
                  <c:v>0.38875067755836518</c:v>
                </c:pt>
                <c:pt idx="37">
                  <c:v>0.26104015534878255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'Figura 4'!$E$3</c:f>
              <c:strCache>
                <c:ptCount val="1"/>
                <c:pt idx="0">
                  <c:v>2017it</c:v>
                </c:pt>
              </c:strCache>
            </c:strRef>
          </c:tx>
          <c:spPr>
            <a:ln w="34925">
              <a:solidFill>
                <a:srgbClr val="969696"/>
              </a:solidFill>
              <a:prstDash val="sysDot"/>
            </a:ln>
          </c:spPr>
          <c:marker>
            <c:symbol val="none"/>
          </c:marker>
          <c:cat>
            <c:numRef>
              <c:f>'[2]Figura 4 OK'!$A$4:$A$41</c:f>
              <c:numCache>
                <c:formatCode>General</c:formatCode>
                <c:ptCount val="38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</c:numCache>
            </c:numRef>
          </c:cat>
          <c:val>
            <c:numRef>
              <c:f>'Figura 4'!$E$4:$E$41</c:f>
              <c:numCache>
                <c:formatCode>0.000</c:formatCode>
                <c:ptCount val="38"/>
                <c:pt idx="0">
                  <c:v>0</c:v>
                </c:pt>
                <c:pt idx="1">
                  <c:v>1.9570773789254078E-2</c:v>
                </c:pt>
                <c:pt idx="2">
                  <c:v>0.13291010585899019</c:v>
                </c:pt>
                <c:pt idx="3">
                  <c:v>1.3257242686775417</c:v>
                </c:pt>
                <c:pt idx="4">
                  <c:v>2.7715426645796462</c:v>
                </c:pt>
                <c:pt idx="5">
                  <c:v>4.8314687085097621</c:v>
                </c:pt>
                <c:pt idx="6">
                  <c:v>7.666545928575994</c:v>
                </c:pt>
                <c:pt idx="7">
                  <c:v>10.804296058706322</c:v>
                </c:pt>
                <c:pt idx="8">
                  <c:v>13.937363801482308</c:v>
                </c:pt>
                <c:pt idx="9">
                  <c:v>17.521541521611656</c:v>
                </c:pt>
                <c:pt idx="10">
                  <c:v>21.864764650368592</c:v>
                </c:pt>
                <c:pt idx="11">
                  <c:v>27.574465554221479</c:v>
                </c:pt>
                <c:pt idx="12">
                  <c:v>35.304077578813889</c:v>
                </c:pt>
                <c:pt idx="13">
                  <c:v>44.444770728412642</c:v>
                </c:pt>
                <c:pt idx="14">
                  <c:v>54.997624650602674</c:v>
                </c:pt>
                <c:pt idx="15">
                  <c:v>64.977805412425653</c:v>
                </c:pt>
                <c:pt idx="16">
                  <c:v>76.514891206433816</c:v>
                </c:pt>
                <c:pt idx="17">
                  <c:v>84.901418096773767</c:v>
                </c:pt>
                <c:pt idx="18">
                  <c:v>91.065033333945522</c:v>
                </c:pt>
                <c:pt idx="19">
                  <c:v>94.191427721816737</c:v>
                </c:pt>
                <c:pt idx="20">
                  <c:v>92.047030617294283</c:v>
                </c:pt>
                <c:pt idx="21">
                  <c:v>89.162237528092547</c:v>
                </c:pt>
                <c:pt idx="22">
                  <c:v>83.939155494629674</c:v>
                </c:pt>
                <c:pt idx="23">
                  <c:v>74.347261764520013</c:v>
                </c:pt>
                <c:pt idx="24">
                  <c:v>63.494702240177659</c:v>
                </c:pt>
                <c:pt idx="25">
                  <c:v>51.986726919596222</c:v>
                </c:pt>
                <c:pt idx="26">
                  <c:v>41.318066021594113</c:v>
                </c:pt>
                <c:pt idx="27">
                  <c:v>31.840633218489614</c:v>
                </c:pt>
                <c:pt idx="28">
                  <c:v>21.623021560813477</c:v>
                </c:pt>
                <c:pt idx="29">
                  <c:v>14.200405966528818</c:v>
                </c:pt>
                <c:pt idx="30">
                  <c:v>8.9577845069234154</c:v>
                </c:pt>
                <c:pt idx="31">
                  <c:v>5.1893507724077397</c:v>
                </c:pt>
                <c:pt idx="32">
                  <c:v>3.2304988459226425</c:v>
                </c:pt>
                <c:pt idx="33">
                  <c:v>1.7381552485550584</c:v>
                </c:pt>
                <c:pt idx="34">
                  <c:v>1.0739623910103031</c:v>
                </c:pt>
                <c:pt idx="35">
                  <c:v>0.66454888169580384</c:v>
                </c:pt>
                <c:pt idx="36">
                  <c:v>0.40493756841664963</c:v>
                </c:pt>
                <c:pt idx="37">
                  <c:v>0.25991215406019913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119520"/>
        <c:axId val="300120080"/>
      </c:lineChart>
      <c:catAx>
        <c:axId val="300119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età</a:t>
                </a:r>
              </a:p>
            </c:rich>
          </c:tx>
          <c:layout>
            <c:manualLayout>
              <c:xMode val="edge"/>
              <c:yMode val="edge"/>
              <c:x val="0.51045332748040639"/>
              <c:y val="0.923076983798077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300120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0120080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30011952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t"/>
      <c:layout>
        <c:manualLayout>
          <c:xMode val="edge"/>
          <c:yMode val="edge"/>
          <c:x val="0.22554619696928127"/>
          <c:y val="6.3660477453580902E-2"/>
          <c:w val="0.5489076060614374"/>
          <c:h val="5.4920389593210661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'Figura 5'!$C$1</c:f>
              <c:strCache>
                <c:ptCount val="1"/>
                <c:pt idx="0">
                  <c:v>fx1_straniere_2010</c:v>
                </c:pt>
              </c:strCache>
            </c:strRef>
          </c:tx>
          <c:spPr>
            <a:ln w="34925">
              <a:solidFill>
                <a:schemeClr val="tx1">
                  <a:lumMod val="65000"/>
                  <a:lumOff val="35000"/>
                </a:schemeClr>
              </a:solidFill>
              <a:prstDash val="lgDashDot"/>
            </a:ln>
          </c:spPr>
          <c:marker>
            <c:symbol val="none"/>
          </c:marker>
          <c:cat>
            <c:numRef>
              <c:f>'Figura 5'!$B$7:$B$42</c:f>
              <c:numCache>
                <c:formatCode>General</c:formatCode>
                <c:ptCount val="36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</c:numCache>
            </c:numRef>
          </c:cat>
          <c:val>
            <c:numRef>
              <c:f>'Figura 5'!$C$7:$C$42</c:f>
              <c:numCache>
                <c:formatCode>General</c:formatCode>
                <c:ptCount val="36"/>
                <c:pt idx="0">
                  <c:v>0.16283992835043151</c:v>
                </c:pt>
                <c:pt idx="1">
                  <c:v>4.49475155534848</c:v>
                </c:pt>
                <c:pt idx="2">
                  <c:v>8.2679022278944601</c:v>
                </c:pt>
                <c:pt idx="3">
                  <c:v>20.257826887661142</c:v>
                </c:pt>
                <c:pt idx="4">
                  <c:v>54.273253589737052</c:v>
                </c:pt>
                <c:pt idx="5">
                  <c:v>77.156499620688123</c:v>
                </c:pt>
                <c:pt idx="6">
                  <c:v>88.234144816537068</c:v>
                </c:pt>
                <c:pt idx="7">
                  <c:v>91.94027810994568</c:v>
                </c:pt>
                <c:pt idx="8">
                  <c:v>89.380327113568299</c:v>
                </c:pt>
                <c:pt idx="9">
                  <c:v>85.434909101230431</c:v>
                </c:pt>
                <c:pt idx="10">
                  <c:v>81.875180356252784</c:v>
                </c:pt>
                <c:pt idx="11">
                  <c:v>76.722532588454371</c:v>
                </c:pt>
                <c:pt idx="12">
                  <c:v>69.308079753034846</c:v>
                </c:pt>
                <c:pt idx="13">
                  <c:v>61.683683704822137</c:v>
                </c:pt>
                <c:pt idx="14">
                  <c:v>54.909676265426576</c:v>
                </c:pt>
                <c:pt idx="15">
                  <c:v>50.079934565193142</c:v>
                </c:pt>
                <c:pt idx="16">
                  <c:v>43.706906626154023</c:v>
                </c:pt>
                <c:pt idx="17">
                  <c:v>37.605655039069084</c:v>
                </c:pt>
                <c:pt idx="18">
                  <c:v>32.061717035883646</c:v>
                </c:pt>
                <c:pt idx="19">
                  <c:v>28.583794860923408</c:v>
                </c:pt>
                <c:pt idx="20">
                  <c:v>25.05480154843524</c:v>
                </c:pt>
                <c:pt idx="21">
                  <c:v>22.084320132705781</c:v>
                </c:pt>
                <c:pt idx="22">
                  <c:v>19.680739340474691</c:v>
                </c:pt>
                <c:pt idx="23">
                  <c:v>15.567487983371585</c:v>
                </c:pt>
                <c:pt idx="24">
                  <c:v>12.359133961776569</c:v>
                </c:pt>
                <c:pt idx="25">
                  <c:v>9.800002284382817</c:v>
                </c:pt>
                <c:pt idx="26">
                  <c:v>7.2198015704218061</c:v>
                </c:pt>
                <c:pt idx="27">
                  <c:v>4.774953838192574</c:v>
                </c:pt>
                <c:pt idx="28">
                  <c:v>3.2108643015054215</c:v>
                </c:pt>
                <c:pt idx="29">
                  <c:v>2.5196665836543954</c:v>
                </c:pt>
                <c:pt idx="30">
                  <c:v>1.0769092703939693</c:v>
                </c:pt>
                <c:pt idx="31">
                  <c:v>0.553063356480059</c:v>
                </c:pt>
                <c:pt idx="32">
                  <c:v>0.25615984374249534</c:v>
                </c:pt>
                <c:pt idx="33">
                  <c:v>6.696129637069774E-2</c:v>
                </c:pt>
                <c:pt idx="34">
                  <c:v>3.4501794093292848E-2</c:v>
                </c:pt>
                <c:pt idx="35">
                  <c:v>7.1951504685841744E-2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'Figura 5'!$D$1</c:f>
              <c:strCache>
                <c:ptCount val="1"/>
                <c:pt idx="0">
                  <c:v>fx1_straniere_2017</c:v>
                </c:pt>
              </c:strCache>
            </c:strRef>
          </c:tx>
          <c:spPr>
            <a:ln w="34925">
              <a:solidFill>
                <a:schemeClr val="tx1">
                  <a:lumMod val="50000"/>
                  <a:lumOff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'Figura 5'!$B$7:$B$42</c:f>
              <c:numCache>
                <c:formatCode>General</c:formatCode>
                <c:ptCount val="36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</c:numCache>
            </c:numRef>
          </c:cat>
          <c:val>
            <c:numRef>
              <c:f>'Figura 5'!$D$7:$D$42</c:f>
              <c:numCache>
                <c:formatCode>General</c:formatCode>
                <c:ptCount val="36"/>
                <c:pt idx="0">
                  <c:v>0.29122679286494357</c:v>
                </c:pt>
                <c:pt idx="1">
                  <c:v>3.0427651127962534</c:v>
                </c:pt>
                <c:pt idx="2">
                  <c:v>6.3920795885999908</c:v>
                </c:pt>
                <c:pt idx="3">
                  <c:v>12.085368989457445</c:v>
                </c:pt>
                <c:pt idx="4">
                  <c:v>32.370783790342152</c:v>
                </c:pt>
                <c:pt idx="5">
                  <c:v>43.570692791548865</c:v>
                </c:pt>
                <c:pt idx="6">
                  <c:v>53.408658372899012</c:v>
                </c:pt>
                <c:pt idx="7">
                  <c:v>57.747066398244371</c:v>
                </c:pt>
                <c:pt idx="8">
                  <c:v>56.804304056507242</c:v>
                </c:pt>
                <c:pt idx="9">
                  <c:v>58.431390094402936</c:v>
                </c:pt>
                <c:pt idx="10">
                  <c:v>57.438022087408022</c:v>
                </c:pt>
                <c:pt idx="11">
                  <c:v>54.135120098691374</c:v>
                </c:pt>
                <c:pt idx="12">
                  <c:v>48.44926066300112</c:v>
                </c:pt>
                <c:pt idx="13">
                  <c:v>45.859995188838106</c:v>
                </c:pt>
                <c:pt idx="14">
                  <c:v>42.056903646941961</c:v>
                </c:pt>
                <c:pt idx="15">
                  <c:v>37.902361883385197</c:v>
                </c:pt>
                <c:pt idx="16">
                  <c:v>31.66111870404065</c:v>
                </c:pt>
                <c:pt idx="17">
                  <c:v>29.446241073432706</c:v>
                </c:pt>
                <c:pt idx="18">
                  <c:v>25.416905313311918</c:v>
                </c:pt>
                <c:pt idx="19">
                  <c:v>22.273136404549547</c:v>
                </c:pt>
                <c:pt idx="20">
                  <c:v>19.402286986113577</c:v>
                </c:pt>
                <c:pt idx="21">
                  <c:v>17.937291613234162</c:v>
                </c:pt>
                <c:pt idx="22">
                  <c:v>15.365997356729988</c:v>
                </c:pt>
                <c:pt idx="23">
                  <c:v>12.224820578985566</c:v>
                </c:pt>
                <c:pt idx="24">
                  <c:v>11.063682224625776</c:v>
                </c:pt>
                <c:pt idx="25">
                  <c:v>8.2364137071441199</c:v>
                </c:pt>
                <c:pt idx="26">
                  <c:v>6.7193098529828754</c:v>
                </c:pt>
                <c:pt idx="27">
                  <c:v>4.3530577576443941</c:v>
                </c:pt>
                <c:pt idx="28">
                  <c:v>2.8572223716801024</c:v>
                </c:pt>
                <c:pt idx="29">
                  <c:v>1.5135694373928288</c:v>
                </c:pt>
                <c:pt idx="30">
                  <c:v>1.0112796577207313</c:v>
                </c:pt>
                <c:pt idx="31">
                  <c:v>0.45665726879243934</c:v>
                </c:pt>
                <c:pt idx="32">
                  <c:v>0.4214582455295322</c:v>
                </c:pt>
                <c:pt idx="33">
                  <c:v>0.23860891005438295</c:v>
                </c:pt>
                <c:pt idx="34">
                  <c:v>0.14117884334190492</c:v>
                </c:pt>
                <c:pt idx="35">
                  <c:v>0.20458497664321518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'Figura 5'!$E$1</c:f>
              <c:strCache>
                <c:ptCount val="1"/>
                <c:pt idx="0">
                  <c:v>fx1_italiane_2010</c:v>
                </c:pt>
              </c:strCache>
            </c:strRef>
          </c:tx>
          <c:spPr>
            <a:ln w="34925">
              <a:solidFill>
                <a:schemeClr val="tx2"/>
              </a:solidFill>
              <a:prstDash val="sysDot"/>
            </a:ln>
          </c:spPr>
          <c:marker>
            <c:symbol val="none"/>
          </c:marker>
          <c:cat>
            <c:numRef>
              <c:f>'Figura 5'!$B$7:$B$42</c:f>
              <c:numCache>
                <c:formatCode>General</c:formatCode>
                <c:ptCount val="36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</c:numCache>
            </c:numRef>
          </c:cat>
          <c:val>
            <c:numRef>
              <c:f>'Figura 5'!$E$7:$E$42</c:f>
              <c:numCache>
                <c:formatCode>General</c:formatCode>
                <c:ptCount val="36"/>
                <c:pt idx="0">
                  <c:v>4.3803148649967046E-2</c:v>
                </c:pt>
                <c:pt idx="1">
                  <c:v>1.3059894234349081</c:v>
                </c:pt>
                <c:pt idx="2">
                  <c:v>2.6653044837056403</c:v>
                </c:pt>
                <c:pt idx="3">
                  <c:v>3.682157633353317</c:v>
                </c:pt>
                <c:pt idx="4">
                  <c:v>6.258584784438832</c:v>
                </c:pt>
                <c:pt idx="5">
                  <c:v>8.2431354993146133</c:v>
                </c:pt>
                <c:pt idx="6">
                  <c:v>10.975826519729825</c:v>
                </c:pt>
                <c:pt idx="7">
                  <c:v>13.911500847714539</c:v>
                </c:pt>
                <c:pt idx="8">
                  <c:v>17.430267557260589</c:v>
                </c:pt>
                <c:pt idx="9">
                  <c:v>21.467714946145197</c:v>
                </c:pt>
                <c:pt idx="10">
                  <c:v>27.921036664644188</c:v>
                </c:pt>
                <c:pt idx="11">
                  <c:v>34.503902290336072</c:v>
                </c:pt>
                <c:pt idx="12">
                  <c:v>41.657975711293645</c:v>
                </c:pt>
                <c:pt idx="13">
                  <c:v>47.290583887058602</c:v>
                </c:pt>
                <c:pt idx="14">
                  <c:v>53.177969269413445</c:v>
                </c:pt>
                <c:pt idx="15">
                  <c:v>55.3892746105643</c:v>
                </c:pt>
                <c:pt idx="16">
                  <c:v>53.913104652781072</c:v>
                </c:pt>
                <c:pt idx="17">
                  <c:v>51.275391081017979</c:v>
                </c:pt>
                <c:pt idx="18">
                  <c:v>46.268014987129163</c:v>
                </c:pt>
                <c:pt idx="19">
                  <c:v>40.966659243260622</c:v>
                </c:pt>
                <c:pt idx="20">
                  <c:v>35.172321268856955</c:v>
                </c:pt>
                <c:pt idx="21">
                  <c:v>29.894494976438697</c:v>
                </c:pt>
                <c:pt idx="22">
                  <c:v>23.091399580676786</c:v>
                </c:pt>
                <c:pt idx="23">
                  <c:v>17.985185497875854</c:v>
                </c:pt>
                <c:pt idx="24">
                  <c:v>13.550867567573862</c:v>
                </c:pt>
                <c:pt idx="25">
                  <c:v>9.9705181498358169</c:v>
                </c:pt>
                <c:pt idx="26">
                  <c:v>6.9008227904096255</c:v>
                </c:pt>
                <c:pt idx="27">
                  <c:v>4.4369878712526853</c:v>
                </c:pt>
                <c:pt idx="28">
                  <c:v>2.6579162158360865</c:v>
                </c:pt>
                <c:pt idx="29">
                  <c:v>1.5122683588942329</c:v>
                </c:pt>
                <c:pt idx="30">
                  <c:v>0.86674404680850148</c:v>
                </c:pt>
                <c:pt idx="31">
                  <c:v>0.48977808860791611</c:v>
                </c:pt>
                <c:pt idx="32">
                  <c:v>0.29307004720273871</c:v>
                </c:pt>
                <c:pt idx="33">
                  <c:v>0.16985999525807513</c:v>
                </c:pt>
                <c:pt idx="34">
                  <c:v>0.1110494169905608</c:v>
                </c:pt>
                <c:pt idx="35">
                  <c:v>0.1039746796899079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'Figura 5'!$F$1</c:f>
              <c:strCache>
                <c:ptCount val="1"/>
                <c:pt idx="0">
                  <c:v>fx1_italiane_2017</c:v>
                </c:pt>
              </c:strCache>
            </c:strRef>
          </c:tx>
          <c:spPr>
            <a:ln w="34925"/>
          </c:spPr>
          <c:marker>
            <c:symbol val="none"/>
          </c:marker>
          <c:cat>
            <c:numRef>
              <c:f>'Figura 5'!$B$7:$B$42</c:f>
              <c:numCache>
                <c:formatCode>General</c:formatCode>
                <c:ptCount val="36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</c:numCache>
            </c:numRef>
          </c:cat>
          <c:val>
            <c:numRef>
              <c:f>'Figura 5'!$F$7:$F$42</c:f>
              <c:numCache>
                <c:formatCode>General</c:formatCode>
                <c:ptCount val="36"/>
                <c:pt idx="0">
                  <c:v>8.2091535971729232E-2</c:v>
                </c:pt>
                <c:pt idx="1">
                  <c:v>0.66479467700448158</c:v>
                </c:pt>
                <c:pt idx="2">
                  <c:v>1.5131542124167427</c:v>
                </c:pt>
                <c:pt idx="3">
                  <c:v>2.3384308549187249</c:v>
                </c:pt>
                <c:pt idx="4">
                  <c:v>4.2303527812051467</c:v>
                </c:pt>
                <c:pt idx="5">
                  <c:v>6.0766875637848079</c:v>
                </c:pt>
                <c:pt idx="6">
                  <c:v>8.0143743696093672</c:v>
                </c:pt>
                <c:pt idx="7">
                  <c:v>10.0640742162159</c:v>
                </c:pt>
                <c:pt idx="8">
                  <c:v>12.783479104811894</c:v>
                </c:pt>
                <c:pt idx="9">
                  <c:v>16.504533170766159</c:v>
                </c:pt>
                <c:pt idx="10">
                  <c:v>21.604644173892648</c:v>
                </c:pt>
                <c:pt idx="11">
                  <c:v>27.816523999001571</c:v>
                </c:pt>
                <c:pt idx="12">
                  <c:v>34.319195401028949</c:v>
                </c:pt>
                <c:pt idx="13">
                  <c:v>39.786534609023896</c:v>
                </c:pt>
                <c:pt idx="14">
                  <c:v>45.980256498360902</c:v>
                </c:pt>
                <c:pt idx="15">
                  <c:v>49.239209990084426</c:v>
                </c:pt>
                <c:pt idx="16">
                  <c:v>50.142335029109809</c:v>
                </c:pt>
                <c:pt idx="17">
                  <c:v>48.578973328038948</c:v>
                </c:pt>
                <c:pt idx="18">
                  <c:v>43.761891818428921</c:v>
                </c:pt>
                <c:pt idx="19">
                  <c:v>39.198510524242032</c:v>
                </c:pt>
                <c:pt idx="20">
                  <c:v>34.727755315481168</c:v>
                </c:pt>
                <c:pt idx="21">
                  <c:v>28.619531347477277</c:v>
                </c:pt>
                <c:pt idx="22">
                  <c:v>23.518415126060962</c:v>
                </c:pt>
                <c:pt idx="23">
                  <c:v>18.49196289124901</c:v>
                </c:pt>
                <c:pt idx="24">
                  <c:v>14.386685837648447</c:v>
                </c:pt>
                <c:pt idx="25">
                  <c:v>11.686432392634087</c:v>
                </c:pt>
                <c:pt idx="26">
                  <c:v>8.0184948437117143</c:v>
                </c:pt>
                <c:pt idx="27">
                  <c:v>5.493903884356091</c:v>
                </c:pt>
                <c:pt idx="28">
                  <c:v>3.7359258252317962</c:v>
                </c:pt>
                <c:pt idx="29">
                  <c:v>2.2373109431511162</c:v>
                </c:pt>
                <c:pt idx="30">
                  <c:v>1.5762448204182211</c:v>
                </c:pt>
                <c:pt idx="31">
                  <c:v>0.93417279455850055</c:v>
                </c:pt>
                <c:pt idx="32">
                  <c:v>0.58436188922619425</c:v>
                </c:pt>
                <c:pt idx="33">
                  <c:v>0.39248524556530701</c:v>
                </c:pt>
                <c:pt idx="34">
                  <c:v>0.23584275962727944</c:v>
                </c:pt>
                <c:pt idx="35">
                  <c:v>0.1943880816080481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124560"/>
        <c:axId val="300125120"/>
      </c:lineChart>
      <c:catAx>
        <c:axId val="300124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00125120"/>
        <c:crosses val="autoZero"/>
        <c:auto val="1"/>
        <c:lblAlgn val="ctr"/>
        <c:lblOffset val="100"/>
        <c:noMultiLvlLbl val="0"/>
      </c:catAx>
      <c:valAx>
        <c:axId val="30012512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3001245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v>Un figlio</c:v>
          </c:tx>
          <c:cat>
            <c:numRef>
              <c:f>'Figura 6'!$A$2:$A$39</c:f>
              <c:numCache>
                <c:formatCode>General</c:formatCode>
                <c:ptCount val="38"/>
                <c:pt idx="0">
                  <c:v>1933</c:v>
                </c:pt>
                <c:pt idx="1">
                  <c:v>1934</c:v>
                </c:pt>
                <c:pt idx="2">
                  <c:v>1935</c:v>
                </c:pt>
                <c:pt idx="3">
                  <c:v>1936</c:v>
                </c:pt>
                <c:pt idx="4">
                  <c:v>1937</c:v>
                </c:pt>
                <c:pt idx="5">
                  <c:v>1938</c:v>
                </c:pt>
                <c:pt idx="6">
                  <c:v>1939</c:v>
                </c:pt>
                <c:pt idx="7">
                  <c:v>1940</c:v>
                </c:pt>
                <c:pt idx="8">
                  <c:v>1941</c:v>
                </c:pt>
                <c:pt idx="9">
                  <c:v>1942</c:v>
                </c:pt>
                <c:pt idx="10">
                  <c:v>1943</c:v>
                </c:pt>
                <c:pt idx="11">
                  <c:v>1944</c:v>
                </c:pt>
                <c:pt idx="12">
                  <c:v>1945</c:v>
                </c:pt>
                <c:pt idx="13">
                  <c:v>1946</c:v>
                </c:pt>
                <c:pt idx="14">
                  <c:v>1947</c:v>
                </c:pt>
                <c:pt idx="15">
                  <c:v>1948</c:v>
                </c:pt>
                <c:pt idx="16">
                  <c:v>1949</c:v>
                </c:pt>
                <c:pt idx="17">
                  <c:v>1950</c:v>
                </c:pt>
                <c:pt idx="18">
                  <c:v>1951</c:v>
                </c:pt>
                <c:pt idx="19">
                  <c:v>1952</c:v>
                </c:pt>
                <c:pt idx="20">
                  <c:v>1953</c:v>
                </c:pt>
                <c:pt idx="21">
                  <c:v>1954</c:v>
                </c:pt>
                <c:pt idx="22">
                  <c:v>1955</c:v>
                </c:pt>
                <c:pt idx="23">
                  <c:v>1956</c:v>
                </c:pt>
                <c:pt idx="24">
                  <c:v>1957</c:v>
                </c:pt>
                <c:pt idx="25">
                  <c:v>1958</c:v>
                </c:pt>
                <c:pt idx="26">
                  <c:v>1959</c:v>
                </c:pt>
                <c:pt idx="27">
                  <c:v>1960</c:v>
                </c:pt>
                <c:pt idx="28">
                  <c:v>1961</c:v>
                </c:pt>
                <c:pt idx="29">
                  <c:v>1962</c:v>
                </c:pt>
                <c:pt idx="30">
                  <c:v>1963</c:v>
                </c:pt>
                <c:pt idx="31">
                  <c:v>1964</c:v>
                </c:pt>
                <c:pt idx="32">
                  <c:v>1965</c:v>
                </c:pt>
                <c:pt idx="33">
                  <c:v>1966</c:v>
                </c:pt>
                <c:pt idx="34">
                  <c:v>1967</c:v>
                </c:pt>
                <c:pt idx="35">
                  <c:v>1968</c:v>
                </c:pt>
                <c:pt idx="36">
                  <c:v>1969</c:v>
                </c:pt>
                <c:pt idx="37">
                  <c:v>1970</c:v>
                </c:pt>
              </c:numCache>
            </c:numRef>
          </c:cat>
          <c:val>
            <c:numRef>
              <c:f>'Figura 6'!$B$2:$B$39</c:f>
              <c:numCache>
                <c:formatCode>0.00</c:formatCode>
                <c:ptCount val="38"/>
                <c:pt idx="0">
                  <c:v>861.53979036217061</c:v>
                </c:pt>
                <c:pt idx="1">
                  <c:v>870.61148112462831</c:v>
                </c:pt>
                <c:pt idx="2">
                  <c:v>871.58055774755383</c:v>
                </c:pt>
                <c:pt idx="3">
                  <c:v>869.28833330838165</c:v>
                </c:pt>
                <c:pt idx="4">
                  <c:v>870.87652472400782</c:v>
                </c:pt>
                <c:pt idx="5">
                  <c:v>872.59864924949477</c:v>
                </c:pt>
                <c:pt idx="6">
                  <c:v>873.16750777211564</c:v>
                </c:pt>
                <c:pt idx="7">
                  <c:v>870.89515303533483</c:v>
                </c:pt>
                <c:pt idx="8">
                  <c:v>883.24313219358862</c:v>
                </c:pt>
                <c:pt idx="9">
                  <c:v>885.63860216044498</c:v>
                </c:pt>
                <c:pt idx="10">
                  <c:v>887.34789110836039</c:v>
                </c:pt>
                <c:pt idx="11">
                  <c:v>895.02807240483594</c:v>
                </c:pt>
                <c:pt idx="12">
                  <c:v>898.32383286880531</c:v>
                </c:pt>
                <c:pt idx="13">
                  <c:v>910.42129440509643</c:v>
                </c:pt>
                <c:pt idx="14">
                  <c:v>902.45690151411395</c:v>
                </c:pt>
                <c:pt idx="15">
                  <c:v>892.08274499426216</c:v>
                </c:pt>
                <c:pt idx="16">
                  <c:v>881.36760057638548</c:v>
                </c:pt>
                <c:pt idx="17">
                  <c:v>888.98681082225642</c:v>
                </c:pt>
                <c:pt idx="18">
                  <c:v>886.14770412461894</c:v>
                </c:pt>
                <c:pt idx="19">
                  <c:v>883.58377381713217</c:v>
                </c:pt>
                <c:pt idx="20">
                  <c:v>894.55181188186987</c:v>
                </c:pt>
                <c:pt idx="21">
                  <c:v>890.71331331775013</c:v>
                </c:pt>
                <c:pt idx="22">
                  <c:v>889.29083015680555</c:v>
                </c:pt>
                <c:pt idx="23">
                  <c:v>885.85535390843688</c:v>
                </c:pt>
                <c:pt idx="24">
                  <c:v>874.56588034399783</c:v>
                </c:pt>
                <c:pt idx="25">
                  <c:v>870.00152724952159</c:v>
                </c:pt>
                <c:pt idx="26">
                  <c:v>866.19136151812984</c:v>
                </c:pt>
                <c:pt idx="27">
                  <c:v>865.61964707768175</c:v>
                </c:pt>
                <c:pt idx="28">
                  <c:v>849.52210013402021</c:v>
                </c:pt>
                <c:pt idx="29">
                  <c:v>838.23861695285177</c:v>
                </c:pt>
                <c:pt idx="30">
                  <c:v>835.70986967692716</c:v>
                </c:pt>
                <c:pt idx="31">
                  <c:v>827.61116718513244</c:v>
                </c:pt>
                <c:pt idx="32">
                  <c:v>821.75330747775263</c:v>
                </c:pt>
                <c:pt idx="33">
                  <c:v>811.52058259024966</c:v>
                </c:pt>
                <c:pt idx="34">
                  <c:v>807.9590261431531</c:v>
                </c:pt>
                <c:pt idx="35">
                  <c:v>812.96929111608347</c:v>
                </c:pt>
                <c:pt idx="36">
                  <c:v>792.45291515943188</c:v>
                </c:pt>
                <c:pt idx="37">
                  <c:v>793.12757191444791</c:v>
                </c:pt>
              </c:numCache>
            </c:numRef>
          </c:val>
        </c:ser>
        <c:ser>
          <c:idx val="1"/>
          <c:order val="1"/>
          <c:tx>
            <c:v>Due figli</c:v>
          </c:tx>
          <c:cat>
            <c:numRef>
              <c:f>'Figura 6'!$A$2:$A$39</c:f>
              <c:numCache>
                <c:formatCode>General</c:formatCode>
                <c:ptCount val="38"/>
                <c:pt idx="0">
                  <c:v>1933</c:v>
                </c:pt>
                <c:pt idx="1">
                  <c:v>1934</c:v>
                </c:pt>
                <c:pt idx="2">
                  <c:v>1935</c:v>
                </c:pt>
                <c:pt idx="3">
                  <c:v>1936</c:v>
                </c:pt>
                <c:pt idx="4">
                  <c:v>1937</c:v>
                </c:pt>
                <c:pt idx="5">
                  <c:v>1938</c:v>
                </c:pt>
                <c:pt idx="6">
                  <c:v>1939</c:v>
                </c:pt>
                <c:pt idx="7">
                  <c:v>1940</c:v>
                </c:pt>
                <c:pt idx="8">
                  <c:v>1941</c:v>
                </c:pt>
                <c:pt idx="9">
                  <c:v>1942</c:v>
                </c:pt>
                <c:pt idx="10">
                  <c:v>1943</c:v>
                </c:pt>
                <c:pt idx="11">
                  <c:v>1944</c:v>
                </c:pt>
                <c:pt idx="12">
                  <c:v>1945</c:v>
                </c:pt>
                <c:pt idx="13">
                  <c:v>1946</c:v>
                </c:pt>
                <c:pt idx="14">
                  <c:v>1947</c:v>
                </c:pt>
                <c:pt idx="15">
                  <c:v>1948</c:v>
                </c:pt>
                <c:pt idx="16">
                  <c:v>1949</c:v>
                </c:pt>
                <c:pt idx="17">
                  <c:v>1950</c:v>
                </c:pt>
                <c:pt idx="18">
                  <c:v>1951</c:v>
                </c:pt>
                <c:pt idx="19">
                  <c:v>1952</c:v>
                </c:pt>
                <c:pt idx="20">
                  <c:v>1953</c:v>
                </c:pt>
                <c:pt idx="21">
                  <c:v>1954</c:v>
                </c:pt>
                <c:pt idx="22">
                  <c:v>1955</c:v>
                </c:pt>
                <c:pt idx="23">
                  <c:v>1956</c:v>
                </c:pt>
                <c:pt idx="24">
                  <c:v>1957</c:v>
                </c:pt>
                <c:pt idx="25">
                  <c:v>1958</c:v>
                </c:pt>
                <c:pt idx="26">
                  <c:v>1959</c:v>
                </c:pt>
                <c:pt idx="27">
                  <c:v>1960</c:v>
                </c:pt>
                <c:pt idx="28">
                  <c:v>1961</c:v>
                </c:pt>
                <c:pt idx="29">
                  <c:v>1962</c:v>
                </c:pt>
                <c:pt idx="30">
                  <c:v>1963</c:v>
                </c:pt>
                <c:pt idx="31">
                  <c:v>1964</c:v>
                </c:pt>
                <c:pt idx="32">
                  <c:v>1965</c:v>
                </c:pt>
                <c:pt idx="33">
                  <c:v>1966</c:v>
                </c:pt>
                <c:pt idx="34">
                  <c:v>1967</c:v>
                </c:pt>
                <c:pt idx="35">
                  <c:v>1968</c:v>
                </c:pt>
                <c:pt idx="36">
                  <c:v>1969</c:v>
                </c:pt>
                <c:pt idx="37">
                  <c:v>1970</c:v>
                </c:pt>
              </c:numCache>
            </c:numRef>
          </c:cat>
          <c:val>
            <c:numRef>
              <c:f>'Figura 6'!$C$2:$C$39</c:f>
              <c:numCache>
                <c:formatCode>0.00</c:formatCode>
                <c:ptCount val="38"/>
                <c:pt idx="0">
                  <c:v>686.37464976853937</c:v>
                </c:pt>
                <c:pt idx="1">
                  <c:v>697.69623926373777</c:v>
                </c:pt>
                <c:pt idx="2">
                  <c:v>700.60753718595868</c:v>
                </c:pt>
                <c:pt idx="3">
                  <c:v>698.98951389341653</c:v>
                </c:pt>
                <c:pt idx="4">
                  <c:v>700.08615812193568</c:v>
                </c:pt>
                <c:pt idx="5">
                  <c:v>709.5422507333036</c:v>
                </c:pt>
                <c:pt idx="6">
                  <c:v>705.57101486189947</c:v>
                </c:pt>
                <c:pt idx="7">
                  <c:v>701.01068722145146</c:v>
                </c:pt>
                <c:pt idx="8">
                  <c:v>706.18067495862238</c:v>
                </c:pt>
                <c:pt idx="9">
                  <c:v>711.13543838500971</c:v>
                </c:pt>
                <c:pt idx="10">
                  <c:v>709.66097303708932</c:v>
                </c:pt>
                <c:pt idx="11">
                  <c:v>707.36274205373275</c:v>
                </c:pt>
                <c:pt idx="12">
                  <c:v>706.11238747154391</c:v>
                </c:pt>
                <c:pt idx="13">
                  <c:v>707.01909014202431</c:v>
                </c:pt>
                <c:pt idx="14">
                  <c:v>689.46068806993173</c:v>
                </c:pt>
                <c:pt idx="15">
                  <c:v>676.43501246723486</c:v>
                </c:pt>
                <c:pt idx="16">
                  <c:v>668.00047473374457</c:v>
                </c:pt>
                <c:pt idx="17">
                  <c:v>664.11771618695082</c:v>
                </c:pt>
                <c:pt idx="18">
                  <c:v>657.65346927263795</c:v>
                </c:pt>
                <c:pt idx="19">
                  <c:v>647.28923560462545</c:v>
                </c:pt>
                <c:pt idx="20">
                  <c:v>652.15971187235391</c:v>
                </c:pt>
                <c:pt idx="21">
                  <c:v>647.20599727008766</c:v>
                </c:pt>
                <c:pt idx="22">
                  <c:v>644.43026452039999</c:v>
                </c:pt>
                <c:pt idx="23">
                  <c:v>640.72664030698263</c:v>
                </c:pt>
                <c:pt idx="24">
                  <c:v>627.81198940271759</c:v>
                </c:pt>
                <c:pt idx="25">
                  <c:v>623.89238125321606</c:v>
                </c:pt>
                <c:pt idx="26">
                  <c:v>614.45013628444497</c:v>
                </c:pt>
                <c:pt idx="27">
                  <c:v>615.34318919406894</c:v>
                </c:pt>
                <c:pt idx="28">
                  <c:v>600.86390028068854</c:v>
                </c:pt>
                <c:pt idx="29">
                  <c:v>594.82765306881038</c:v>
                </c:pt>
                <c:pt idx="30">
                  <c:v>586.87275279127641</c:v>
                </c:pt>
                <c:pt idx="31">
                  <c:v>578.34033816105625</c:v>
                </c:pt>
                <c:pt idx="32">
                  <c:v>573.92567942967025</c:v>
                </c:pt>
                <c:pt idx="33">
                  <c:v>563.7959219043147</c:v>
                </c:pt>
                <c:pt idx="34">
                  <c:v>563.25244524507821</c:v>
                </c:pt>
                <c:pt idx="35">
                  <c:v>562.72353780711148</c:v>
                </c:pt>
                <c:pt idx="36">
                  <c:v>549.68313683220094</c:v>
                </c:pt>
                <c:pt idx="37">
                  <c:v>548.99210998348565</c:v>
                </c:pt>
              </c:numCache>
            </c:numRef>
          </c:val>
        </c:ser>
        <c:ser>
          <c:idx val="2"/>
          <c:order val="2"/>
          <c:tx>
            <c:v>Tre figli e più</c:v>
          </c:tx>
          <c:cat>
            <c:numRef>
              <c:f>'Figura 6'!$A$2:$A$39</c:f>
              <c:numCache>
                <c:formatCode>General</c:formatCode>
                <c:ptCount val="38"/>
                <c:pt idx="0">
                  <c:v>1933</c:v>
                </c:pt>
                <c:pt idx="1">
                  <c:v>1934</c:v>
                </c:pt>
                <c:pt idx="2">
                  <c:v>1935</c:v>
                </c:pt>
                <c:pt idx="3">
                  <c:v>1936</c:v>
                </c:pt>
                <c:pt idx="4">
                  <c:v>1937</c:v>
                </c:pt>
                <c:pt idx="5">
                  <c:v>1938</c:v>
                </c:pt>
                <c:pt idx="6">
                  <c:v>1939</c:v>
                </c:pt>
                <c:pt idx="7">
                  <c:v>1940</c:v>
                </c:pt>
                <c:pt idx="8">
                  <c:v>1941</c:v>
                </c:pt>
                <c:pt idx="9">
                  <c:v>1942</c:v>
                </c:pt>
                <c:pt idx="10">
                  <c:v>1943</c:v>
                </c:pt>
                <c:pt idx="11">
                  <c:v>1944</c:v>
                </c:pt>
                <c:pt idx="12">
                  <c:v>1945</c:v>
                </c:pt>
                <c:pt idx="13">
                  <c:v>1946</c:v>
                </c:pt>
                <c:pt idx="14">
                  <c:v>1947</c:v>
                </c:pt>
                <c:pt idx="15">
                  <c:v>1948</c:v>
                </c:pt>
                <c:pt idx="16">
                  <c:v>1949</c:v>
                </c:pt>
                <c:pt idx="17">
                  <c:v>1950</c:v>
                </c:pt>
                <c:pt idx="18">
                  <c:v>1951</c:v>
                </c:pt>
                <c:pt idx="19">
                  <c:v>1952</c:v>
                </c:pt>
                <c:pt idx="20">
                  <c:v>1953</c:v>
                </c:pt>
                <c:pt idx="21">
                  <c:v>1954</c:v>
                </c:pt>
                <c:pt idx="22">
                  <c:v>1955</c:v>
                </c:pt>
                <c:pt idx="23">
                  <c:v>1956</c:v>
                </c:pt>
                <c:pt idx="24">
                  <c:v>1957</c:v>
                </c:pt>
                <c:pt idx="25">
                  <c:v>1958</c:v>
                </c:pt>
                <c:pt idx="26">
                  <c:v>1959</c:v>
                </c:pt>
                <c:pt idx="27">
                  <c:v>1960</c:v>
                </c:pt>
                <c:pt idx="28">
                  <c:v>1961</c:v>
                </c:pt>
                <c:pt idx="29">
                  <c:v>1962</c:v>
                </c:pt>
                <c:pt idx="30">
                  <c:v>1963</c:v>
                </c:pt>
                <c:pt idx="31">
                  <c:v>1964</c:v>
                </c:pt>
                <c:pt idx="32">
                  <c:v>1965</c:v>
                </c:pt>
                <c:pt idx="33">
                  <c:v>1966</c:v>
                </c:pt>
                <c:pt idx="34">
                  <c:v>1967</c:v>
                </c:pt>
                <c:pt idx="35">
                  <c:v>1968</c:v>
                </c:pt>
                <c:pt idx="36">
                  <c:v>1969</c:v>
                </c:pt>
                <c:pt idx="37">
                  <c:v>1970</c:v>
                </c:pt>
              </c:numCache>
            </c:numRef>
          </c:cat>
          <c:val>
            <c:numRef>
              <c:f>'Figura 6'!$D$2:$D$39</c:f>
              <c:numCache>
                <c:formatCode>0.00</c:formatCode>
                <c:ptCount val="38"/>
                <c:pt idx="0">
                  <c:v>765.21465071123225</c:v>
                </c:pt>
                <c:pt idx="1">
                  <c:v>757.81319449841158</c:v>
                </c:pt>
                <c:pt idx="2">
                  <c:v>727.6965434932381</c:v>
                </c:pt>
                <c:pt idx="3">
                  <c:v>697.08223949130354</c:v>
                </c:pt>
                <c:pt idx="4">
                  <c:v>667.27549676286014</c:v>
                </c:pt>
                <c:pt idx="5">
                  <c:v>640.23039954107458</c:v>
                </c:pt>
                <c:pt idx="6">
                  <c:v>609.93664485940178</c:v>
                </c:pt>
                <c:pt idx="7">
                  <c:v>583.11572508131815</c:v>
                </c:pt>
                <c:pt idx="8">
                  <c:v>553.31500166336286</c:v>
                </c:pt>
                <c:pt idx="9">
                  <c:v>541.19001098093383</c:v>
                </c:pt>
                <c:pt idx="10">
                  <c:v>519.6470803931287</c:v>
                </c:pt>
                <c:pt idx="11">
                  <c:v>493.90459490564024</c:v>
                </c:pt>
                <c:pt idx="12">
                  <c:v>479.82879017657183</c:v>
                </c:pt>
                <c:pt idx="13">
                  <c:v>455.74004240778248</c:v>
                </c:pt>
                <c:pt idx="14">
                  <c:v>418.80655446928813</c:v>
                </c:pt>
                <c:pt idx="15">
                  <c:v>394.73202405427196</c:v>
                </c:pt>
                <c:pt idx="16">
                  <c:v>373.80512999611364</c:v>
                </c:pt>
                <c:pt idx="17">
                  <c:v>355.57006051105543</c:v>
                </c:pt>
                <c:pt idx="18">
                  <c:v>339.90394786444381</c:v>
                </c:pt>
                <c:pt idx="19">
                  <c:v>322.20973370687182</c:v>
                </c:pt>
                <c:pt idx="20">
                  <c:v>314.82517301365726</c:v>
                </c:pt>
                <c:pt idx="21">
                  <c:v>304.20489264942853</c:v>
                </c:pt>
                <c:pt idx="22">
                  <c:v>296.44512489589403</c:v>
                </c:pt>
                <c:pt idx="23">
                  <c:v>283.52804703860591</c:v>
                </c:pt>
                <c:pt idx="24">
                  <c:v>267.82136571888731</c:v>
                </c:pt>
                <c:pt idx="25">
                  <c:v>257.0553484807715</c:v>
                </c:pt>
                <c:pt idx="26">
                  <c:v>243.87163507247968</c:v>
                </c:pt>
                <c:pt idx="27">
                  <c:v>235.31694582639955</c:v>
                </c:pt>
                <c:pt idx="28">
                  <c:v>220.31321599057611</c:v>
                </c:pt>
                <c:pt idx="29">
                  <c:v>207.52199233709689</c:v>
                </c:pt>
                <c:pt idx="30">
                  <c:v>196.52644276734634</c:v>
                </c:pt>
                <c:pt idx="31">
                  <c:v>182.80192331285994</c:v>
                </c:pt>
                <c:pt idx="32">
                  <c:v>173.15820478152514</c:v>
                </c:pt>
                <c:pt idx="33">
                  <c:v>163.8187224574834</c:v>
                </c:pt>
                <c:pt idx="34">
                  <c:v>158.22260950461143</c:v>
                </c:pt>
                <c:pt idx="35">
                  <c:v>155.49973536180329</c:v>
                </c:pt>
                <c:pt idx="36">
                  <c:v>150.74428311507117</c:v>
                </c:pt>
                <c:pt idx="37">
                  <c:v>149.7715792449994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1971584"/>
        <c:axId val="301972144"/>
      </c:areaChart>
      <c:catAx>
        <c:axId val="30197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01972144"/>
        <c:crosses val="autoZero"/>
        <c:auto val="1"/>
        <c:lblAlgn val="ctr"/>
        <c:lblOffset val="100"/>
        <c:tickLblSkip val="1"/>
        <c:noMultiLvlLbl val="0"/>
      </c:catAx>
      <c:valAx>
        <c:axId val="301972144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crossAx val="301971584"/>
        <c:crossesAt val="1"/>
        <c:crossBetween val="midCat"/>
      </c:valAx>
    </c:plotArea>
    <c:legend>
      <c:legendPos val="r"/>
      <c:overlay val="0"/>
    </c:legend>
    <c:plotVisOnly val="1"/>
    <c:dispBlanksAs val="zero"/>
    <c:showDLblsOverMax val="0"/>
  </c:chart>
  <c:txPr>
    <a:bodyPr/>
    <a:lstStyle/>
    <a:p>
      <a:pPr>
        <a:defRPr sz="85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08248968878893E-2"/>
          <c:y val="4.7037546275429762E-2"/>
          <c:w val="0.82014848143982"/>
          <c:h val="0.86169707820198627"/>
        </c:manualLayout>
      </c:layout>
      <c:areaChart>
        <c:grouping val="stacked"/>
        <c:varyColors val="0"/>
        <c:ser>
          <c:idx val="1"/>
          <c:order val="0"/>
          <c:tx>
            <c:strRef>
              <c:f>'Figura 6'!$B$1</c:f>
              <c:strCache>
                <c:ptCount val="1"/>
                <c:pt idx="0">
                  <c:v>1 figlio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cat>
            <c:numRef>
              <c:f>'Figura 6'!$A$2:$A$46</c:f>
              <c:numCache>
                <c:formatCode>General</c:formatCode>
                <c:ptCount val="45"/>
                <c:pt idx="0">
                  <c:v>1933</c:v>
                </c:pt>
                <c:pt idx="1">
                  <c:v>1934</c:v>
                </c:pt>
                <c:pt idx="2">
                  <c:v>1935</c:v>
                </c:pt>
                <c:pt idx="3">
                  <c:v>1936</c:v>
                </c:pt>
                <c:pt idx="4">
                  <c:v>1937</c:v>
                </c:pt>
                <c:pt idx="5">
                  <c:v>1938</c:v>
                </c:pt>
                <c:pt idx="6">
                  <c:v>1939</c:v>
                </c:pt>
                <c:pt idx="7">
                  <c:v>1940</c:v>
                </c:pt>
                <c:pt idx="8">
                  <c:v>1941</c:v>
                </c:pt>
                <c:pt idx="9">
                  <c:v>1942</c:v>
                </c:pt>
                <c:pt idx="10">
                  <c:v>1943</c:v>
                </c:pt>
                <c:pt idx="11">
                  <c:v>1944</c:v>
                </c:pt>
                <c:pt idx="12">
                  <c:v>1945</c:v>
                </c:pt>
                <c:pt idx="13">
                  <c:v>1946</c:v>
                </c:pt>
                <c:pt idx="14">
                  <c:v>1947</c:v>
                </c:pt>
                <c:pt idx="15">
                  <c:v>1948</c:v>
                </c:pt>
                <c:pt idx="16">
                  <c:v>1949</c:v>
                </c:pt>
                <c:pt idx="17">
                  <c:v>1950</c:v>
                </c:pt>
                <c:pt idx="18">
                  <c:v>1951</c:v>
                </c:pt>
                <c:pt idx="19">
                  <c:v>1952</c:v>
                </c:pt>
                <c:pt idx="20">
                  <c:v>1953</c:v>
                </c:pt>
                <c:pt idx="21">
                  <c:v>1954</c:v>
                </c:pt>
                <c:pt idx="22">
                  <c:v>1955</c:v>
                </c:pt>
                <c:pt idx="23">
                  <c:v>1956</c:v>
                </c:pt>
                <c:pt idx="24">
                  <c:v>1957</c:v>
                </c:pt>
                <c:pt idx="25">
                  <c:v>1958</c:v>
                </c:pt>
                <c:pt idx="26">
                  <c:v>1959</c:v>
                </c:pt>
                <c:pt idx="27">
                  <c:v>1960</c:v>
                </c:pt>
                <c:pt idx="28">
                  <c:v>1961</c:v>
                </c:pt>
                <c:pt idx="29">
                  <c:v>1962</c:v>
                </c:pt>
                <c:pt idx="30">
                  <c:v>1963</c:v>
                </c:pt>
                <c:pt idx="31">
                  <c:v>1964</c:v>
                </c:pt>
                <c:pt idx="32">
                  <c:v>1965</c:v>
                </c:pt>
                <c:pt idx="33">
                  <c:v>1966</c:v>
                </c:pt>
                <c:pt idx="34">
                  <c:v>1967</c:v>
                </c:pt>
                <c:pt idx="35">
                  <c:v>1968</c:v>
                </c:pt>
                <c:pt idx="36">
                  <c:v>1969</c:v>
                </c:pt>
                <c:pt idx="37">
                  <c:v>1970</c:v>
                </c:pt>
                <c:pt idx="38">
                  <c:v>1971</c:v>
                </c:pt>
                <c:pt idx="39">
                  <c:v>1972</c:v>
                </c:pt>
                <c:pt idx="40">
                  <c:v>1973</c:v>
                </c:pt>
                <c:pt idx="41">
                  <c:v>1974</c:v>
                </c:pt>
                <c:pt idx="42">
                  <c:v>1975</c:v>
                </c:pt>
                <c:pt idx="43">
                  <c:v>1976</c:v>
                </c:pt>
                <c:pt idx="44">
                  <c:v>1977</c:v>
                </c:pt>
              </c:numCache>
            </c:numRef>
          </c:cat>
          <c:val>
            <c:numRef>
              <c:f>'Figura 6'!$B$2:$B$46</c:f>
              <c:numCache>
                <c:formatCode>0.00</c:formatCode>
                <c:ptCount val="45"/>
                <c:pt idx="0">
                  <c:v>861.53979036217061</c:v>
                </c:pt>
                <c:pt idx="1">
                  <c:v>870.61148112462831</c:v>
                </c:pt>
                <c:pt idx="2">
                  <c:v>871.58055774755383</c:v>
                </c:pt>
                <c:pt idx="3">
                  <c:v>869.28833330838165</c:v>
                </c:pt>
                <c:pt idx="4">
                  <c:v>870.87652472400782</c:v>
                </c:pt>
                <c:pt idx="5">
                  <c:v>872.59864924949477</c:v>
                </c:pt>
                <c:pt idx="6">
                  <c:v>873.16750777211564</c:v>
                </c:pt>
                <c:pt idx="7">
                  <c:v>870.89515303533483</c:v>
                </c:pt>
                <c:pt idx="8">
                  <c:v>883.24313219358862</c:v>
                </c:pt>
                <c:pt idx="9">
                  <c:v>885.63860216044498</c:v>
                </c:pt>
                <c:pt idx="10">
                  <c:v>887.34789110836039</c:v>
                </c:pt>
                <c:pt idx="11">
                  <c:v>895.02807240483594</c:v>
                </c:pt>
                <c:pt idx="12">
                  <c:v>898.32383286880531</c:v>
                </c:pt>
                <c:pt idx="13">
                  <c:v>910.42129440509643</c:v>
                </c:pt>
                <c:pt idx="14">
                  <c:v>902.45690151411395</c:v>
                </c:pt>
                <c:pt idx="15">
                  <c:v>892.08274499426216</c:v>
                </c:pt>
                <c:pt idx="16">
                  <c:v>881.36760057638548</c:v>
                </c:pt>
                <c:pt idx="17">
                  <c:v>888.98681082225642</c:v>
                </c:pt>
                <c:pt idx="18">
                  <c:v>886.14770412461894</c:v>
                </c:pt>
                <c:pt idx="19">
                  <c:v>883.58377381713217</c:v>
                </c:pt>
                <c:pt idx="20">
                  <c:v>894.55181188186987</c:v>
                </c:pt>
                <c:pt idx="21">
                  <c:v>890.71331331775013</c:v>
                </c:pt>
                <c:pt idx="22">
                  <c:v>889.29083015680555</c:v>
                </c:pt>
                <c:pt idx="23">
                  <c:v>885.85535390843688</c:v>
                </c:pt>
                <c:pt idx="24">
                  <c:v>874.56588034399783</c:v>
                </c:pt>
                <c:pt idx="25">
                  <c:v>870.00152724952159</c:v>
                </c:pt>
                <c:pt idx="26">
                  <c:v>866.19136151812984</c:v>
                </c:pt>
                <c:pt idx="27">
                  <c:v>865.61964707768175</c:v>
                </c:pt>
                <c:pt idx="28">
                  <c:v>849.52210013402021</c:v>
                </c:pt>
                <c:pt idx="29">
                  <c:v>838.23861695285177</c:v>
                </c:pt>
                <c:pt idx="30">
                  <c:v>835.70986967692716</c:v>
                </c:pt>
                <c:pt idx="31">
                  <c:v>827.61116718513244</c:v>
                </c:pt>
                <c:pt idx="32">
                  <c:v>821.75330747775263</c:v>
                </c:pt>
                <c:pt idx="33">
                  <c:v>811.52058259024966</c:v>
                </c:pt>
                <c:pt idx="34">
                  <c:v>807.9590261431531</c:v>
                </c:pt>
                <c:pt idx="35">
                  <c:v>812.96929111608347</c:v>
                </c:pt>
                <c:pt idx="36">
                  <c:v>792.45291515943188</c:v>
                </c:pt>
                <c:pt idx="37">
                  <c:v>793.12757191444791</c:v>
                </c:pt>
                <c:pt idx="38">
                  <c:v>796.84761074389814</c:v>
                </c:pt>
                <c:pt idx="39">
                  <c:v>793.33320021856116</c:v>
                </c:pt>
                <c:pt idx="40">
                  <c:v>791.13531216371598</c:v>
                </c:pt>
                <c:pt idx="41">
                  <c:v>780.64033445489338</c:v>
                </c:pt>
                <c:pt idx="42">
                  <c:v>781.86651854424554</c:v>
                </c:pt>
                <c:pt idx="43">
                  <c:v>782.18180132421537</c:v>
                </c:pt>
                <c:pt idx="44">
                  <c:v>780.19021160108809</c:v>
                </c:pt>
              </c:numCache>
            </c:numRef>
          </c:val>
        </c:ser>
        <c:ser>
          <c:idx val="2"/>
          <c:order val="1"/>
          <c:tx>
            <c:strRef>
              <c:f>'Figura 6'!$C$1</c:f>
              <c:strCache>
                <c:ptCount val="1"/>
                <c:pt idx="0">
                  <c:v>2 figli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cat>
            <c:numRef>
              <c:f>'Figura 6'!$A$2:$A$46</c:f>
              <c:numCache>
                <c:formatCode>General</c:formatCode>
                <c:ptCount val="45"/>
                <c:pt idx="0">
                  <c:v>1933</c:v>
                </c:pt>
                <c:pt idx="1">
                  <c:v>1934</c:v>
                </c:pt>
                <c:pt idx="2">
                  <c:v>1935</c:v>
                </c:pt>
                <c:pt idx="3">
                  <c:v>1936</c:v>
                </c:pt>
                <c:pt idx="4">
                  <c:v>1937</c:v>
                </c:pt>
                <c:pt idx="5">
                  <c:v>1938</c:v>
                </c:pt>
                <c:pt idx="6">
                  <c:v>1939</c:v>
                </c:pt>
                <c:pt idx="7">
                  <c:v>1940</c:v>
                </c:pt>
                <c:pt idx="8">
                  <c:v>1941</c:v>
                </c:pt>
                <c:pt idx="9">
                  <c:v>1942</c:v>
                </c:pt>
                <c:pt idx="10">
                  <c:v>1943</c:v>
                </c:pt>
                <c:pt idx="11">
                  <c:v>1944</c:v>
                </c:pt>
                <c:pt idx="12">
                  <c:v>1945</c:v>
                </c:pt>
                <c:pt idx="13">
                  <c:v>1946</c:v>
                </c:pt>
                <c:pt idx="14">
                  <c:v>1947</c:v>
                </c:pt>
                <c:pt idx="15">
                  <c:v>1948</c:v>
                </c:pt>
                <c:pt idx="16">
                  <c:v>1949</c:v>
                </c:pt>
                <c:pt idx="17">
                  <c:v>1950</c:v>
                </c:pt>
                <c:pt idx="18">
                  <c:v>1951</c:v>
                </c:pt>
                <c:pt idx="19">
                  <c:v>1952</c:v>
                </c:pt>
                <c:pt idx="20">
                  <c:v>1953</c:v>
                </c:pt>
                <c:pt idx="21">
                  <c:v>1954</c:v>
                </c:pt>
                <c:pt idx="22">
                  <c:v>1955</c:v>
                </c:pt>
                <c:pt idx="23">
                  <c:v>1956</c:v>
                </c:pt>
                <c:pt idx="24">
                  <c:v>1957</c:v>
                </c:pt>
                <c:pt idx="25">
                  <c:v>1958</c:v>
                </c:pt>
                <c:pt idx="26">
                  <c:v>1959</c:v>
                </c:pt>
                <c:pt idx="27">
                  <c:v>1960</c:v>
                </c:pt>
                <c:pt idx="28">
                  <c:v>1961</c:v>
                </c:pt>
                <c:pt idx="29">
                  <c:v>1962</c:v>
                </c:pt>
                <c:pt idx="30">
                  <c:v>1963</c:v>
                </c:pt>
                <c:pt idx="31">
                  <c:v>1964</c:v>
                </c:pt>
                <c:pt idx="32">
                  <c:v>1965</c:v>
                </c:pt>
                <c:pt idx="33">
                  <c:v>1966</c:v>
                </c:pt>
                <c:pt idx="34">
                  <c:v>1967</c:v>
                </c:pt>
                <c:pt idx="35">
                  <c:v>1968</c:v>
                </c:pt>
                <c:pt idx="36">
                  <c:v>1969</c:v>
                </c:pt>
                <c:pt idx="37">
                  <c:v>1970</c:v>
                </c:pt>
                <c:pt idx="38">
                  <c:v>1971</c:v>
                </c:pt>
                <c:pt idx="39">
                  <c:v>1972</c:v>
                </c:pt>
                <c:pt idx="40">
                  <c:v>1973</c:v>
                </c:pt>
                <c:pt idx="41">
                  <c:v>1974</c:v>
                </c:pt>
                <c:pt idx="42">
                  <c:v>1975</c:v>
                </c:pt>
                <c:pt idx="43">
                  <c:v>1976</c:v>
                </c:pt>
                <c:pt idx="44">
                  <c:v>1977</c:v>
                </c:pt>
              </c:numCache>
            </c:numRef>
          </c:cat>
          <c:val>
            <c:numRef>
              <c:f>'Figura 6'!$C$2:$C$46</c:f>
              <c:numCache>
                <c:formatCode>0.00</c:formatCode>
                <c:ptCount val="45"/>
                <c:pt idx="0">
                  <c:v>686.37464976853937</c:v>
                </c:pt>
                <c:pt idx="1">
                  <c:v>697.69623926373777</c:v>
                </c:pt>
                <c:pt idx="2">
                  <c:v>700.60753718595868</c:v>
                </c:pt>
                <c:pt idx="3">
                  <c:v>698.98951389341653</c:v>
                </c:pt>
                <c:pt idx="4">
                  <c:v>700.08615812193568</c:v>
                </c:pt>
                <c:pt idx="5">
                  <c:v>709.5422507333036</c:v>
                </c:pt>
                <c:pt idx="6">
                  <c:v>705.57101486189947</c:v>
                </c:pt>
                <c:pt idx="7">
                  <c:v>701.01068722145146</c:v>
                </c:pt>
                <c:pt idx="8">
                  <c:v>706.18067495862238</c:v>
                </c:pt>
                <c:pt idx="9">
                  <c:v>711.13543838500971</c:v>
                </c:pt>
                <c:pt idx="10">
                  <c:v>709.66097303708932</c:v>
                </c:pt>
                <c:pt idx="11">
                  <c:v>707.36274205373275</c:v>
                </c:pt>
                <c:pt idx="12">
                  <c:v>706.11238747154391</c:v>
                </c:pt>
                <c:pt idx="13">
                  <c:v>707.01909014202431</c:v>
                </c:pt>
                <c:pt idx="14">
                  <c:v>689.46068806993173</c:v>
                </c:pt>
                <c:pt idx="15">
                  <c:v>676.43501246723486</c:v>
                </c:pt>
                <c:pt idx="16">
                  <c:v>668.00047473374457</c:v>
                </c:pt>
                <c:pt idx="17">
                  <c:v>664.11771618695082</c:v>
                </c:pt>
                <c:pt idx="18">
                  <c:v>657.65346927263795</c:v>
                </c:pt>
                <c:pt idx="19">
                  <c:v>647.28923560462545</c:v>
                </c:pt>
                <c:pt idx="20">
                  <c:v>652.15971187235391</c:v>
                </c:pt>
                <c:pt idx="21">
                  <c:v>647.20599727008766</c:v>
                </c:pt>
                <c:pt idx="22">
                  <c:v>644.43026452039999</c:v>
                </c:pt>
                <c:pt idx="23">
                  <c:v>640.72664030698263</c:v>
                </c:pt>
                <c:pt idx="24">
                  <c:v>627.81198940271759</c:v>
                </c:pt>
                <c:pt idx="25">
                  <c:v>623.89238125321606</c:v>
                </c:pt>
                <c:pt idx="26">
                  <c:v>614.45013628444497</c:v>
                </c:pt>
                <c:pt idx="27">
                  <c:v>615.34318919406894</c:v>
                </c:pt>
                <c:pt idx="28">
                  <c:v>600.86390028068854</c:v>
                </c:pt>
                <c:pt idx="29">
                  <c:v>594.82765306881038</c:v>
                </c:pt>
                <c:pt idx="30">
                  <c:v>586.87275279127641</c:v>
                </c:pt>
                <c:pt idx="31">
                  <c:v>578.34033816105625</c:v>
                </c:pt>
                <c:pt idx="32">
                  <c:v>573.92567942967025</c:v>
                </c:pt>
                <c:pt idx="33">
                  <c:v>563.7959219043147</c:v>
                </c:pt>
                <c:pt idx="34">
                  <c:v>563.25244524507821</c:v>
                </c:pt>
                <c:pt idx="35">
                  <c:v>562.72353780711148</c:v>
                </c:pt>
                <c:pt idx="36">
                  <c:v>549.68313683220094</c:v>
                </c:pt>
                <c:pt idx="37">
                  <c:v>548.99210998348565</c:v>
                </c:pt>
                <c:pt idx="38">
                  <c:v>542.46610137950267</c:v>
                </c:pt>
                <c:pt idx="39">
                  <c:v>536.4841307028106</c:v>
                </c:pt>
                <c:pt idx="40">
                  <c:v>530.89168728285324</c:v>
                </c:pt>
                <c:pt idx="41">
                  <c:v>520.61878580472637</c:v>
                </c:pt>
                <c:pt idx="42">
                  <c:v>516.86755201515768</c:v>
                </c:pt>
                <c:pt idx="43">
                  <c:v>508.86422197993591</c:v>
                </c:pt>
                <c:pt idx="44">
                  <c:v>503.6740382310096</c:v>
                </c:pt>
              </c:numCache>
            </c:numRef>
          </c:val>
        </c:ser>
        <c:ser>
          <c:idx val="3"/>
          <c:order val="2"/>
          <c:tx>
            <c:strRef>
              <c:f>'Figura 6'!$D$1</c:f>
              <c:strCache>
                <c:ptCount val="1"/>
                <c:pt idx="0">
                  <c:v>3 figli e più</c:v>
                </c:pt>
              </c:strCache>
            </c:strRef>
          </c:tx>
          <c:spPr>
            <a:solidFill>
              <a:schemeClr val="tx2"/>
            </a:solidFill>
            <a:ln w="25400">
              <a:noFill/>
            </a:ln>
          </c:spPr>
          <c:cat>
            <c:numRef>
              <c:f>'Figura 6'!$A$2:$A$46</c:f>
              <c:numCache>
                <c:formatCode>General</c:formatCode>
                <c:ptCount val="45"/>
                <c:pt idx="0">
                  <c:v>1933</c:v>
                </c:pt>
                <c:pt idx="1">
                  <c:v>1934</c:v>
                </c:pt>
                <c:pt idx="2">
                  <c:v>1935</c:v>
                </c:pt>
                <c:pt idx="3">
                  <c:v>1936</c:v>
                </c:pt>
                <c:pt idx="4">
                  <c:v>1937</c:v>
                </c:pt>
                <c:pt idx="5">
                  <c:v>1938</c:v>
                </c:pt>
                <c:pt idx="6">
                  <c:v>1939</c:v>
                </c:pt>
                <c:pt idx="7">
                  <c:v>1940</c:v>
                </c:pt>
                <c:pt idx="8">
                  <c:v>1941</c:v>
                </c:pt>
                <c:pt idx="9">
                  <c:v>1942</c:v>
                </c:pt>
                <c:pt idx="10">
                  <c:v>1943</c:v>
                </c:pt>
                <c:pt idx="11">
                  <c:v>1944</c:v>
                </c:pt>
                <c:pt idx="12">
                  <c:v>1945</c:v>
                </c:pt>
                <c:pt idx="13">
                  <c:v>1946</c:v>
                </c:pt>
                <c:pt idx="14">
                  <c:v>1947</c:v>
                </c:pt>
                <c:pt idx="15">
                  <c:v>1948</c:v>
                </c:pt>
                <c:pt idx="16">
                  <c:v>1949</c:v>
                </c:pt>
                <c:pt idx="17">
                  <c:v>1950</c:v>
                </c:pt>
                <c:pt idx="18">
                  <c:v>1951</c:v>
                </c:pt>
                <c:pt idx="19">
                  <c:v>1952</c:v>
                </c:pt>
                <c:pt idx="20">
                  <c:v>1953</c:v>
                </c:pt>
                <c:pt idx="21">
                  <c:v>1954</c:v>
                </c:pt>
                <c:pt idx="22">
                  <c:v>1955</c:v>
                </c:pt>
                <c:pt idx="23">
                  <c:v>1956</c:v>
                </c:pt>
                <c:pt idx="24">
                  <c:v>1957</c:v>
                </c:pt>
                <c:pt idx="25">
                  <c:v>1958</c:v>
                </c:pt>
                <c:pt idx="26">
                  <c:v>1959</c:v>
                </c:pt>
                <c:pt idx="27">
                  <c:v>1960</c:v>
                </c:pt>
                <c:pt idx="28">
                  <c:v>1961</c:v>
                </c:pt>
                <c:pt idx="29">
                  <c:v>1962</c:v>
                </c:pt>
                <c:pt idx="30">
                  <c:v>1963</c:v>
                </c:pt>
                <c:pt idx="31">
                  <c:v>1964</c:v>
                </c:pt>
                <c:pt idx="32">
                  <c:v>1965</c:v>
                </c:pt>
                <c:pt idx="33">
                  <c:v>1966</c:v>
                </c:pt>
                <c:pt idx="34">
                  <c:v>1967</c:v>
                </c:pt>
                <c:pt idx="35">
                  <c:v>1968</c:v>
                </c:pt>
                <c:pt idx="36">
                  <c:v>1969</c:v>
                </c:pt>
                <c:pt idx="37">
                  <c:v>1970</c:v>
                </c:pt>
                <c:pt idx="38">
                  <c:v>1971</c:v>
                </c:pt>
                <c:pt idx="39">
                  <c:v>1972</c:v>
                </c:pt>
                <c:pt idx="40">
                  <c:v>1973</c:v>
                </c:pt>
                <c:pt idx="41">
                  <c:v>1974</c:v>
                </c:pt>
                <c:pt idx="42">
                  <c:v>1975</c:v>
                </c:pt>
                <c:pt idx="43">
                  <c:v>1976</c:v>
                </c:pt>
                <c:pt idx="44">
                  <c:v>1977</c:v>
                </c:pt>
              </c:numCache>
            </c:numRef>
          </c:cat>
          <c:val>
            <c:numRef>
              <c:f>'Figura 6'!$D$2:$D$46</c:f>
              <c:numCache>
                <c:formatCode>0.00</c:formatCode>
                <c:ptCount val="45"/>
                <c:pt idx="0">
                  <c:v>765.21465071123225</c:v>
                </c:pt>
                <c:pt idx="1">
                  <c:v>757.81319449841158</c:v>
                </c:pt>
                <c:pt idx="2">
                  <c:v>727.6965434932381</c:v>
                </c:pt>
                <c:pt idx="3">
                  <c:v>697.08223949130354</c:v>
                </c:pt>
                <c:pt idx="4">
                  <c:v>667.27549676286014</c:v>
                </c:pt>
                <c:pt idx="5">
                  <c:v>640.23039954107458</c:v>
                </c:pt>
                <c:pt idx="6">
                  <c:v>609.93664485940178</c:v>
                </c:pt>
                <c:pt idx="7">
                  <c:v>583.11572508131815</c:v>
                </c:pt>
                <c:pt idx="8">
                  <c:v>553.31500166336286</c:v>
                </c:pt>
                <c:pt idx="9">
                  <c:v>541.19001098093383</c:v>
                </c:pt>
                <c:pt idx="10">
                  <c:v>519.6470803931287</c:v>
                </c:pt>
                <c:pt idx="11">
                  <c:v>493.90459490564024</c:v>
                </c:pt>
                <c:pt idx="12">
                  <c:v>479.82879017657183</c:v>
                </c:pt>
                <c:pt idx="13">
                  <c:v>455.74004240778248</c:v>
                </c:pt>
                <c:pt idx="14">
                  <c:v>418.80655446928813</c:v>
                </c:pt>
                <c:pt idx="15">
                  <c:v>394.73202405427196</c:v>
                </c:pt>
                <c:pt idx="16">
                  <c:v>373.80512999611364</c:v>
                </c:pt>
                <c:pt idx="17">
                  <c:v>355.57006051105543</c:v>
                </c:pt>
                <c:pt idx="18">
                  <c:v>339.90394786444381</c:v>
                </c:pt>
                <c:pt idx="19">
                  <c:v>322.20973370687182</c:v>
                </c:pt>
                <c:pt idx="20">
                  <c:v>314.82517301365726</c:v>
                </c:pt>
                <c:pt idx="21">
                  <c:v>304.20489264942853</c:v>
                </c:pt>
                <c:pt idx="22">
                  <c:v>296.44512489589403</c:v>
                </c:pt>
                <c:pt idx="23">
                  <c:v>283.52804703860591</c:v>
                </c:pt>
                <c:pt idx="24">
                  <c:v>267.82136571888731</c:v>
                </c:pt>
                <c:pt idx="25">
                  <c:v>257.0553484807715</c:v>
                </c:pt>
                <c:pt idx="26">
                  <c:v>243.87163507247968</c:v>
                </c:pt>
                <c:pt idx="27">
                  <c:v>235.31694582639955</c:v>
                </c:pt>
                <c:pt idx="28">
                  <c:v>220.31321599057611</c:v>
                </c:pt>
                <c:pt idx="29">
                  <c:v>207.52199233709689</c:v>
                </c:pt>
                <c:pt idx="30">
                  <c:v>196.52644276734634</c:v>
                </c:pt>
                <c:pt idx="31">
                  <c:v>182.80192331285994</c:v>
                </c:pt>
                <c:pt idx="32">
                  <c:v>173.15820478152514</c:v>
                </c:pt>
                <c:pt idx="33">
                  <c:v>163.8187224574834</c:v>
                </c:pt>
                <c:pt idx="34">
                  <c:v>158.22260950461143</c:v>
                </c:pt>
                <c:pt idx="35">
                  <c:v>155.49973536180329</c:v>
                </c:pt>
                <c:pt idx="36">
                  <c:v>150.74428311507117</c:v>
                </c:pt>
                <c:pt idx="37">
                  <c:v>149.7715792449994</c:v>
                </c:pt>
                <c:pt idx="38">
                  <c:v>147.95782816384116</c:v>
                </c:pt>
                <c:pt idx="39">
                  <c:v>145.38772019653632</c:v>
                </c:pt>
                <c:pt idx="40">
                  <c:v>143.66491642996971</c:v>
                </c:pt>
                <c:pt idx="41">
                  <c:v>142.47990281815663</c:v>
                </c:pt>
                <c:pt idx="42">
                  <c:v>144.80652091087634</c:v>
                </c:pt>
                <c:pt idx="43">
                  <c:v>147.19502818000632</c:v>
                </c:pt>
                <c:pt idx="44">
                  <c:v>151.24092828591458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1976064"/>
        <c:axId val="302108432"/>
      </c:areaChart>
      <c:catAx>
        <c:axId val="301976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02108432"/>
        <c:crosses val="autoZero"/>
        <c:auto val="1"/>
        <c:lblAlgn val="ctr"/>
        <c:lblOffset val="100"/>
        <c:tickLblSkip val="1"/>
        <c:noMultiLvlLbl val="0"/>
      </c:catAx>
      <c:valAx>
        <c:axId val="30210843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crossAx val="301976064"/>
        <c:crossesAt val="1"/>
        <c:crossBetween val="midCat"/>
      </c:valAx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85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12203788363837E-2"/>
          <c:y val="3.4790500008882556E-2"/>
          <c:w val="0.87461526652962962"/>
          <c:h val="0.88670844099318802"/>
        </c:manualLayout>
      </c:layout>
      <c:lineChart>
        <c:grouping val="standard"/>
        <c:varyColors val="0"/>
        <c:ser>
          <c:idx val="1"/>
          <c:order val="0"/>
          <c:tx>
            <c:strRef>
              <c:f>'Figura 7'!$T$2</c:f>
              <c:strCache>
                <c:ptCount val="1"/>
                <c:pt idx="0">
                  <c:v>1950</c:v>
                </c:pt>
              </c:strCache>
            </c:strRef>
          </c:tx>
          <c:spPr>
            <a:ln w="3492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'Figura 7'!$S$5:$S$37</c:f>
              <c:numCache>
                <c:formatCode>General</c:formatCode>
                <c:ptCount val="3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</c:numCache>
            </c:numRef>
          </c:cat>
          <c:val>
            <c:numRef>
              <c:f>'Figura 7'!$T$5:$T$37</c:f>
              <c:numCache>
                <c:formatCode>0.000</c:formatCode>
                <c:ptCount val="33"/>
                <c:pt idx="0">
                  <c:v>3.2863634972173323</c:v>
                </c:pt>
                <c:pt idx="1">
                  <c:v>8.66650240725515</c:v>
                </c:pt>
                <c:pt idx="2">
                  <c:v>16.319450394299029</c:v>
                </c:pt>
                <c:pt idx="3">
                  <c:v>28.128327341283182</c:v>
                </c:pt>
                <c:pt idx="4">
                  <c:v>43.751180645463883</c:v>
                </c:pt>
                <c:pt idx="5">
                  <c:v>62.161604553037471</c:v>
                </c:pt>
                <c:pt idx="6">
                  <c:v>79.031902362583622</c:v>
                </c:pt>
                <c:pt idx="7">
                  <c:v>90.614499064210747</c:v>
                </c:pt>
                <c:pt idx="8">
                  <c:v>93.360781558628304</c:v>
                </c:pt>
                <c:pt idx="9">
                  <c:v>89.422151698124097</c:v>
                </c:pt>
                <c:pt idx="10">
                  <c:v>76.731329875325684</c:v>
                </c:pt>
                <c:pt idx="11">
                  <c:v>62.613221312369276</c:v>
                </c:pt>
                <c:pt idx="12">
                  <c:v>50.663592133129058</c:v>
                </c:pt>
                <c:pt idx="13">
                  <c:v>39.963764632195463</c:v>
                </c:pt>
                <c:pt idx="14">
                  <c:v>31.678279006182649</c:v>
                </c:pt>
                <c:pt idx="15">
                  <c:v>25.406924067933353</c:v>
                </c:pt>
                <c:pt idx="16">
                  <c:v>19.265294218677013</c:v>
                </c:pt>
                <c:pt idx="17">
                  <c:v>15.124445434325478</c:v>
                </c:pt>
                <c:pt idx="18">
                  <c:v>12.002294022672057</c:v>
                </c:pt>
                <c:pt idx="19">
                  <c:v>9.4637527037572688</c:v>
                </c:pt>
                <c:pt idx="20">
                  <c:v>7.6861285300943996</c:v>
                </c:pt>
                <c:pt idx="21">
                  <c:v>5.8170906415471881</c:v>
                </c:pt>
                <c:pt idx="22">
                  <c:v>4.7376757086237111</c:v>
                </c:pt>
                <c:pt idx="23">
                  <c:v>3.5233662764977076</c:v>
                </c:pt>
                <c:pt idx="24">
                  <c:v>2.8554383511097621</c:v>
                </c:pt>
                <c:pt idx="25">
                  <c:v>2.0753580082306637</c:v>
                </c:pt>
                <c:pt idx="26">
                  <c:v>1.4719428397533765</c:v>
                </c:pt>
                <c:pt idx="27">
                  <c:v>0.93393284224624507</c:v>
                </c:pt>
                <c:pt idx="28">
                  <c:v>0.50794988759268156</c:v>
                </c:pt>
                <c:pt idx="29">
                  <c:v>0.32343221666123351</c:v>
                </c:pt>
                <c:pt idx="30">
                  <c:v>0.16494312239916339</c:v>
                </c:pt>
                <c:pt idx="31">
                  <c:v>0.10436891026503603</c:v>
                </c:pt>
                <c:pt idx="32">
                  <c:v>6.1233558074151317E-2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'Figura 7'!$U$2</c:f>
              <c:strCache>
                <c:ptCount val="1"/>
                <c:pt idx="0">
                  <c:v>1960</c:v>
                </c:pt>
              </c:strCache>
            </c:strRef>
          </c:tx>
          <c:spPr>
            <a:ln w="34925">
              <a:solidFill>
                <a:schemeClr val="tx1">
                  <a:lumMod val="50000"/>
                  <a:lumOff val="50000"/>
                </a:schemeClr>
              </a:solidFill>
              <a:prstDash val="dashDot"/>
            </a:ln>
          </c:spPr>
          <c:marker>
            <c:symbol val="none"/>
          </c:marker>
          <c:cat>
            <c:numRef>
              <c:f>'Figura 7'!$S$5:$S$37</c:f>
              <c:numCache>
                <c:formatCode>General</c:formatCode>
                <c:ptCount val="3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</c:numCache>
            </c:numRef>
          </c:cat>
          <c:val>
            <c:numRef>
              <c:f>'Figura 7'!$U$5:$U$37</c:f>
              <c:numCache>
                <c:formatCode>0.000</c:formatCode>
                <c:ptCount val="33"/>
                <c:pt idx="0">
                  <c:v>4.9886190471513814</c:v>
                </c:pt>
                <c:pt idx="1">
                  <c:v>12.880263918727024</c:v>
                </c:pt>
                <c:pt idx="2">
                  <c:v>19.581707232596649</c:v>
                </c:pt>
                <c:pt idx="3">
                  <c:v>28.422169959747158</c:v>
                </c:pt>
                <c:pt idx="4">
                  <c:v>49.52876907334641</c:v>
                </c:pt>
                <c:pt idx="5">
                  <c:v>58.419509006520649</c:v>
                </c:pt>
                <c:pt idx="6">
                  <c:v>61.15842008404524</c:v>
                </c:pt>
                <c:pt idx="7">
                  <c:v>65.73489709912846</c:v>
                </c:pt>
                <c:pt idx="8">
                  <c:v>64.602865557821005</c:v>
                </c:pt>
                <c:pt idx="9">
                  <c:v>61.459015886687382</c:v>
                </c:pt>
                <c:pt idx="10">
                  <c:v>58.65271256929443</c:v>
                </c:pt>
                <c:pt idx="11">
                  <c:v>53.00532567796234</c:v>
                </c:pt>
                <c:pt idx="12">
                  <c:v>49.199791456856929</c:v>
                </c:pt>
                <c:pt idx="13">
                  <c:v>46.094812363486902</c:v>
                </c:pt>
                <c:pt idx="14">
                  <c:v>40.885971721837009</c:v>
                </c:pt>
                <c:pt idx="15">
                  <c:v>36.717498705609671</c:v>
                </c:pt>
                <c:pt idx="16">
                  <c:v>31.00697927894835</c:v>
                </c:pt>
                <c:pt idx="17">
                  <c:v>25.295736726162769</c:v>
                </c:pt>
                <c:pt idx="18">
                  <c:v>20.430384181140951</c:v>
                </c:pt>
                <c:pt idx="19">
                  <c:v>16.719582435998088</c:v>
                </c:pt>
                <c:pt idx="20">
                  <c:v>14.266950017409259</c:v>
                </c:pt>
                <c:pt idx="21">
                  <c:v>11.594814909954735</c:v>
                </c:pt>
                <c:pt idx="22">
                  <c:v>9.4622166606934321</c:v>
                </c:pt>
                <c:pt idx="23">
                  <c:v>6.8921298707703071</c:v>
                </c:pt>
                <c:pt idx="24">
                  <c:v>5.4954968650735312</c:v>
                </c:pt>
                <c:pt idx="25">
                  <c:v>3.7395851389600971</c:v>
                </c:pt>
                <c:pt idx="26">
                  <c:v>2.5424413449178176</c:v>
                </c:pt>
                <c:pt idx="27">
                  <c:v>1.6935102559504611</c:v>
                </c:pt>
                <c:pt idx="28">
                  <c:v>1.1819951015127363</c:v>
                </c:pt>
                <c:pt idx="29">
                  <c:v>0.92632018995221987</c:v>
                </c:pt>
                <c:pt idx="30">
                  <c:v>0.47316477137909696</c:v>
                </c:pt>
                <c:pt idx="31">
                  <c:v>0.25460022630782153</c:v>
                </c:pt>
                <c:pt idx="32">
                  <c:v>0.18260149992915931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'Figura 7'!$V$2</c:f>
              <c:strCache>
                <c:ptCount val="1"/>
                <c:pt idx="0">
                  <c:v>1970</c:v>
                </c:pt>
              </c:strCache>
            </c:strRef>
          </c:tx>
          <c:spPr>
            <a:ln w="34925">
              <a:solidFill>
                <a:schemeClr val="tx2"/>
              </a:solidFill>
              <a:prstDash val="sysDash"/>
            </a:ln>
          </c:spPr>
          <c:marker>
            <c:symbol val="none"/>
          </c:marker>
          <c:cat>
            <c:numRef>
              <c:f>'Figura 7'!$S$5:$S$37</c:f>
              <c:numCache>
                <c:formatCode>General</c:formatCode>
                <c:ptCount val="3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</c:numCache>
            </c:numRef>
          </c:cat>
          <c:val>
            <c:numRef>
              <c:f>'Figura 7'!$V$5:$V$37</c:f>
              <c:numCache>
                <c:formatCode>0.000</c:formatCode>
                <c:ptCount val="33"/>
                <c:pt idx="0">
                  <c:v>0.15241788015650415</c:v>
                </c:pt>
                <c:pt idx="1">
                  <c:v>2.9548281254402533</c:v>
                </c:pt>
                <c:pt idx="2">
                  <c:v>4.9196193519384863</c:v>
                </c:pt>
                <c:pt idx="3">
                  <c:v>11.862329653732935</c:v>
                </c:pt>
                <c:pt idx="4">
                  <c:v>20.630010134802401</c:v>
                </c:pt>
                <c:pt idx="5">
                  <c:v>25.858937329391644</c:v>
                </c:pt>
                <c:pt idx="6">
                  <c:v>31.535025508710785</c:v>
                </c:pt>
                <c:pt idx="7">
                  <c:v>35.79574622486416</c:v>
                </c:pt>
                <c:pt idx="8">
                  <c:v>38.779400344617912</c:v>
                </c:pt>
                <c:pt idx="9">
                  <c:v>41.326136704597864</c:v>
                </c:pt>
                <c:pt idx="10">
                  <c:v>42.93830177153329</c:v>
                </c:pt>
                <c:pt idx="11">
                  <c:v>47.582689238664457</c:v>
                </c:pt>
                <c:pt idx="12">
                  <c:v>49.181919227776334</c:v>
                </c:pt>
                <c:pt idx="13">
                  <c:v>52.054407138481061</c:v>
                </c:pt>
                <c:pt idx="14">
                  <c:v>50.609950611634311</c:v>
                </c:pt>
                <c:pt idx="15">
                  <c:v>49.41932703566502</c:v>
                </c:pt>
                <c:pt idx="16">
                  <c:v>43.667061125902386</c:v>
                </c:pt>
                <c:pt idx="17">
                  <c:v>40.201284703558997</c:v>
                </c:pt>
                <c:pt idx="18">
                  <c:v>36.210087658217546</c:v>
                </c:pt>
                <c:pt idx="19">
                  <c:v>33.365349484116201</c:v>
                </c:pt>
                <c:pt idx="20">
                  <c:v>29.306591091018095</c:v>
                </c:pt>
                <c:pt idx="21">
                  <c:v>24.949689095817916</c:v>
                </c:pt>
                <c:pt idx="22">
                  <c:v>19.544515075236145</c:v>
                </c:pt>
                <c:pt idx="23">
                  <c:v>16.212209556726389</c:v>
                </c:pt>
                <c:pt idx="24">
                  <c:v>12.893336939861149</c:v>
                </c:pt>
                <c:pt idx="25">
                  <c:v>9.9549334650079295</c:v>
                </c:pt>
                <c:pt idx="26">
                  <c:v>7.3299859175043025</c:v>
                </c:pt>
                <c:pt idx="27">
                  <c:v>4.8763131699531908</c:v>
                </c:pt>
                <c:pt idx="28">
                  <c:v>3.1734187231704665</c:v>
                </c:pt>
                <c:pt idx="29">
                  <c:v>1.9857612810997063</c:v>
                </c:pt>
                <c:pt idx="30">
                  <c:v>1.2233555589762701</c:v>
                </c:pt>
                <c:pt idx="31">
                  <c:v>0.91609891841551372</c:v>
                </c:pt>
                <c:pt idx="32">
                  <c:v>0.5678989058819115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2112352"/>
        <c:axId val="302112912"/>
      </c:lineChart>
      <c:catAx>
        <c:axId val="30211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02112912"/>
        <c:crosses val="autoZero"/>
        <c:auto val="1"/>
        <c:lblAlgn val="ctr"/>
        <c:lblOffset val="100"/>
        <c:noMultiLvlLbl val="0"/>
      </c:catAx>
      <c:valAx>
        <c:axId val="302112912"/>
        <c:scaling>
          <c:orientation val="minMax"/>
          <c:max val="100"/>
        </c:scaling>
        <c:delete val="0"/>
        <c:axPos val="l"/>
        <c:numFmt formatCode="0" sourceLinked="0"/>
        <c:majorTickMark val="out"/>
        <c:minorTickMark val="none"/>
        <c:tickLblPos val="nextTo"/>
        <c:crossAx val="3021123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4471971223377302"/>
          <c:y val="7.6874367082067491E-2"/>
          <c:w val="0.40829346881090411"/>
          <c:h val="0.2984684008045621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12203788363837E-2"/>
          <c:y val="3.4790500008882556E-2"/>
          <c:w val="0.87461526652962962"/>
          <c:h val="0.88670844099318802"/>
        </c:manualLayout>
      </c:layout>
      <c:lineChart>
        <c:grouping val="standard"/>
        <c:varyColors val="0"/>
        <c:ser>
          <c:idx val="1"/>
          <c:order val="0"/>
          <c:tx>
            <c:strRef>
              <c:f>'Figura 8'!$T$2</c:f>
              <c:strCache>
                <c:ptCount val="1"/>
                <c:pt idx="0">
                  <c:v>1950</c:v>
                </c:pt>
              </c:strCache>
            </c:strRef>
          </c:tx>
          <c:spPr>
            <a:ln w="3492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'Figura 8'!$S$5:$S$37</c:f>
              <c:numCache>
                <c:formatCode>General</c:formatCode>
                <c:ptCount val="3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</c:numCache>
            </c:numRef>
          </c:cat>
          <c:val>
            <c:numRef>
              <c:f>'Figura 8'!$T$5:$T$37</c:f>
              <c:numCache>
                <c:formatCode>0.000</c:formatCode>
                <c:ptCount val="33"/>
                <c:pt idx="0">
                  <c:v>9.7507556835654764E-4</c:v>
                </c:pt>
                <c:pt idx="1">
                  <c:v>3.2664457199929088E-2</c:v>
                </c:pt>
                <c:pt idx="2">
                  <c:v>0.11314520491363064</c:v>
                </c:pt>
                <c:pt idx="3">
                  <c:v>1.3464337093005316</c:v>
                </c:pt>
                <c:pt idx="4">
                  <c:v>2.6056470597724397</c:v>
                </c:pt>
                <c:pt idx="5">
                  <c:v>4.8159144475042561</c:v>
                </c:pt>
                <c:pt idx="6">
                  <c:v>7.6879919576777214</c:v>
                </c:pt>
                <c:pt idx="7">
                  <c:v>10.973876709702973</c:v>
                </c:pt>
                <c:pt idx="8">
                  <c:v>14.674031683225138</c:v>
                </c:pt>
                <c:pt idx="9">
                  <c:v>18.039676897671992</c:v>
                </c:pt>
                <c:pt idx="10">
                  <c:v>20.873045123293295</c:v>
                </c:pt>
                <c:pt idx="11">
                  <c:v>23.350708992178873</c:v>
                </c:pt>
                <c:pt idx="12">
                  <c:v>24.124268786718432</c:v>
                </c:pt>
                <c:pt idx="13">
                  <c:v>24.3522792739805</c:v>
                </c:pt>
                <c:pt idx="14">
                  <c:v>24.500502654013395</c:v>
                </c:pt>
                <c:pt idx="15">
                  <c:v>23.268491373189054</c:v>
                </c:pt>
                <c:pt idx="16">
                  <c:v>22.561085060877325</c:v>
                </c:pt>
                <c:pt idx="17">
                  <c:v>21.254016368466207</c:v>
                </c:pt>
                <c:pt idx="18">
                  <c:v>19.251576578178359</c:v>
                </c:pt>
                <c:pt idx="19">
                  <c:v>17.817143281181259</c:v>
                </c:pt>
                <c:pt idx="20">
                  <c:v>15.642707546227337</c:v>
                </c:pt>
                <c:pt idx="21">
                  <c:v>13.32718437850597</c:v>
                </c:pt>
                <c:pt idx="22">
                  <c:v>11.529509340531284</c:v>
                </c:pt>
                <c:pt idx="23">
                  <c:v>9.8181909142653812</c:v>
                </c:pt>
                <c:pt idx="24">
                  <c:v>7.6270557824010199</c:v>
                </c:pt>
                <c:pt idx="25">
                  <c:v>5.9472570864476095</c:v>
                </c:pt>
                <c:pt idx="26">
                  <c:v>4.0376328824854681</c:v>
                </c:pt>
                <c:pt idx="27">
                  <c:v>2.741949679517842</c:v>
                </c:pt>
                <c:pt idx="28">
                  <c:v>1.6052940959379365</c:v>
                </c:pt>
                <c:pt idx="29">
                  <c:v>0.80599819747262647</c:v>
                </c:pt>
                <c:pt idx="30">
                  <c:v>0.48008355957651883</c:v>
                </c:pt>
                <c:pt idx="31">
                  <c:v>0.22955008849058514</c:v>
                </c:pt>
                <c:pt idx="32">
                  <c:v>6.3734780190894527E-2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'Figura 8'!$U$2</c:f>
              <c:strCache>
                <c:ptCount val="1"/>
                <c:pt idx="0">
                  <c:v>1960</c:v>
                </c:pt>
              </c:strCache>
            </c:strRef>
          </c:tx>
          <c:spPr>
            <a:ln w="34925">
              <a:solidFill>
                <a:schemeClr val="tx1">
                  <a:lumMod val="50000"/>
                  <a:lumOff val="50000"/>
                </a:schemeClr>
              </a:solidFill>
              <a:prstDash val="dashDot"/>
            </a:ln>
          </c:spPr>
          <c:marker>
            <c:symbol val="none"/>
          </c:marker>
          <c:cat>
            <c:numRef>
              <c:f>'Figura 8'!$S$5:$S$37</c:f>
              <c:numCache>
                <c:formatCode>General</c:formatCode>
                <c:ptCount val="3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</c:numCache>
            </c:numRef>
          </c:cat>
          <c:val>
            <c:numRef>
              <c:f>'Figura 8'!$U$5:$U$37</c:f>
              <c:numCache>
                <c:formatCode>0.000</c:formatCode>
                <c:ptCount val="33"/>
                <c:pt idx="0">
                  <c:v>8.6267841534631781E-3</c:v>
                </c:pt>
                <c:pt idx="1">
                  <c:v>4.1580177724815197E-2</c:v>
                </c:pt>
                <c:pt idx="2">
                  <c:v>0.14327510174383065</c:v>
                </c:pt>
                <c:pt idx="3">
                  <c:v>0.76429236170527814</c:v>
                </c:pt>
                <c:pt idx="4">
                  <c:v>1.3142977770685</c:v>
                </c:pt>
                <c:pt idx="5">
                  <c:v>2.0345385012745258</c:v>
                </c:pt>
                <c:pt idx="6">
                  <c:v>3.1083739561473029</c:v>
                </c:pt>
                <c:pt idx="7">
                  <c:v>4.7616231270269012</c:v>
                </c:pt>
                <c:pt idx="8">
                  <c:v>6.2957623836769194</c:v>
                </c:pt>
                <c:pt idx="9">
                  <c:v>8.1022235604603523</c:v>
                </c:pt>
                <c:pt idx="10">
                  <c:v>9.6445166634962227</c:v>
                </c:pt>
                <c:pt idx="11">
                  <c:v>10.873859990349841</c:v>
                </c:pt>
                <c:pt idx="12">
                  <c:v>12.560494967559446</c:v>
                </c:pt>
                <c:pt idx="13">
                  <c:v>14.401322219049769</c:v>
                </c:pt>
                <c:pt idx="14">
                  <c:v>15.725100378217126</c:v>
                </c:pt>
                <c:pt idx="15">
                  <c:v>16.453176941948406</c:v>
                </c:pt>
                <c:pt idx="16">
                  <c:v>16.340545455640328</c:v>
                </c:pt>
                <c:pt idx="17">
                  <c:v>16.25354552915373</c:v>
                </c:pt>
                <c:pt idx="18">
                  <c:v>14.85883539706132</c:v>
                </c:pt>
                <c:pt idx="19">
                  <c:v>13.909596625299212</c:v>
                </c:pt>
                <c:pt idx="20">
                  <c:v>12.618761180948265</c:v>
                </c:pt>
                <c:pt idx="21">
                  <c:v>12.334214800241513</c:v>
                </c:pt>
                <c:pt idx="22">
                  <c:v>10.420332517221679</c:v>
                </c:pt>
                <c:pt idx="23">
                  <c:v>9.1602097118366963</c:v>
                </c:pt>
                <c:pt idx="24">
                  <c:v>6.9726666141037938</c:v>
                </c:pt>
                <c:pt idx="25">
                  <c:v>6.4522404881729685</c:v>
                </c:pt>
                <c:pt idx="26">
                  <c:v>4.5996271133187649</c:v>
                </c:pt>
                <c:pt idx="27">
                  <c:v>2.7260857024760838</c:v>
                </c:pt>
                <c:pt idx="28">
                  <c:v>1.4294245852888594</c:v>
                </c:pt>
                <c:pt idx="29">
                  <c:v>0.43140174040483692</c:v>
                </c:pt>
                <c:pt idx="30">
                  <c:v>0.26303015621928416</c:v>
                </c:pt>
                <c:pt idx="31">
                  <c:v>0.14176846414976937</c:v>
                </c:pt>
                <c:pt idx="32">
                  <c:v>8.4853682176138367E-2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'Figura 8'!$V$2</c:f>
              <c:strCache>
                <c:ptCount val="1"/>
                <c:pt idx="0">
                  <c:v>1970</c:v>
                </c:pt>
              </c:strCache>
            </c:strRef>
          </c:tx>
          <c:spPr>
            <a:ln w="34925">
              <a:solidFill>
                <a:schemeClr val="tx2"/>
              </a:solidFill>
              <a:prstDash val="sysDash"/>
            </a:ln>
          </c:spPr>
          <c:marker>
            <c:symbol val="none"/>
          </c:marker>
          <c:cat>
            <c:numRef>
              <c:f>'Figura 8'!$S$5:$S$37</c:f>
              <c:numCache>
                <c:formatCode>General</c:formatCode>
                <c:ptCount val="3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</c:numCache>
            </c:numRef>
          </c:cat>
          <c:val>
            <c:numRef>
              <c:f>'Figura 8'!$V$5:$V$37</c:f>
              <c:numCache>
                <c:formatCode>0.000</c:formatCode>
                <c:ptCount val="33"/>
                <c:pt idx="0">
                  <c:v>0</c:v>
                </c:pt>
                <c:pt idx="1">
                  <c:v>4.9075025951192831E-3</c:v>
                </c:pt>
                <c:pt idx="2">
                  <c:v>1.7940193299905531E-2</c:v>
                </c:pt>
                <c:pt idx="3">
                  <c:v>8.4611559387655022E-2</c:v>
                </c:pt>
                <c:pt idx="4">
                  <c:v>0.25831430016534473</c:v>
                </c:pt>
                <c:pt idx="5">
                  <c:v>0.5104262235663235</c:v>
                </c:pt>
                <c:pt idx="6">
                  <c:v>0.9062459192817035</c:v>
                </c:pt>
                <c:pt idx="7">
                  <c:v>1.4442274354161719</c:v>
                </c:pt>
                <c:pt idx="8">
                  <c:v>2.2518895065017075</c:v>
                </c:pt>
                <c:pt idx="9">
                  <c:v>2.6674548475362632</c:v>
                </c:pt>
                <c:pt idx="10">
                  <c:v>3.4676360088699734</c:v>
                </c:pt>
                <c:pt idx="11">
                  <c:v>4.2985887286040612</c:v>
                </c:pt>
                <c:pt idx="12">
                  <c:v>5.1425846315710633</c:v>
                </c:pt>
                <c:pt idx="13">
                  <c:v>6.1692774894821873</c:v>
                </c:pt>
                <c:pt idx="14">
                  <c:v>6.5557201828085621</c:v>
                </c:pt>
                <c:pt idx="15">
                  <c:v>7.8051212423318432</c:v>
                </c:pt>
                <c:pt idx="16">
                  <c:v>8.9166979270514268</c:v>
                </c:pt>
                <c:pt idx="17">
                  <c:v>9.6259111105095219</c:v>
                </c:pt>
                <c:pt idx="18">
                  <c:v>10.08071691310422</c:v>
                </c:pt>
                <c:pt idx="19">
                  <c:v>10.979328656397611</c:v>
                </c:pt>
                <c:pt idx="20">
                  <c:v>11.138515850009005</c:v>
                </c:pt>
                <c:pt idx="21">
                  <c:v>11.40128792783721</c:v>
                </c:pt>
                <c:pt idx="22">
                  <c:v>10.839220568584008</c:v>
                </c:pt>
                <c:pt idx="23">
                  <c:v>10.238069380580988</c:v>
                </c:pt>
                <c:pt idx="24">
                  <c:v>8.0496862111118794</c:v>
                </c:pt>
                <c:pt idx="25">
                  <c:v>6.1362310095759867</c:v>
                </c:pt>
                <c:pt idx="26">
                  <c:v>4.653165121692151</c:v>
                </c:pt>
                <c:pt idx="27">
                  <c:v>2.7538521023059142</c:v>
                </c:pt>
                <c:pt idx="28">
                  <c:v>1.6584597849127309</c:v>
                </c:pt>
                <c:pt idx="29">
                  <c:v>0.849014262021201</c:v>
                </c:pt>
                <c:pt idx="30">
                  <c:v>0.4152117377320122</c:v>
                </c:pt>
                <c:pt idx="31">
                  <c:v>0.21483735697354966</c:v>
                </c:pt>
                <c:pt idx="32">
                  <c:v>0.11763620193268166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2423856"/>
        <c:axId val="302424416"/>
      </c:lineChart>
      <c:catAx>
        <c:axId val="302423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02424416"/>
        <c:crosses val="autoZero"/>
        <c:auto val="1"/>
        <c:lblAlgn val="ctr"/>
        <c:lblOffset val="100"/>
        <c:noMultiLvlLbl val="0"/>
      </c:catAx>
      <c:valAx>
        <c:axId val="302424416"/>
        <c:scaling>
          <c:orientation val="minMax"/>
          <c:max val="25"/>
        </c:scaling>
        <c:delete val="0"/>
        <c:axPos val="l"/>
        <c:numFmt formatCode="0" sourceLinked="0"/>
        <c:majorTickMark val="out"/>
        <c:minorTickMark val="none"/>
        <c:tickLblPos val="nextTo"/>
        <c:crossAx val="3024238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2425922034470971"/>
          <c:y val="4.2524385944294259E-2"/>
          <c:w val="0.34340597535198208"/>
          <c:h val="0.2337916715634426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'Figura 9'!$J$3</c:f>
              <c:strCache>
                <c:ptCount val="1"/>
                <c:pt idx="0">
                  <c:v>1995</c:v>
                </c:pt>
              </c:strCache>
            </c:strRef>
          </c:tx>
          <c:marker>
            <c:symbol val="none"/>
          </c:marker>
          <c:cat>
            <c:numRef>
              <c:f>'Figura 9'!$I$4:$I$41</c:f>
              <c:numCache>
                <c:formatCode>General</c:formatCode>
                <c:ptCount val="38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</c:numCache>
            </c:numRef>
          </c:cat>
          <c:val>
            <c:numRef>
              <c:f>'Figura 9'!$J$4:$J$41</c:f>
              <c:numCache>
                <c:formatCode>0.000</c:formatCode>
                <c:ptCount val="38"/>
                <c:pt idx="0">
                  <c:v>3.6082388119539617E-3</c:v>
                </c:pt>
                <c:pt idx="1">
                  <c:v>1.3818826021962763E-2</c:v>
                </c:pt>
                <c:pt idx="2">
                  <c:v>8.81009630675674E-2</c:v>
                </c:pt>
                <c:pt idx="3">
                  <c:v>3.1326010200078462</c:v>
                </c:pt>
                <c:pt idx="4">
                  <c:v>5.3634734287502894</c:v>
                </c:pt>
                <c:pt idx="5">
                  <c:v>7.8962124784761301</c:v>
                </c:pt>
                <c:pt idx="6">
                  <c:v>12.749584735159004</c:v>
                </c:pt>
                <c:pt idx="7">
                  <c:v>16.58756252390798</c:v>
                </c:pt>
                <c:pt idx="8">
                  <c:v>20.756876417393595</c:v>
                </c:pt>
                <c:pt idx="9">
                  <c:v>26.204309300546626</c:v>
                </c:pt>
                <c:pt idx="10">
                  <c:v>31.601130861558335</c:v>
                </c:pt>
                <c:pt idx="11">
                  <c:v>37.846003402226728</c:v>
                </c:pt>
                <c:pt idx="12">
                  <c:v>42.93830177153329</c:v>
                </c:pt>
                <c:pt idx="13">
                  <c:v>46.49639036530322</c:v>
                </c:pt>
                <c:pt idx="14">
                  <c:v>50.38593310374943</c:v>
                </c:pt>
                <c:pt idx="15">
                  <c:v>50.101090839176024</c:v>
                </c:pt>
                <c:pt idx="16">
                  <c:v>46.931098629273507</c:v>
                </c:pt>
                <c:pt idx="17">
                  <c:v>43.23003379127141</c:v>
                </c:pt>
                <c:pt idx="18">
                  <c:v>36.930066498224498</c:v>
                </c:pt>
                <c:pt idx="19">
                  <c:v>29.48342104232961</c:v>
                </c:pt>
                <c:pt idx="20">
                  <c:v>22.722779571728655</c:v>
                </c:pt>
                <c:pt idx="21">
                  <c:v>18.413290427816609</c:v>
                </c:pt>
                <c:pt idx="22">
                  <c:v>14.266950017409259</c:v>
                </c:pt>
                <c:pt idx="23">
                  <c:v>10.827459779868535</c:v>
                </c:pt>
                <c:pt idx="24">
                  <c:v>7.69000853970965</c:v>
                </c:pt>
                <c:pt idx="25">
                  <c:v>5.669481149568937</c:v>
                </c:pt>
                <c:pt idx="26">
                  <c:v>4.0327020190689131</c:v>
                </c:pt>
                <c:pt idx="27">
                  <c:v>2.6725251335461806</c:v>
                </c:pt>
                <c:pt idx="28">
                  <c:v>1.8902312390290104</c:v>
                </c:pt>
                <c:pt idx="29">
                  <c:v>1.207395326778266</c:v>
                </c:pt>
                <c:pt idx="30">
                  <c:v>0.73983916071676215</c:v>
                </c:pt>
                <c:pt idx="31">
                  <c:v>0.46049131159623058</c:v>
                </c:pt>
                <c:pt idx="32">
                  <c:v>0.16494312239916339</c:v>
                </c:pt>
                <c:pt idx="33">
                  <c:v>8.866059963151135E-2</c:v>
                </c:pt>
                <c:pt idx="34">
                  <c:v>4.7436456842818595E-2</c:v>
                </c:pt>
                <c:pt idx="35">
                  <c:v>1.7406057942887136E-2</c:v>
                </c:pt>
                <c:pt idx="36">
                  <c:v>0</c:v>
                </c:pt>
                <c:pt idx="37">
                  <c:v>1.2330944276310582E-2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'Figura 9'!$K$3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cat>
            <c:numRef>
              <c:f>'Figura 9'!$I$4:$I$41</c:f>
              <c:numCache>
                <c:formatCode>General</c:formatCode>
                <c:ptCount val="38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</c:numCache>
            </c:numRef>
          </c:cat>
          <c:val>
            <c:numRef>
              <c:f>'Figura 9'!$K$4:$K$41</c:f>
              <c:numCache>
                <c:formatCode>0.000</c:formatCode>
                <c:ptCount val="38"/>
                <c:pt idx="0">
                  <c:v>3.7299515106303618E-3</c:v>
                </c:pt>
                <c:pt idx="1">
                  <c:v>3.7306194320504975E-3</c:v>
                </c:pt>
                <c:pt idx="2">
                  <c:v>5.1939090286833627E-2</c:v>
                </c:pt>
                <c:pt idx="3">
                  <c:v>1.5177213070601336</c:v>
                </c:pt>
                <c:pt idx="4">
                  <c:v>3.0217239358660275</c:v>
                </c:pt>
                <c:pt idx="5">
                  <c:v>4.7129703860262859</c:v>
                </c:pt>
                <c:pt idx="6">
                  <c:v>9.4996255584344045</c:v>
                </c:pt>
                <c:pt idx="7">
                  <c:v>13.519215427689963</c:v>
                </c:pt>
                <c:pt idx="8">
                  <c:v>17.663434120667436</c:v>
                </c:pt>
                <c:pt idx="9">
                  <c:v>21.615203502688409</c:v>
                </c:pt>
                <c:pt idx="10">
                  <c:v>25.334779813835933</c:v>
                </c:pt>
                <c:pt idx="11">
                  <c:v>28.862765686909867</c:v>
                </c:pt>
                <c:pt idx="12">
                  <c:v>34.450028094613771</c:v>
                </c:pt>
                <c:pt idx="13">
                  <c:v>39.777679216666613</c:v>
                </c:pt>
                <c:pt idx="14">
                  <c:v>45.23384628777179</c:v>
                </c:pt>
                <c:pt idx="15">
                  <c:v>49.273321774747203</c:v>
                </c:pt>
                <c:pt idx="16">
                  <c:v>53.42602041905608</c:v>
                </c:pt>
                <c:pt idx="17">
                  <c:v>54.605015665373344</c:v>
                </c:pt>
                <c:pt idx="18">
                  <c:v>52.429199537843026</c:v>
                </c:pt>
                <c:pt idx="19">
                  <c:v>49.344071456049839</c:v>
                </c:pt>
                <c:pt idx="20">
                  <c:v>44.331910583809595</c:v>
                </c:pt>
                <c:pt idx="21">
                  <c:v>39.359135484226073</c:v>
                </c:pt>
                <c:pt idx="22">
                  <c:v>33.983291183089918</c:v>
                </c:pt>
                <c:pt idx="23">
                  <c:v>29.054508639831134</c:v>
                </c:pt>
                <c:pt idx="24">
                  <c:v>22.743581010887702</c:v>
                </c:pt>
                <c:pt idx="25">
                  <c:v>17.748906298766908</c:v>
                </c:pt>
                <c:pt idx="26">
                  <c:v>13.438962864024663</c:v>
                </c:pt>
                <c:pt idx="27">
                  <c:v>9.9549334650079295</c:v>
                </c:pt>
                <c:pt idx="28">
                  <c:v>6.9294674778576049</c:v>
                </c:pt>
                <c:pt idx="29">
                  <c:v>4.4666446499339498</c:v>
                </c:pt>
                <c:pt idx="30">
                  <c:v>2.7008391601248269</c:v>
                </c:pt>
                <c:pt idx="31">
                  <c:v>1.5821001313000944</c:v>
                </c:pt>
                <c:pt idx="32">
                  <c:v>0.88090630543460724</c:v>
                </c:pt>
                <c:pt idx="33">
                  <c:v>0.49401775376302587</c:v>
                </c:pt>
                <c:pt idx="34">
                  <c:v>0.29058879747898075</c:v>
                </c:pt>
                <c:pt idx="35">
                  <c:v>0.16308665741774317</c:v>
                </c:pt>
                <c:pt idx="36">
                  <c:v>0.10604358165581412</c:v>
                </c:pt>
                <c:pt idx="37">
                  <c:v>0.26364801780228819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'Figura 9'!$L$3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cat>
            <c:numRef>
              <c:f>'Figura 9'!$I$4:$I$41</c:f>
              <c:numCache>
                <c:formatCode>General</c:formatCode>
                <c:ptCount val="38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</c:numCache>
            </c:numRef>
          </c:cat>
          <c:val>
            <c:numRef>
              <c:f>'Figura 9'!$L$4:$L$41</c:f>
              <c:numCache>
                <c:formatCode>General</c:formatCode>
                <c:ptCount val="38"/>
                <c:pt idx="0">
                  <c:v>0</c:v>
                </c:pt>
                <c:pt idx="1">
                  <c:v>1.0856938126309619E-2</c:v>
                </c:pt>
                <c:pt idx="2">
                  <c:v>9.7679390914731323E-2</c:v>
                </c:pt>
                <c:pt idx="3">
                  <c:v>0.84358021160995134</c:v>
                </c:pt>
                <c:pt idx="4">
                  <c:v>1.8758809941097336</c:v>
                </c:pt>
                <c:pt idx="5">
                  <c:v>3.0197849841191666</c:v>
                </c:pt>
                <c:pt idx="6">
                  <c:v>6.3105516082220134</c:v>
                </c:pt>
                <c:pt idx="7">
                  <c:v>9.1312949511831043</c:v>
                </c:pt>
                <c:pt idx="8">
                  <c:v>12.042752304016384</c:v>
                </c:pt>
                <c:pt idx="9">
                  <c:v>14.68911844179239</c:v>
                </c:pt>
                <c:pt idx="10">
                  <c:v>17.358877642211574</c:v>
                </c:pt>
                <c:pt idx="11">
                  <c:v>21.150677505879319</c:v>
                </c:pt>
                <c:pt idx="12">
                  <c:v>25.900844599770668</c:v>
                </c:pt>
                <c:pt idx="13">
                  <c:v>31.284161277882774</c:v>
                </c:pt>
                <c:pt idx="14">
                  <c:v>36.397730324479419</c:v>
                </c:pt>
                <c:pt idx="15">
                  <c:v>40.761297615848633</c:v>
                </c:pt>
                <c:pt idx="16">
                  <c:v>45.300902854457526</c:v>
                </c:pt>
                <c:pt idx="17">
                  <c:v>47.184970074179063</c:v>
                </c:pt>
                <c:pt idx="18">
                  <c:v>46.821633951183649</c:v>
                </c:pt>
                <c:pt idx="19">
                  <c:v>45.203904453517296</c:v>
                </c:pt>
                <c:pt idx="20">
                  <c:v>40.579209239697867</c:v>
                </c:pt>
                <c:pt idx="21">
                  <c:v>36.299731346672104</c:v>
                </c:pt>
                <c:pt idx="22">
                  <c:v>32.125137118652653</c:v>
                </c:pt>
                <c:pt idx="23">
                  <c:v>26.823058125162589</c:v>
                </c:pt>
                <c:pt idx="24">
                  <c:v>22.176801226366887</c:v>
                </c:pt>
                <c:pt idx="25">
                  <c:v>17.516760754425302</c:v>
                </c:pt>
                <c:pt idx="26">
                  <c:v>13.902490080821156</c:v>
                </c:pt>
                <c:pt idx="27">
                  <c:v>11.21250543734787</c:v>
                </c:pt>
                <c:pt idx="28">
                  <c:v>7.8512488109196292</c:v>
                </c:pt>
                <c:pt idx="29">
                  <c:v>5.3573301049541007</c:v>
                </c:pt>
                <c:pt idx="30">
                  <c:v>3.6373738077872679</c:v>
                </c:pt>
                <c:pt idx="31">
                  <c:v>2.1588946459412779</c:v>
                </c:pt>
                <c:pt idx="32">
                  <c:v>1.5166254160971626</c:v>
                </c:pt>
                <c:pt idx="33">
                  <c:v>0.8849077145721973</c:v>
                </c:pt>
                <c:pt idx="34">
                  <c:v>0.5678989058819115</c:v>
                </c:pt>
                <c:pt idx="35">
                  <c:v>0.37696805396257588</c:v>
                </c:pt>
                <c:pt idx="36">
                  <c:v>0.22643725033038797</c:v>
                </c:pt>
                <c:pt idx="37">
                  <c:v>0.50765895439433539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2428336"/>
        <c:axId val="302428896"/>
      </c:lineChart>
      <c:catAx>
        <c:axId val="302428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02428896"/>
        <c:crosses val="autoZero"/>
        <c:auto val="1"/>
        <c:lblAlgn val="ctr"/>
        <c:lblOffset val="100"/>
        <c:noMultiLvlLbl val="0"/>
      </c:catAx>
      <c:valAx>
        <c:axId val="302428896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302428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19048</xdr:colOff>
      <xdr:row>2</xdr:row>
      <xdr:rowOff>152400</xdr:rowOff>
    </xdr:from>
    <xdr:to>
      <xdr:col>12</xdr:col>
      <xdr:colOff>19049</xdr:colOff>
      <xdr:row>21</xdr:row>
      <xdr:rowOff>157162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245607</xdr:colOff>
      <xdr:row>10</xdr:row>
      <xdr:rowOff>94509</xdr:rowOff>
    </xdr:from>
    <xdr:to>
      <xdr:col>24</xdr:col>
      <xdr:colOff>588886</xdr:colOff>
      <xdr:row>39</xdr:row>
      <xdr:rowOff>181013</xdr:rowOff>
    </xdr:to>
    <xdr:grpSp>
      <xdr:nvGrpSpPr>
        <xdr:cNvPr id="2" name="Gruppo 1"/>
        <xdr:cNvGrpSpPr/>
      </xdr:nvGrpSpPr>
      <xdr:grpSpPr>
        <a:xfrm>
          <a:off x="6494007" y="1999509"/>
          <a:ext cx="8877679" cy="5611004"/>
          <a:chOff x="6494007" y="1999509"/>
          <a:chExt cx="8877679" cy="5611004"/>
        </a:xfrm>
      </xdr:grpSpPr>
      <xdr:pic>
        <xdr:nvPicPr>
          <xdr:cNvPr id="4" name="Immagine 3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494007" y="1999509"/>
            <a:ext cx="4783320" cy="5611004"/>
          </a:xfrm>
          <a:prstGeom prst="rect">
            <a:avLst/>
          </a:prstGeom>
        </xdr:spPr>
      </xdr:pic>
      <xdr:pic>
        <xdr:nvPicPr>
          <xdr:cNvPr id="8" name="Immagine 7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334751" y="2124075"/>
            <a:ext cx="4036935" cy="52292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38099</xdr:colOff>
      <xdr:row>5</xdr:row>
      <xdr:rowOff>123825</xdr:rowOff>
    </xdr:from>
    <xdr:to>
      <xdr:col>18</xdr:col>
      <xdr:colOff>285750</xdr:colOff>
      <xdr:row>17</xdr:row>
      <xdr:rowOff>38101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85724</xdr:colOff>
      <xdr:row>3</xdr:row>
      <xdr:rowOff>66675</xdr:rowOff>
    </xdr:from>
    <xdr:to>
      <xdr:col>15</xdr:col>
      <xdr:colOff>542925</xdr:colOff>
      <xdr:row>20</xdr:row>
      <xdr:rowOff>57150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1895474</xdr:colOff>
      <xdr:row>4</xdr:row>
      <xdr:rowOff>119062</xdr:rowOff>
    </xdr:from>
    <xdr:to>
      <xdr:col>7</xdr:col>
      <xdr:colOff>3657600</xdr:colOff>
      <xdr:row>21</xdr:row>
      <xdr:rowOff>9525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400050</xdr:colOff>
      <xdr:row>2</xdr:row>
      <xdr:rowOff>142875</xdr:rowOff>
    </xdr:from>
    <xdr:to>
      <xdr:col>16</xdr:col>
      <xdr:colOff>581025</xdr:colOff>
      <xdr:row>21</xdr:row>
      <xdr:rowOff>33337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819150</xdr:colOff>
      <xdr:row>2</xdr:row>
      <xdr:rowOff>142874</xdr:rowOff>
    </xdr:from>
    <xdr:to>
      <xdr:col>17</xdr:col>
      <xdr:colOff>247649</xdr:colOff>
      <xdr:row>20</xdr:row>
      <xdr:rowOff>161925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428625</xdr:colOff>
      <xdr:row>8</xdr:row>
      <xdr:rowOff>57150</xdr:rowOff>
    </xdr:from>
    <xdr:to>
      <xdr:col>34</xdr:col>
      <xdr:colOff>400050</xdr:colOff>
      <xdr:row>21</xdr:row>
      <xdr:rowOff>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57150</xdr:colOff>
      <xdr:row>11</xdr:row>
      <xdr:rowOff>142876</xdr:rowOff>
    </xdr:from>
    <xdr:to>
      <xdr:col>34</xdr:col>
      <xdr:colOff>28575</xdr:colOff>
      <xdr:row>25</xdr:row>
      <xdr:rowOff>28576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190500</xdr:colOff>
      <xdr:row>44</xdr:row>
      <xdr:rowOff>100012</xdr:rowOff>
    </xdr:from>
    <xdr:to>
      <xdr:col>17</xdr:col>
      <xdr:colOff>495300</xdr:colOff>
      <xdr:row>58</xdr:row>
      <xdr:rowOff>176212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61</xdr:row>
      <xdr:rowOff>0</xdr:rowOff>
    </xdr:from>
    <xdr:to>
      <xdr:col>17</xdr:col>
      <xdr:colOff>304800</xdr:colOff>
      <xdr:row>75</xdr:row>
      <xdr:rowOff>76200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78</xdr:row>
      <xdr:rowOff>0</xdr:rowOff>
    </xdr:from>
    <xdr:to>
      <xdr:col>17</xdr:col>
      <xdr:colOff>304800</xdr:colOff>
      <xdr:row>92</xdr:row>
      <xdr:rowOff>76200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102</xdr:row>
      <xdr:rowOff>100012</xdr:rowOff>
    </xdr:from>
    <xdr:to>
      <xdr:col>17</xdr:col>
      <xdr:colOff>523874</xdr:colOff>
      <xdr:row>117</xdr:row>
      <xdr:rowOff>0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lo43\Comuni\Comuni%202003\Tavole%20e%20prospetti\prospetti%20di%20prova\4%20Area%20e%20Interv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castag/Downloads/tassi%20fec%20primonuz%20per%20et&#2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"/>
    </sheetNames>
    <sheetDataSet>
      <sheetData sheetId="0">
        <row r="4">
          <cell r="A4" t="str">
            <v>Valori assoluti</v>
          </cell>
          <cell r="B4" t="str">
            <v>Valori assoluti</v>
          </cell>
        </row>
        <row r="5">
          <cell r="A5" t="str">
            <v>Famiglia e minori</v>
          </cell>
          <cell r="B5">
            <v>358466503</v>
          </cell>
        </row>
        <row r="6">
          <cell r="A6" t="str">
            <v>Disabili</v>
          </cell>
          <cell r="B6">
            <v>478612139</v>
          </cell>
        </row>
        <row r="7">
          <cell r="A7" t="str">
            <v>Dipendenze</v>
          </cell>
          <cell r="B7">
            <v>32368012</v>
          </cell>
        </row>
        <row r="8">
          <cell r="A8" t="str">
            <v>Anziani</v>
          </cell>
          <cell r="B8">
            <v>588050125</v>
          </cell>
        </row>
        <row r="9">
          <cell r="A9" t="str">
            <v>Immigrati</v>
          </cell>
          <cell r="B9">
            <v>52979248</v>
          </cell>
        </row>
        <row r="10">
          <cell r="A10" t="str">
            <v>Disagio adulti</v>
          </cell>
          <cell r="B10">
            <v>109980142</v>
          </cell>
        </row>
        <row r="11">
          <cell r="A11" t="str">
            <v>Multiutenze</v>
          </cell>
          <cell r="B11">
            <v>312768022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a 4 OK"/>
      <sheetName val="Figura nuz"/>
    </sheetNames>
    <sheetDataSet>
      <sheetData sheetId="0">
        <row r="4">
          <cell r="A4">
            <v>13</v>
          </cell>
        </row>
        <row r="5">
          <cell r="A5">
            <v>14</v>
          </cell>
        </row>
        <row r="6">
          <cell r="A6">
            <v>15</v>
          </cell>
        </row>
        <row r="7">
          <cell r="A7">
            <v>16</v>
          </cell>
        </row>
        <row r="8">
          <cell r="A8">
            <v>17</v>
          </cell>
        </row>
        <row r="9">
          <cell r="A9">
            <v>18</v>
          </cell>
        </row>
        <row r="10">
          <cell r="A10">
            <v>19</v>
          </cell>
        </row>
        <row r="11">
          <cell r="A11">
            <v>20</v>
          </cell>
        </row>
        <row r="12">
          <cell r="A12">
            <v>21</v>
          </cell>
        </row>
        <row r="13">
          <cell r="A13">
            <v>22</v>
          </cell>
        </row>
        <row r="14">
          <cell r="A14">
            <v>23</v>
          </cell>
        </row>
        <row r="15">
          <cell r="A15">
            <v>24</v>
          </cell>
        </row>
        <row r="16">
          <cell r="A16">
            <v>25</v>
          </cell>
        </row>
        <row r="17">
          <cell r="A17">
            <v>26</v>
          </cell>
        </row>
        <row r="18">
          <cell r="A18">
            <v>27</v>
          </cell>
        </row>
        <row r="19">
          <cell r="A19">
            <v>28</v>
          </cell>
        </row>
        <row r="20">
          <cell r="A20">
            <v>29</v>
          </cell>
        </row>
        <row r="21">
          <cell r="A21">
            <v>30</v>
          </cell>
        </row>
        <row r="22">
          <cell r="A22">
            <v>31</v>
          </cell>
        </row>
        <row r="23">
          <cell r="A23">
            <v>32</v>
          </cell>
        </row>
        <row r="24">
          <cell r="A24">
            <v>33</v>
          </cell>
        </row>
        <row r="25">
          <cell r="A25">
            <v>34</v>
          </cell>
        </row>
        <row r="26">
          <cell r="A26">
            <v>35</v>
          </cell>
        </row>
        <row r="27">
          <cell r="A27">
            <v>36</v>
          </cell>
        </row>
        <row r="28">
          <cell r="A28">
            <v>37</v>
          </cell>
        </row>
        <row r="29">
          <cell r="A29">
            <v>38</v>
          </cell>
        </row>
        <row r="30">
          <cell r="A30">
            <v>39</v>
          </cell>
        </row>
        <row r="31">
          <cell r="A31">
            <v>40</v>
          </cell>
        </row>
        <row r="32">
          <cell r="A32">
            <v>41</v>
          </cell>
        </row>
        <row r="33">
          <cell r="A33">
            <v>42</v>
          </cell>
        </row>
        <row r="34">
          <cell r="A34">
            <v>43</v>
          </cell>
        </row>
        <row r="35">
          <cell r="A35">
            <v>44</v>
          </cell>
        </row>
        <row r="36">
          <cell r="A36">
            <v>45</v>
          </cell>
        </row>
        <row r="37">
          <cell r="A37">
            <v>46</v>
          </cell>
        </row>
        <row r="38">
          <cell r="A38">
            <v>47</v>
          </cell>
        </row>
        <row r="39">
          <cell r="A39">
            <v>48</v>
          </cell>
        </row>
        <row r="40">
          <cell r="A40">
            <v>49</v>
          </cell>
        </row>
        <row r="41">
          <cell r="A41">
            <v>50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9"/>
  <sheetViews>
    <sheetView tabSelected="1" workbookViewId="0"/>
  </sheetViews>
  <sheetFormatPr defaultColWidth="9.140625" defaultRowHeight="15" x14ac:dyDescent="0.25"/>
  <cols>
    <col min="1" max="1" width="24.42578125" customWidth="1"/>
    <col min="2" max="2" width="8" customWidth="1"/>
    <col min="3" max="7" width="7.5703125" bestFit="1" customWidth="1"/>
    <col min="8" max="8" width="10.5703125" bestFit="1" customWidth="1"/>
    <col min="201" max="201" width="36.85546875" customWidth="1"/>
    <col min="203" max="203" width="11.5703125" bestFit="1" customWidth="1"/>
    <col min="204" max="205" width="9.28515625" bestFit="1" customWidth="1"/>
    <col min="206" max="206" width="9.42578125" bestFit="1" customWidth="1"/>
    <col min="207" max="207" width="11.5703125" bestFit="1" customWidth="1"/>
    <col min="208" max="208" width="11.7109375" bestFit="1" customWidth="1"/>
    <col min="209" max="214" width="9.28515625" bestFit="1" customWidth="1"/>
    <col min="215" max="219" width="11.5703125" bestFit="1" customWidth="1"/>
    <col min="457" max="457" width="36.85546875" customWidth="1"/>
    <col min="459" max="459" width="11.5703125" bestFit="1" customWidth="1"/>
    <col min="460" max="461" width="9.28515625" bestFit="1" customWidth="1"/>
    <col min="462" max="462" width="9.42578125" bestFit="1" customWidth="1"/>
    <col min="463" max="463" width="11.5703125" bestFit="1" customWidth="1"/>
    <col min="464" max="464" width="11.7109375" bestFit="1" customWidth="1"/>
    <col min="465" max="470" width="9.28515625" bestFit="1" customWidth="1"/>
    <col min="471" max="475" width="11.5703125" bestFit="1" customWidth="1"/>
    <col min="713" max="713" width="36.85546875" customWidth="1"/>
    <col min="715" max="715" width="11.5703125" bestFit="1" customWidth="1"/>
    <col min="716" max="717" width="9.28515625" bestFit="1" customWidth="1"/>
    <col min="718" max="718" width="9.42578125" bestFit="1" customWidth="1"/>
    <col min="719" max="719" width="11.5703125" bestFit="1" customWidth="1"/>
    <col min="720" max="720" width="11.7109375" bestFit="1" customWidth="1"/>
    <col min="721" max="726" width="9.28515625" bestFit="1" customWidth="1"/>
    <col min="727" max="731" width="11.5703125" bestFit="1" customWidth="1"/>
    <col min="969" max="969" width="36.85546875" customWidth="1"/>
    <col min="971" max="971" width="11.5703125" bestFit="1" customWidth="1"/>
    <col min="972" max="973" width="9.28515625" bestFit="1" customWidth="1"/>
    <col min="974" max="974" width="9.42578125" bestFit="1" customWidth="1"/>
    <col min="975" max="975" width="11.5703125" bestFit="1" customWidth="1"/>
    <col min="976" max="976" width="11.7109375" bestFit="1" customWidth="1"/>
    <col min="977" max="982" width="9.28515625" bestFit="1" customWidth="1"/>
    <col min="983" max="987" width="11.5703125" bestFit="1" customWidth="1"/>
    <col min="1225" max="1225" width="36.85546875" customWidth="1"/>
    <col min="1227" max="1227" width="11.5703125" bestFit="1" customWidth="1"/>
    <col min="1228" max="1229" width="9.28515625" bestFit="1" customWidth="1"/>
    <col min="1230" max="1230" width="9.42578125" bestFit="1" customWidth="1"/>
    <col min="1231" max="1231" width="11.5703125" bestFit="1" customWidth="1"/>
    <col min="1232" max="1232" width="11.7109375" bestFit="1" customWidth="1"/>
    <col min="1233" max="1238" width="9.28515625" bestFit="1" customWidth="1"/>
    <col min="1239" max="1243" width="11.5703125" bestFit="1" customWidth="1"/>
    <col min="1481" max="1481" width="36.85546875" customWidth="1"/>
    <col min="1483" max="1483" width="11.5703125" bestFit="1" customWidth="1"/>
    <col min="1484" max="1485" width="9.28515625" bestFit="1" customWidth="1"/>
    <col min="1486" max="1486" width="9.42578125" bestFit="1" customWidth="1"/>
    <col min="1487" max="1487" width="11.5703125" bestFit="1" customWidth="1"/>
    <col min="1488" max="1488" width="11.7109375" bestFit="1" customWidth="1"/>
    <col min="1489" max="1494" width="9.28515625" bestFit="1" customWidth="1"/>
    <col min="1495" max="1499" width="11.5703125" bestFit="1" customWidth="1"/>
    <col min="1737" max="1737" width="36.85546875" customWidth="1"/>
    <col min="1739" max="1739" width="11.5703125" bestFit="1" customWidth="1"/>
    <col min="1740" max="1741" width="9.28515625" bestFit="1" customWidth="1"/>
    <col min="1742" max="1742" width="9.42578125" bestFit="1" customWidth="1"/>
    <col min="1743" max="1743" width="11.5703125" bestFit="1" customWidth="1"/>
    <col min="1744" max="1744" width="11.7109375" bestFit="1" customWidth="1"/>
    <col min="1745" max="1750" width="9.28515625" bestFit="1" customWidth="1"/>
    <col min="1751" max="1755" width="11.5703125" bestFit="1" customWidth="1"/>
    <col min="1993" max="1993" width="36.85546875" customWidth="1"/>
    <col min="1995" max="1995" width="11.5703125" bestFit="1" customWidth="1"/>
    <col min="1996" max="1997" width="9.28515625" bestFit="1" customWidth="1"/>
    <col min="1998" max="1998" width="9.42578125" bestFit="1" customWidth="1"/>
    <col min="1999" max="1999" width="11.5703125" bestFit="1" customWidth="1"/>
    <col min="2000" max="2000" width="11.7109375" bestFit="1" customWidth="1"/>
    <col min="2001" max="2006" width="9.28515625" bestFit="1" customWidth="1"/>
    <col min="2007" max="2011" width="11.5703125" bestFit="1" customWidth="1"/>
    <col min="2249" max="2249" width="36.85546875" customWidth="1"/>
    <col min="2251" max="2251" width="11.5703125" bestFit="1" customWidth="1"/>
    <col min="2252" max="2253" width="9.28515625" bestFit="1" customWidth="1"/>
    <col min="2254" max="2254" width="9.42578125" bestFit="1" customWidth="1"/>
    <col min="2255" max="2255" width="11.5703125" bestFit="1" customWidth="1"/>
    <col min="2256" max="2256" width="11.7109375" bestFit="1" customWidth="1"/>
    <col min="2257" max="2262" width="9.28515625" bestFit="1" customWidth="1"/>
    <col min="2263" max="2267" width="11.5703125" bestFit="1" customWidth="1"/>
    <col min="2505" max="2505" width="36.85546875" customWidth="1"/>
    <col min="2507" max="2507" width="11.5703125" bestFit="1" customWidth="1"/>
    <col min="2508" max="2509" width="9.28515625" bestFit="1" customWidth="1"/>
    <col min="2510" max="2510" width="9.42578125" bestFit="1" customWidth="1"/>
    <col min="2511" max="2511" width="11.5703125" bestFit="1" customWidth="1"/>
    <col min="2512" max="2512" width="11.7109375" bestFit="1" customWidth="1"/>
    <col min="2513" max="2518" width="9.28515625" bestFit="1" customWidth="1"/>
    <col min="2519" max="2523" width="11.5703125" bestFit="1" customWidth="1"/>
    <col min="2761" max="2761" width="36.85546875" customWidth="1"/>
    <col min="2763" max="2763" width="11.5703125" bestFit="1" customWidth="1"/>
    <col min="2764" max="2765" width="9.28515625" bestFit="1" customWidth="1"/>
    <col min="2766" max="2766" width="9.42578125" bestFit="1" customWidth="1"/>
    <col min="2767" max="2767" width="11.5703125" bestFit="1" customWidth="1"/>
    <col min="2768" max="2768" width="11.7109375" bestFit="1" customWidth="1"/>
    <col min="2769" max="2774" width="9.28515625" bestFit="1" customWidth="1"/>
    <col min="2775" max="2779" width="11.5703125" bestFit="1" customWidth="1"/>
    <col min="3017" max="3017" width="36.85546875" customWidth="1"/>
    <col min="3019" max="3019" width="11.5703125" bestFit="1" customWidth="1"/>
    <col min="3020" max="3021" width="9.28515625" bestFit="1" customWidth="1"/>
    <col min="3022" max="3022" width="9.42578125" bestFit="1" customWidth="1"/>
    <col min="3023" max="3023" width="11.5703125" bestFit="1" customWidth="1"/>
    <col min="3024" max="3024" width="11.7109375" bestFit="1" customWidth="1"/>
    <col min="3025" max="3030" width="9.28515625" bestFit="1" customWidth="1"/>
    <col min="3031" max="3035" width="11.5703125" bestFit="1" customWidth="1"/>
    <col min="3273" max="3273" width="36.85546875" customWidth="1"/>
    <col min="3275" max="3275" width="11.5703125" bestFit="1" customWidth="1"/>
    <col min="3276" max="3277" width="9.28515625" bestFit="1" customWidth="1"/>
    <col min="3278" max="3278" width="9.42578125" bestFit="1" customWidth="1"/>
    <col min="3279" max="3279" width="11.5703125" bestFit="1" customWidth="1"/>
    <col min="3280" max="3280" width="11.7109375" bestFit="1" customWidth="1"/>
    <col min="3281" max="3286" width="9.28515625" bestFit="1" customWidth="1"/>
    <col min="3287" max="3291" width="11.5703125" bestFit="1" customWidth="1"/>
    <col min="3529" max="3529" width="36.85546875" customWidth="1"/>
    <col min="3531" max="3531" width="11.5703125" bestFit="1" customWidth="1"/>
    <col min="3532" max="3533" width="9.28515625" bestFit="1" customWidth="1"/>
    <col min="3534" max="3534" width="9.42578125" bestFit="1" customWidth="1"/>
    <col min="3535" max="3535" width="11.5703125" bestFit="1" customWidth="1"/>
    <col min="3536" max="3536" width="11.7109375" bestFit="1" customWidth="1"/>
    <col min="3537" max="3542" width="9.28515625" bestFit="1" customWidth="1"/>
    <col min="3543" max="3547" width="11.5703125" bestFit="1" customWidth="1"/>
    <col min="3785" max="3785" width="36.85546875" customWidth="1"/>
    <col min="3787" max="3787" width="11.5703125" bestFit="1" customWidth="1"/>
    <col min="3788" max="3789" width="9.28515625" bestFit="1" customWidth="1"/>
    <col min="3790" max="3790" width="9.42578125" bestFit="1" customWidth="1"/>
    <col min="3791" max="3791" width="11.5703125" bestFit="1" customWidth="1"/>
    <col min="3792" max="3792" width="11.7109375" bestFit="1" customWidth="1"/>
    <col min="3793" max="3798" width="9.28515625" bestFit="1" customWidth="1"/>
    <col min="3799" max="3803" width="11.5703125" bestFit="1" customWidth="1"/>
    <col min="4041" max="4041" width="36.85546875" customWidth="1"/>
    <col min="4043" max="4043" width="11.5703125" bestFit="1" customWidth="1"/>
    <col min="4044" max="4045" width="9.28515625" bestFit="1" customWidth="1"/>
    <col min="4046" max="4046" width="9.42578125" bestFit="1" customWidth="1"/>
    <col min="4047" max="4047" width="11.5703125" bestFit="1" customWidth="1"/>
    <col min="4048" max="4048" width="11.7109375" bestFit="1" customWidth="1"/>
    <col min="4049" max="4054" width="9.28515625" bestFit="1" customWidth="1"/>
    <col min="4055" max="4059" width="11.5703125" bestFit="1" customWidth="1"/>
    <col min="4297" max="4297" width="36.85546875" customWidth="1"/>
    <col min="4299" max="4299" width="11.5703125" bestFit="1" customWidth="1"/>
    <col min="4300" max="4301" width="9.28515625" bestFit="1" customWidth="1"/>
    <col min="4302" max="4302" width="9.42578125" bestFit="1" customWidth="1"/>
    <col min="4303" max="4303" width="11.5703125" bestFit="1" customWidth="1"/>
    <col min="4304" max="4304" width="11.7109375" bestFit="1" customWidth="1"/>
    <col min="4305" max="4310" width="9.28515625" bestFit="1" customWidth="1"/>
    <col min="4311" max="4315" width="11.5703125" bestFit="1" customWidth="1"/>
    <col min="4553" max="4553" width="36.85546875" customWidth="1"/>
    <col min="4555" max="4555" width="11.5703125" bestFit="1" customWidth="1"/>
    <col min="4556" max="4557" width="9.28515625" bestFit="1" customWidth="1"/>
    <col min="4558" max="4558" width="9.42578125" bestFit="1" customWidth="1"/>
    <col min="4559" max="4559" width="11.5703125" bestFit="1" customWidth="1"/>
    <col min="4560" max="4560" width="11.7109375" bestFit="1" customWidth="1"/>
    <col min="4561" max="4566" width="9.28515625" bestFit="1" customWidth="1"/>
    <col min="4567" max="4571" width="11.5703125" bestFit="1" customWidth="1"/>
    <col min="4809" max="4809" width="36.85546875" customWidth="1"/>
    <col min="4811" max="4811" width="11.5703125" bestFit="1" customWidth="1"/>
    <col min="4812" max="4813" width="9.28515625" bestFit="1" customWidth="1"/>
    <col min="4814" max="4814" width="9.42578125" bestFit="1" customWidth="1"/>
    <col min="4815" max="4815" width="11.5703125" bestFit="1" customWidth="1"/>
    <col min="4816" max="4816" width="11.7109375" bestFit="1" customWidth="1"/>
    <col min="4817" max="4822" width="9.28515625" bestFit="1" customWidth="1"/>
    <col min="4823" max="4827" width="11.5703125" bestFit="1" customWidth="1"/>
    <col min="5065" max="5065" width="36.85546875" customWidth="1"/>
    <col min="5067" max="5067" width="11.5703125" bestFit="1" customWidth="1"/>
    <col min="5068" max="5069" width="9.28515625" bestFit="1" customWidth="1"/>
    <col min="5070" max="5070" width="9.42578125" bestFit="1" customWidth="1"/>
    <col min="5071" max="5071" width="11.5703125" bestFit="1" customWidth="1"/>
    <col min="5072" max="5072" width="11.7109375" bestFit="1" customWidth="1"/>
    <col min="5073" max="5078" width="9.28515625" bestFit="1" customWidth="1"/>
    <col min="5079" max="5083" width="11.5703125" bestFit="1" customWidth="1"/>
    <col min="5321" max="5321" width="36.85546875" customWidth="1"/>
    <col min="5323" max="5323" width="11.5703125" bestFit="1" customWidth="1"/>
    <col min="5324" max="5325" width="9.28515625" bestFit="1" customWidth="1"/>
    <col min="5326" max="5326" width="9.42578125" bestFit="1" customWidth="1"/>
    <col min="5327" max="5327" width="11.5703125" bestFit="1" customWidth="1"/>
    <col min="5328" max="5328" width="11.7109375" bestFit="1" customWidth="1"/>
    <col min="5329" max="5334" width="9.28515625" bestFit="1" customWidth="1"/>
    <col min="5335" max="5339" width="11.5703125" bestFit="1" customWidth="1"/>
    <col min="5577" max="5577" width="36.85546875" customWidth="1"/>
    <col min="5579" max="5579" width="11.5703125" bestFit="1" customWidth="1"/>
    <col min="5580" max="5581" width="9.28515625" bestFit="1" customWidth="1"/>
    <col min="5582" max="5582" width="9.42578125" bestFit="1" customWidth="1"/>
    <col min="5583" max="5583" width="11.5703125" bestFit="1" customWidth="1"/>
    <col min="5584" max="5584" width="11.7109375" bestFit="1" customWidth="1"/>
    <col min="5585" max="5590" width="9.28515625" bestFit="1" customWidth="1"/>
    <col min="5591" max="5595" width="11.5703125" bestFit="1" customWidth="1"/>
    <col min="5833" max="5833" width="36.85546875" customWidth="1"/>
    <col min="5835" max="5835" width="11.5703125" bestFit="1" customWidth="1"/>
    <col min="5836" max="5837" width="9.28515625" bestFit="1" customWidth="1"/>
    <col min="5838" max="5838" width="9.42578125" bestFit="1" customWidth="1"/>
    <col min="5839" max="5839" width="11.5703125" bestFit="1" customWidth="1"/>
    <col min="5840" max="5840" width="11.7109375" bestFit="1" customWidth="1"/>
    <col min="5841" max="5846" width="9.28515625" bestFit="1" customWidth="1"/>
    <col min="5847" max="5851" width="11.5703125" bestFit="1" customWidth="1"/>
    <col min="6089" max="6089" width="36.85546875" customWidth="1"/>
    <col min="6091" max="6091" width="11.5703125" bestFit="1" customWidth="1"/>
    <col min="6092" max="6093" width="9.28515625" bestFit="1" customWidth="1"/>
    <col min="6094" max="6094" width="9.42578125" bestFit="1" customWidth="1"/>
    <col min="6095" max="6095" width="11.5703125" bestFit="1" customWidth="1"/>
    <col min="6096" max="6096" width="11.7109375" bestFit="1" customWidth="1"/>
    <col min="6097" max="6102" width="9.28515625" bestFit="1" customWidth="1"/>
    <col min="6103" max="6107" width="11.5703125" bestFit="1" customWidth="1"/>
    <col min="6345" max="6345" width="36.85546875" customWidth="1"/>
    <col min="6347" max="6347" width="11.5703125" bestFit="1" customWidth="1"/>
    <col min="6348" max="6349" width="9.28515625" bestFit="1" customWidth="1"/>
    <col min="6350" max="6350" width="9.42578125" bestFit="1" customWidth="1"/>
    <col min="6351" max="6351" width="11.5703125" bestFit="1" customWidth="1"/>
    <col min="6352" max="6352" width="11.7109375" bestFit="1" customWidth="1"/>
    <col min="6353" max="6358" width="9.28515625" bestFit="1" customWidth="1"/>
    <col min="6359" max="6363" width="11.5703125" bestFit="1" customWidth="1"/>
    <col min="6601" max="6601" width="36.85546875" customWidth="1"/>
    <col min="6603" max="6603" width="11.5703125" bestFit="1" customWidth="1"/>
    <col min="6604" max="6605" width="9.28515625" bestFit="1" customWidth="1"/>
    <col min="6606" max="6606" width="9.42578125" bestFit="1" customWidth="1"/>
    <col min="6607" max="6607" width="11.5703125" bestFit="1" customWidth="1"/>
    <col min="6608" max="6608" width="11.7109375" bestFit="1" customWidth="1"/>
    <col min="6609" max="6614" width="9.28515625" bestFit="1" customWidth="1"/>
    <col min="6615" max="6619" width="11.5703125" bestFit="1" customWidth="1"/>
    <col min="6857" max="6857" width="36.85546875" customWidth="1"/>
    <col min="6859" max="6859" width="11.5703125" bestFit="1" customWidth="1"/>
    <col min="6860" max="6861" width="9.28515625" bestFit="1" customWidth="1"/>
    <col min="6862" max="6862" width="9.42578125" bestFit="1" customWidth="1"/>
    <col min="6863" max="6863" width="11.5703125" bestFit="1" customWidth="1"/>
    <col min="6864" max="6864" width="11.7109375" bestFit="1" customWidth="1"/>
    <col min="6865" max="6870" width="9.28515625" bestFit="1" customWidth="1"/>
    <col min="6871" max="6875" width="11.5703125" bestFit="1" customWidth="1"/>
    <col min="7113" max="7113" width="36.85546875" customWidth="1"/>
    <col min="7115" max="7115" width="11.5703125" bestFit="1" customWidth="1"/>
    <col min="7116" max="7117" width="9.28515625" bestFit="1" customWidth="1"/>
    <col min="7118" max="7118" width="9.42578125" bestFit="1" customWidth="1"/>
    <col min="7119" max="7119" width="11.5703125" bestFit="1" customWidth="1"/>
    <col min="7120" max="7120" width="11.7109375" bestFit="1" customWidth="1"/>
    <col min="7121" max="7126" width="9.28515625" bestFit="1" customWidth="1"/>
    <col min="7127" max="7131" width="11.5703125" bestFit="1" customWidth="1"/>
    <col min="7369" max="7369" width="36.85546875" customWidth="1"/>
    <col min="7371" max="7371" width="11.5703125" bestFit="1" customWidth="1"/>
    <col min="7372" max="7373" width="9.28515625" bestFit="1" customWidth="1"/>
    <col min="7374" max="7374" width="9.42578125" bestFit="1" customWidth="1"/>
    <col min="7375" max="7375" width="11.5703125" bestFit="1" customWidth="1"/>
    <col min="7376" max="7376" width="11.7109375" bestFit="1" customWidth="1"/>
    <col min="7377" max="7382" width="9.28515625" bestFit="1" customWidth="1"/>
    <col min="7383" max="7387" width="11.5703125" bestFit="1" customWidth="1"/>
    <col min="7625" max="7625" width="36.85546875" customWidth="1"/>
    <col min="7627" max="7627" width="11.5703125" bestFit="1" customWidth="1"/>
    <col min="7628" max="7629" width="9.28515625" bestFit="1" customWidth="1"/>
    <col min="7630" max="7630" width="9.42578125" bestFit="1" customWidth="1"/>
    <col min="7631" max="7631" width="11.5703125" bestFit="1" customWidth="1"/>
    <col min="7632" max="7632" width="11.7109375" bestFit="1" customWidth="1"/>
    <col min="7633" max="7638" width="9.28515625" bestFit="1" customWidth="1"/>
    <col min="7639" max="7643" width="11.5703125" bestFit="1" customWidth="1"/>
    <col min="7881" max="7881" width="36.85546875" customWidth="1"/>
    <col min="7883" max="7883" width="11.5703125" bestFit="1" customWidth="1"/>
    <col min="7884" max="7885" width="9.28515625" bestFit="1" customWidth="1"/>
    <col min="7886" max="7886" width="9.42578125" bestFit="1" customWidth="1"/>
    <col min="7887" max="7887" width="11.5703125" bestFit="1" customWidth="1"/>
    <col min="7888" max="7888" width="11.7109375" bestFit="1" customWidth="1"/>
    <col min="7889" max="7894" width="9.28515625" bestFit="1" customWidth="1"/>
    <col min="7895" max="7899" width="11.5703125" bestFit="1" customWidth="1"/>
    <col min="8137" max="8137" width="36.85546875" customWidth="1"/>
    <col min="8139" max="8139" width="11.5703125" bestFit="1" customWidth="1"/>
    <col min="8140" max="8141" width="9.28515625" bestFit="1" customWidth="1"/>
    <col min="8142" max="8142" width="9.42578125" bestFit="1" customWidth="1"/>
    <col min="8143" max="8143" width="11.5703125" bestFit="1" customWidth="1"/>
    <col min="8144" max="8144" width="11.7109375" bestFit="1" customWidth="1"/>
    <col min="8145" max="8150" width="9.28515625" bestFit="1" customWidth="1"/>
    <col min="8151" max="8155" width="11.5703125" bestFit="1" customWidth="1"/>
    <col min="8393" max="8393" width="36.85546875" customWidth="1"/>
    <col min="8395" max="8395" width="11.5703125" bestFit="1" customWidth="1"/>
    <col min="8396" max="8397" width="9.28515625" bestFit="1" customWidth="1"/>
    <col min="8398" max="8398" width="9.42578125" bestFit="1" customWidth="1"/>
    <col min="8399" max="8399" width="11.5703125" bestFit="1" customWidth="1"/>
    <col min="8400" max="8400" width="11.7109375" bestFit="1" customWidth="1"/>
    <col min="8401" max="8406" width="9.28515625" bestFit="1" customWidth="1"/>
    <col min="8407" max="8411" width="11.5703125" bestFit="1" customWidth="1"/>
    <col min="8649" max="8649" width="36.85546875" customWidth="1"/>
    <col min="8651" max="8651" width="11.5703125" bestFit="1" customWidth="1"/>
    <col min="8652" max="8653" width="9.28515625" bestFit="1" customWidth="1"/>
    <col min="8654" max="8654" width="9.42578125" bestFit="1" customWidth="1"/>
    <col min="8655" max="8655" width="11.5703125" bestFit="1" customWidth="1"/>
    <col min="8656" max="8656" width="11.7109375" bestFit="1" customWidth="1"/>
    <col min="8657" max="8662" width="9.28515625" bestFit="1" customWidth="1"/>
    <col min="8663" max="8667" width="11.5703125" bestFit="1" customWidth="1"/>
    <col min="8905" max="8905" width="36.85546875" customWidth="1"/>
    <col min="8907" max="8907" width="11.5703125" bestFit="1" customWidth="1"/>
    <col min="8908" max="8909" width="9.28515625" bestFit="1" customWidth="1"/>
    <col min="8910" max="8910" width="9.42578125" bestFit="1" customWidth="1"/>
    <col min="8911" max="8911" width="11.5703125" bestFit="1" customWidth="1"/>
    <col min="8912" max="8912" width="11.7109375" bestFit="1" customWidth="1"/>
    <col min="8913" max="8918" width="9.28515625" bestFit="1" customWidth="1"/>
    <col min="8919" max="8923" width="11.5703125" bestFit="1" customWidth="1"/>
    <col min="9161" max="9161" width="36.85546875" customWidth="1"/>
    <col min="9163" max="9163" width="11.5703125" bestFit="1" customWidth="1"/>
    <col min="9164" max="9165" width="9.28515625" bestFit="1" customWidth="1"/>
    <col min="9166" max="9166" width="9.42578125" bestFit="1" customWidth="1"/>
    <col min="9167" max="9167" width="11.5703125" bestFit="1" customWidth="1"/>
    <col min="9168" max="9168" width="11.7109375" bestFit="1" customWidth="1"/>
    <col min="9169" max="9174" width="9.28515625" bestFit="1" customWidth="1"/>
    <col min="9175" max="9179" width="11.5703125" bestFit="1" customWidth="1"/>
    <col min="9417" max="9417" width="36.85546875" customWidth="1"/>
    <col min="9419" max="9419" width="11.5703125" bestFit="1" customWidth="1"/>
    <col min="9420" max="9421" width="9.28515625" bestFit="1" customWidth="1"/>
    <col min="9422" max="9422" width="9.42578125" bestFit="1" customWidth="1"/>
    <col min="9423" max="9423" width="11.5703125" bestFit="1" customWidth="1"/>
    <col min="9424" max="9424" width="11.7109375" bestFit="1" customWidth="1"/>
    <col min="9425" max="9430" width="9.28515625" bestFit="1" customWidth="1"/>
    <col min="9431" max="9435" width="11.5703125" bestFit="1" customWidth="1"/>
    <col min="9673" max="9673" width="36.85546875" customWidth="1"/>
    <col min="9675" max="9675" width="11.5703125" bestFit="1" customWidth="1"/>
    <col min="9676" max="9677" width="9.28515625" bestFit="1" customWidth="1"/>
    <col min="9678" max="9678" width="9.42578125" bestFit="1" customWidth="1"/>
    <col min="9679" max="9679" width="11.5703125" bestFit="1" customWidth="1"/>
    <col min="9680" max="9680" width="11.7109375" bestFit="1" customWidth="1"/>
    <col min="9681" max="9686" width="9.28515625" bestFit="1" customWidth="1"/>
    <col min="9687" max="9691" width="11.5703125" bestFit="1" customWidth="1"/>
    <col min="9929" max="9929" width="36.85546875" customWidth="1"/>
    <col min="9931" max="9931" width="11.5703125" bestFit="1" customWidth="1"/>
    <col min="9932" max="9933" width="9.28515625" bestFit="1" customWidth="1"/>
    <col min="9934" max="9934" width="9.42578125" bestFit="1" customWidth="1"/>
    <col min="9935" max="9935" width="11.5703125" bestFit="1" customWidth="1"/>
    <col min="9936" max="9936" width="11.7109375" bestFit="1" customWidth="1"/>
    <col min="9937" max="9942" width="9.28515625" bestFit="1" customWidth="1"/>
    <col min="9943" max="9947" width="11.5703125" bestFit="1" customWidth="1"/>
    <col min="10185" max="10185" width="36.85546875" customWidth="1"/>
    <col min="10187" max="10187" width="11.5703125" bestFit="1" customWidth="1"/>
    <col min="10188" max="10189" width="9.28515625" bestFit="1" customWidth="1"/>
    <col min="10190" max="10190" width="9.42578125" bestFit="1" customWidth="1"/>
    <col min="10191" max="10191" width="11.5703125" bestFit="1" customWidth="1"/>
    <col min="10192" max="10192" width="11.7109375" bestFit="1" customWidth="1"/>
    <col min="10193" max="10198" width="9.28515625" bestFit="1" customWidth="1"/>
    <col min="10199" max="10203" width="11.5703125" bestFit="1" customWidth="1"/>
    <col min="10441" max="10441" width="36.85546875" customWidth="1"/>
    <col min="10443" max="10443" width="11.5703125" bestFit="1" customWidth="1"/>
    <col min="10444" max="10445" width="9.28515625" bestFit="1" customWidth="1"/>
    <col min="10446" max="10446" width="9.42578125" bestFit="1" customWidth="1"/>
    <col min="10447" max="10447" width="11.5703125" bestFit="1" customWidth="1"/>
    <col min="10448" max="10448" width="11.7109375" bestFit="1" customWidth="1"/>
    <col min="10449" max="10454" width="9.28515625" bestFit="1" customWidth="1"/>
    <col min="10455" max="10459" width="11.5703125" bestFit="1" customWidth="1"/>
    <col min="10697" max="10697" width="36.85546875" customWidth="1"/>
    <col min="10699" max="10699" width="11.5703125" bestFit="1" customWidth="1"/>
    <col min="10700" max="10701" width="9.28515625" bestFit="1" customWidth="1"/>
    <col min="10702" max="10702" width="9.42578125" bestFit="1" customWidth="1"/>
    <col min="10703" max="10703" width="11.5703125" bestFit="1" customWidth="1"/>
    <col min="10704" max="10704" width="11.7109375" bestFit="1" customWidth="1"/>
    <col min="10705" max="10710" width="9.28515625" bestFit="1" customWidth="1"/>
    <col min="10711" max="10715" width="11.5703125" bestFit="1" customWidth="1"/>
    <col min="10953" max="10953" width="36.85546875" customWidth="1"/>
    <col min="10955" max="10955" width="11.5703125" bestFit="1" customWidth="1"/>
    <col min="10956" max="10957" width="9.28515625" bestFit="1" customWidth="1"/>
    <col min="10958" max="10958" width="9.42578125" bestFit="1" customWidth="1"/>
    <col min="10959" max="10959" width="11.5703125" bestFit="1" customWidth="1"/>
    <col min="10960" max="10960" width="11.7109375" bestFit="1" customWidth="1"/>
    <col min="10961" max="10966" width="9.28515625" bestFit="1" customWidth="1"/>
    <col min="10967" max="10971" width="11.5703125" bestFit="1" customWidth="1"/>
    <col min="11209" max="11209" width="36.85546875" customWidth="1"/>
    <col min="11211" max="11211" width="11.5703125" bestFit="1" customWidth="1"/>
    <col min="11212" max="11213" width="9.28515625" bestFit="1" customWidth="1"/>
    <col min="11214" max="11214" width="9.42578125" bestFit="1" customWidth="1"/>
    <col min="11215" max="11215" width="11.5703125" bestFit="1" customWidth="1"/>
    <col min="11216" max="11216" width="11.7109375" bestFit="1" customWidth="1"/>
    <col min="11217" max="11222" width="9.28515625" bestFit="1" customWidth="1"/>
    <col min="11223" max="11227" width="11.5703125" bestFit="1" customWidth="1"/>
    <col min="11465" max="11465" width="36.85546875" customWidth="1"/>
    <col min="11467" max="11467" width="11.5703125" bestFit="1" customWidth="1"/>
    <col min="11468" max="11469" width="9.28515625" bestFit="1" customWidth="1"/>
    <col min="11470" max="11470" width="9.42578125" bestFit="1" customWidth="1"/>
    <col min="11471" max="11471" width="11.5703125" bestFit="1" customWidth="1"/>
    <col min="11472" max="11472" width="11.7109375" bestFit="1" customWidth="1"/>
    <col min="11473" max="11478" width="9.28515625" bestFit="1" customWidth="1"/>
    <col min="11479" max="11483" width="11.5703125" bestFit="1" customWidth="1"/>
    <col min="11721" max="11721" width="36.85546875" customWidth="1"/>
    <col min="11723" max="11723" width="11.5703125" bestFit="1" customWidth="1"/>
    <col min="11724" max="11725" width="9.28515625" bestFit="1" customWidth="1"/>
    <col min="11726" max="11726" width="9.42578125" bestFit="1" customWidth="1"/>
    <col min="11727" max="11727" width="11.5703125" bestFit="1" customWidth="1"/>
    <col min="11728" max="11728" width="11.7109375" bestFit="1" customWidth="1"/>
    <col min="11729" max="11734" width="9.28515625" bestFit="1" customWidth="1"/>
    <col min="11735" max="11739" width="11.5703125" bestFit="1" customWidth="1"/>
    <col min="11977" max="11977" width="36.85546875" customWidth="1"/>
    <col min="11979" max="11979" width="11.5703125" bestFit="1" customWidth="1"/>
    <col min="11980" max="11981" width="9.28515625" bestFit="1" customWidth="1"/>
    <col min="11982" max="11982" width="9.42578125" bestFit="1" customWidth="1"/>
    <col min="11983" max="11983" width="11.5703125" bestFit="1" customWidth="1"/>
    <col min="11984" max="11984" width="11.7109375" bestFit="1" customWidth="1"/>
    <col min="11985" max="11990" width="9.28515625" bestFit="1" customWidth="1"/>
    <col min="11991" max="11995" width="11.5703125" bestFit="1" customWidth="1"/>
    <col min="12233" max="12233" width="36.85546875" customWidth="1"/>
    <col min="12235" max="12235" width="11.5703125" bestFit="1" customWidth="1"/>
    <col min="12236" max="12237" width="9.28515625" bestFit="1" customWidth="1"/>
    <col min="12238" max="12238" width="9.42578125" bestFit="1" customWidth="1"/>
    <col min="12239" max="12239" width="11.5703125" bestFit="1" customWidth="1"/>
    <col min="12240" max="12240" width="11.7109375" bestFit="1" customWidth="1"/>
    <col min="12241" max="12246" width="9.28515625" bestFit="1" customWidth="1"/>
    <col min="12247" max="12251" width="11.5703125" bestFit="1" customWidth="1"/>
    <col min="12489" max="12489" width="36.85546875" customWidth="1"/>
    <col min="12491" max="12491" width="11.5703125" bestFit="1" customWidth="1"/>
    <col min="12492" max="12493" width="9.28515625" bestFit="1" customWidth="1"/>
    <col min="12494" max="12494" width="9.42578125" bestFit="1" customWidth="1"/>
    <col min="12495" max="12495" width="11.5703125" bestFit="1" customWidth="1"/>
    <col min="12496" max="12496" width="11.7109375" bestFit="1" customWidth="1"/>
    <col min="12497" max="12502" width="9.28515625" bestFit="1" customWidth="1"/>
    <col min="12503" max="12507" width="11.5703125" bestFit="1" customWidth="1"/>
    <col min="12745" max="12745" width="36.85546875" customWidth="1"/>
    <col min="12747" max="12747" width="11.5703125" bestFit="1" customWidth="1"/>
    <col min="12748" max="12749" width="9.28515625" bestFit="1" customWidth="1"/>
    <col min="12750" max="12750" width="9.42578125" bestFit="1" customWidth="1"/>
    <col min="12751" max="12751" width="11.5703125" bestFit="1" customWidth="1"/>
    <col min="12752" max="12752" width="11.7109375" bestFit="1" customWidth="1"/>
    <col min="12753" max="12758" width="9.28515625" bestFit="1" customWidth="1"/>
    <col min="12759" max="12763" width="11.5703125" bestFit="1" customWidth="1"/>
    <col min="13001" max="13001" width="36.85546875" customWidth="1"/>
    <col min="13003" max="13003" width="11.5703125" bestFit="1" customWidth="1"/>
    <col min="13004" max="13005" width="9.28515625" bestFit="1" customWidth="1"/>
    <col min="13006" max="13006" width="9.42578125" bestFit="1" customWidth="1"/>
    <col min="13007" max="13007" width="11.5703125" bestFit="1" customWidth="1"/>
    <col min="13008" max="13008" width="11.7109375" bestFit="1" customWidth="1"/>
    <col min="13009" max="13014" width="9.28515625" bestFit="1" customWidth="1"/>
    <col min="13015" max="13019" width="11.5703125" bestFit="1" customWidth="1"/>
    <col min="13257" max="13257" width="36.85546875" customWidth="1"/>
    <col min="13259" max="13259" width="11.5703125" bestFit="1" customWidth="1"/>
    <col min="13260" max="13261" width="9.28515625" bestFit="1" customWidth="1"/>
    <col min="13262" max="13262" width="9.42578125" bestFit="1" customWidth="1"/>
    <col min="13263" max="13263" width="11.5703125" bestFit="1" customWidth="1"/>
    <col min="13264" max="13264" width="11.7109375" bestFit="1" customWidth="1"/>
    <col min="13265" max="13270" width="9.28515625" bestFit="1" customWidth="1"/>
    <col min="13271" max="13275" width="11.5703125" bestFit="1" customWidth="1"/>
    <col min="13513" max="13513" width="36.85546875" customWidth="1"/>
    <col min="13515" max="13515" width="11.5703125" bestFit="1" customWidth="1"/>
    <col min="13516" max="13517" width="9.28515625" bestFit="1" customWidth="1"/>
    <col min="13518" max="13518" width="9.42578125" bestFit="1" customWidth="1"/>
    <col min="13519" max="13519" width="11.5703125" bestFit="1" customWidth="1"/>
    <col min="13520" max="13520" width="11.7109375" bestFit="1" customWidth="1"/>
    <col min="13521" max="13526" width="9.28515625" bestFit="1" customWidth="1"/>
    <col min="13527" max="13531" width="11.5703125" bestFit="1" customWidth="1"/>
    <col min="13769" max="13769" width="36.85546875" customWidth="1"/>
    <col min="13771" max="13771" width="11.5703125" bestFit="1" customWidth="1"/>
    <col min="13772" max="13773" width="9.28515625" bestFit="1" customWidth="1"/>
    <col min="13774" max="13774" width="9.42578125" bestFit="1" customWidth="1"/>
    <col min="13775" max="13775" width="11.5703125" bestFit="1" customWidth="1"/>
    <col min="13776" max="13776" width="11.7109375" bestFit="1" customWidth="1"/>
    <col min="13777" max="13782" width="9.28515625" bestFit="1" customWidth="1"/>
    <col min="13783" max="13787" width="11.5703125" bestFit="1" customWidth="1"/>
    <col min="14025" max="14025" width="36.85546875" customWidth="1"/>
    <col min="14027" max="14027" width="11.5703125" bestFit="1" customWidth="1"/>
    <col min="14028" max="14029" width="9.28515625" bestFit="1" customWidth="1"/>
    <col min="14030" max="14030" width="9.42578125" bestFit="1" customWidth="1"/>
    <col min="14031" max="14031" width="11.5703125" bestFit="1" customWidth="1"/>
    <col min="14032" max="14032" width="11.7109375" bestFit="1" customWidth="1"/>
    <col min="14033" max="14038" width="9.28515625" bestFit="1" customWidth="1"/>
    <col min="14039" max="14043" width="11.5703125" bestFit="1" customWidth="1"/>
    <col min="14281" max="14281" width="36.85546875" customWidth="1"/>
    <col min="14283" max="14283" width="11.5703125" bestFit="1" customWidth="1"/>
    <col min="14284" max="14285" width="9.28515625" bestFit="1" customWidth="1"/>
    <col min="14286" max="14286" width="9.42578125" bestFit="1" customWidth="1"/>
    <col min="14287" max="14287" width="11.5703125" bestFit="1" customWidth="1"/>
    <col min="14288" max="14288" width="11.7109375" bestFit="1" customWidth="1"/>
    <col min="14289" max="14294" width="9.28515625" bestFit="1" customWidth="1"/>
    <col min="14295" max="14299" width="11.5703125" bestFit="1" customWidth="1"/>
    <col min="14537" max="14537" width="36.85546875" customWidth="1"/>
    <col min="14539" max="14539" width="11.5703125" bestFit="1" customWidth="1"/>
    <col min="14540" max="14541" width="9.28515625" bestFit="1" customWidth="1"/>
    <col min="14542" max="14542" width="9.42578125" bestFit="1" customWidth="1"/>
    <col min="14543" max="14543" width="11.5703125" bestFit="1" customWidth="1"/>
    <col min="14544" max="14544" width="11.7109375" bestFit="1" customWidth="1"/>
    <col min="14545" max="14550" width="9.28515625" bestFit="1" customWidth="1"/>
    <col min="14551" max="14555" width="11.5703125" bestFit="1" customWidth="1"/>
    <col min="14793" max="14793" width="36.85546875" customWidth="1"/>
    <col min="14795" max="14795" width="11.5703125" bestFit="1" customWidth="1"/>
    <col min="14796" max="14797" width="9.28515625" bestFit="1" customWidth="1"/>
    <col min="14798" max="14798" width="9.42578125" bestFit="1" customWidth="1"/>
    <col min="14799" max="14799" width="11.5703125" bestFit="1" customWidth="1"/>
    <col min="14800" max="14800" width="11.7109375" bestFit="1" customWidth="1"/>
    <col min="14801" max="14806" width="9.28515625" bestFit="1" customWidth="1"/>
    <col min="14807" max="14811" width="11.5703125" bestFit="1" customWidth="1"/>
    <col min="15049" max="15049" width="36.85546875" customWidth="1"/>
    <col min="15051" max="15051" width="11.5703125" bestFit="1" customWidth="1"/>
    <col min="15052" max="15053" width="9.28515625" bestFit="1" customWidth="1"/>
    <col min="15054" max="15054" width="9.42578125" bestFit="1" customWidth="1"/>
    <col min="15055" max="15055" width="11.5703125" bestFit="1" customWidth="1"/>
    <col min="15056" max="15056" width="11.7109375" bestFit="1" customWidth="1"/>
    <col min="15057" max="15062" width="9.28515625" bestFit="1" customWidth="1"/>
    <col min="15063" max="15067" width="11.5703125" bestFit="1" customWidth="1"/>
    <col min="15305" max="15305" width="36.85546875" customWidth="1"/>
    <col min="15307" max="15307" width="11.5703125" bestFit="1" customWidth="1"/>
    <col min="15308" max="15309" width="9.28515625" bestFit="1" customWidth="1"/>
    <col min="15310" max="15310" width="9.42578125" bestFit="1" customWidth="1"/>
    <col min="15311" max="15311" width="11.5703125" bestFit="1" customWidth="1"/>
    <col min="15312" max="15312" width="11.7109375" bestFit="1" customWidth="1"/>
    <col min="15313" max="15318" width="9.28515625" bestFit="1" customWidth="1"/>
    <col min="15319" max="15323" width="11.5703125" bestFit="1" customWidth="1"/>
    <col min="15561" max="15561" width="36.85546875" customWidth="1"/>
    <col min="15563" max="15563" width="11.5703125" bestFit="1" customWidth="1"/>
    <col min="15564" max="15565" width="9.28515625" bestFit="1" customWidth="1"/>
    <col min="15566" max="15566" width="9.42578125" bestFit="1" customWidth="1"/>
    <col min="15567" max="15567" width="11.5703125" bestFit="1" customWidth="1"/>
    <col min="15568" max="15568" width="11.7109375" bestFit="1" customWidth="1"/>
    <col min="15569" max="15574" width="9.28515625" bestFit="1" customWidth="1"/>
    <col min="15575" max="15579" width="11.5703125" bestFit="1" customWidth="1"/>
    <col min="15817" max="15817" width="36.85546875" customWidth="1"/>
    <col min="15819" max="15819" width="11.5703125" bestFit="1" customWidth="1"/>
    <col min="15820" max="15821" width="9.28515625" bestFit="1" customWidth="1"/>
    <col min="15822" max="15822" width="9.42578125" bestFit="1" customWidth="1"/>
    <col min="15823" max="15823" width="11.5703125" bestFit="1" customWidth="1"/>
    <col min="15824" max="15824" width="11.7109375" bestFit="1" customWidth="1"/>
    <col min="15825" max="15830" width="9.28515625" bestFit="1" customWidth="1"/>
    <col min="15831" max="15835" width="11.5703125" bestFit="1" customWidth="1"/>
    <col min="16073" max="16073" width="36.85546875" customWidth="1"/>
    <col min="16075" max="16075" width="11.5703125" bestFit="1" customWidth="1"/>
    <col min="16076" max="16077" width="9.28515625" bestFit="1" customWidth="1"/>
    <col min="16078" max="16078" width="9.42578125" bestFit="1" customWidth="1"/>
    <col min="16079" max="16079" width="11.5703125" bestFit="1" customWidth="1"/>
    <col min="16080" max="16080" width="11.7109375" bestFit="1" customWidth="1"/>
    <col min="16081" max="16086" width="9.28515625" bestFit="1" customWidth="1"/>
    <col min="16087" max="16091" width="11.5703125" bestFit="1" customWidth="1"/>
  </cols>
  <sheetData>
    <row r="2" spans="1:8" x14ac:dyDescent="0.25">
      <c r="A2" s="141" t="s">
        <v>314</v>
      </c>
    </row>
    <row r="3" spans="1:8" x14ac:dyDescent="0.25">
      <c r="A3" s="216" t="s">
        <v>218</v>
      </c>
    </row>
    <row r="4" spans="1:8" ht="15.75" thickBot="1" x14ac:dyDescent="0.3">
      <c r="A4" s="127"/>
      <c r="B4" s="79"/>
      <c r="C4" s="79"/>
      <c r="D4" s="79"/>
      <c r="E4" s="79"/>
      <c r="F4" s="79"/>
      <c r="G4" s="79"/>
      <c r="H4" s="79"/>
    </row>
    <row r="5" spans="1:8" ht="15.75" thickBot="1" x14ac:dyDescent="0.3">
      <c r="A5" s="217"/>
      <c r="B5" s="218">
        <v>2008</v>
      </c>
      <c r="C5" s="218">
        <v>2010</v>
      </c>
      <c r="D5" s="218">
        <v>2014</v>
      </c>
      <c r="E5" s="218">
        <v>2015</v>
      </c>
      <c r="F5" s="218">
        <v>2016</v>
      </c>
      <c r="G5" s="219">
        <v>2017</v>
      </c>
    </row>
    <row r="6" spans="1:8" ht="15.75" thickBot="1" x14ac:dyDescent="0.3">
      <c r="A6" s="220" t="s">
        <v>315</v>
      </c>
      <c r="B6" s="221">
        <v>576659</v>
      </c>
      <c r="C6" s="221">
        <v>561944</v>
      </c>
      <c r="D6" s="221">
        <v>502596</v>
      </c>
      <c r="E6" s="221">
        <v>485780</v>
      </c>
      <c r="F6" s="221">
        <v>473438</v>
      </c>
      <c r="G6" s="222">
        <v>458151</v>
      </c>
    </row>
    <row r="7" spans="1:8" ht="15.75" thickBot="1" x14ac:dyDescent="0.3">
      <c r="A7" s="220" t="s">
        <v>213</v>
      </c>
      <c r="B7" s="221">
        <v>283922</v>
      </c>
      <c r="C7" s="221">
        <v>274750</v>
      </c>
      <c r="D7" s="221">
        <v>244646</v>
      </c>
      <c r="E7" s="221">
        <v>230778</v>
      </c>
      <c r="F7" s="221">
        <v>227412</v>
      </c>
      <c r="G7" s="222">
        <v>214267</v>
      </c>
    </row>
    <row r="8" spans="1:8" ht="15.75" thickBot="1" x14ac:dyDescent="0.3">
      <c r="A8" s="220" t="s">
        <v>0</v>
      </c>
      <c r="B8" s="221">
        <v>96442</v>
      </c>
      <c r="C8" s="221">
        <v>104773</v>
      </c>
      <c r="D8" s="221">
        <v>104056</v>
      </c>
      <c r="E8" s="221">
        <v>100766</v>
      </c>
      <c r="F8" s="221">
        <v>100363</v>
      </c>
      <c r="G8" s="222">
        <v>99211</v>
      </c>
    </row>
    <row r="9" spans="1:8" ht="15.75" thickBot="1" x14ac:dyDescent="0.3">
      <c r="A9" s="220" t="s">
        <v>9</v>
      </c>
      <c r="B9" s="221">
        <v>72472</v>
      </c>
      <c r="C9" s="221">
        <v>78082</v>
      </c>
      <c r="D9" s="221">
        <v>75067</v>
      </c>
      <c r="E9" s="221">
        <v>72096</v>
      </c>
      <c r="F9" s="221">
        <v>69379</v>
      </c>
      <c r="G9" s="222">
        <v>67933</v>
      </c>
    </row>
    <row r="10" spans="1:8" ht="15.75" thickBot="1" x14ac:dyDescent="0.3">
      <c r="A10" s="220" t="s">
        <v>368</v>
      </c>
      <c r="B10" s="221">
        <v>480217</v>
      </c>
      <c r="C10" s="221">
        <v>457171</v>
      </c>
      <c r="D10" s="221">
        <v>398540</v>
      </c>
      <c r="E10" s="221">
        <v>385014</v>
      </c>
      <c r="F10" s="221">
        <v>373075</v>
      </c>
      <c r="G10" s="222">
        <v>358940</v>
      </c>
    </row>
    <row r="11" spans="1:8" ht="15.75" thickBot="1" x14ac:dyDescent="0.3">
      <c r="A11" s="223" t="s">
        <v>316</v>
      </c>
      <c r="B11" s="221">
        <v>112849</v>
      </c>
      <c r="C11" s="221">
        <v>123420</v>
      </c>
      <c r="D11" s="221">
        <v>138680</v>
      </c>
      <c r="E11" s="221">
        <v>139611</v>
      </c>
      <c r="F11" s="221">
        <v>141757</v>
      </c>
      <c r="G11" s="222">
        <v>141608</v>
      </c>
      <c r="H11" s="79"/>
    </row>
    <row r="12" spans="1:8" ht="15.75" thickBot="1" x14ac:dyDescent="0.3">
      <c r="A12" s="223" t="s">
        <v>317</v>
      </c>
      <c r="B12" s="224">
        <v>19.600000000000001</v>
      </c>
      <c r="C12" s="224">
        <v>22</v>
      </c>
      <c r="D12" s="224">
        <v>27.6</v>
      </c>
      <c r="E12" s="224">
        <v>28.7</v>
      </c>
      <c r="F12" s="224">
        <v>29.9</v>
      </c>
      <c r="G12" s="225">
        <v>30.9</v>
      </c>
    </row>
    <row r="13" spans="1:8" ht="15.75" thickBot="1" x14ac:dyDescent="0.3">
      <c r="A13" s="223" t="s">
        <v>186</v>
      </c>
      <c r="B13" s="224">
        <v>1.45</v>
      </c>
      <c r="C13" s="224">
        <v>1.46</v>
      </c>
      <c r="D13" s="224">
        <v>1.37</v>
      </c>
      <c r="E13" s="224">
        <v>1.35</v>
      </c>
      <c r="F13" s="224">
        <v>1.34</v>
      </c>
      <c r="G13" s="225">
        <v>1.32</v>
      </c>
    </row>
    <row r="14" spans="1:8" ht="15.75" thickBot="1" x14ac:dyDescent="0.3">
      <c r="A14" s="220" t="s">
        <v>1</v>
      </c>
      <c r="B14" s="224">
        <v>31.1</v>
      </c>
      <c r="C14" s="224">
        <v>31.3</v>
      </c>
      <c r="D14" s="224">
        <v>31.5</v>
      </c>
      <c r="E14" s="224">
        <v>31.7</v>
      </c>
      <c r="F14" s="224">
        <v>31.8</v>
      </c>
      <c r="G14" s="225">
        <v>31.9</v>
      </c>
    </row>
    <row r="15" spans="1:8" ht="15.75" thickBot="1" x14ac:dyDescent="0.3">
      <c r="A15" s="220" t="s">
        <v>187</v>
      </c>
      <c r="B15" s="224">
        <v>1.34</v>
      </c>
      <c r="C15" s="224">
        <v>1.34</v>
      </c>
      <c r="D15" s="224">
        <v>1.29</v>
      </c>
      <c r="E15" s="224">
        <v>1.27</v>
      </c>
      <c r="F15" s="224">
        <v>1.26</v>
      </c>
      <c r="G15" s="225">
        <v>1.24</v>
      </c>
    </row>
    <row r="16" spans="1:8" ht="15.75" thickBot="1" x14ac:dyDescent="0.3">
      <c r="A16" s="220" t="s">
        <v>2</v>
      </c>
      <c r="B16" s="226">
        <v>31.7</v>
      </c>
      <c r="C16" s="226">
        <v>31.9</v>
      </c>
      <c r="D16" s="224">
        <v>32.1</v>
      </c>
      <c r="E16" s="224">
        <v>32.299999999999997</v>
      </c>
      <c r="F16" s="224">
        <v>32.4</v>
      </c>
      <c r="G16" s="225">
        <v>32.5</v>
      </c>
    </row>
    <row r="17" spans="1:8" ht="15.75" thickBot="1" x14ac:dyDescent="0.3">
      <c r="A17" s="220" t="s">
        <v>188</v>
      </c>
      <c r="B17" s="226">
        <v>2.65</v>
      </c>
      <c r="C17" s="226">
        <v>2.4300000000000002</v>
      </c>
      <c r="D17" s="224">
        <v>1.97</v>
      </c>
      <c r="E17" s="224">
        <v>1.94</v>
      </c>
      <c r="F17" s="224">
        <v>1.97</v>
      </c>
      <c r="G17" s="225">
        <v>1.98</v>
      </c>
    </row>
    <row r="18" spans="1:8" ht="15.75" thickBot="1" x14ac:dyDescent="0.3">
      <c r="A18" s="220" t="s">
        <v>3</v>
      </c>
      <c r="B18" s="226">
        <v>27.5</v>
      </c>
      <c r="C18" s="226">
        <v>28.1</v>
      </c>
      <c r="D18" s="224">
        <v>28.6</v>
      </c>
      <c r="E18" s="224">
        <v>28.7</v>
      </c>
      <c r="F18" s="224">
        <v>28.7</v>
      </c>
      <c r="G18" s="225">
        <v>28.9</v>
      </c>
    </row>
    <row r="19" spans="1:8" ht="15.75" thickBot="1" x14ac:dyDescent="0.3">
      <c r="A19" s="220" t="s">
        <v>200</v>
      </c>
      <c r="B19" s="221">
        <v>246613</v>
      </c>
      <c r="C19" s="221">
        <v>217700</v>
      </c>
      <c r="D19" s="221">
        <v>189765</v>
      </c>
      <c r="E19" s="221">
        <v>194377</v>
      </c>
      <c r="F19" s="221">
        <v>203258</v>
      </c>
      <c r="G19" s="222">
        <v>191287</v>
      </c>
      <c r="H19" s="79"/>
    </row>
    <row r="20" spans="1:8" ht="15.75" thickBot="1" x14ac:dyDescent="0.3">
      <c r="A20" s="223" t="s">
        <v>214</v>
      </c>
      <c r="B20" s="221">
        <v>209695</v>
      </c>
      <c r="C20" s="221">
        <v>192618</v>
      </c>
      <c r="D20" s="221">
        <v>165535</v>
      </c>
      <c r="E20" s="221">
        <v>170359</v>
      </c>
      <c r="F20" s="221">
        <v>177647</v>
      </c>
      <c r="G20" s="222">
        <v>163543</v>
      </c>
    </row>
    <row r="21" spans="1:8" ht="15.75" thickBot="1" x14ac:dyDescent="0.3">
      <c r="A21" s="220" t="s">
        <v>201</v>
      </c>
      <c r="B21" s="221">
        <v>212476</v>
      </c>
      <c r="C21" s="221">
        <v>186045</v>
      </c>
      <c r="D21" s="221">
        <v>159127</v>
      </c>
      <c r="E21" s="221">
        <v>160798</v>
      </c>
      <c r="F21" s="221">
        <v>165316</v>
      </c>
      <c r="G21" s="222">
        <v>152500</v>
      </c>
    </row>
    <row r="22" spans="1:8" ht="15.75" thickBot="1" x14ac:dyDescent="0.3">
      <c r="A22" s="227" t="s">
        <v>318</v>
      </c>
      <c r="B22" s="228">
        <v>518.1</v>
      </c>
      <c r="C22" s="228">
        <v>461.9</v>
      </c>
      <c r="D22" s="228">
        <v>421.1</v>
      </c>
      <c r="E22" s="228">
        <v>429.5</v>
      </c>
      <c r="F22" s="224">
        <v>449.6</v>
      </c>
      <c r="G22" s="229">
        <v>419</v>
      </c>
    </row>
    <row r="23" spans="1:8" ht="15.75" thickBot="1" x14ac:dyDescent="0.3">
      <c r="A23" s="227" t="s">
        <v>319</v>
      </c>
      <c r="B23" s="228">
        <v>580.4</v>
      </c>
      <c r="C23" s="228">
        <v>516.6</v>
      </c>
      <c r="D23" s="228">
        <v>463.4</v>
      </c>
      <c r="E23" s="228">
        <v>474.6</v>
      </c>
      <c r="F23" s="224">
        <v>496.9</v>
      </c>
      <c r="G23" s="229">
        <v>465.1</v>
      </c>
    </row>
    <row r="24" spans="1:8" ht="15.75" thickBot="1" x14ac:dyDescent="0.3">
      <c r="A24" s="227" t="s">
        <v>320</v>
      </c>
      <c r="B24" s="228">
        <v>32.1</v>
      </c>
      <c r="C24" s="228">
        <v>32.5</v>
      </c>
      <c r="D24" s="228">
        <v>33.1</v>
      </c>
      <c r="E24" s="228">
        <v>33.299999999999997</v>
      </c>
      <c r="F24" s="224">
        <v>33.4</v>
      </c>
      <c r="G24" s="229">
        <v>33.6</v>
      </c>
    </row>
    <row r="25" spans="1:8" ht="15.75" thickBot="1" x14ac:dyDescent="0.3">
      <c r="A25" s="227" t="s">
        <v>321</v>
      </c>
      <c r="B25" s="228">
        <v>33</v>
      </c>
      <c r="C25" s="228">
        <v>33.4</v>
      </c>
      <c r="D25" s="228">
        <v>34.299999999999997</v>
      </c>
      <c r="E25" s="228">
        <v>34.700000000000003</v>
      </c>
      <c r="F25" s="224">
        <v>34.9</v>
      </c>
      <c r="G25" s="229">
        <v>35.200000000000003</v>
      </c>
    </row>
    <row r="26" spans="1:8" ht="15.75" thickBot="1" x14ac:dyDescent="0.3">
      <c r="A26" s="227" t="s">
        <v>322</v>
      </c>
      <c r="B26" s="228">
        <v>29.4</v>
      </c>
      <c r="C26" s="228">
        <v>29.9</v>
      </c>
      <c r="D26" s="228">
        <v>30.7</v>
      </c>
      <c r="E26" s="228">
        <v>30.9</v>
      </c>
      <c r="F26" s="224">
        <v>31.1</v>
      </c>
      <c r="G26" s="229">
        <v>31.3</v>
      </c>
    </row>
    <row r="27" spans="1:8" ht="15.75" thickBot="1" x14ac:dyDescent="0.3">
      <c r="A27" s="227" t="s">
        <v>323</v>
      </c>
      <c r="B27" s="228">
        <v>29.9</v>
      </c>
      <c r="C27" s="228">
        <v>30.4</v>
      </c>
      <c r="D27" s="228">
        <v>31.3</v>
      </c>
      <c r="E27" s="228">
        <v>31.7</v>
      </c>
      <c r="F27" s="224">
        <v>31.9</v>
      </c>
      <c r="G27" s="229">
        <v>32.200000000000003</v>
      </c>
    </row>
    <row r="29" spans="1:8" x14ac:dyDescent="0.25">
      <c r="B29" s="79"/>
      <c r="C29" s="79"/>
      <c r="D29" s="79"/>
      <c r="E29" s="79"/>
      <c r="F29" s="79"/>
      <c r="G29" s="79"/>
      <c r="H29" s="79"/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topLeftCell="F1" workbookViewId="0">
      <selection activeCell="H5" sqref="H5"/>
    </sheetView>
  </sheetViews>
  <sheetFormatPr defaultColWidth="64.42578125" defaultRowHeight="15" x14ac:dyDescent="0.25"/>
  <cols>
    <col min="1" max="1" width="9" bestFit="1" customWidth="1"/>
    <col min="2" max="2" width="8.7109375" bestFit="1" customWidth="1"/>
    <col min="3" max="4" width="18" bestFit="1" customWidth="1"/>
    <col min="5" max="6" width="16.5703125" bestFit="1" customWidth="1"/>
  </cols>
  <sheetData>
    <row r="1" spans="1:7" ht="25.5" x14ac:dyDescent="0.25">
      <c r="A1" s="138" t="s">
        <v>212</v>
      </c>
      <c r="B1" s="138" t="s">
        <v>211</v>
      </c>
      <c r="C1" s="138" t="s">
        <v>210</v>
      </c>
      <c r="D1" s="138" t="s">
        <v>297</v>
      </c>
      <c r="E1" s="138" t="s">
        <v>209</v>
      </c>
      <c r="F1" s="138" t="s">
        <v>301</v>
      </c>
      <c r="G1" s="142" t="s">
        <v>330</v>
      </c>
    </row>
    <row r="2" spans="1:7" x14ac:dyDescent="0.25">
      <c r="A2" s="137" t="s">
        <v>203</v>
      </c>
      <c r="B2" s="136">
        <v>10</v>
      </c>
      <c r="C2" s="136">
        <v>0</v>
      </c>
      <c r="D2" s="193">
        <v>0</v>
      </c>
      <c r="E2" s="136">
        <v>0</v>
      </c>
      <c r="F2" s="193">
        <v>0</v>
      </c>
      <c r="G2" s="144" t="s">
        <v>296</v>
      </c>
    </row>
    <row r="3" spans="1:7" x14ac:dyDescent="0.25">
      <c r="A3" s="137" t="s">
        <v>203</v>
      </c>
      <c r="B3" s="136">
        <v>11</v>
      </c>
      <c r="C3" s="136">
        <v>0</v>
      </c>
      <c r="D3" s="193">
        <v>0</v>
      </c>
      <c r="E3" s="136">
        <v>0</v>
      </c>
      <c r="F3" s="193">
        <v>0</v>
      </c>
    </row>
    <row r="4" spans="1:7" x14ac:dyDescent="0.25">
      <c r="A4" s="137" t="s">
        <v>203</v>
      </c>
      <c r="B4" s="136">
        <v>12</v>
      </c>
      <c r="C4" s="136">
        <v>0</v>
      </c>
      <c r="D4" s="193">
        <v>0</v>
      </c>
      <c r="E4" s="136">
        <v>4.0156933295318106E-3</v>
      </c>
      <c r="F4" s="193">
        <v>0</v>
      </c>
    </row>
    <row r="5" spans="1:7" x14ac:dyDescent="0.25">
      <c r="A5" s="137" t="s">
        <v>203</v>
      </c>
      <c r="B5" s="136">
        <v>13</v>
      </c>
      <c r="C5" s="136">
        <v>0</v>
      </c>
      <c r="D5" s="193">
        <v>0</v>
      </c>
      <c r="E5" s="136">
        <v>0</v>
      </c>
      <c r="F5" s="193">
        <v>0</v>
      </c>
    </row>
    <row r="6" spans="1:7" x14ac:dyDescent="0.25">
      <c r="A6" s="137" t="s">
        <v>203</v>
      </c>
      <c r="B6" s="136">
        <v>14</v>
      </c>
      <c r="C6" s="136">
        <v>0</v>
      </c>
      <c r="D6" s="193">
        <v>4.7989250407908628E-2</v>
      </c>
      <c r="E6" s="136">
        <v>4.0012643995502575E-3</v>
      </c>
      <c r="F6" s="193">
        <v>7.828309515701631E-3</v>
      </c>
    </row>
    <row r="7" spans="1:7" x14ac:dyDescent="0.25">
      <c r="A7" s="137" t="s">
        <v>203</v>
      </c>
      <c r="B7" s="136">
        <v>15</v>
      </c>
      <c r="C7" s="136">
        <v>0.16283992835043151</v>
      </c>
      <c r="D7" s="193">
        <v>0.29122679286494357</v>
      </c>
      <c r="E7" s="136">
        <v>4.3803148649967046E-2</v>
      </c>
      <c r="F7" s="193">
        <v>8.2091535971729232E-2</v>
      </c>
    </row>
    <row r="8" spans="1:7" x14ac:dyDescent="0.25">
      <c r="A8" s="137" t="s">
        <v>203</v>
      </c>
      <c r="B8" s="136">
        <v>16</v>
      </c>
      <c r="C8" s="136">
        <v>4.49475155534848</v>
      </c>
      <c r="D8" s="193">
        <v>3.0427651127962534</v>
      </c>
      <c r="E8" s="136">
        <v>1.3059894234349081</v>
      </c>
      <c r="F8" s="193">
        <v>0.66479467700448158</v>
      </c>
    </row>
    <row r="9" spans="1:7" x14ac:dyDescent="0.25">
      <c r="A9" s="137" t="s">
        <v>203</v>
      </c>
      <c r="B9" s="136">
        <v>17</v>
      </c>
      <c r="C9" s="136">
        <v>8.2679022278944601</v>
      </c>
      <c r="D9" s="193">
        <v>6.3920795885999908</v>
      </c>
      <c r="E9" s="136">
        <v>2.6653044837056403</v>
      </c>
      <c r="F9" s="193">
        <v>1.5131542124167427</v>
      </c>
    </row>
    <row r="10" spans="1:7" x14ac:dyDescent="0.25">
      <c r="A10" s="137" t="s">
        <v>203</v>
      </c>
      <c r="B10" s="136">
        <v>18</v>
      </c>
      <c r="C10" s="136">
        <v>20.257826887661142</v>
      </c>
      <c r="D10" s="193">
        <v>12.085368989457445</v>
      </c>
      <c r="E10" s="136">
        <v>3.682157633353317</v>
      </c>
      <c r="F10" s="193">
        <v>2.3384308549187249</v>
      </c>
    </row>
    <row r="11" spans="1:7" x14ac:dyDescent="0.25">
      <c r="A11" s="137" t="s">
        <v>203</v>
      </c>
      <c r="B11" s="136">
        <v>19</v>
      </c>
      <c r="C11" s="136">
        <v>54.273253589737052</v>
      </c>
      <c r="D11" s="193">
        <v>32.370783790342152</v>
      </c>
      <c r="E11" s="136">
        <v>6.258584784438832</v>
      </c>
      <c r="F11" s="193">
        <v>4.2303527812051467</v>
      </c>
    </row>
    <row r="12" spans="1:7" x14ac:dyDescent="0.25">
      <c r="A12" s="137" t="s">
        <v>203</v>
      </c>
      <c r="B12" s="136">
        <v>20</v>
      </c>
      <c r="C12" s="136">
        <v>77.156499620688123</v>
      </c>
      <c r="D12" s="193">
        <v>43.570692791548865</v>
      </c>
      <c r="E12" s="136">
        <v>8.2431354993146133</v>
      </c>
      <c r="F12" s="193">
        <v>6.0766875637848079</v>
      </c>
    </row>
    <row r="13" spans="1:7" x14ac:dyDescent="0.25">
      <c r="A13" s="137" t="s">
        <v>203</v>
      </c>
      <c r="B13" s="136">
        <v>21</v>
      </c>
      <c r="C13" s="136">
        <v>88.234144816537068</v>
      </c>
      <c r="D13" s="193">
        <v>53.408658372899012</v>
      </c>
      <c r="E13" s="136">
        <v>10.975826519729825</v>
      </c>
      <c r="F13" s="193">
        <v>8.0143743696093672</v>
      </c>
    </row>
    <row r="14" spans="1:7" x14ac:dyDescent="0.25">
      <c r="A14" s="137" t="s">
        <v>203</v>
      </c>
      <c r="B14" s="136">
        <v>22</v>
      </c>
      <c r="C14" s="136">
        <v>91.94027810994568</v>
      </c>
      <c r="D14" s="193">
        <v>57.747066398244371</v>
      </c>
      <c r="E14" s="136">
        <v>13.911500847714539</v>
      </c>
      <c r="F14" s="193">
        <v>10.0640742162159</v>
      </c>
    </row>
    <row r="15" spans="1:7" x14ac:dyDescent="0.25">
      <c r="A15" s="137" t="s">
        <v>203</v>
      </c>
      <c r="B15" s="136">
        <v>23</v>
      </c>
      <c r="C15" s="136">
        <v>89.380327113568299</v>
      </c>
      <c r="D15" s="193">
        <v>56.804304056507242</v>
      </c>
      <c r="E15" s="136">
        <v>17.430267557260589</v>
      </c>
      <c r="F15" s="193">
        <v>12.783479104811894</v>
      </c>
    </row>
    <row r="16" spans="1:7" x14ac:dyDescent="0.25">
      <c r="A16" s="137" t="s">
        <v>203</v>
      </c>
      <c r="B16" s="136">
        <v>24</v>
      </c>
      <c r="C16" s="136">
        <v>85.434909101230431</v>
      </c>
      <c r="D16" s="193">
        <v>58.431390094402936</v>
      </c>
      <c r="E16" s="136">
        <v>21.467714946145197</v>
      </c>
      <c r="F16" s="193">
        <v>16.504533170766159</v>
      </c>
    </row>
    <row r="17" spans="1:6" x14ac:dyDescent="0.25">
      <c r="A17" s="137" t="s">
        <v>203</v>
      </c>
      <c r="B17" s="136">
        <v>25</v>
      </c>
      <c r="C17" s="136">
        <v>81.875180356252784</v>
      </c>
      <c r="D17" s="193">
        <v>57.438022087408022</v>
      </c>
      <c r="E17" s="136">
        <v>27.921036664644188</v>
      </c>
      <c r="F17" s="193">
        <v>21.604644173892648</v>
      </c>
    </row>
    <row r="18" spans="1:6" x14ac:dyDescent="0.25">
      <c r="A18" s="137" t="s">
        <v>203</v>
      </c>
      <c r="B18" s="136">
        <v>26</v>
      </c>
      <c r="C18" s="136">
        <v>76.722532588454371</v>
      </c>
      <c r="D18" s="193">
        <v>54.135120098691374</v>
      </c>
      <c r="E18" s="136">
        <v>34.503902290336072</v>
      </c>
      <c r="F18" s="193">
        <v>27.816523999001571</v>
      </c>
    </row>
    <row r="19" spans="1:6" x14ac:dyDescent="0.25">
      <c r="A19" s="137" t="s">
        <v>203</v>
      </c>
      <c r="B19" s="136">
        <v>27</v>
      </c>
      <c r="C19" s="136">
        <v>69.308079753034846</v>
      </c>
      <c r="D19" s="193">
        <v>48.44926066300112</v>
      </c>
      <c r="E19" s="136">
        <v>41.657975711293645</v>
      </c>
      <c r="F19" s="193">
        <v>34.319195401028949</v>
      </c>
    </row>
    <row r="20" spans="1:6" x14ac:dyDescent="0.25">
      <c r="A20" s="137" t="s">
        <v>203</v>
      </c>
      <c r="B20" s="136">
        <v>28</v>
      </c>
      <c r="C20" s="136">
        <v>61.683683704822137</v>
      </c>
      <c r="D20" s="193">
        <v>45.859995188838106</v>
      </c>
      <c r="E20" s="136">
        <v>47.290583887058602</v>
      </c>
      <c r="F20" s="193">
        <v>39.786534609023896</v>
      </c>
    </row>
    <row r="21" spans="1:6" x14ac:dyDescent="0.25">
      <c r="A21" s="137" t="s">
        <v>203</v>
      </c>
      <c r="B21" s="136">
        <v>29</v>
      </c>
      <c r="C21" s="136">
        <v>54.909676265426576</v>
      </c>
      <c r="D21" s="193">
        <v>42.056903646941961</v>
      </c>
      <c r="E21" s="136">
        <v>53.177969269413445</v>
      </c>
      <c r="F21" s="193">
        <v>45.980256498360902</v>
      </c>
    </row>
    <row r="22" spans="1:6" x14ac:dyDescent="0.25">
      <c r="A22" s="137" t="s">
        <v>203</v>
      </c>
      <c r="B22" s="136">
        <v>30</v>
      </c>
      <c r="C22" s="136">
        <v>50.079934565193142</v>
      </c>
      <c r="D22" s="193">
        <v>37.902361883385197</v>
      </c>
      <c r="E22" s="136">
        <v>55.3892746105643</v>
      </c>
      <c r="F22" s="193">
        <v>49.239209990084426</v>
      </c>
    </row>
    <row r="23" spans="1:6" x14ac:dyDescent="0.25">
      <c r="A23" s="137" t="s">
        <v>203</v>
      </c>
      <c r="B23" s="136">
        <v>31</v>
      </c>
      <c r="C23" s="136">
        <v>43.706906626154023</v>
      </c>
      <c r="D23" s="193">
        <v>31.66111870404065</v>
      </c>
      <c r="E23" s="136">
        <v>53.913104652781072</v>
      </c>
      <c r="F23" s="193">
        <v>50.142335029109809</v>
      </c>
    </row>
    <row r="24" spans="1:6" x14ac:dyDescent="0.25">
      <c r="A24" s="137" t="s">
        <v>203</v>
      </c>
      <c r="B24" s="136">
        <v>32</v>
      </c>
      <c r="C24" s="136">
        <v>37.605655039069084</v>
      </c>
      <c r="D24" s="193">
        <v>29.446241073432706</v>
      </c>
      <c r="E24" s="136">
        <v>51.275391081017979</v>
      </c>
      <c r="F24" s="193">
        <v>48.578973328038948</v>
      </c>
    </row>
    <row r="25" spans="1:6" x14ac:dyDescent="0.25">
      <c r="A25" s="137" t="s">
        <v>203</v>
      </c>
      <c r="B25" s="136">
        <v>33</v>
      </c>
      <c r="C25" s="136">
        <v>32.061717035883646</v>
      </c>
      <c r="D25" s="193">
        <v>25.416905313311918</v>
      </c>
      <c r="E25" s="136">
        <v>46.268014987129163</v>
      </c>
      <c r="F25" s="193">
        <v>43.761891818428921</v>
      </c>
    </row>
    <row r="26" spans="1:6" x14ac:dyDescent="0.25">
      <c r="A26" s="137" t="s">
        <v>203</v>
      </c>
      <c r="B26" s="136">
        <v>34</v>
      </c>
      <c r="C26" s="136">
        <v>28.583794860923408</v>
      </c>
      <c r="D26" s="193">
        <v>22.273136404549547</v>
      </c>
      <c r="E26" s="136">
        <v>40.966659243260622</v>
      </c>
      <c r="F26" s="193">
        <v>39.198510524242032</v>
      </c>
    </row>
    <row r="27" spans="1:6" x14ac:dyDescent="0.25">
      <c r="A27" s="137" t="s">
        <v>203</v>
      </c>
      <c r="B27" s="136">
        <v>35</v>
      </c>
      <c r="C27" s="136">
        <v>25.05480154843524</v>
      </c>
      <c r="D27" s="193">
        <v>19.402286986113577</v>
      </c>
      <c r="E27" s="136">
        <v>35.172321268856955</v>
      </c>
      <c r="F27" s="193">
        <v>34.727755315481168</v>
      </c>
    </row>
    <row r="28" spans="1:6" x14ac:dyDescent="0.25">
      <c r="A28" s="137" t="s">
        <v>203</v>
      </c>
      <c r="B28" s="136">
        <v>36</v>
      </c>
      <c r="C28" s="136">
        <v>22.084320132705781</v>
      </c>
      <c r="D28" s="193">
        <v>17.937291613234162</v>
      </c>
      <c r="E28" s="136">
        <v>29.894494976438697</v>
      </c>
      <c r="F28" s="193">
        <v>28.619531347477277</v>
      </c>
    </row>
    <row r="29" spans="1:6" x14ac:dyDescent="0.25">
      <c r="A29" s="137" t="s">
        <v>203</v>
      </c>
      <c r="B29" s="136">
        <v>37</v>
      </c>
      <c r="C29" s="136">
        <v>19.680739340474691</v>
      </c>
      <c r="D29" s="193">
        <v>15.365997356729988</v>
      </c>
      <c r="E29" s="136">
        <v>23.091399580676786</v>
      </c>
      <c r="F29" s="193">
        <v>23.518415126060962</v>
      </c>
    </row>
    <row r="30" spans="1:6" x14ac:dyDescent="0.25">
      <c r="A30" s="137" t="s">
        <v>203</v>
      </c>
      <c r="B30" s="136">
        <v>38</v>
      </c>
      <c r="C30" s="136">
        <v>15.567487983371585</v>
      </c>
      <c r="D30" s="193">
        <v>12.224820578985566</v>
      </c>
      <c r="E30" s="136">
        <v>17.985185497875854</v>
      </c>
      <c r="F30" s="193">
        <v>18.49196289124901</v>
      </c>
    </row>
    <row r="31" spans="1:6" x14ac:dyDescent="0.25">
      <c r="A31" s="137" t="s">
        <v>203</v>
      </c>
      <c r="B31" s="136">
        <v>39</v>
      </c>
      <c r="C31" s="136">
        <v>12.359133961776569</v>
      </c>
      <c r="D31" s="193">
        <v>11.063682224625776</v>
      </c>
      <c r="E31" s="136">
        <v>13.550867567573862</v>
      </c>
      <c r="F31" s="193">
        <v>14.386685837648447</v>
      </c>
    </row>
    <row r="32" spans="1:6" x14ac:dyDescent="0.25">
      <c r="A32" s="137" t="s">
        <v>203</v>
      </c>
      <c r="B32" s="136">
        <v>40</v>
      </c>
      <c r="C32" s="136">
        <v>9.800002284382817</v>
      </c>
      <c r="D32" s="193">
        <v>8.2364137071441199</v>
      </c>
      <c r="E32" s="136">
        <v>9.9705181498358169</v>
      </c>
      <c r="F32" s="193">
        <v>11.686432392634087</v>
      </c>
    </row>
    <row r="33" spans="1:6" x14ac:dyDescent="0.25">
      <c r="A33" s="137" t="s">
        <v>203</v>
      </c>
      <c r="B33" s="136">
        <v>41</v>
      </c>
      <c r="C33" s="136">
        <v>7.2198015704218061</v>
      </c>
      <c r="D33" s="193">
        <v>6.7193098529828754</v>
      </c>
      <c r="E33" s="136">
        <v>6.9008227904096255</v>
      </c>
      <c r="F33" s="193">
        <v>8.0184948437117143</v>
      </c>
    </row>
    <row r="34" spans="1:6" x14ac:dyDescent="0.25">
      <c r="A34" s="137" t="s">
        <v>203</v>
      </c>
      <c r="B34" s="136">
        <v>42</v>
      </c>
      <c r="C34" s="136">
        <v>4.774953838192574</v>
      </c>
      <c r="D34" s="193">
        <v>4.3530577576443941</v>
      </c>
      <c r="E34" s="136">
        <v>4.4369878712526853</v>
      </c>
      <c r="F34" s="193">
        <v>5.493903884356091</v>
      </c>
    </row>
    <row r="35" spans="1:6" x14ac:dyDescent="0.25">
      <c r="A35" s="137" t="s">
        <v>203</v>
      </c>
      <c r="B35" s="136">
        <v>43</v>
      </c>
      <c r="C35" s="136">
        <v>3.2108643015054215</v>
      </c>
      <c r="D35" s="193">
        <v>2.8572223716801024</v>
      </c>
      <c r="E35" s="136">
        <v>2.6579162158360865</v>
      </c>
      <c r="F35" s="193">
        <v>3.7359258252317962</v>
      </c>
    </row>
    <row r="36" spans="1:6" x14ac:dyDescent="0.25">
      <c r="A36" s="137" t="s">
        <v>203</v>
      </c>
      <c r="B36" s="136">
        <v>44</v>
      </c>
      <c r="C36" s="136">
        <v>2.5196665836543954</v>
      </c>
      <c r="D36" s="193">
        <v>1.5135694373928288</v>
      </c>
      <c r="E36" s="136">
        <v>1.5122683588942329</v>
      </c>
      <c r="F36" s="193">
        <v>2.2373109431511162</v>
      </c>
    </row>
    <row r="37" spans="1:6" x14ac:dyDescent="0.25">
      <c r="A37" s="137" t="s">
        <v>203</v>
      </c>
      <c r="B37" s="136">
        <v>45</v>
      </c>
      <c r="C37" s="136">
        <v>1.0769092703939693</v>
      </c>
      <c r="D37" s="193">
        <v>1.0112796577207313</v>
      </c>
      <c r="E37" s="136">
        <v>0.86674404680850148</v>
      </c>
      <c r="F37" s="193">
        <v>1.5762448204182211</v>
      </c>
    </row>
    <row r="38" spans="1:6" x14ac:dyDescent="0.25">
      <c r="A38" s="137" t="s">
        <v>203</v>
      </c>
      <c r="B38" s="136">
        <v>46</v>
      </c>
      <c r="C38" s="136">
        <v>0.553063356480059</v>
      </c>
      <c r="D38" s="193">
        <v>0.45665726879243934</v>
      </c>
      <c r="E38" s="136">
        <v>0.48977808860791611</v>
      </c>
      <c r="F38" s="193">
        <v>0.93417279455850055</v>
      </c>
    </row>
    <row r="39" spans="1:6" x14ac:dyDescent="0.25">
      <c r="A39" s="137" t="s">
        <v>203</v>
      </c>
      <c r="B39" s="136">
        <v>47</v>
      </c>
      <c r="C39" s="136">
        <v>0.25615984374249534</v>
      </c>
      <c r="D39" s="193">
        <v>0.4214582455295322</v>
      </c>
      <c r="E39" s="136">
        <v>0.29307004720273871</v>
      </c>
      <c r="F39" s="193">
        <v>0.58436188922619425</v>
      </c>
    </row>
    <row r="40" spans="1:6" x14ac:dyDescent="0.25">
      <c r="A40" s="137" t="s">
        <v>203</v>
      </c>
      <c r="B40" s="136">
        <v>48</v>
      </c>
      <c r="C40" s="136">
        <v>6.696129637069774E-2</v>
      </c>
      <c r="D40" s="193">
        <v>0.23860891005438295</v>
      </c>
      <c r="E40" s="136">
        <v>0.16985999525807513</v>
      </c>
      <c r="F40" s="193">
        <v>0.39248524556530701</v>
      </c>
    </row>
    <row r="41" spans="1:6" x14ac:dyDescent="0.25">
      <c r="A41" s="137" t="s">
        <v>203</v>
      </c>
      <c r="B41" s="136">
        <v>49</v>
      </c>
      <c r="C41" s="136">
        <v>3.4501794093292848E-2</v>
      </c>
      <c r="D41" s="193">
        <v>0.14117884334190492</v>
      </c>
      <c r="E41" s="136">
        <v>0.1110494169905608</v>
      </c>
      <c r="F41" s="193">
        <v>0.23584275962727944</v>
      </c>
    </row>
    <row r="42" spans="1:6" x14ac:dyDescent="0.25">
      <c r="A42" s="137" t="s">
        <v>203</v>
      </c>
      <c r="B42" s="136">
        <v>50</v>
      </c>
      <c r="C42" s="136">
        <v>7.1951504685841744E-2</v>
      </c>
      <c r="D42" s="193">
        <v>0.20458497664321518</v>
      </c>
      <c r="E42" s="136">
        <v>0.1039746796899079</v>
      </c>
      <c r="F42" s="193">
        <v>0.1943880816080481</v>
      </c>
    </row>
    <row r="43" spans="1:6" x14ac:dyDescent="0.25">
      <c r="A43" s="137" t="s">
        <v>203</v>
      </c>
      <c r="B43" s="136">
        <v>51</v>
      </c>
      <c r="C43" s="136">
        <v>7.747133560582585E-2</v>
      </c>
      <c r="D43" s="193">
        <v>0.10201739396567115</v>
      </c>
      <c r="E43" s="136">
        <v>5.0958465029116391E-2</v>
      </c>
      <c r="F43" s="193">
        <v>0.12514429352809814</v>
      </c>
    </row>
    <row r="44" spans="1:6" x14ac:dyDescent="0.25">
      <c r="A44" s="137" t="s">
        <v>203</v>
      </c>
      <c r="B44" s="136">
        <v>52</v>
      </c>
      <c r="C44" s="136">
        <v>8.3467228679339769E-2</v>
      </c>
      <c r="D44" s="193">
        <v>0.10369007037963528</v>
      </c>
      <c r="E44" s="136">
        <v>1.5612944692444506E-2</v>
      </c>
      <c r="F44" s="193">
        <v>4.7073071314633202E-2</v>
      </c>
    </row>
    <row r="45" spans="1:6" x14ac:dyDescent="0.25">
      <c r="A45" s="137" t="s">
        <v>203</v>
      </c>
      <c r="B45" s="136">
        <v>53</v>
      </c>
      <c r="C45" s="136">
        <v>9.1107871720116612E-2</v>
      </c>
      <c r="D45" s="193">
        <v>7.8562824071649301E-2</v>
      </c>
      <c r="E45" s="136">
        <v>1.3100665513808101E-2</v>
      </c>
      <c r="F45" s="193">
        <v>4.1577129952602071E-2</v>
      </c>
    </row>
    <row r="46" spans="1:6" x14ac:dyDescent="0.25">
      <c r="A46" s="137" t="s">
        <v>203</v>
      </c>
      <c r="B46" s="136">
        <v>54</v>
      </c>
      <c r="C46" s="136">
        <v>0</v>
      </c>
      <c r="D46" s="193">
        <v>0</v>
      </c>
      <c r="E46" s="136">
        <v>1.8566334196667873E-2</v>
      </c>
      <c r="F46" s="193">
        <v>2.9802535278751135E-2</v>
      </c>
    </row>
    <row r="47" spans="1:6" x14ac:dyDescent="0.25">
      <c r="A47" s="137" t="s">
        <v>203</v>
      </c>
      <c r="B47" s="136">
        <v>55</v>
      </c>
      <c r="C47" s="136">
        <v>5.4830573527799104E-2</v>
      </c>
      <c r="D47" s="193">
        <v>2.7890112954957469E-2</v>
      </c>
      <c r="E47" s="136">
        <v>1.8730550330326633E-2</v>
      </c>
      <c r="F47" s="193">
        <v>1.644640234948605E-2</v>
      </c>
    </row>
    <row r="48" spans="1:6" x14ac:dyDescent="0.25">
      <c r="A48" s="137" t="s">
        <v>203</v>
      </c>
      <c r="B48" s="136">
        <v>56</v>
      </c>
      <c r="C48" s="136">
        <v>0</v>
      </c>
      <c r="D48" s="193">
        <v>0</v>
      </c>
      <c r="E48" s="136">
        <v>1.3716216957633349E-2</v>
      </c>
      <c r="F48" s="193">
        <v>1.4457500370473447E-2</v>
      </c>
    </row>
    <row r="49" spans="1:6" x14ac:dyDescent="0.25">
      <c r="A49" s="137" t="s">
        <v>203</v>
      </c>
      <c r="B49" s="136">
        <v>57</v>
      </c>
      <c r="C49" s="136">
        <v>0.1372777815910495</v>
      </c>
      <c r="D49" s="193">
        <v>0</v>
      </c>
      <c r="E49" s="136">
        <v>1.1250966879966247E-2</v>
      </c>
      <c r="F49" s="193">
        <v>1.7319744756447274E-2</v>
      </c>
    </row>
    <row r="50" spans="1:6" x14ac:dyDescent="0.25">
      <c r="A50" s="137" t="s">
        <v>203</v>
      </c>
      <c r="B50" s="136">
        <v>58</v>
      </c>
      <c r="C50" s="136">
        <v>0</v>
      </c>
      <c r="D50" s="193">
        <v>3.1534798650310621E-2</v>
      </c>
      <c r="E50" s="136">
        <v>5.6268445499790404E-3</v>
      </c>
      <c r="F50" s="193">
        <v>1.020328775439666E-2</v>
      </c>
    </row>
    <row r="51" spans="1:6" x14ac:dyDescent="0.25">
      <c r="A51" s="137" t="s">
        <v>203</v>
      </c>
      <c r="B51" s="136">
        <v>59</v>
      </c>
      <c r="C51" s="136">
        <v>0</v>
      </c>
      <c r="D51" s="193">
        <v>0</v>
      </c>
      <c r="E51" s="136">
        <v>0</v>
      </c>
      <c r="F51" s="193">
        <v>5.2222320864383854E-3</v>
      </c>
    </row>
    <row r="52" spans="1:6" x14ac:dyDescent="0.25">
      <c r="A52" s="137" t="s">
        <v>203</v>
      </c>
      <c r="B52" s="136">
        <v>60</v>
      </c>
      <c r="C52" s="136">
        <v>0</v>
      </c>
      <c r="D52" s="193">
        <v>3.6804622660606169E-2</v>
      </c>
      <c r="E52" s="136">
        <v>0</v>
      </c>
      <c r="F52" s="193">
        <v>0</v>
      </c>
    </row>
    <row r="53" spans="1:6" x14ac:dyDescent="0.25">
      <c r="A53" s="137" t="s">
        <v>203</v>
      </c>
      <c r="B53" s="136">
        <v>99</v>
      </c>
      <c r="C53" s="136">
        <v>1180.9153671479871</v>
      </c>
      <c r="D53" s="193">
        <v>821.35930991297005</v>
      </c>
      <c r="E53" s="136">
        <v>685.71103573933385</v>
      </c>
      <c r="F53" s="193">
        <v>617.84903636282957</v>
      </c>
    </row>
    <row r="54" spans="1:6" x14ac:dyDescent="0.25">
      <c r="D54" s="135"/>
    </row>
    <row r="55" spans="1:6" x14ac:dyDescent="0.25">
      <c r="D55" s="135"/>
    </row>
    <row r="56" spans="1:6" x14ac:dyDescent="0.25">
      <c r="D56" s="135"/>
    </row>
    <row r="57" spans="1:6" x14ac:dyDescent="0.25">
      <c r="D57" s="135"/>
    </row>
    <row r="58" spans="1:6" x14ac:dyDescent="0.25">
      <c r="D58" s="135"/>
    </row>
    <row r="59" spans="1:6" x14ac:dyDescent="0.25">
      <c r="D59" s="135"/>
    </row>
    <row r="60" spans="1:6" x14ac:dyDescent="0.25">
      <c r="D60" s="135"/>
    </row>
    <row r="61" spans="1:6" x14ac:dyDescent="0.25">
      <c r="D61" s="135"/>
    </row>
    <row r="62" spans="1:6" x14ac:dyDescent="0.25">
      <c r="D62" s="135"/>
    </row>
    <row r="63" spans="1:6" x14ac:dyDescent="0.25">
      <c r="D63" s="135"/>
    </row>
    <row r="64" spans="1:6" x14ac:dyDescent="0.25">
      <c r="D64" s="135"/>
    </row>
    <row r="65" spans="4:4" x14ac:dyDescent="0.25">
      <c r="D65" s="135"/>
    </row>
    <row r="66" spans="4:4" x14ac:dyDescent="0.25">
      <c r="D66" s="135"/>
    </row>
    <row r="67" spans="4:4" x14ac:dyDescent="0.25">
      <c r="D67" s="135"/>
    </row>
    <row r="68" spans="4:4" x14ac:dyDescent="0.25">
      <c r="D68" s="135"/>
    </row>
    <row r="69" spans="4:4" x14ac:dyDescent="0.25">
      <c r="D69" s="135"/>
    </row>
    <row r="70" spans="4:4" x14ac:dyDescent="0.25">
      <c r="D70" s="135"/>
    </row>
    <row r="71" spans="4:4" x14ac:dyDescent="0.25">
      <c r="D71" s="135"/>
    </row>
    <row r="72" spans="4:4" x14ac:dyDescent="0.25">
      <c r="D72" s="135"/>
    </row>
    <row r="73" spans="4:4" x14ac:dyDescent="0.25">
      <c r="D73" s="135"/>
    </row>
    <row r="74" spans="4:4" x14ac:dyDescent="0.25">
      <c r="D74" s="135"/>
    </row>
    <row r="75" spans="4:4" x14ac:dyDescent="0.25">
      <c r="D75" s="135"/>
    </row>
    <row r="76" spans="4:4" x14ac:dyDescent="0.25">
      <c r="D76" s="135"/>
    </row>
    <row r="77" spans="4:4" x14ac:dyDescent="0.25">
      <c r="D77" s="135"/>
    </row>
    <row r="78" spans="4:4" x14ac:dyDescent="0.25">
      <c r="D78" s="135"/>
    </row>
    <row r="79" spans="4:4" x14ac:dyDescent="0.25">
      <c r="D79" s="135"/>
    </row>
    <row r="80" spans="4:4" x14ac:dyDescent="0.25">
      <c r="D80" s="135"/>
    </row>
    <row r="81" spans="4:4" x14ac:dyDescent="0.25">
      <c r="D81" s="135"/>
    </row>
    <row r="82" spans="4:4" x14ac:dyDescent="0.25">
      <c r="D82" s="135"/>
    </row>
    <row r="83" spans="4:4" x14ac:dyDescent="0.25">
      <c r="D83" s="135"/>
    </row>
    <row r="84" spans="4:4" x14ac:dyDescent="0.25">
      <c r="D84" s="135"/>
    </row>
    <row r="85" spans="4:4" x14ac:dyDescent="0.25">
      <c r="D85" s="135"/>
    </row>
    <row r="86" spans="4:4" x14ac:dyDescent="0.25">
      <c r="D86" s="135"/>
    </row>
    <row r="87" spans="4:4" x14ac:dyDescent="0.25">
      <c r="D87" s="135"/>
    </row>
    <row r="88" spans="4:4" x14ac:dyDescent="0.25">
      <c r="D88" s="135"/>
    </row>
    <row r="89" spans="4:4" x14ac:dyDescent="0.25">
      <c r="D89" s="135"/>
    </row>
    <row r="90" spans="4:4" x14ac:dyDescent="0.25">
      <c r="D90" s="135"/>
    </row>
    <row r="91" spans="4:4" x14ac:dyDescent="0.25">
      <c r="D91" s="135"/>
    </row>
    <row r="92" spans="4:4" x14ac:dyDescent="0.25">
      <c r="D92" s="135"/>
    </row>
    <row r="93" spans="4:4" x14ac:dyDescent="0.25">
      <c r="D93" s="135"/>
    </row>
    <row r="94" spans="4:4" x14ac:dyDescent="0.25">
      <c r="D94" s="135"/>
    </row>
    <row r="95" spans="4:4" x14ac:dyDescent="0.25">
      <c r="D95" s="135"/>
    </row>
    <row r="96" spans="4:4" x14ac:dyDescent="0.25">
      <c r="D96" s="135"/>
    </row>
    <row r="97" spans="4:4" x14ac:dyDescent="0.25">
      <c r="D97" s="135"/>
    </row>
    <row r="98" spans="4:4" x14ac:dyDescent="0.25">
      <c r="D98" s="135"/>
    </row>
    <row r="99" spans="4:4" x14ac:dyDescent="0.25">
      <c r="D99" s="135"/>
    </row>
    <row r="100" spans="4:4" x14ac:dyDescent="0.25">
      <c r="D100" s="135"/>
    </row>
    <row r="101" spans="4:4" x14ac:dyDescent="0.25">
      <c r="D101" s="135"/>
    </row>
    <row r="102" spans="4:4" x14ac:dyDescent="0.25">
      <c r="D102" s="135"/>
    </row>
    <row r="103" spans="4:4" x14ac:dyDescent="0.25">
      <c r="D103" s="135"/>
    </row>
    <row r="104" spans="4:4" x14ac:dyDescent="0.25">
      <c r="D104" s="135"/>
    </row>
    <row r="105" spans="4:4" x14ac:dyDescent="0.25">
      <c r="D105" s="135"/>
    </row>
    <row r="106" spans="4:4" x14ac:dyDescent="0.25">
      <c r="D106" s="135"/>
    </row>
    <row r="107" spans="4:4" x14ac:dyDescent="0.25">
      <c r="D107" s="135"/>
    </row>
    <row r="108" spans="4:4" x14ac:dyDescent="0.25">
      <c r="D108" s="135"/>
    </row>
    <row r="109" spans="4:4" x14ac:dyDescent="0.25">
      <c r="D109" s="135"/>
    </row>
    <row r="110" spans="4:4" x14ac:dyDescent="0.25">
      <c r="D110" s="135"/>
    </row>
    <row r="111" spans="4:4" x14ac:dyDescent="0.25">
      <c r="D111" s="135"/>
    </row>
    <row r="112" spans="4:4" x14ac:dyDescent="0.25">
      <c r="D112" s="135"/>
    </row>
    <row r="113" spans="4:4" x14ac:dyDescent="0.25">
      <c r="D113" s="135"/>
    </row>
    <row r="114" spans="4:4" x14ac:dyDescent="0.25">
      <c r="D114" s="135"/>
    </row>
    <row r="115" spans="4:4" x14ac:dyDescent="0.25">
      <c r="D115" s="135"/>
    </row>
    <row r="116" spans="4:4" x14ac:dyDescent="0.25">
      <c r="D116" s="135"/>
    </row>
    <row r="117" spans="4:4" x14ac:dyDescent="0.25">
      <c r="D117" s="135"/>
    </row>
    <row r="118" spans="4:4" x14ac:dyDescent="0.25">
      <c r="D118" s="135"/>
    </row>
    <row r="119" spans="4:4" x14ac:dyDescent="0.25">
      <c r="D119" s="135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5"/>
  <sheetViews>
    <sheetView workbookViewId="0">
      <selection activeCell="K29" sqref="K29"/>
    </sheetView>
  </sheetViews>
  <sheetFormatPr defaultRowHeight="15" x14ac:dyDescent="0.25"/>
  <cols>
    <col min="1" max="1" width="6.7109375" bestFit="1" customWidth="1"/>
    <col min="2" max="4" width="15.85546875" bestFit="1" customWidth="1"/>
    <col min="5" max="5" width="14.85546875" bestFit="1" customWidth="1"/>
    <col min="6" max="6" width="6.7109375" style="78" customWidth="1"/>
    <col min="7" max="7" width="15" customWidth="1"/>
  </cols>
  <sheetData>
    <row r="1" spans="1:22" x14ac:dyDescent="0.25">
      <c r="A1" s="85" t="s">
        <v>185</v>
      </c>
      <c r="B1" s="85" t="s">
        <v>100</v>
      </c>
      <c r="C1" s="85" t="s">
        <v>101</v>
      </c>
      <c r="D1" s="85" t="s">
        <v>205</v>
      </c>
      <c r="E1" s="85" t="s">
        <v>184</v>
      </c>
      <c r="F1" s="84"/>
      <c r="G1" s="143" t="s">
        <v>332</v>
      </c>
      <c r="H1" s="86"/>
      <c r="I1" s="86"/>
      <c r="J1" s="80"/>
      <c r="K1" s="80"/>
    </row>
    <row r="2" spans="1:22" x14ac:dyDescent="0.25">
      <c r="A2" s="83">
        <v>1933</v>
      </c>
      <c r="B2" s="270">
        <v>861.53979036217061</v>
      </c>
      <c r="C2" s="270">
        <v>686.37464976853937</v>
      </c>
      <c r="D2" s="270">
        <v>765.21465071123225</v>
      </c>
      <c r="E2" s="270">
        <v>2313.1290908419423</v>
      </c>
      <c r="F2" s="82"/>
      <c r="G2" s="147" t="s">
        <v>331</v>
      </c>
      <c r="H2" s="80"/>
      <c r="I2" s="80"/>
      <c r="J2" s="80"/>
      <c r="K2" s="80"/>
    </row>
    <row r="3" spans="1:22" x14ac:dyDescent="0.25">
      <c r="A3" s="83">
        <v>1934</v>
      </c>
      <c r="B3" s="270">
        <v>870.61148112462831</v>
      </c>
      <c r="C3" s="270">
        <v>697.69623926373777</v>
      </c>
      <c r="D3" s="270">
        <v>757.81319449841158</v>
      </c>
      <c r="E3" s="270">
        <v>2326.1209148867774</v>
      </c>
      <c r="F3" s="82"/>
    </row>
    <row r="4" spans="1:22" x14ac:dyDescent="0.25">
      <c r="A4" s="83">
        <v>1935</v>
      </c>
      <c r="B4" s="270">
        <v>871.58055774755383</v>
      </c>
      <c r="C4" s="270">
        <v>700.60753718595868</v>
      </c>
      <c r="D4" s="270">
        <v>727.6965434932381</v>
      </c>
      <c r="E4" s="270">
        <v>2299.8846384267508</v>
      </c>
      <c r="F4" s="82"/>
      <c r="T4" s="271"/>
      <c r="U4" s="271"/>
      <c r="V4" s="271"/>
    </row>
    <row r="5" spans="1:22" x14ac:dyDescent="0.25">
      <c r="A5" s="83">
        <v>1936</v>
      </c>
      <c r="B5" s="270">
        <v>869.28833330838165</v>
      </c>
      <c r="C5" s="270">
        <v>698.98951389341653</v>
      </c>
      <c r="D5" s="270">
        <v>697.08223949130354</v>
      </c>
      <c r="E5" s="270">
        <v>2265.3600866931015</v>
      </c>
      <c r="F5" s="82"/>
      <c r="T5" s="131"/>
      <c r="U5" s="131"/>
      <c r="V5" s="131"/>
    </row>
    <row r="6" spans="1:22" x14ac:dyDescent="0.25">
      <c r="A6" s="83">
        <v>1937</v>
      </c>
      <c r="B6" s="270">
        <v>870.87652472400782</v>
      </c>
      <c r="C6" s="270">
        <v>700.08615812193568</v>
      </c>
      <c r="D6" s="270">
        <v>667.27549676286014</v>
      </c>
      <c r="E6" s="270">
        <v>2238.2381796088039</v>
      </c>
      <c r="F6" s="82"/>
      <c r="T6" s="131"/>
      <c r="U6" s="131"/>
      <c r="V6" s="131"/>
    </row>
    <row r="7" spans="1:22" x14ac:dyDescent="0.25">
      <c r="A7" s="83">
        <v>1938</v>
      </c>
      <c r="B7" s="270">
        <v>872.59864924949477</v>
      </c>
      <c r="C7" s="270">
        <v>709.5422507333036</v>
      </c>
      <c r="D7" s="270">
        <v>640.23039954107458</v>
      </c>
      <c r="E7" s="270">
        <v>2222.3712995238729</v>
      </c>
      <c r="F7" s="82"/>
      <c r="T7" s="131"/>
      <c r="U7" s="131"/>
      <c r="V7" s="131"/>
    </row>
    <row r="8" spans="1:22" x14ac:dyDescent="0.25">
      <c r="A8" s="83">
        <v>1939</v>
      </c>
      <c r="B8" s="270">
        <v>873.16750777211564</v>
      </c>
      <c r="C8" s="270">
        <v>705.57101486189947</v>
      </c>
      <c r="D8" s="270">
        <v>609.93664485940178</v>
      </c>
      <c r="E8" s="270">
        <v>2188.6751674934171</v>
      </c>
      <c r="F8" s="82"/>
      <c r="T8" s="131"/>
      <c r="U8" s="131"/>
      <c r="V8" s="131"/>
    </row>
    <row r="9" spans="1:22" x14ac:dyDescent="0.25">
      <c r="A9" s="83">
        <v>1940</v>
      </c>
      <c r="B9" s="270">
        <v>870.89515303533483</v>
      </c>
      <c r="C9" s="270">
        <v>701.01068722145146</v>
      </c>
      <c r="D9" s="270">
        <v>583.11572508131815</v>
      </c>
      <c r="E9" s="270">
        <v>2155.0215653381042</v>
      </c>
      <c r="F9" s="82"/>
      <c r="T9" s="131"/>
      <c r="U9" s="131"/>
      <c r="V9" s="131"/>
    </row>
    <row r="10" spans="1:22" x14ac:dyDescent="0.25">
      <c r="A10" s="83">
        <v>1941</v>
      </c>
      <c r="B10" s="270">
        <v>883.24313219358862</v>
      </c>
      <c r="C10" s="270">
        <v>706.18067495862238</v>
      </c>
      <c r="D10" s="270">
        <v>553.31500166336286</v>
      </c>
      <c r="E10" s="270">
        <v>2142.738808815574</v>
      </c>
      <c r="F10" s="82"/>
      <c r="T10" s="131"/>
      <c r="U10" s="131"/>
      <c r="V10" s="131"/>
    </row>
    <row r="11" spans="1:22" x14ac:dyDescent="0.25">
      <c r="A11" s="83">
        <v>1942</v>
      </c>
      <c r="B11" s="270">
        <v>885.63860216044498</v>
      </c>
      <c r="C11" s="270">
        <v>711.13543838500971</v>
      </c>
      <c r="D11" s="270">
        <v>541.19001098093383</v>
      </c>
      <c r="E11" s="270">
        <v>2137.9640515263886</v>
      </c>
      <c r="F11" s="82"/>
      <c r="T11" s="131"/>
      <c r="U11" s="131"/>
      <c r="V11" s="131"/>
    </row>
    <row r="12" spans="1:22" x14ac:dyDescent="0.25">
      <c r="A12" s="83">
        <v>1943</v>
      </c>
      <c r="B12" s="270">
        <v>887.34789110836039</v>
      </c>
      <c r="C12" s="270">
        <v>709.66097303708932</v>
      </c>
      <c r="D12" s="270">
        <v>519.6470803931287</v>
      </c>
      <c r="E12" s="270">
        <v>2116.6559445385783</v>
      </c>
      <c r="F12" s="82"/>
      <c r="T12" s="131"/>
      <c r="U12" s="131"/>
      <c r="V12" s="131"/>
    </row>
    <row r="13" spans="1:22" x14ac:dyDescent="0.25">
      <c r="A13" s="83">
        <v>1944</v>
      </c>
      <c r="B13" s="270">
        <v>895.02807240483594</v>
      </c>
      <c r="C13" s="270">
        <v>707.36274205373275</v>
      </c>
      <c r="D13" s="270">
        <v>493.90459490564024</v>
      </c>
      <c r="E13" s="270">
        <v>2096.2954093642088</v>
      </c>
      <c r="F13" s="82"/>
      <c r="T13" s="131"/>
      <c r="U13" s="131"/>
      <c r="V13" s="131"/>
    </row>
    <row r="14" spans="1:22" x14ac:dyDescent="0.25">
      <c r="A14" s="83">
        <v>1945</v>
      </c>
      <c r="B14" s="270">
        <v>898.32383286880531</v>
      </c>
      <c r="C14" s="270">
        <v>706.11238747154391</v>
      </c>
      <c r="D14" s="270">
        <v>479.82879017657183</v>
      </c>
      <c r="E14" s="270">
        <v>2084.2650105169214</v>
      </c>
      <c r="F14" s="82"/>
      <c r="T14" s="131"/>
      <c r="U14" s="131"/>
      <c r="V14" s="131"/>
    </row>
    <row r="15" spans="1:22" x14ac:dyDescent="0.25">
      <c r="A15" s="83">
        <v>1946</v>
      </c>
      <c r="B15" s="270">
        <v>910.42129440509643</v>
      </c>
      <c r="C15" s="270">
        <v>707.01909014202431</v>
      </c>
      <c r="D15" s="270">
        <v>455.74004240778248</v>
      </c>
      <c r="E15" s="270">
        <v>2073.1804269549029</v>
      </c>
      <c r="F15" s="82"/>
      <c r="T15" s="131"/>
      <c r="U15" s="131"/>
      <c r="V15" s="131"/>
    </row>
    <row r="16" spans="1:22" x14ac:dyDescent="0.25">
      <c r="A16" s="83">
        <v>1947</v>
      </c>
      <c r="B16" s="270">
        <v>902.45690151411395</v>
      </c>
      <c r="C16" s="270">
        <v>689.46068806993173</v>
      </c>
      <c r="D16" s="270">
        <v>418.80655446928813</v>
      </c>
      <c r="E16" s="270">
        <v>2010.7241440533339</v>
      </c>
      <c r="F16" s="82"/>
      <c r="T16" s="131"/>
      <c r="U16" s="131"/>
      <c r="V16" s="131"/>
    </row>
    <row r="17" spans="1:22" x14ac:dyDescent="0.25">
      <c r="A17" s="83">
        <v>1948</v>
      </c>
      <c r="B17" s="270">
        <v>892.08274499426216</v>
      </c>
      <c r="C17" s="270">
        <v>676.43501246723486</v>
      </c>
      <c r="D17" s="270">
        <v>394.73202405427196</v>
      </c>
      <c r="E17" s="270">
        <v>1963.249781515769</v>
      </c>
      <c r="F17" s="82"/>
      <c r="T17" s="131"/>
      <c r="U17" s="131"/>
      <c r="V17" s="131"/>
    </row>
    <row r="18" spans="1:22" x14ac:dyDescent="0.25">
      <c r="A18" s="83">
        <v>1949</v>
      </c>
      <c r="B18" s="270">
        <v>881.36760057638548</v>
      </c>
      <c r="C18" s="270">
        <v>668.00047473374457</v>
      </c>
      <c r="D18" s="270">
        <v>373.80512999611364</v>
      </c>
      <c r="E18" s="270">
        <v>1923.1732053062437</v>
      </c>
      <c r="F18" s="82"/>
      <c r="T18" s="131"/>
      <c r="U18" s="131"/>
      <c r="V18" s="131"/>
    </row>
    <row r="19" spans="1:22" x14ac:dyDescent="0.25">
      <c r="A19" s="83">
        <v>1950</v>
      </c>
      <c r="B19" s="270">
        <v>888.98681082225642</v>
      </c>
      <c r="C19" s="270">
        <v>664.11771618695082</v>
      </c>
      <c r="D19" s="270">
        <v>355.57006051105543</v>
      </c>
      <c r="E19" s="270">
        <v>1908.6745875202628</v>
      </c>
      <c r="F19" s="82"/>
      <c r="T19" s="131"/>
      <c r="U19" s="131"/>
      <c r="V19" s="131"/>
    </row>
    <row r="20" spans="1:22" x14ac:dyDescent="0.25">
      <c r="A20" s="83">
        <v>1951</v>
      </c>
      <c r="B20" s="270">
        <v>886.14770412461894</v>
      </c>
      <c r="C20" s="270">
        <v>657.65346927263795</v>
      </c>
      <c r="D20" s="270">
        <v>339.90394786444381</v>
      </c>
      <c r="E20" s="270">
        <v>1883.7051212617007</v>
      </c>
      <c r="F20" s="82"/>
      <c r="T20" s="131"/>
      <c r="U20" s="131"/>
      <c r="V20" s="131"/>
    </row>
    <row r="21" spans="1:22" x14ac:dyDescent="0.25">
      <c r="A21" s="83">
        <v>1952</v>
      </c>
      <c r="B21" s="270">
        <v>883.58377381713217</v>
      </c>
      <c r="C21" s="270">
        <v>647.28923560462545</v>
      </c>
      <c r="D21" s="270">
        <v>322.20973370687182</v>
      </c>
      <c r="E21" s="270">
        <v>1853.0827431286293</v>
      </c>
      <c r="F21" s="82"/>
      <c r="T21" s="131"/>
      <c r="U21" s="131"/>
      <c r="V21" s="131"/>
    </row>
    <row r="22" spans="1:22" x14ac:dyDescent="0.25">
      <c r="A22" s="83">
        <v>1953</v>
      </c>
      <c r="B22" s="270">
        <v>894.55181188186987</v>
      </c>
      <c r="C22" s="270">
        <v>652.15971187235391</v>
      </c>
      <c r="D22" s="270">
        <v>314.82517301365726</v>
      </c>
      <c r="E22" s="270">
        <v>1861.536696767881</v>
      </c>
      <c r="F22" s="82"/>
      <c r="T22" s="131"/>
      <c r="U22" s="131"/>
      <c r="V22" s="131"/>
    </row>
    <row r="23" spans="1:22" x14ac:dyDescent="0.25">
      <c r="A23" s="83">
        <v>1954</v>
      </c>
      <c r="B23" s="270">
        <v>890.71331331775013</v>
      </c>
      <c r="C23" s="270">
        <v>647.20599727008766</v>
      </c>
      <c r="D23" s="270">
        <v>304.20489264942853</v>
      </c>
      <c r="E23" s="270">
        <v>1842.1242032372663</v>
      </c>
      <c r="F23" s="82"/>
      <c r="T23" s="131"/>
      <c r="U23" s="131"/>
      <c r="V23" s="131"/>
    </row>
    <row r="24" spans="1:22" x14ac:dyDescent="0.25">
      <c r="A24" s="83">
        <v>1955</v>
      </c>
      <c r="B24" s="270">
        <v>889.29083015680555</v>
      </c>
      <c r="C24" s="270">
        <v>644.43026452039999</v>
      </c>
      <c r="D24" s="270">
        <v>296.44512489589403</v>
      </c>
      <c r="E24" s="270">
        <v>1830.1662195730996</v>
      </c>
      <c r="F24" s="82"/>
      <c r="T24" s="131"/>
      <c r="U24" s="131"/>
      <c r="V24" s="131"/>
    </row>
    <row r="25" spans="1:22" x14ac:dyDescent="0.25">
      <c r="A25" s="83">
        <v>1956</v>
      </c>
      <c r="B25" s="270">
        <v>885.85535390843688</v>
      </c>
      <c r="C25" s="270">
        <v>640.72664030698263</v>
      </c>
      <c r="D25" s="270">
        <v>283.52804703860591</v>
      </c>
      <c r="E25" s="270">
        <v>1810.1100412540254</v>
      </c>
      <c r="F25" s="82"/>
      <c r="T25" s="131"/>
      <c r="U25" s="131"/>
      <c r="V25" s="131"/>
    </row>
    <row r="26" spans="1:22" x14ac:dyDescent="0.25">
      <c r="A26" s="83">
        <v>1957</v>
      </c>
      <c r="B26" s="270">
        <v>874.56588034399783</v>
      </c>
      <c r="C26" s="270">
        <v>627.81198940271759</v>
      </c>
      <c r="D26" s="270">
        <v>267.82136571888731</v>
      </c>
      <c r="E26" s="270">
        <v>1770.1992354656029</v>
      </c>
      <c r="F26" s="82"/>
      <c r="T26" s="131"/>
      <c r="U26" s="131"/>
      <c r="V26" s="131"/>
    </row>
    <row r="27" spans="1:22" x14ac:dyDescent="0.25">
      <c r="A27" s="83">
        <v>1958</v>
      </c>
      <c r="B27" s="270">
        <v>870.00152724952159</v>
      </c>
      <c r="C27" s="270">
        <v>623.89238125321606</v>
      </c>
      <c r="D27" s="270">
        <v>257.0553484807715</v>
      </c>
      <c r="E27" s="270">
        <v>1750.9492569835093</v>
      </c>
      <c r="F27" s="82"/>
      <c r="T27" s="131"/>
      <c r="U27" s="131"/>
      <c r="V27" s="131"/>
    </row>
    <row r="28" spans="1:22" x14ac:dyDescent="0.25">
      <c r="A28" s="83">
        <v>1959</v>
      </c>
      <c r="B28" s="270">
        <v>866.19136151812984</v>
      </c>
      <c r="C28" s="270">
        <v>614.45013628444497</v>
      </c>
      <c r="D28" s="270">
        <v>243.87163507247968</v>
      </c>
      <c r="E28" s="270">
        <v>1724.5131328750545</v>
      </c>
      <c r="F28" s="82"/>
      <c r="T28" s="131"/>
      <c r="U28" s="131"/>
      <c r="V28" s="131"/>
    </row>
    <row r="29" spans="1:22" x14ac:dyDescent="0.25">
      <c r="A29" s="83">
        <v>1960</v>
      </c>
      <c r="B29" s="270">
        <v>865.61964707768175</v>
      </c>
      <c r="C29" s="270">
        <v>615.34318919406894</v>
      </c>
      <c r="D29" s="270">
        <v>235.31694582639955</v>
      </c>
      <c r="E29" s="270">
        <v>1716.2797820981505</v>
      </c>
      <c r="F29" s="82"/>
      <c r="T29" s="131"/>
      <c r="U29" s="131"/>
      <c r="V29" s="131"/>
    </row>
    <row r="30" spans="1:22" x14ac:dyDescent="0.25">
      <c r="A30" s="83">
        <v>1961</v>
      </c>
      <c r="B30" s="270">
        <v>849.52210013402021</v>
      </c>
      <c r="C30" s="270">
        <v>600.86390028068854</v>
      </c>
      <c r="D30" s="270">
        <v>220.31321599057611</v>
      </c>
      <c r="E30" s="270">
        <v>1670.6992164052847</v>
      </c>
      <c r="F30" s="82"/>
      <c r="T30" s="131"/>
      <c r="U30" s="131"/>
      <c r="V30" s="131"/>
    </row>
    <row r="31" spans="1:22" x14ac:dyDescent="0.25">
      <c r="A31" s="83">
        <v>1962</v>
      </c>
      <c r="B31" s="270">
        <v>838.23861695285177</v>
      </c>
      <c r="C31" s="270">
        <v>594.82765306881038</v>
      </c>
      <c r="D31" s="270">
        <v>207.52199233709689</v>
      </c>
      <c r="E31" s="270">
        <v>1640.588262358759</v>
      </c>
      <c r="F31" s="82"/>
      <c r="T31" s="131"/>
      <c r="U31" s="131"/>
      <c r="V31" s="131"/>
    </row>
    <row r="32" spans="1:22" x14ac:dyDescent="0.25">
      <c r="A32" s="83">
        <v>1963</v>
      </c>
      <c r="B32" s="270">
        <v>835.70986967692716</v>
      </c>
      <c r="C32" s="270">
        <v>586.87275279127641</v>
      </c>
      <c r="D32" s="270">
        <v>196.52644276734634</v>
      </c>
      <c r="E32" s="270">
        <v>1619.1090652355501</v>
      </c>
      <c r="F32" s="82"/>
      <c r="T32" s="131"/>
      <c r="U32" s="131"/>
      <c r="V32" s="131"/>
    </row>
    <row r="33" spans="1:22" x14ac:dyDescent="0.25">
      <c r="A33" s="83">
        <v>1964</v>
      </c>
      <c r="B33" s="270">
        <v>827.61116718513244</v>
      </c>
      <c r="C33" s="270">
        <v>578.34033816105625</v>
      </c>
      <c r="D33" s="270">
        <v>182.80192331285994</v>
      </c>
      <c r="E33" s="270">
        <v>1588.7534286590487</v>
      </c>
      <c r="F33" s="82"/>
      <c r="T33" s="131"/>
      <c r="U33" s="131"/>
      <c r="V33" s="131"/>
    </row>
    <row r="34" spans="1:22" x14ac:dyDescent="0.25">
      <c r="A34" s="83">
        <v>1965</v>
      </c>
      <c r="B34" s="270">
        <v>821.75330747775263</v>
      </c>
      <c r="C34" s="270">
        <v>573.92567942967025</v>
      </c>
      <c r="D34" s="270">
        <v>173.15820478152514</v>
      </c>
      <c r="E34" s="270">
        <v>1568.837191688948</v>
      </c>
      <c r="F34" s="82"/>
      <c r="T34" s="131"/>
      <c r="U34" s="131"/>
      <c r="V34" s="131"/>
    </row>
    <row r="35" spans="1:22" x14ac:dyDescent="0.25">
      <c r="A35" s="83">
        <v>1966</v>
      </c>
      <c r="B35" s="270">
        <v>811.52058259024966</v>
      </c>
      <c r="C35" s="270">
        <v>563.7959219043147</v>
      </c>
      <c r="D35" s="270">
        <v>163.8187224574834</v>
      </c>
      <c r="E35" s="270">
        <v>1539.1352269520478</v>
      </c>
      <c r="F35" s="82"/>
      <c r="T35" s="131"/>
      <c r="U35" s="131"/>
      <c r="V35" s="131"/>
    </row>
    <row r="36" spans="1:22" x14ac:dyDescent="0.25">
      <c r="A36" s="83">
        <v>1967</v>
      </c>
      <c r="B36" s="270">
        <v>807.9590261431531</v>
      </c>
      <c r="C36" s="270">
        <v>563.25244524507821</v>
      </c>
      <c r="D36" s="270">
        <v>158.22260950461143</v>
      </c>
      <c r="E36" s="270">
        <v>1529.4340808928428</v>
      </c>
      <c r="F36" s="82"/>
      <c r="G36" s="191"/>
      <c r="H36" s="131"/>
      <c r="I36" s="131"/>
      <c r="J36" s="191"/>
      <c r="T36" s="131"/>
      <c r="U36" s="131"/>
      <c r="V36" s="131"/>
    </row>
    <row r="37" spans="1:22" x14ac:dyDescent="0.25">
      <c r="A37" s="83">
        <v>1968</v>
      </c>
      <c r="B37" s="270">
        <v>812.96929111608347</v>
      </c>
      <c r="C37" s="270">
        <v>562.72353780711148</v>
      </c>
      <c r="D37" s="270">
        <v>155.49973536180329</v>
      </c>
      <c r="E37" s="270">
        <v>1531.1925642849983</v>
      </c>
      <c r="F37" s="82"/>
      <c r="G37" s="191"/>
      <c r="H37" s="131"/>
      <c r="I37" s="131"/>
      <c r="J37" s="191"/>
      <c r="T37" s="131"/>
      <c r="U37" s="131"/>
      <c r="V37" s="131"/>
    </row>
    <row r="38" spans="1:22" x14ac:dyDescent="0.25">
      <c r="A38" s="83">
        <v>1969</v>
      </c>
      <c r="B38" s="270">
        <v>792.45291515943188</v>
      </c>
      <c r="C38" s="270">
        <v>549.68313683220094</v>
      </c>
      <c r="D38" s="270">
        <v>150.74428311507117</v>
      </c>
      <c r="E38" s="270">
        <v>1492.880335106704</v>
      </c>
      <c r="F38" s="82"/>
      <c r="G38" s="191"/>
      <c r="H38" s="131"/>
      <c r="I38" s="131"/>
      <c r="J38" s="191"/>
      <c r="T38" s="131"/>
      <c r="U38" s="131"/>
      <c r="V38" s="131"/>
    </row>
    <row r="39" spans="1:22" x14ac:dyDescent="0.25">
      <c r="A39" s="83">
        <v>1970</v>
      </c>
      <c r="B39" s="270">
        <v>793.12757191444791</v>
      </c>
      <c r="C39" s="270">
        <v>548.99210998348565</v>
      </c>
      <c r="D39" s="270">
        <v>149.7715792449994</v>
      </c>
      <c r="E39" s="270">
        <v>1491.891261142933</v>
      </c>
      <c r="F39" s="82"/>
      <c r="G39" s="191"/>
      <c r="H39" s="131"/>
      <c r="I39" s="131"/>
      <c r="J39" s="191"/>
      <c r="T39" s="131"/>
      <c r="U39" s="131"/>
      <c r="V39" s="131"/>
    </row>
    <row r="40" spans="1:22" x14ac:dyDescent="0.25">
      <c r="A40" s="83">
        <v>1971</v>
      </c>
      <c r="B40" s="270">
        <v>796.84761074389814</v>
      </c>
      <c r="C40" s="270">
        <v>542.46610137950267</v>
      </c>
      <c r="D40" s="270">
        <v>147.95782816384116</v>
      </c>
      <c r="E40" s="270">
        <v>1487.271540287242</v>
      </c>
      <c r="F40" s="82"/>
      <c r="G40" s="191"/>
      <c r="H40" s="131"/>
      <c r="I40" s="131"/>
      <c r="J40" s="191"/>
      <c r="T40" s="131"/>
      <c r="U40" s="131"/>
      <c r="V40" s="131"/>
    </row>
    <row r="41" spans="1:22" x14ac:dyDescent="0.25">
      <c r="A41" s="83">
        <v>1972</v>
      </c>
      <c r="B41" s="270">
        <v>793.33320021856116</v>
      </c>
      <c r="C41" s="270">
        <v>536.4841307028106</v>
      </c>
      <c r="D41" s="270">
        <v>145.38772019653632</v>
      </c>
      <c r="E41" s="270">
        <v>1475.2050511179079</v>
      </c>
      <c r="F41" s="82"/>
      <c r="G41" s="191"/>
      <c r="H41" s="131"/>
      <c r="I41" s="131"/>
      <c r="J41" s="191"/>
      <c r="T41" s="131"/>
      <c r="U41" s="131"/>
      <c r="V41" s="131"/>
    </row>
    <row r="42" spans="1:22" x14ac:dyDescent="0.25">
      <c r="A42" s="83">
        <v>1973</v>
      </c>
      <c r="B42" s="270">
        <v>791.13531216371598</v>
      </c>
      <c r="C42" s="270">
        <v>530.89168728285324</v>
      </c>
      <c r="D42" s="270">
        <v>143.66491642996971</v>
      </c>
      <c r="E42" s="270">
        <v>1465.691915876539</v>
      </c>
      <c r="F42" s="82"/>
      <c r="G42" s="191"/>
      <c r="H42" s="131"/>
      <c r="I42" s="131"/>
      <c r="J42" s="191"/>
      <c r="T42" s="131"/>
      <c r="U42" s="131"/>
      <c r="V42" s="131"/>
    </row>
    <row r="43" spans="1:22" x14ac:dyDescent="0.25">
      <c r="A43" s="83">
        <v>1974</v>
      </c>
      <c r="B43" s="270">
        <v>780.64033445489338</v>
      </c>
      <c r="C43" s="270">
        <v>520.61878580472637</v>
      </c>
      <c r="D43" s="270">
        <v>142.47990281815663</v>
      </c>
      <c r="E43" s="270">
        <v>1443.7390230777764</v>
      </c>
      <c r="F43" s="82"/>
      <c r="G43" s="191"/>
      <c r="H43" s="131"/>
      <c r="I43" s="131"/>
      <c r="J43" s="191"/>
      <c r="T43" s="131"/>
      <c r="U43" s="131"/>
      <c r="V43" s="131"/>
    </row>
    <row r="44" spans="1:22" x14ac:dyDescent="0.25">
      <c r="A44" s="83">
        <v>1975</v>
      </c>
      <c r="B44" s="270">
        <v>781.86651854424554</v>
      </c>
      <c r="C44" s="270">
        <v>516.86755201515768</v>
      </c>
      <c r="D44" s="270">
        <v>144.80652091087634</v>
      </c>
      <c r="E44" s="270">
        <v>1443.5405914702797</v>
      </c>
      <c r="F44" s="82"/>
      <c r="G44" s="191"/>
      <c r="H44" s="131"/>
      <c r="I44" s="131"/>
      <c r="J44" s="191"/>
      <c r="T44" s="131"/>
      <c r="U44" s="131"/>
      <c r="V44" s="131"/>
    </row>
    <row r="45" spans="1:22" x14ac:dyDescent="0.25">
      <c r="A45" s="83">
        <v>1976</v>
      </c>
      <c r="B45" s="270">
        <v>782.18180132421537</v>
      </c>
      <c r="C45" s="270">
        <v>508.86422197993591</v>
      </c>
      <c r="D45" s="270">
        <v>147.19502818000632</v>
      </c>
      <c r="E45" s="270">
        <v>1438.2410514841577</v>
      </c>
      <c r="F45" s="82"/>
      <c r="G45" s="191"/>
      <c r="H45" s="131"/>
      <c r="I45" s="131"/>
      <c r="J45" s="191"/>
      <c r="T45" s="131"/>
      <c r="U45" s="131"/>
      <c r="V45" s="131"/>
    </row>
    <row r="46" spans="1:22" x14ac:dyDescent="0.25">
      <c r="A46" s="83">
        <v>1977</v>
      </c>
      <c r="B46" s="191">
        <v>780.19021160108809</v>
      </c>
      <c r="C46" s="191">
        <v>503.6740382310096</v>
      </c>
      <c r="D46" s="191">
        <v>151.24092828591458</v>
      </c>
      <c r="E46" s="191">
        <v>1435.1051781180124</v>
      </c>
      <c r="H46" s="131"/>
      <c r="I46" s="131"/>
      <c r="J46" s="191"/>
      <c r="T46" s="131"/>
      <c r="U46" s="131"/>
      <c r="V46" s="131"/>
    </row>
    <row r="47" spans="1:22" x14ac:dyDescent="0.25">
      <c r="B47" s="191"/>
      <c r="C47" s="191"/>
      <c r="D47" s="191"/>
      <c r="E47" s="191"/>
      <c r="T47" s="131"/>
      <c r="U47" s="131"/>
      <c r="V47" s="131"/>
    </row>
    <row r="48" spans="1:22" x14ac:dyDescent="0.25">
      <c r="B48" s="191"/>
      <c r="C48" s="191"/>
      <c r="D48" s="191"/>
      <c r="E48" s="191"/>
      <c r="T48" s="131"/>
      <c r="U48" s="131"/>
      <c r="V48" s="131"/>
    </row>
    <row r="49" spans="2:22" x14ac:dyDescent="0.25">
      <c r="B49" s="191"/>
      <c r="T49" s="131"/>
      <c r="U49" s="131"/>
      <c r="V49" s="131"/>
    </row>
    <row r="50" spans="2:22" x14ac:dyDescent="0.25">
      <c r="B50" s="191"/>
      <c r="T50" s="131"/>
      <c r="U50" s="131"/>
      <c r="V50" s="131"/>
    </row>
    <row r="51" spans="2:22" x14ac:dyDescent="0.25">
      <c r="T51" s="131"/>
      <c r="U51" s="131"/>
      <c r="V51" s="131"/>
    </row>
    <row r="52" spans="2:22" x14ac:dyDescent="0.25">
      <c r="T52" s="131"/>
      <c r="U52" s="131"/>
      <c r="V52" s="131"/>
    </row>
    <row r="53" spans="2:22" x14ac:dyDescent="0.25">
      <c r="T53" s="131"/>
      <c r="U53" s="131"/>
      <c r="V53" s="131"/>
    </row>
    <row r="54" spans="2:22" x14ac:dyDescent="0.25">
      <c r="T54" s="131"/>
      <c r="U54" s="131"/>
      <c r="V54" s="131"/>
    </row>
    <row r="55" spans="2:22" x14ac:dyDescent="0.25">
      <c r="T55" s="131"/>
      <c r="U55" s="131"/>
      <c r="V55" s="131"/>
    </row>
    <row r="56" spans="2:22" x14ac:dyDescent="0.25">
      <c r="T56" s="131"/>
      <c r="U56" s="131"/>
      <c r="V56" s="131"/>
    </row>
    <row r="57" spans="2:22" x14ac:dyDescent="0.25">
      <c r="T57" s="131"/>
      <c r="U57" s="131"/>
      <c r="V57" s="131"/>
    </row>
    <row r="58" spans="2:22" x14ac:dyDescent="0.25">
      <c r="T58" s="131"/>
      <c r="U58" s="131"/>
      <c r="V58" s="131"/>
    </row>
    <row r="59" spans="2:22" x14ac:dyDescent="0.25">
      <c r="T59" s="131"/>
      <c r="U59" s="131"/>
      <c r="V59" s="131"/>
    </row>
    <row r="60" spans="2:22" x14ac:dyDescent="0.25">
      <c r="T60" s="131"/>
      <c r="U60" s="131"/>
      <c r="V60" s="131"/>
    </row>
    <row r="61" spans="2:22" x14ac:dyDescent="0.25">
      <c r="T61" s="131"/>
      <c r="U61" s="131"/>
      <c r="V61" s="131"/>
    </row>
    <row r="62" spans="2:22" x14ac:dyDescent="0.25">
      <c r="T62" s="131"/>
      <c r="U62" s="131"/>
      <c r="V62" s="131"/>
    </row>
    <row r="63" spans="2:22" x14ac:dyDescent="0.25">
      <c r="T63" s="131"/>
      <c r="U63" s="131"/>
      <c r="V63" s="131"/>
    </row>
    <row r="64" spans="2:22" x14ac:dyDescent="0.25">
      <c r="T64" s="131"/>
      <c r="U64" s="131"/>
      <c r="V64" s="131"/>
    </row>
    <row r="65" spans="20:22" x14ac:dyDescent="0.25">
      <c r="T65" s="131"/>
      <c r="U65" s="131"/>
      <c r="V65" s="131"/>
    </row>
    <row r="66" spans="20:22" x14ac:dyDescent="0.25">
      <c r="T66" s="131"/>
      <c r="U66" s="131"/>
      <c r="V66" s="131"/>
    </row>
    <row r="67" spans="20:22" x14ac:dyDescent="0.25">
      <c r="T67" s="131"/>
      <c r="U67" s="131"/>
      <c r="V67" s="131"/>
    </row>
    <row r="68" spans="20:22" x14ac:dyDescent="0.25">
      <c r="T68" s="131"/>
      <c r="U68" s="131"/>
      <c r="V68" s="131"/>
    </row>
    <row r="69" spans="20:22" x14ac:dyDescent="0.25">
      <c r="T69" s="131"/>
      <c r="U69" s="131"/>
      <c r="V69" s="131"/>
    </row>
    <row r="70" spans="20:22" x14ac:dyDescent="0.25">
      <c r="T70" s="131"/>
      <c r="U70" s="131"/>
      <c r="V70" s="131"/>
    </row>
    <row r="71" spans="20:22" x14ac:dyDescent="0.25">
      <c r="T71" s="131"/>
      <c r="U71" s="131"/>
      <c r="V71" s="131"/>
    </row>
    <row r="72" spans="20:22" x14ac:dyDescent="0.25">
      <c r="T72" s="131"/>
      <c r="U72" s="131"/>
      <c r="V72" s="131"/>
    </row>
    <row r="73" spans="20:22" x14ac:dyDescent="0.25">
      <c r="T73" s="131"/>
      <c r="U73" s="131"/>
      <c r="V73" s="131"/>
    </row>
    <row r="74" spans="20:22" x14ac:dyDescent="0.25">
      <c r="T74" s="131"/>
      <c r="U74" s="131"/>
      <c r="V74" s="131"/>
    </row>
    <row r="75" spans="20:22" x14ac:dyDescent="0.25">
      <c r="T75" s="131"/>
      <c r="U75" s="131"/>
      <c r="V75" s="131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N25" sqref="N25"/>
    </sheetView>
  </sheetViews>
  <sheetFormatPr defaultRowHeight="15" x14ac:dyDescent="0.25"/>
  <cols>
    <col min="1" max="1" width="23.140625" customWidth="1"/>
    <col min="5" max="5" width="7.28515625" customWidth="1"/>
    <col min="6" max="6" width="3" customWidth="1"/>
    <col min="7" max="7" width="10.42578125" customWidth="1"/>
  </cols>
  <sheetData>
    <row r="1" spans="1:8" s="148" customFormat="1" ht="29.25" customHeight="1" thickBot="1" x14ac:dyDescent="0.3">
      <c r="A1" s="143" t="s">
        <v>334</v>
      </c>
      <c r="B1" s="15"/>
      <c r="C1" s="15"/>
      <c r="D1" s="15"/>
      <c r="E1" s="15"/>
      <c r="F1" s="15"/>
      <c r="G1" s="15"/>
      <c r="H1" s="15"/>
    </row>
    <row r="2" spans="1:8" ht="27" customHeight="1" thickBot="1" x14ac:dyDescent="0.3">
      <c r="A2" s="149" t="s">
        <v>102</v>
      </c>
      <c r="B2" s="150" t="s">
        <v>103</v>
      </c>
      <c r="C2" s="150" t="s">
        <v>104</v>
      </c>
      <c r="D2" s="150" t="s">
        <v>105</v>
      </c>
      <c r="E2" s="150" t="s">
        <v>85</v>
      </c>
      <c r="F2" s="150"/>
      <c r="G2" s="150" t="s">
        <v>106</v>
      </c>
      <c r="H2" s="150" t="s">
        <v>107</v>
      </c>
    </row>
    <row r="3" spans="1:8" ht="15.75" thickBot="1" x14ac:dyDescent="0.3">
      <c r="A3" s="337" t="s">
        <v>108</v>
      </c>
      <c r="B3" s="337"/>
      <c r="C3" s="337"/>
      <c r="D3" s="337"/>
      <c r="E3" s="337"/>
      <c r="F3" s="337"/>
      <c r="G3" s="337"/>
      <c r="H3" s="337"/>
    </row>
    <row r="4" spans="1:8" ht="15.75" thickBot="1" x14ac:dyDescent="0.3">
      <c r="A4" s="151" t="s">
        <v>34</v>
      </c>
      <c r="B4" s="152">
        <v>9.4</v>
      </c>
      <c r="C4" s="153">
        <v>32.700000000000003</v>
      </c>
      <c r="D4" s="152">
        <v>57.9</v>
      </c>
      <c r="E4" s="153">
        <v>100</v>
      </c>
      <c r="F4" s="154"/>
      <c r="G4" s="152">
        <v>1.68</v>
      </c>
      <c r="H4" s="155">
        <v>24</v>
      </c>
    </row>
    <row r="5" spans="1:8" ht="15.75" thickBot="1" x14ac:dyDescent="0.3">
      <c r="A5" s="151" t="s">
        <v>35</v>
      </c>
      <c r="B5" s="152">
        <v>10.5</v>
      </c>
      <c r="C5" s="153">
        <v>31.4</v>
      </c>
      <c r="D5" s="152">
        <v>58.1</v>
      </c>
      <c r="E5" s="153">
        <v>100</v>
      </c>
      <c r="F5" s="154"/>
      <c r="G5" s="152">
        <v>1.68</v>
      </c>
      <c r="H5" s="153">
        <v>23.7</v>
      </c>
    </row>
    <row r="6" spans="1:8" ht="15.75" thickBot="1" x14ac:dyDescent="0.3">
      <c r="A6" s="151" t="s">
        <v>36</v>
      </c>
      <c r="B6" s="152">
        <v>7.5</v>
      </c>
      <c r="C6" s="153">
        <v>27.1</v>
      </c>
      <c r="D6" s="152">
        <v>65.400000000000006</v>
      </c>
      <c r="E6" s="153">
        <v>100</v>
      </c>
      <c r="F6" s="154"/>
      <c r="G6" s="152">
        <v>1.79</v>
      </c>
      <c r="H6" s="153">
        <v>23.7</v>
      </c>
    </row>
    <row r="7" spans="1:8" ht="15.75" thickBot="1" x14ac:dyDescent="0.3">
      <c r="A7" s="151" t="s">
        <v>37</v>
      </c>
      <c r="B7" s="152">
        <v>14.9</v>
      </c>
      <c r="C7" s="153">
        <v>7.7</v>
      </c>
      <c r="D7" s="152">
        <v>77.400000000000006</v>
      </c>
      <c r="E7" s="153">
        <v>100</v>
      </c>
      <c r="F7" s="154"/>
      <c r="G7" s="152">
        <v>2.2799999999999998</v>
      </c>
      <c r="H7" s="155">
        <v>24</v>
      </c>
    </row>
    <row r="8" spans="1:8" ht="15.75" thickBot="1" x14ac:dyDescent="0.3">
      <c r="A8" s="151" t="s">
        <v>38</v>
      </c>
      <c r="B8" s="152">
        <v>15.2</v>
      </c>
      <c r="C8" s="153">
        <v>8.1</v>
      </c>
      <c r="D8" s="152">
        <v>76.7</v>
      </c>
      <c r="E8" s="153">
        <v>100</v>
      </c>
      <c r="F8" s="154"/>
      <c r="G8" s="152">
        <v>2.23</v>
      </c>
      <c r="H8" s="153">
        <v>23.7</v>
      </c>
    </row>
    <row r="9" spans="1:8" ht="15.75" thickBot="1" x14ac:dyDescent="0.3">
      <c r="A9" s="151" t="s">
        <v>30</v>
      </c>
      <c r="B9" s="152">
        <v>11.1</v>
      </c>
      <c r="C9" s="153">
        <v>22.5</v>
      </c>
      <c r="D9" s="152">
        <v>66.400000000000006</v>
      </c>
      <c r="E9" s="153">
        <v>100</v>
      </c>
      <c r="F9" s="154"/>
      <c r="G9" s="152">
        <v>1.91</v>
      </c>
      <c r="H9" s="153">
        <v>23.8</v>
      </c>
    </row>
    <row r="10" spans="1:8" ht="15.75" thickBot="1" x14ac:dyDescent="0.3">
      <c r="A10" s="337" t="s">
        <v>109</v>
      </c>
      <c r="B10" s="337"/>
      <c r="C10" s="337"/>
      <c r="D10" s="337"/>
      <c r="E10" s="337"/>
      <c r="F10" s="337"/>
      <c r="G10" s="337"/>
      <c r="H10" s="337"/>
    </row>
    <row r="11" spans="1:8" ht="15.75" thickBot="1" x14ac:dyDescent="0.3">
      <c r="A11" s="151" t="s">
        <v>34</v>
      </c>
      <c r="B11" s="152">
        <v>16.3</v>
      </c>
      <c r="C11" s="153">
        <v>32.700000000000003</v>
      </c>
      <c r="D11" s="156">
        <v>51</v>
      </c>
      <c r="E11" s="153">
        <v>100</v>
      </c>
      <c r="F11" s="154"/>
      <c r="G11" s="152">
        <v>1.48</v>
      </c>
      <c r="H11" s="153">
        <v>26.5</v>
      </c>
    </row>
    <row r="12" spans="1:8" ht="15.75" thickBot="1" x14ac:dyDescent="0.3">
      <c r="A12" s="151" t="s">
        <v>35</v>
      </c>
      <c r="B12" s="152">
        <v>16.3</v>
      </c>
      <c r="C12" s="153">
        <v>33.200000000000003</v>
      </c>
      <c r="D12" s="152">
        <v>50.5</v>
      </c>
      <c r="E12" s="153">
        <v>100</v>
      </c>
      <c r="F12" s="154"/>
      <c r="G12" s="152">
        <v>1.48</v>
      </c>
      <c r="H12" s="153">
        <v>26.1</v>
      </c>
    </row>
    <row r="13" spans="1:8" ht="15.75" thickBot="1" x14ac:dyDescent="0.3">
      <c r="A13" s="151" t="s">
        <v>36</v>
      </c>
      <c r="B13" s="152">
        <v>12.5</v>
      </c>
      <c r="C13" s="153">
        <v>29.9</v>
      </c>
      <c r="D13" s="152">
        <v>57.6</v>
      </c>
      <c r="E13" s="153">
        <v>100</v>
      </c>
      <c r="F13" s="154"/>
      <c r="G13" s="152">
        <v>1.59</v>
      </c>
      <c r="H13" s="153">
        <v>25.7</v>
      </c>
    </row>
    <row r="14" spans="1:8" ht="15.75" thickBot="1" x14ac:dyDescent="0.3">
      <c r="A14" s="151" t="s">
        <v>37</v>
      </c>
      <c r="B14" s="152">
        <v>11.6</v>
      </c>
      <c r="C14" s="153">
        <v>12.5</v>
      </c>
      <c r="D14" s="152">
        <v>75.900000000000006</v>
      </c>
      <c r="E14" s="153">
        <v>100</v>
      </c>
      <c r="F14" s="154"/>
      <c r="G14" s="152">
        <v>2.0499999999999998</v>
      </c>
      <c r="H14" s="153">
        <v>23.9</v>
      </c>
    </row>
    <row r="15" spans="1:8" ht="15.75" thickBot="1" x14ac:dyDescent="0.3">
      <c r="A15" s="151" t="s">
        <v>38</v>
      </c>
      <c r="B15" s="152">
        <v>11.3</v>
      </c>
      <c r="C15" s="153">
        <v>14.7</v>
      </c>
      <c r="D15" s="156">
        <v>74</v>
      </c>
      <c r="E15" s="153">
        <v>100</v>
      </c>
      <c r="F15" s="154"/>
      <c r="G15" s="152">
        <v>2.0099999999999998</v>
      </c>
      <c r="H15" s="153">
        <v>23.7</v>
      </c>
    </row>
    <row r="16" spans="1:8" ht="15.75" thickBot="1" x14ac:dyDescent="0.3">
      <c r="A16" s="151" t="s">
        <v>30</v>
      </c>
      <c r="B16" s="152">
        <v>13.4</v>
      </c>
      <c r="C16" s="155">
        <v>25</v>
      </c>
      <c r="D16" s="152">
        <v>61.5</v>
      </c>
      <c r="E16" s="153">
        <v>100</v>
      </c>
      <c r="F16" s="154"/>
      <c r="G16" s="152">
        <v>1.72</v>
      </c>
      <c r="H16" s="153">
        <v>25.2</v>
      </c>
    </row>
    <row r="17" spans="1:8" ht="15.75" thickBot="1" x14ac:dyDescent="0.3">
      <c r="A17" s="337" t="s">
        <v>333</v>
      </c>
      <c r="B17" s="337"/>
      <c r="C17" s="337"/>
      <c r="D17" s="337"/>
      <c r="E17" s="337"/>
      <c r="F17" s="337"/>
      <c r="G17" s="337"/>
      <c r="H17" s="337"/>
    </row>
    <row r="18" spans="1:8" ht="15.75" thickBot="1" x14ac:dyDescent="0.3">
      <c r="A18" s="151" t="s">
        <v>34</v>
      </c>
      <c r="B18" s="156">
        <v>22.994835515874161</v>
      </c>
      <c r="C18" s="155">
        <v>29.524520424262349</v>
      </c>
      <c r="D18" s="156">
        <v>47.480644059863494</v>
      </c>
      <c r="E18" s="272">
        <f>SUM(B18:D18)</f>
        <v>100</v>
      </c>
      <c r="F18" s="154"/>
      <c r="G18" s="157">
        <v>1.3790592430848598</v>
      </c>
      <c r="H18" s="153">
        <v>29.7</v>
      </c>
    </row>
    <row r="19" spans="1:8" ht="15.75" thickBot="1" x14ac:dyDescent="0.3">
      <c r="A19" s="151" t="s">
        <v>35</v>
      </c>
      <c r="B19" s="156">
        <v>23.86991709994221</v>
      </c>
      <c r="C19" s="155">
        <v>28.151428692749626</v>
      </c>
      <c r="D19" s="156">
        <v>47.978654207308161</v>
      </c>
      <c r="E19" s="272">
        <f t="shared" ref="E19:E23" si="0">SUM(B19:D19)</f>
        <v>100</v>
      </c>
      <c r="F19" s="154"/>
      <c r="G19" s="157">
        <v>1.3797119496205386</v>
      </c>
      <c r="H19" s="153">
        <v>29.4</v>
      </c>
    </row>
    <row r="20" spans="1:8" ht="15.75" thickBot="1" x14ac:dyDescent="0.3">
      <c r="A20" s="151" t="s">
        <v>36</v>
      </c>
      <c r="B20" s="156">
        <v>22.275407773052905</v>
      </c>
      <c r="C20" s="155">
        <v>31.185359814625699</v>
      </c>
      <c r="D20" s="156">
        <v>46.539232412321397</v>
      </c>
      <c r="E20" s="272">
        <f t="shared" si="0"/>
        <v>100</v>
      </c>
      <c r="F20" s="154"/>
      <c r="G20" s="157">
        <v>1.3554754322496381</v>
      </c>
      <c r="H20" s="155">
        <v>29.9</v>
      </c>
    </row>
    <row r="21" spans="1:8" ht="15.75" thickBot="1" x14ac:dyDescent="0.3">
      <c r="A21" s="151" t="s">
        <v>37</v>
      </c>
      <c r="B21" s="156">
        <v>22.265508302020386</v>
      </c>
      <c r="C21" s="155">
        <v>21.850354697935536</v>
      </c>
      <c r="D21" s="156">
        <v>55.884137000044085</v>
      </c>
      <c r="E21" s="272">
        <f t="shared" si="0"/>
        <v>100</v>
      </c>
      <c r="F21" s="154"/>
      <c r="G21" s="157">
        <v>1.5313667408889846</v>
      </c>
      <c r="H21" s="153">
        <v>27.8</v>
      </c>
    </row>
    <row r="22" spans="1:8" ht="15.75" thickBot="1" x14ac:dyDescent="0.3">
      <c r="A22" s="151" t="s">
        <v>38</v>
      </c>
      <c r="B22" s="156">
        <v>21.845390228519328</v>
      </c>
      <c r="C22" s="155">
        <v>25.894338405006131</v>
      </c>
      <c r="D22" s="156">
        <v>52.260271366474534</v>
      </c>
      <c r="E22" s="272">
        <f t="shared" si="0"/>
        <v>100</v>
      </c>
      <c r="F22" s="154"/>
      <c r="G22" s="157">
        <v>1.5047198476422239</v>
      </c>
      <c r="H22" s="153">
        <v>27.5</v>
      </c>
    </row>
    <row r="23" spans="1:8" ht="15.75" thickBot="1" x14ac:dyDescent="0.3">
      <c r="A23" s="151" t="s">
        <v>30</v>
      </c>
      <c r="B23" s="156">
        <v>21.98097883989119</v>
      </c>
      <c r="C23" s="155">
        <v>27.651617337007849</v>
      </c>
      <c r="D23" s="156">
        <v>50.367403823100958</v>
      </c>
      <c r="E23" s="272">
        <f t="shared" si="0"/>
        <v>100</v>
      </c>
      <c r="F23" s="154"/>
      <c r="G23" s="157">
        <v>1.4382410514841582</v>
      </c>
      <c r="H23" s="155">
        <v>29</v>
      </c>
    </row>
    <row r="24" spans="1:8" x14ac:dyDescent="0.25">
      <c r="A24" s="336"/>
      <c r="B24" s="336"/>
      <c r="C24" s="336"/>
      <c r="D24" s="336"/>
      <c r="E24" s="336"/>
      <c r="F24" s="336"/>
      <c r="G24" s="336"/>
      <c r="H24" s="336"/>
    </row>
    <row r="25" spans="1:8" x14ac:dyDescent="0.25">
      <c r="A25" s="273" t="s">
        <v>335</v>
      </c>
    </row>
  </sheetData>
  <mergeCells count="4">
    <mergeCell ref="A24:H24"/>
    <mergeCell ref="A3:H3"/>
    <mergeCell ref="A10:H10"/>
    <mergeCell ref="A17:H17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3"/>
  <sheetViews>
    <sheetView topLeftCell="S1" workbookViewId="0">
      <selection activeCell="AH5" sqref="AH5"/>
    </sheetView>
  </sheetViews>
  <sheetFormatPr defaultRowHeight="15" x14ac:dyDescent="0.25"/>
  <cols>
    <col min="20" max="22" width="11.42578125" bestFit="1" customWidth="1"/>
  </cols>
  <sheetData>
    <row r="1" spans="1:26" x14ac:dyDescent="0.25">
      <c r="A1" t="s">
        <v>299</v>
      </c>
      <c r="B1" t="s">
        <v>230</v>
      </c>
      <c r="C1" t="s">
        <v>300</v>
      </c>
      <c r="D1" t="s">
        <v>185</v>
      </c>
      <c r="E1" s="274" t="s">
        <v>336</v>
      </c>
      <c r="F1" s="274" t="s">
        <v>337</v>
      </c>
      <c r="G1" s="274" t="s">
        <v>338</v>
      </c>
      <c r="H1" s="274" t="s">
        <v>339</v>
      </c>
      <c r="I1" s="274" t="s">
        <v>340</v>
      </c>
      <c r="J1" t="s">
        <v>341</v>
      </c>
      <c r="K1" t="s">
        <v>342</v>
      </c>
      <c r="L1" t="s">
        <v>343</v>
      </c>
      <c r="M1" t="s">
        <v>344</v>
      </c>
      <c r="N1" t="s">
        <v>345</v>
      </c>
      <c r="O1" t="s">
        <v>346</v>
      </c>
      <c r="P1" t="s">
        <v>347</v>
      </c>
      <c r="Q1" t="s">
        <v>348</v>
      </c>
      <c r="S1" t="s">
        <v>349</v>
      </c>
    </row>
    <row r="2" spans="1:26" x14ac:dyDescent="0.25">
      <c r="A2">
        <v>1953</v>
      </c>
      <c r="B2">
        <v>26</v>
      </c>
      <c r="C2">
        <v>13</v>
      </c>
      <c r="D2">
        <v>1940</v>
      </c>
      <c r="E2" s="274">
        <v>61.1</v>
      </c>
      <c r="F2" s="274">
        <v>3.47</v>
      </c>
      <c r="G2" s="274">
        <v>0.18</v>
      </c>
      <c r="H2" s="275">
        <v>64.75</v>
      </c>
      <c r="I2" s="274">
        <v>428143.4</v>
      </c>
      <c r="J2" s="245">
        <v>0.14270919509678301</v>
      </c>
      <c r="K2" s="245">
        <v>8.1047611617976589E-3</v>
      </c>
      <c r="M2" s="245">
        <v>0.15123437614593613</v>
      </c>
      <c r="N2">
        <f t="shared" ref="N2:Q39" si="0">($C2+0.5)*J2</f>
        <v>1.9265741338065707</v>
      </c>
      <c r="O2">
        <f t="shared" si="0"/>
        <v>0.1094142756842684</v>
      </c>
      <c r="P2" t="e">
        <f>($C2+0.5)*#REF!</f>
        <v>#REF!</v>
      </c>
      <c r="Q2">
        <f t="shared" si="0"/>
        <v>2.0416640779701378</v>
      </c>
      <c r="T2">
        <v>1950</v>
      </c>
      <c r="U2">
        <v>1960</v>
      </c>
      <c r="V2">
        <v>1970</v>
      </c>
    </row>
    <row r="3" spans="1:26" x14ac:dyDescent="0.25">
      <c r="A3">
        <v>1954</v>
      </c>
      <c r="B3">
        <v>26</v>
      </c>
      <c r="C3">
        <v>14</v>
      </c>
      <c r="D3">
        <v>1940</v>
      </c>
      <c r="E3" s="274">
        <v>225.42</v>
      </c>
      <c r="F3" s="274">
        <v>8.07</v>
      </c>
      <c r="G3" s="274">
        <v>0.35</v>
      </c>
      <c r="H3" s="275">
        <v>233.84</v>
      </c>
      <c r="I3" s="274">
        <v>427374</v>
      </c>
      <c r="J3" s="245">
        <v>0.52745370565359606</v>
      </c>
      <c r="K3" s="245">
        <v>1.8882758427045166E-2</v>
      </c>
      <c r="M3" s="245">
        <v>0.54715541890709307</v>
      </c>
      <c r="N3">
        <f t="shared" si="0"/>
        <v>7.6480787319771428</v>
      </c>
      <c r="O3">
        <f t="shared" si="0"/>
        <v>0.27379999719215492</v>
      </c>
      <c r="P3" t="e">
        <f>($C3+0.5)*#REF!</f>
        <v>#REF!</v>
      </c>
      <c r="Q3">
        <f t="shared" si="0"/>
        <v>7.9337535741528491</v>
      </c>
      <c r="S3">
        <v>13</v>
      </c>
      <c r="T3" s="245">
        <v>0.31540142819568617</v>
      </c>
      <c r="U3" s="245">
        <v>0.1877291014058271</v>
      </c>
      <c r="V3" s="245">
        <v>1.3358205147104682E-2</v>
      </c>
    </row>
    <row r="4" spans="1:26" x14ac:dyDescent="0.25">
      <c r="A4">
        <v>1955</v>
      </c>
      <c r="B4">
        <v>26</v>
      </c>
      <c r="C4">
        <v>15</v>
      </c>
      <c r="D4">
        <v>1940</v>
      </c>
      <c r="E4" s="274">
        <v>854.74</v>
      </c>
      <c r="F4" s="274">
        <v>42.2</v>
      </c>
      <c r="G4" s="274">
        <v>1.22</v>
      </c>
      <c r="H4" s="275">
        <v>898.16</v>
      </c>
      <c r="I4" s="274">
        <v>426177.1</v>
      </c>
      <c r="J4" s="245">
        <v>2.0055981421807978</v>
      </c>
      <c r="K4" s="245">
        <v>9.9019867562100378E-2</v>
      </c>
      <c r="M4" s="245">
        <v>2.1074806694212334</v>
      </c>
      <c r="N4">
        <f t="shared" si="0"/>
        <v>31.086771203802364</v>
      </c>
      <c r="O4">
        <f t="shared" si="0"/>
        <v>1.5348079472125558</v>
      </c>
      <c r="P4" t="e">
        <f>($C4+0.5)*#REF!</f>
        <v>#REF!</v>
      </c>
      <c r="Q4">
        <f t="shared" si="0"/>
        <v>32.665950376029116</v>
      </c>
      <c r="S4">
        <v>14</v>
      </c>
      <c r="T4" s="245">
        <v>0.66385035751532406</v>
      </c>
      <c r="U4" s="245">
        <v>1.4421996776221397</v>
      </c>
      <c r="V4" s="245">
        <v>2.421249814208221E-2</v>
      </c>
    </row>
    <row r="5" spans="1:26" x14ac:dyDescent="0.25">
      <c r="A5">
        <v>1956</v>
      </c>
      <c r="B5">
        <v>26</v>
      </c>
      <c r="C5">
        <v>16</v>
      </c>
      <c r="D5">
        <v>1940</v>
      </c>
      <c r="E5" s="274">
        <v>2412.8579609899425</v>
      </c>
      <c r="F5" s="274">
        <v>167.12678151541104</v>
      </c>
      <c r="G5" s="274">
        <v>7.2999041782171412</v>
      </c>
      <c r="H5" s="275">
        <v>2587.2846466835708</v>
      </c>
      <c r="I5" s="274">
        <v>424726</v>
      </c>
      <c r="J5" s="245">
        <v>5.6809754076509149</v>
      </c>
      <c r="K5" s="245">
        <v>0.39349317328209493</v>
      </c>
      <c r="M5" s="245">
        <v>6.0916559068283336</v>
      </c>
      <c r="N5">
        <f t="shared" si="0"/>
        <v>93.736094226240098</v>
      </c>
      <c r="O5">
        <f t="shared" si="0"/>
        <v>6.4926373591545667</v>
      </c>
      <c r="P5" t="e">
        <f>($C5+0.5)*#REF!</f>
        <v>#REF!</v>
      </c>
      <c r="Q5">
        <f t="shared" si="0"/>
        <v>100.5123224626675</v>
      </c>
      <c r="S5">
        <v>15</v>
      </c>
      <c r="T5" s="245">
        <v>3.2863634972173323</v>
      </c>
      <c r="U5" s="245">
        <v>4.9886190471513814</v>
      </c>
      <c r="V5" s="245">
        <v>0.15241788015650415</v>
      </c>
      <c r="Z5" s="143" t="s">
        <v>365</v>
      </c>
    </row>
    <row r="6" spans="1:26" x14ac:dyDescent="0.25">
      <c r="A6">
        <v>1957</v>
      </c>
      <c r="B6">
        <v>26</v>
      </c>
      <c r="C6">
        <v>17</v>
      </c>
      <c r="D6">
        <v>1940</v>
      </c>
      <c r="E6" s="274">
        <v>4925.8872657910506</v>
      </c>
      <c r="F6" s="274">
        <v>648.53208240231083</v>
      </c>
      <c r="G6" s="274">
        <v>36.640670336258104</v>
      </c>
      <c r="H6" s="275">
        <v>5611.0600185296207</v>
      </c>
      <c r="I6" s="274">
        <v>423064.4</v>
      </c>
      <c r="J6" s="245">
        <v>11.643350907783899</v>
      </c>
      <c r="K6" s="245">
        <v>1.5329393879568001</v>
      </c>
      <c r="M6" s="245">
        <v>13.262898080125911</v>
      </c>
      <c r="N6">
        <f t="shared" si="0"/>
        <v>203.75864088621825</v>
      </c>
      <c r="O6">
        <f t="shared" si="0"/>
        <v>26.826439289244</v>
      </c>
      <c r="P6" t="e">
        <f>($C6+0.5)*#REF!</f>
        <v>#REF!</v>
      </c>
      <c r="Q6">
        <f t="shared" si="0"/>
        <v>232.10071640220343</v>
      </c>
      <c r="S6">
        <v>16</v>
      </c>
      <c r="T6" s="245">
        <v>8.66650240725515</v>
      </c>
      <c r="U6" s="245">
        <v>12.880263918727024</v>
      </c>
      <c r="V6" s="245">
        <v>2.9548281254402533</v>
      </c>
      <c r="Z6" s="147" t="s">
        <v>351</v>
      </c>
    </row>
    <row r="7" spans="1:26" x14ac:dyDescent="0.25">
      <c r="A7">
        <v>1958</v>
      </c>
      <c r="B7">
        <v>26</v>
      </c>
      <c r="C7">
        <v>18</v>
      </c>
      <c r="D7">
        <v>1940</v>
      </c>
      <c r="E7" s="274">
        <v>8379.3049201975955</v>
      </c>
      <c r="F7" s="274">
        <v>1548.7386133368925</v>
      </c>
      <c r="G7" s="274">
        <v>178.19908857629969</v>
      </c>
      <c r="H7" s="275">
        <v>10106.242622110789</v>
      </c>
      <c r="I7" s="274">
        <v>421691.2</v>
      </c>
      <c r="J7" s="245">
        <v>19.87071326173654</v>
      </c>
      <c r="K7" s="245">
        <v>3.6726842137964759</v>
      </c>
      <c r="M7" s="245">
        <v>23.965979423120022</v>
      </c>
      <c r="N7">
        <f t="shared" si="0"/>
        <v>367.60819534212601</v>
      </c>
      <c r="O7">
        <f t="shared" si="0"/>
        <v>67.944657955234803</v>
      </c>
      <c r="P7" t="e">
        <f>($C7+0.5)*#REF!</f>
        <v>#REF!</v>
      </c>
      <c r="Q7">
        <f t="shared" si="0"/>
        <v>443.37061932772042</v>
      </c>
      <c r="S7">
        <v>17</v>
      </c>
      <c r="T7" s="245">
        <v>16.319450394299029</v>
      </c>
      <c r="U7" s="245">
        <v>19.581707232596649</v>
      </c>
      <c r="V7" s="245">
        <v>4.9196193519384863</v>
      </c>
    </row>
    <row r="8" spans="1:26" x14ac:dyDescent="0.25">
      <c r="A8">
        <v>1959</v>
      </c>
      <c r="B8">
        <v>26</v>
      </c>
      <c r="C8">
        <v>19</v>
      </c>
      <c r="D8">
        <v>1940</v>
      </c>
      <c r="E8" s="274">
        <v>14188.750875108024</v>
      </c>
      <c r="F8" s="274">
        <v>3174.3198039408853</v>
      </c>
      <c r="G8" s="274">
        <v>566.43608401785264</v>
      </c>
      <c r="H8" s="275">
        <v>17929.506763066762</v>
      </c>
      <c r="I8" s="274">
        <v>420823.2</v>
      </c>
      <c r="J8" s="245">
        <v>33.716655533982021</v>
      </c>
      <c r="K8" s="245">
        <v>7.5431197803279026</v>
      </c>
      <c r="M8" s="245">
        <v>42.605794459684638</v>
      </c>
      <c r="N8">
        <f t="shared" si="0"/>
        <v>657.4747829126494</v>
      </c>
      <c r="O8">
        <f t="shared" si="0"/>
        <v>147.09083571639411</v>
      </c>
      <c r="P8" t="e">
        <f>($C8+0.5)*#REF!</f>
        <v>#REF!</v>
      </c>
      <c r="Q8">
        <f t="shared" si="0"/>
        <v>830.81299196385044</v>
      </c>
      <c r="S8">
        <v>18</v>
      </c>
      <c r="T8" s="245">
        <v>28.128327341283182</v>
      </c>
      <c r="U8" s="245">
        <v>28.422169959747158</v>
      </c>
      <c r="V8" s="245">
        <v>11.862329653732935</v>
      </c>
    </row>
    <row r="9" spans="1:26" x14ac:dyDescent="0.25">
      <c r="A9">
        <v>1960</v>
      </c>
      <c r="B9">
        <v>26</v>
      </c>
      <c r="C9">
        <v>20</v>
      </c>
      <c r="D9">
        <v>1940</v>
      </c>
      <c r="E9" s="274">
        <v>20358.791851013375</v>
      </c>
      <c r="F9" s="274">
        <v>5605.3726735718919</v>
      </c>
      <c r="G9" s="274">
        <v>1399.7736855793867</v>
      </c>
      <c r="H9" s="275">
        <v>27363.938210164655</v>
      </c>
      <c r="I9" s="274">
        <v>420117.1</v>
      </c>
      <c r="J9" s="245">
        <v>48.459802876420348</v>
      </c>
      <c r="K9" s="245">
        <v>13.342405423563793</v>
      </c>
      <c r="M9" s="245">
        <v>65.134073833616057</v>
      </c>
      <c r="N9">
        <f t="shared" si="0"/>
        <v>993.42595896661715</v>
      </c>
      <c r="O9">
        <f t="shared" si="0"/>
        <v>273.51931118305777</v>
      </c>
      <c r="P9" t="e">
        <f>($C9+0.5)*#REF!</f>
        <v>#REF!</v>
      </c>
      <c r="Q9">
        <f t="shared" si="0"/>
        <v>1335.2485135891291</v>
      </c>
      <c r="S9">
        <v>19</v>
      </c>
      <c r="T9" s="245">
        <v>43.751180645463883</v>
      </c>
      <c r="U9" s="245">
        <v>49.52876907334641</v>
      </c>
      <c r="V9" s="245">
        <v>20.630010134802401</v>
      </c>
    </row>
    <row r="10" spans="1:26" x14ac:dyDescent="0.25">
      <c r="A10">
        <v>1961</v>
      </c>
      <c r="B10">
        <v>26</v>
      </c>
      <c r="C10">
        <v>21</v>
      </c>
      <c r="D10">
        <v>1940</v>
      </c>
      <c r="E10" s="274">
        <v>26681.024083329918</v>
      </c>
      <c r="F10" s="274">
        <v>8687.6887298964066</v>
      </c>
      <c r="G10" s="274">
        <v>2702.9223899687568</v>
      </c>
      <c r="H10" s="275">
        <v>38071.635203195081</v>
      </c>
      <c r="I10" s="274">
        <v>419000.3</v>
      </c>
      <c r="J10" s="245">
        <v>63.677816181348604</v>
      </c>
      <c r="K10" s="245">
        <v>20.734325798564836</v>
      </c>
      <c r="M10" s="245">
        <v>90.863026120017281</v>
      </c>
      <c r="N10">
        <f t="shared" si="0"/>
        <v>1369.0730478989949</v>
      </c>
      <c r="O10">
        <f t="shared" si="0"/>
        <v>445.78800466914396</v>
      </c>
      <c r="P10" t="e">
        <f>($C10+0.5)*#REF!</f>
        <v>#REF!</v>
      </c>
      <c r="Q10">
        <f t="shared" si="0"/>
        <v>1953.5550615803716</v>
      </c>
      <c r="S10">
        <v>20</v>
      </c>
      <c r="T10" s="245">
        <v>62.161604553037471</v>
      </c>
      <c r="U10" s="245">
        <v>58.419509006520649</v>
      </c>
      <c r="V10" s="245">
        <v>25.858937329391644</v>
      </c>
    </row>
    <row r="11" spans="1:26" x14ac:dyDescent="0.25">
      <c r="A11">
        <v>1962</v>
      </c>
      <c r="B11">
        <v>26</v>
      </c>
      <c r="C11">
        <v>22</v>
      </c>
      <c r="D11">
        <v>1940</v>
      </c>
      <c r="E11" s="274">
        <v>32371.076688682901</v>
      </c>
      <c r="F11" s="274">
        <v>12124.647228093087</v>
      </c>
      <c r="G11" s="274">
        <v>4414.142842727053</v>
      </c>
      <c r="H11" s="275">
        <v>48909.866759503035</v>
      </c>
      <c r="I11" s="274">
        <v>417462.1</v>
      </c>
      <c r="J11" s="245">
        <v>77.542552218950902</v>
      </c>
      <c r="K11" s="245">
        <v>29.043707747584961</v>
      </c>
      <c r="M11" s="245">
        <v>117.16001706383175</v>
      </c>
      <c r="N11">
        <f t="shared" si="0"/>
        <v>1744.7074249263953</v>
      </c>
      <c r="O11">
        <f t="shared" si="0"/>
        <v>653.48342432066158</v>
      </c>
      <c r="P11" t="e">
        <f>($C11+0.5)*#REF!</f>
        <v>#REF!</v>
      </c>
      <c r="Q11">
        <f t="shared" si="0"/>
        <v>2636.1003839362143</v>
      </c>
      <c r="S11">
        <v>21</v>
      </c>
      <c r="T11" s="245">
        <v>79.031902362583622</v>
      </c>
      <c r="U11" s="245">
        <v>61.15842008404524</v>
      </c>
      <c r="V11" s="245">
        <v>31.535025508710785</v>
      </c>
    </row>
    <row r="12" spans="1:26" x14ac:dyDescent="0.25">
      <c r="A12">
        <v>1963</v>
      </c>
      <c r="B12">
        <v>26</v>
      </c>
      <c r="C12">
        <v>23</v>
      </c>
      <c r="D12">
        <v>1940</v>
      </c>
      <c r="E12" s="274">
        <v>37243.633553576605</v>
      </c>
      <c r="F12" s="274">
        <v>16672.169889036948</v>
      </c>
      <c r="G12" s="274">
        <v>6732.8690216491859</v>
      </c>
      <c r="H12" s="275">
        <v>60648.672464262738</v>
      </c>
      <c r="I12" s="274">
        <v>415189.7</v>
      </c>
      <c r="J12" s="245">
        <v>89.702691453031235</v>
      </c>
      <c r="K12" s="245">
        <v>40.155547907467231</v>
      </c>
      <c r="M12" s="245">
        <v>146.07460749691703</v>
      </c>
      <c r="N12">
        <f t="shared" si="0"/>
        <v>2108.0132491462341</v>
      </c>
      <c r="O12">
        <f t="shared" si="0"/>
        <v>943.65537582547995</v>
      </c>
      <c r="P12" t="e">
        <f>($C12+0.5)*#REF!</f>
        <v>#REF!</v>
      </c>
      <c r="Q12">
        <f t="shared" si="0"/>
        <v>3432.7532761775501</v>
      </c>
      <c r="S12">
        <v>22</v>
      </c>
      <c r="T12" s="245">
        <v>90.614499064210747</v>
      </c>
      <c r="U12" s="245">
        <v>65.73489709912846</v>
      </c>
      <c r="V12" s="245">
        <v>35.79574622486416</v>
      </c>
    </row>
    <row r="13" spans="1:26" x14ac:dyDescent="0.25">
      <c r="A13">
        <v>1964</v>
      </c>
      <c r="B13">
        <v>26</v>
      </c>
      <c r="C13">
        <v>24</v>
      </c>
      <c r="D13">
        <v>1940</v>
      </c>
      <c r="E13" s="274">
        <v>39735.427940059009</v>
      </c>
      <c r="F13" s="274">
        <v>21614.807935599776</v>
      </c>
      <c r="G13" s="274">
        <v>9326.3120121175143</v>
      </c>
      <c r="H13" s="275">
        <v>70676.547887776309</v>
      </c>
      <c r="I13" s="274">
        <v>415391.8</v>
      </c>
      <c r="J13" s="245">
        <v>95.657709035322824</v>
      </c>
      <c r="K13" s="245">
        <v>52.034748725419654</v>
      </c>
      <c r="M13" s="245">
        <v>170.14430204875569</v>
      </c>
      <c r="N13">
        <f t="shared" si="0"/>
        <v>2343.6138713654091</v>
      </c>
      <c r="O13">
        <f t="shared" si="0"/>
        <v>1274.8513437727815</v>
      </c>
      <c r="P13" t="e">
        <f>($C13+0.5)*#REF!</f>
        <v>#REF!</v>
      </c>
      <c r="Q13">
        <f t="shared" si="0"/>
        <v>4168.5354001945143</v>
      </c>
      <c r="S13">
        <v>23</v>
      </c>
      <c r="T13" s="245">
        <v>93.360781558628304</v>
      </c>
      <c r="U13" s="245">
        <v>64.602865557821005</v>
      </c>
      <c r="V13" s="245">
        <v>38.779400344617912</v>
      </c>
    </row>
    <row r="14" spans="1:26" x14ac:dyDescent="0.25">
      <c r="A14">
        <v>1965</v>
      </c>
      <c r="B14">
        <v>26</v>
      </c>
      <c r="C14">
        <v>25</v>
      </c>
      <c r="D14">
        <v>1940</v>
      </c>
      <c r="E14" s="274">
        <v>36687.362621006316</v>
      </c>
      <c r="F14" s="274">
        <v>24388.358028984119</v>
      </c>
      <c r="G14" s="274">
        <v>11872.400862349339</v>
      </c>
      <c r="H14" s="275">
        <v>72948.121512339771</v>
      </c>
      <c r="I14" s="274">
        <v>414529.1</v>
      </c>
      <c r="J14" s="245">
        <v>88.50370847548777</v>
      </c>
      <c r="K14" s="245">
        <v>58.83388652083562</v>
      </c>
      <c r="M14" s="245">
        <v>175.97828840566265</v>
      </c>
      <c r="N14">
        <f t="shared" si="0"/>
        <v>2256.844566124938</v>
      </c>
      <c r="O14">
        <f t="shared" si="0"/>
        <v>1500.2641062813084</v>
      </c>
      <c r="P14" t="e">
        <f>($C14+0.5)*#REF!</f>
        <v>#REF!</v>
      </c>
      <c r="Q14">
        <f t="shared" si="0"/>
        <v>4487.4463543443981</v>
      </c>
      <c r="S14">
        <v>24</v>
      </c>
      <c r="T14" s="245">
        <v>89.422151698124097</v>
      </c>
      <c r="U14" s="245">
        <v>61.459015886687382</v>
      </c>
      <c r="V14" s="245">
        <v>41.326136704597864</v>
      </c>
    </row>
    <row r="15" spans="1:26" x14ac:dyDescent="0.25">
      <c r="A15">
        <v>1966</v>
      </c>
      <c r="B15">
        <v>26</v>
      </c>
      <c r="C15">
        <v>26</v>
      </c>
      <c r="D15">
        <v>1940</v>
      </c>
      <c r="E15" s="274">
        <v>30583.365763505681</v>
      </c>
      <c r="F15" s="274">
        <v>26305.957455230004</v>
      </c>
      <c r="G15" s="274">
        <v>14863.615447430857</v>
      </c>
      <c r="H15" s="275">
        <v>71752.938666166534</v>
      </c>
      <c r="I15" s="274">
        <v>413271.7</v>
      </c>
      <c r="J15" s="245">
        <v>74.003048753412543</v>
      </c>
      <c r="K15" s="245">
        <v>63.652936930426158</v>
      </c>
      <c r="M15" s="245">
        <v>173.62170859065967</v>
      </c>
      <c r="N15">
        <f t="shared" si="0"/>
        <v>1961.0807919654324</v>
      </c>
      <c r="O15">
        <f t="shared" si="0"/>
        <v>1686.8028286562933</v>
      </c>
      <c r="P15" t="e">
        <f>($C15+0.5)*#REF!</f>
        <v>#REF!</v>
      </c>
      <c r="Q15">
        <f t="shared" si="0"/>
        <v>4600.9752776524811</v>
      </c>
      <c r="S15">
        <v>25</v>
      </c>
      <c r="T15" s="245">
        <v>76.731329875325684</v>
      </c>
      <c r="U15" s="245">
        <v>58.65271256929443</v>
      </c>
      <c r="V15" s="245">
        <v>42.93830177153329</v>
      </c>
    </row>
    <row r="16" spans="1:26" x14ac:dyDescent="0.25">
      <c r="A16">
        <v>1967</v>
      </c>
      <c r="B16">
        <v>26</v>
      </c>
      <c r="C16">
        <v>27</v>
      </c>
      <c r="D16">
        <v>1940</v>
      </c>
      <c r="E16" s="274">
        <v>23556.653846638503</v>
      </c>
      <c r="F16" s="274">
        <v>26232.577423550949</v>
      </c>
      <c r="G16" s="274">
        <v>16632.922850216317</v>
      </c>
      <c r="H16" s="275">
        <v>66422.154120405772</v>
      </c>
      <c r="I16" s="274">
        <v>412264</v>
      </c>
      <c r="J16" s="245">
        <v>57.139730480077098</v>
      </c>
      <c r="K16" s="245">
        <v>63.630531464185445</v>
      </c>
      <c r="M16" s="245">
        <v>161.1155815700759</v>
      </c>
      <c r="N16">
        <f t="shared" si="0"/>
        <v>1571.3425882021202</v>
      </c>
      <c r="O16">
        <f t="shared" si="0"/>
        <v>1749.8396152650998</v>
      </c>
      <c r="P16" t="e">
        <f>($C16+0.5)*#REF!</f>
        <v>#REF!</v>
      </c>
      <c r="Q16">
        <f t="shared" si="0"/>
        <v>4430.6784931770871</v>
      </c>
      <c r="S16">
        <v>26</v>
      </c>
      <c r="T16" s="245">
        <v>62.613221312369276</v>
      </c>
      <c r="U16" s="245">
        <v>53.00532567796234</v>
      </c>
      <c r="V16" s="245">
        <v>47.582689238664457</v>
      </c>
    </row>
    <row r="17" spans="1:22" x14ac:dyDescent="0.25">
      <c r="A17">
        <v>1968</v>
      </c>
      <c r="B17">
        <v>26</v>
      </c>
      <c r="C17">
        <v>28</v>
      </c>
      <c r="D17">
        <v>1940</v>
      </c>
      <c r="E17" s="274">
        <v>18436.981185451892</v>
      </c>
      <c r="F17" s="274">
        <v>24722.458070699322</v>
      </c>
      <c r="G17" s="274">
        <v>18090.163197361129</v>
      </c>
      <c r="H17" s="275">
        <v>61249.602453512343</v>
      </c>
      <c r="I17" s="274">
        <v>411305.5</v>
      </c>
      <c r="J17" s="245">
        <v>44.825515791672835</v>
      </c>
      <c r="K17" s="245">
        <v>60.107287820608576</v>
      </c>
      <c r="M17" s="245">
        <v>148.91510678440318</v>
      </c>
      <c r="N17">
        <f t="shared" si="0"/>
        <v>1277.5272000626758</v>
      </c>
      <c r="O17">
        <f t="shared" si="0"/>
        <v>1713.0577028873445</v>
      </c>
      <c r="P17" t="e">
        <f>($C17+0.5)*#REF!</f>
        <v>#REF!</v>
      </c>
      <c r="Q17">
        <f t="shared" si="0"/>
        <v>4244.0805433554906</v>
      </c>
      <c r="S17">
        <v>27</v>
      </c>
      <c r="T17" s="245">
        <v>50.663592133129058</v>
      </c>
      <c r="U17" s="245">
        <v>49.199791456856929</v>
      </c>
      <c r="V17" s="245">
        <v>49.181919227776334</v>
      </c>
    </row>
    <row r="18" spans="1:22" x14ac:dyDescent="0.25">
      <c r="A18">
        <v>1969</v>
      </c>
      <c r="B18">
        <v>26</v>
      </c>
      <c r="C18">
        <v>29</v>
      </c>
      <c r="D18">
        <v>1940</v>
      </c>
      <c r="E18" s="274">
        <v>14801.685924718608</v>
      </c>
      <c r="F18" s="274">
        <v>23177.758287856417</v>
      </c>
      <c r="G18" s="274">
        <v>19108.529001361432</v>
      </c>
      <c r="H18" s="275">
        <v>57087.97321393645</v>
      </c>
      <c r="I18" s="274">
        <v>410242.7</v>
      </c>
      <c r="J18" s="245">
        <v>36.080315200535217</v>
      </c>
      <c r="K18" s="245">
        <v>56.497673908289933</v>
      </c>
      <c r="M18" s="245">
        <v>139.15658514809999</v>
      </c>
      <c r="N18">
        <f t="shared" si="0"/>
        <v>1064.369298415789</v>
      </c>
      <c r="O18">
        <f t="shared" si="0"/>
        <v>1666.681380294553</v>
      </c>
      <c r="P18" t="e">
        <f>($C18+0.5)*#REF!</f>
        <v>#REF!</v>
      </c>
      <c r="Q18">
        <f t="shared" si="0"/>
        <v>4105.1192618689502</v>
      </c>
      <c r="S18">
        <v>28</v>
      </c>
      <c r="T18" s="245">
        <v>39.963764632195463</v>
      </c>
      <c r="U18" s="245">
        <v>46.094812363486902</v>
      </c>
      <c r="V18" s="245">
        <v>52.054407138481061</v>
      </c>
    </row>
    <row r="19" spans="1:22" x14ac:dyDescent="0.25">
      <c r="A19">
        <v>1970</v>
      </c>
      <c r="B19">
        <v>26</v>
      </c>
      <c r="C19">
        <v>30</v>
      </c>
      <c r="D19">
        <v>1940</v>
      </c>
      <c r="E19" s="274">
        <v>11203.740887496815</v>
      </c>
      <c r="F19" s="274">
        <v>19902.993251628846</v>
      </c>
      <c r="G19" s="274">
        <v>19087.703985044536</v>
      </c>
      <c r="H19" s="275">
        <v>50194.438124170207</v>
      </c>
      <c r="I19" s="274">
        <v>409136.2</v>
      </c>
      <c r="J19" s="245">
        <v>27.383890468496347</v>
      </c>
      <c r="K19" s="245">
        <v>48.646375587466579</v>
      </c>
      <c r="M19" s="245">
        <v>122.683932940107</v>
      </c>
      <c r="N19">
        <f t="shared" si="0"/>
        <v>835.20865928913861</v>
      </c>
      <c r="O19">
        <f t="shared" si="0"/>
        <v>1483.7144554177307</v>
      </c>
      <c r="P19" t="e">
        <f>($C19+0.5)*#REF!</f>
        <v>#REF!</v>
      </c>
      <c r="Q19">
        <f t="shared" si="0"/>
        <v>3741.8599546732635</v>
      </c>
      <c r="S19">
        <v>29</v>
      </c>
      <c r="T19" s="245">
        <v>31.678279006182649</v>
      </c>
      <c r="U19" s="245">
        <v>40.885971721837009</v>
      </c>
      <c r="V19" s="245">
        <v>50.609950611634311</v>
      </c>
    </row>
    <row r="20" spans="1:22" x14ac:dyDescent="0.25">
      <c r="A20">
        <v>1971</v>
      </c>
      <c r="B20">
        <v>26</v>
      </c>
      <c r="C20">
        <v>31</v>
      </c>
      <c r="D20">
        <v>1940</v>
      </c>
      <c r="E20" s="274">
        <v>9100.7102108229956</v>
      </c>
      <c r="F20" s="274">
        <v>16803.501519189413</v>
      </c>
      <c r="G20" s="274">
        <v>18908.15573406592</v>
      </c>
      <c r="H20" s="275">
        <v>44812.367464078328</v>
      </c>
      <c r="I20" s="274">
        <v>407935.9</v>
      </c>
      <c r="J20" s="245">
        <v>22.309167226574065</v>
      </c>
      <c r="K20" s="245">
        <v>41.191524254642488</v>
      </c>
      <c r="M20" s="245">
        <v>109.85149251163804</v>
      </c>
      <c r="N20">
        <f t="shared" si="0"/>
        <v>702.73876763708301</v>
      </c>
      <c r="O20">
        <f t="shared" si="0"/>
        <v>1297.5330140212384</v>
      </c>
      <c r="P20" t="e">
        <f>($C20+0.5)*#REF!</f>
        <v>#REF!</v>
      </c>
      <c r="Q20">
        <f t="shared" si="0"/>
        <v>3460.3220141165984</v>
      </c>
      <c r="S20">
        <v>30</v>
      </c>
      <c r="T20" s="245">
        <v>25.406924067933353</v>
      </c>
      <c r="U20" s="245">
        <v>36.717498705609671</v>
      </c>
      <c r="V20" s="245">
        <v>49.41932703566502</v>
      </c>
    </row>
    <row r="21" spans="1:22" x14ac:dyDescent="0.25">
      <c r="A21">
        <v>1972</v>
      </c>
      <c r="B21">
        <v>26</v>
      </c>
      <c r="C21">
        <v>32</v>
      </c>
      <c r="D21">
        <v>1940</v>
      </c>
      <c r="E21" s="274">
        <v>6821.39</v>
      </c>
      <c r="F21" s="274">
        <v>13661.34</v>
      </c>
      <c r="G21" s="274">
        <v>17066.29</v>
      </c>
      <c r="H21" s="275">
        <v>37549.019999999997</v>
      </c>
      <c r="I21" s="274">
        <v>406773.7</v>
      </c>
      <c r="J21" s="245">
        <v>16.769496159658306</v>
      </c>
      <c r="K21" s="245">
        <v>33.584619654613853</v>
      </c>
      <c r="M21" s="245">
        <v>92.309360216749496</v>
      </c>
      <c r="N21">
        <f t="shared" si="0"/>
        <v>545.00862518889494</v>
      </c>
      <c r="O21">
        <f t="shared" si="0"/>
        <v>1091.5001387749503</v>
      </c>
      <c r="P21" t="e">
        <f>($C21+0.5)*#REF!</f>
        <v>#REF!</v>
      </c>
      <c r="Q21">
        <f t="shared" si="0"/>
        <v>3000.0542070443585</v>
      </c>
      <c r="S21">
        <v>31</v>
      </c>
      <c r="T21" s="245">
        <v>19.265294218677013</v>
      </c>
      <c r="U21" s="245">
        <v>31.00697927894835</v>
      </c>
      <c r="V21" s="245">
        <v>43.667061125902386</v>
      </c>
    </row>
    <row r="22" spans="1:22" x14ac:dyDescent="0.25">
      <c r="A22">
        <v>1973</v>
      </c>
      <c r="B22">
        <v>26</v>
      </c>
      <c r="C22">
        <v>33</v>
      </c>
      <c r="D22">
        <v>1940</v>
      </c>
      <c r="E22" s="274">
        <v>5348.8130058914867</v>
      </c>
      <c r="F22" s="274">
        <v>11367.102034678092</v>
      </c>
      <c r="G22" s="274">
        <v>15986.441663159712</v>
      </c>
      <c r="H22" s="275">
        <v>32702.356703729292</v>
      </c>
      <c r="I22" s="274">
        <v>405911.5</v>
      </c>
      <c r="J22" s="245">
        <v>13.177288659945546</v>
      </c>
      <c r="K22" s="245">
        <v>28.00389255953106</v>
      </c>
      <c r="M22" s="245">
        <v>80.565238244615614</v>
      </c>
      <c r="N22">
        <f t="shared" si="0"/>
        <v>441.4391701081758</v>
      </c>
      <c r="O22">
        <f t="shared" si="0"/>
        <v>938.13040074429057</v>
      </c>
      <c r="P22" t="e">
        <f>($C22+0.5)*#REF!</f>
        <v>#REF!</v>
      </c>
      <c r="Q22">
        <f t="shared" si="0"/>
        <v>2698.9354811946232</v>
      </c>
      <c r="S22">
        <v>32</v>
      </c>
      <c r="T22" s="245">
        <v>15.124445434325478</v>
      </c>
      <c r="U22" s="245">
        <v>25.295736726162769</v>
      </c>
      <c r="V22" s="245">
        <v>40.201284703558997</v>
      </c>
    </row>
    <row r="23" spans="1:22" x14ac:dyDescent="0.25">
      <c r="A23">
        <v>1974</v>
      </c>
      <c r="B23">
        <v>26</v>
      </c>
      <c r="C23">
        <v>34</v>
      </c>
      <c r="D23">
        <v>1940</v>
      </c>
      <c r="E23" s="274">
        <v>4546.9876985778137</v>
      </c>
      <c r="F23" s="274">
        <v>8843.136205171435</v>
      </c>
      <c r="G23" s="274">
        <v>14159.48760223882</v>
      </c>
      <c r="H23" s="275">
        <v>27549.611505988069</v>
      </c>
      <c r="I23" s="274">
        <v>405058.6</v>
      </c>
      <c r="J23" s="245">
        <v>11.225505886254023</v>
      </c>
      <c r="K23" s="245">
        <v>21.831745345417765</v>
      </c>
      <c r="M23" s="245">
        <v>68.01389109128425</v>
      </c>
      <c r="N23">
        <f t="shared" si="0"/>
        <v>387.27995307576379</v>
      </c>
      <c r="O23">
        <f t="shared" si="0"/>
        <v>753.1952144169129</v>
      </c>
      <c r="P23" t="e">
        <f>($C23+0.5)*#REF!</f>
        <v>#REF!</v>
      </c>
      <c r="Q23">
        <f t="shared" si="0"/>
        <v>2346.4792426493068</v>
      </c>
      <c r="S23">
        <v>33</v>
      </c>
      <c r="T23" s="245">
        <v>12.002294022672057</v>
      </c>
      <c r="U23" s="245">
        <v>20.430384181140951</v>
      </c>
      <c r="V23" s="245">
        <v>36.210087658217546</v>
      </c>
    </row>
    <row r="24" spans="1:22" x14ac:dyDescent="0.25">
      <c r="A24">
        <v>1975</v>
      </c>
      <c r="B24">
        <v>26</v>
      </c>
      <c r="C24">
        <v>35</v>
      </c>
      <c r="D24">
        <v>1940</v>
      </c>
      <c r="E24" s="274">
        <v>3234.3843558491135</v>
      </c>
      <c r="F24" s="274">
        <v>6706.0644015004764</v>
      </c>
      <c r="G24" s="274">
        <v>12172.143479416514</v>
      </c>
      <c r="H24" s="275">
        <v>22112.592236766104</v>
      </c>
      <c r="I24" s="274">
        <v>404177.8</v>
      </c>
      <c r="J24" s="245">
        <v>8.0023800313849822</v>
      </c>
      <c r="K24" s="245">
        <v>16.591867246297241</v>
      </c>
      <c r="M24" s="245">
        <v>54.710061356081667</v>
      </c>
      <c r="N24">
        <f t="shared" si="0"/>
        <v>284.08449111416689</v>
      </c>
      <c r="O24">
        <f t="shared" si="0"/>
        <v>589.01128724355203</v>
      </c>
      <c r="P24" t="e">
        <f>($C24+0.5)*#REF!</f>
        <v>#REF!</v>
      </c>
      <c r="Q24">
        <f t="shared" si="0"/>
        <v>1942.2071781408993</v>
      </c>
      <c r="S24">
        <v>34</v>
      </c>
      <c r="T24" s="245">
        <v>9.4637527037572688</v>
      </c>
      <c r="U24" s="245">
        <v>16.719582435998088</v>
      </c>
      <c r="V24" s="245">
        <v>33.365349484116201</v>
      </c>
    </row>
    <row r="25" spans="1:22" x14ac:dyDescent="0.25">
      <c r="A25">
        <v>1976</v>
      </c>
      <c r="B25">
        <v>26</v>
      </c>
      <c r="C25">
        <v>36</v>
      </c>
      <c r="D25">
        <v>1940</v>
      </c>
      <c r="E25" s="274">
        <v>2524.4074334555789</v>
      </c>
      <c r="F25" s="274">
        <v>5207.8058637111599</v>
      </c>
      <c r="G25" s="274">
        <v>9692.9348370869993</v>
      </c>
      <c r="H25" s="275">
        <v>17425.148134253737</v>
      </c>
      <c r="I25" s="274">
        <v>403277.8</v>
      </c>
      <c r="J25" s="245">
        <v>6.2597232812110635</v>
      </c>
      <c r="K25" s="245">
        <v>12.913693398722071</v>
      </c>
      <c r="M25" s="245">
        <v>43.208795857976156</v>
      </c>
      <c r="N25">
        <f t="shared" si="0"/>
        <v>228.47989976420382</v>
      </c>
      <c r="O25">
        <f t="shared" si="0"/>
        <v>471.34980905335556</v>
      </c>
      <c r="P25" t="e">
        <f>($C25+0.5)*#REF!</f>
        <v>#REF!</v>
      </c>
      <c r="Q25">
        <f t="shared" si="0"/>
        <v>1577.1210488161296</v>
      </c>
      <c r="S25">
        <v>35</v>
      </c>
      <c r="T25" s="245">
        <v>7.6861285300943996</v>
      </c>
      <c r="U25" s="245">
        <v>14.266950017409259</v>
      </c>
      <c r="V25" s="245">
        <v>29.306591091018095</v>
      </c>
    </row>
    <row r="26" spans="1:22" x14ac:dyDescent="0.25">
      <c r="A26">
        <v>1977</v>
      </c>
      <c r="B26">
        <v>26</v>
      </c>
      <c r="C26">
        <v>37</v>
      </c>
      <c r="D26">
        <v>1940</v>
      </c>
      <c r="E26" s="274">
        <v>1948.4888104786073</v>
      </c>
      <c r="F26" s="274">
        <v>3646.765359249147</v>
      </c>
      <c r="G26" s="274">
        <v>7628.8938752392578</v>
      </c>
      <c r="H26" s="275">
        <v>13224.148044967013</v>
      </c>
      <c r="I26" s="274">
        <v>402352.9</v>
      </c>
      <c r="J26" s="245">
        <v>4.8427358432823704</v>
      </c>
      <c r="K26" s="245">
        <v>9.0635990426542143</v>
      </c>
      <c r="M26" s="245">
        <v>32.867037978269849</v>
      </c>
      <c r="N26">
        <f t="shared" si="0"/>
        <v>181.60259412308889</v>
      </c>
      <c r="O26">
        <f t="shared" si="0"/>
        <v>339.88496409953302</v>
      </c>
      <c r="P26" t="e">
        <f>($C26+0.5)*#REF!</f>
        <v>#REF!</v>
      </c>
      <c r="Q26">
        <f t="shared" si="0"/>
        <v>1232.5139241851193</v>
      </c>
      <c r="S26">
        <v>36</v>
      </c>
      <c r="T26" s="245">
        <v>5.8170906415471881</v>
      </c>
      <c r="U26" s="245">
        <v>11.594814909954735</v>
      </c>
      <c r="V26" s="245">
        <v>24.949689095817916</v>
      </c>
    </row>
    <row r="27" spans="1:22" x14ac:dyDescent="0.25">
      <c r="A27">
        <v>1978</v>
      </c>
      <c r="B27">
        <v>26</v>
      </c>
      <c r="C27">
        <v>38</v>
      </c>
      <c r="D27">
        <v>1940</v>
      </c>
      <c r="E27" s="274">
        <v>1487.0739906173426</v>
      </c>
      <c r="F27" s="274">
        <v>2573.3363008979122</v>
      </c>
      <c r="G27" s="274">
        <v>5971.4427012028373</v>
      </c>
      <c r="H27" s="275">
        <v>10031.852992718093</v>
      </c>
      <c r="I27" s="274">
        <v>401432.4</v>
      </c>
      <c r="J27" s="245">
        <v>3.7044194504911476</v>
      </c>
      <c r="K27" s="245">
        <v>6.4103851629761621</v>
      </c>
      <c r="M27" s="245">
        <v>24.990142780498267</v>
      </c>
      <c r="N27">
        <f t="shared" si="0"/>
        <v>142.62014884390919</v>
      </c>
      <c r="O27">
        <f t="shared" si="0"/>
        <v>246.79982877458224</v>
      </c>
      <c r="P27" t="e">
        <f>($C27+0.5)*#REF!</f>
        <v>#REF!</v>
      </c>
      <c r="Q27">
        <f t="shared" si="0"/>
        <v>962.12049704918331</v>
      </c>
      <c r="S27">
        <v>37</v>
      </c>
      <c r="T27" s="245">
        <v>4.7376757086237111</v>
      </c>
      <c r="U27" s="245">
        <v>9.4622166606934321</v>
      </c>
      <c r="V27" s="245">
        <v>19.544515075236145</v>
      </c>
    </row>
    <row r="28" spans="1:22" x14ac:dyDescent="0.25">
      <c r="A28">
        <v>1979</v>
      </c>
      <c r="B28">
        <v>26</v>
      </c>
      <c r="C28">
        <v>39</v>
      </c>
      <c r="D28">
        <v>1940</v>
      </c>
      <c r="E28" s="274">
        <v>1037.8696370265927</v>
      </c>
      <c r="F28" s="274">
        <v>1825.7764282663366</v>
      </c>
      <c r="G28" s="274">
        <v>4218.4875927091662</v>
      </c>
      <c r="H28" s="275">
        <v>7082.1336580020961</v>
      </c>
      <c r="I28" s="274">
        <v>400486.8</v>
      </c>
      <c r="J28" s="245">
        <v>2.5915202124679086</v>
      </c>
      <c r="K28" s="245">
        <v>4.5588928980089642</v>
      </c>
      <c r="M28" s="245">
        <v>17.683812944651599</v>
      </c>
      <c r="N28">
        <f t="shared" si="0"/>
        <v>102.36504839248239</v>
      </c>
      <c r="O28">
        <f t="shared" si="0"/>
        <v>180.0762694713541</v>
      </c>
      <c r="P28" t="e">
        <f>($C28+0.5)*#REF!</f>
        <v>#REF!</v>
      </c>
      <c r="Q28">
        <f t="shared" si="0"/>
        <v>698.5106113137382</v>
      </c>
      <c r="S28">
        <v>38</v>
      </c>
      <c r="T28" s="245">
        <v>3.5233662764977076</v>
      </c>
      <c r="U28" s="245">
        <v>6.8921298707703071</v>
      </c>
      <c r="V28" s="245">
        <v>16.212209556726389</v>
      </c>
    </row>
    <row r="29" spans="1:22" x14ac:dyDescent="0.25">
      <c r="A29">
        <v>1980</v>
      </c>
      <c r="B29">
        <v>26</v>
      </c>
      <c r="C29">
        <v>40</v>
      </c>
      <c r="D29">
        <v>1940</v>
      </c>
      <c r="E29" s="274">
        <v>838.6235564131963</v>
      </c>
      <c r="F29" s="274">
        <v>1124.7195932396585</v>
      </c>
      <c r="G29" s="274">
        <v>2945.360296823922</v>
      </c>
      <c r="H29" s="275">
        <v>4908.7034464767767</v>
      </c>
      <c r="I29" s="274">
        <v>399503.6</v>
      </c>
      <c r="J29" s="245">
        <v>2.0991639534992839</v>
      </c>
      <c r="K29" s="245">
        <v>2.8152927614160634</v>
      </c>
      <c r="M29" s="245">
        <v>12.287006791620344</v>
      </c>
      <c r="N29">
        <f t="shared" si="0"/>
        <v>85.01614011672099</v>
      </c>
      <c r="O29">
        <f t="shared" si="0"/>
        <v>114.01935683735057</v>
      </c>
      <c r="P29" t="e">
        <f>($C29+0.5)*#REF!</f>
        <v>#REF!</v>
      </c>
      <c r="Q29">
        <f t="shared" si="0"/>
        <v>497.62377506062393</v>
      </c>
      <c r="S29">
        <v>39</v>
      </c>
      <c r="T29" s="245">
        <v>2.8554383511097621</v>
      </c>
      <c r="U29" s="245">
        <v>5.4954968650735312</v>
      </c>
      <c r="V29" s="245">
        <v>12.893336939861149</v>
      </c>
    </row>
    <row r="30" spans="1:22" x14ac:dyDescent="0.25">
      <c r="A30">
        <v>1981</v>
      </c>
      <c r="B30">
        <v>26</v>
      </c>
      <c r="C30">
        <v>41</v>
      </c>
      <c r="D30">
        <v>1940</v>
      </c>
      <c r="E30" s="274">
        <v>504.51143106859377</v>
      </c>
      <c r="F30" s="274">
        <v>698.11683008287901</v>
      </c>
      <c r="G30" s="274">
        <v>1897.231162154892</v>
      </c>
      <c r="H30" s="275">
        <v>3099.859423306365</v>
      </c>
      <c r="I30" s="274">
        <v>398401.6</v>
      </c>
      <c r="J30" s="245">
        <v>1.2663388677871619</v>
      </c>
      <c r="K30" s="245">
        <v>1.7522942430022346</v>
      </c>
      <c r="M30" s="245">
        <v>7.7807403968918933</v>
      </c>
      <c r="N30">
        <f t="shared" si="0"/>
        <v>52.553063013167218</v>
      </c>
      <c r="O30">
        <f t="shared" si="0"/>
        <v>72.720211084592734</v>
      </c>
      <c r="P30" t="e">
        <f>($C30+0.5)*#REF!</f>
        <v>#REF!</v>
      </c>
      <c r="Q30">
        <f t="shared" si="0"/>
        <v>322.90072647101357</v>
      </c>
      <c r="S30">
        <v>40</v>
      </c>
      <c r="T30" s="245">
        <v>2.0753580082306637</v>
      </c>
      <c r="U30" s="245">
        <v>3.7395851389600971</v>
      </c>
      <c r="V30" s="245">
        <v>9.9549334650079295</v>
      </c>
    </row>
    <row r="31" spans="1:22" x14ac:dyDescent="0.25">
      <c r="A31">
        <v>1982</v>
      </c>
      <c r="B31">
        <v>26</v>
      </c>
      <c r="C31">
        <v>42</v>
      </c>
      <c r="D31">
        <v>1940</v>
      </c>
      <c r="E31" s="274">
        <v>361.45847052939644</v>
      </c>
      <c r="F31" s="274">
        <v>444.17101095611883</v>
      </c>
      <c r="G31" s="274">
        <v>1213.4267899615841</v>
      </c>
      <c r="H31" s="275">
        <v>2019.0562714470993</v>
      </c>
      <c r="I31" s="274">
        <v>397466.5</v>
      </c>
      <c r="J31" s="245">
        <v>0.90940612738280191</v>
      </c>
      <c r="K31" s="245">
        <v>1.1175055280284474</v>
      </c>
      <c r="M31" s="245">
        <v>5.0798149565991082</v>
      </c>
      <c r="N31">
        <f t="shared" si="0"/>
        <v>38.64976041376908</v>
      </c>
      <c r="O31">
        <f t="shared" si="0"/>
        <v>47.493984941209014</v>
      </c>
      <c r="P31" t="e">
        <f>($C31+0.5)*#REF!</f>
        <v>#REF!</v>
      </c>
      <c r="Q31">
        <f t="shared" si="0"/>
        <v>215.89213565546208</v>
      </c>
      <c r="S31">
        <v>41</v>
      </c>
      <c r="T31" s="245">
        <v>1.4719428397533765</v>
      </c>
      <c r="U31" s="245">
        <v>2.5424413449178176</v>
      </c>
      <c r="V31" s="245">
        <v>7.3299859175043025</v>
      </c>
    </row>
    <row r="32" spans="1:22" x14ac:dyDescent="0.25">
      <c r="A32">
        <v>1983</v>
      </c>
      <c r="B32">
        <v>26</v>
      </c>
      <c r="C32">
        <v>43</v>
      </c>
      <c r="D32">
        <v>1940</v>
      </c>
      <c r="E32" s="274">
        <v>226.54182172321111</v>
      </c>
      <c r="F32" s="274">
        <v>238.68748892423648</v>
      </c>
      <c r="G32" s="274">
        <v>723.91571692894877</v>
      </c>
      <c r="H32" s="275">
        <v>1189.1450275763964</v>
      </c>
      <c r="I32" s="274">
        <v>396369.5</v>
      </c>
      <c r="J32" s="245">
        <v>0.57154201249897152</v>
      </c>
      <c r="K32" s="245">
        <v>0.60218429754114899</v>
      </c>
      <c r="M32" s="245">
        <v>3.0000921553661328</v>
      </c>
      <c r="N32">
        <f t="shared" si="0"/>
        <v>24.862077543705261</v>
      </c>
      <c r="O32">
        <f t="shared" si="0"/>
        <v>26.195016943039981</v>
      </c>
      <c r="P32" t="e">
        <f>($C32+0.5)*#REF!</f>
        <v>#REF!</v>
      </c>
      <c r="Q32">
        <f t="shared" si="0"/>
        <v>130.50400875842678</v>
      </c>
      <c r="S32">
        <v>42</v>
      </c>
      <c r="T32" s="245">
        <v>0.93393284224624507</v>
      </c>
      <c r="U32" s="245">
        <v>1.6935102559504611</v>
      </c>
      <c r="V32" s="245">
        <v>4.8763131699531908</v>
      </c>
    </row>
    <row r="33" spans="1:22" x14ac:dyDescent="0.25">
      <c r="A33">
        <v>1984</v>
      </c>
      <c r="B33">
        <v>26</v>
      </c>
      <c r="C33">
        <v>44</v>
      </c>
      <c r="D33">
        <v>1940</v>
      </c>
      <c r="E33" s="274">
        <v>121.36003679750085</v>
      </c>
      <c r="F33" s="274">
        <v>110.24401092759396</v>
      </c>
      <c r="G33" s="274">
        <v>371.86748773314389</v>
      </c>
      <c r="H33" s="275">
        <v>603.47153545823869</v>
      </c>
      <c r="I33" s="274">
        <v>395296</v>
      </c>
      <c r="J33" s="245">
        <v>0.30701053589588778</v>
      </c>
      <c r="K33" s="245">
        <v>0.27888977102625362</v>
      </c>
      <c r="M33" s="245">
        <v>1.5266320313340855</v>
      </c>
      <c r="N33">
        <f t="shared" si="0"/>
        <v>13.661968847367007</v>
      </c>
      <c r="O33">
        <f t="shared" si="0"/>
        <v>12.410594810668286</v>
      </c>
      <c r="P33" t="e">
        <f>($C33+0.5)*#REF!</f>
        <v>#REF!</v>
      </c>
      <c r="Q33">
        <f t="shared" si="0"/>
        <v>67.935125394366807</v>
      </c>
      <c r="S33">
        <v>43</v>
      </c>
      <c r="T33" s="245">
        <v>0.50794988759268156</v>
      </c>
      <c r="U33" s="245">
        <v>1.1819951015127363</v>
      </c>
      <c r="V33" s="245">
        <v>3.1734187231704665</v>
      </c>
    </row>
    <row r="34" spans="1:22" x14ac:dyDescent="0.25">
      <c r="A34">
        <v>1985</v>
      </c>
      <c r="B34">
        <v>26</v>
      </c>
      <c r="C34">
        <v>45</v>
      </c>
      <c r="D34">
        <v>1940</v>
      </c>
      <c r="E34" s="274">
        <v>63.537128087117942</v>
      </c>
      <c r="F34" s="274">
        <v>68.297102894899666</v>
      </c>
      <c r="G34" s="274">
        <v>197.56435694310895</v>
      </c>
      <c r="H34" s="275">
        <v>329.39858792512655</v>
      </c>
      <c r="I34" s="274">
        <v>394311.5</v>
      </c>
      <c r="J34" s="245">
        <v>0.16113435212292299</v>
      </c>
      <c r="K34" s="245">
        <v>0.17320596253190604</v>
      </c>
      <c r="M34" s="245">
        <v>0.83537656884246736</v>
      </c>
      <c r="N34">
        <f t="shared" si="0"/>
        <v>7.3316130215929958</v>
      </c>
      <c r="O34">
        <f t="shared" si="0"/>
        <v>7.8808712952017244</v>
      </c>
      <c r="P34" t="e">
        <f>($C34+0.5)*#REF!</f>
        <v>#REF!</v>
      </c>
      <c r="Q34">
        <f t="shared" si="0"/>
        <v>38.009633882332267</v>
      </c>
      <c r="S34">
        <v>44</v>
      </c>
      <c r="T34" s="245">
        <v>0.32343221666123351</v>
      </c>
      <c r="U34" s="245">
        <v>0.92632018995221987</v>
      </c>
      <c r="V34" s="245">
        <v>1.9857612810997063</v>
      </c>
    </row>
    <row r="35" spans="1:22" x14ac:dyDescent="0.25">
      <c r="A35">
        <v>1986</v>
      </c>
      <c r="B35">
        <v>26</v>
      </c>
      <c r="C35">
        <v>46</v>
      </c>
      <c r="D35">
        <v>1940</v>
      </c>
      <c r="E35" s="274">
        <v>20.850012128937514</v>
      </c>
      <c r="F35" s="274">
        <v>28.811212893751236</v>
      </c>
      <c r="G35" s="274">
        <v>92.021225022688753</v>
      </c>
      <c r="H35" s="275">
        <v>141.68245004537749</v>
      </c>
      <c r="I35" s="274">
        <v>393345</v>
      </c>
      <c r="J35" s="245">
        <v>5.3006933173009738E-2</v>
      </c>
      <c r="K35" s="245">
        <v>7.3246673769213372E-2</v>
      </c>
      <c r="M35" s="245">
        <v>0.36019893489272137</v>
      </c>
      <c r="N35">
        <f t="shared" si="0"/>
        <v>2.4648223925449528</v>
      </c>
      <c r="O35">
        <f t="shared" si="0"/>
        <v>3.4059703302684219</v>
      </c>
      <c r="P35" t="e">
        <f>($C35+0.5)*#REF!</f>
        <v>#REF!</v>
      </c>
      <c r="Q35">
        <f t="shared" si="0"/>
        <v>16.749250472511545</v>
      </c>
      <c r="S35">
        <v>45</v>
      </c>
      <c r="T35" s="245">
        <v>0.16494312239916339</v>
      </c>
      <c r="U35" s="245">
        <v>0.47316477137909696</v>
      </c>
      <c r="V35" s="276">
        <v>1.2233555589762701</v>
      </c>
    </row>
    <row r="36" spans="1:22" x14ac:dyDescent="0.25">
      <c r="A36">
        <v>1987</v>
      </c>
      <c r="B36">
        <v>26</v>
      </c>
      <c r="C36">
        <v>47</v>
      </c>
      <c r="D36">
        <v>1940</v>
      </c>
      <c r="E36" s="274">
        <v>23.305025113125296</v>
      </c>
      <c r="F36" s="274">
        <v>15.75</v>
      </c>
      <c r="G36" s="274">
        <v>37.729999999999997</v>
      </c>
      <c r="H36" s="275">
        <v>76.7850251131253</v>
      </c>
      <c r="I36" s="274">
        <v>392393</v>
      </c>
      <c r="J36" s="245">
        <v>5.9392051114890675E-2</v>
      </c>
      <c r="K36" s="245">
        <v>4.0138330704166489E-2</v>
      </c>
      <c r="M36" s="245">
        <v>0.19568398292814931</v>
      </c>
      <c r="N36">
        <f t="shared" si="0"/>
        <v>2.8211224279573068</v>
      </c>
      <c r="O36">
        <f t="shared" si="0"/>
        <v>1.9065707084479082</v>
      </c>
      <c r="P36" t="e">
        <f>($C36+0.5)*#REF!</f>
        <v>#REF!</v>
      </c>
      <c r="Q36">
        <f t="shared" si="0"/>
        <v>9.2949891890870919</v>
      </c>
      <c r="S36">
        <v>46</v>
      </c>
      <c r="T36" s="245">
        <v>0.10436891026503603</v>
      </c>
      <c r="U36" s="245">
        <v>0.25460022630782153</v>
      </c>
      <c r="V36" s="245">
        <v>0.91609891841551372</v>
      </c>
    </row>
    <row r="37" spans="1:22" x14ac:dyDescent="0.25">
      <c r="A37">
        <v>1988</v>
      </c>
      <c r="B37">
        <v>26</v>
      </c>
      <c r="C37">
        <v>48</v>
      </c>
      <c r="D37">
        <v>1940</v>
      </c>
      <c r="E37" s="274">
        <v>4.24</v>
      </c>
      <c r="F37" s="274">
        <v>12.22</v>
      </c>
      <c r="G37" s="274">
        <v>21.742341757477394</v>
      </c>
      <c r="H37" s="275">
        <v>38.202341757477392</v>
      </c>
      <c r="I37" s="274">
        <v>391515</v>
      </c>
      <c r="J37" s="245">
        <v>1.0829725553299365E-2</v>
      </c>
      <c r="K37" s="245">
        <v>3.1212086382386369E-2</v>
      </c>
      <c r="M37" s="245">
        <v>9.7575678473308544E-2</v>
      </c>
      <c r="N37">
        <f t="shared" si="0"/>
        <v>0.52524168933501925</v>
      </c>
      <c r="O37">
        <f t="shared" si="0"/>
        <v>1.513786189545739</v>
      </c>
      <c r="P37" t="e">
        <f>($C37+0.5)*#REF!</f>
        <v>#REF!</v>
      </c>
      <c r="Q37">
        <f t="shared" si="0"/>
        <v>4.7324204059554642</v>
      </c>
      <c r="S37">
        <v>47</v>
      </c>
      <c r="T37" s="245">
        <v>6.1233558074151317E-2</v>
      </c>
      <c r="U37" s="245">
        <v>0.18260149992915931</v>
      </c>
      <c r="V37" s="245">
        <v>0.5678989058819115</v>
      </c>
    </row>
    <row r="38" spans="1:22" x14ac:dyDescent="0.25">
      <c r="A38">
        <v>1989</v>
      </c>
      <c r="B38">
        <v>26</v>
      </c>
      <c r="C38">
        <v>49</v>
      </c>
      <c r="D38">
        <v>1940</v>
      </c>
      <c r="E38" s="274">
        <v>4.24</v>
      </c>
      <c r="F38" s="274">
        <v>11.26</v>
      </c>
      <c r="G38" s="274">
        <v>15.43</v>
      </c>
      <c r="H38" s="275">
        <v>30.93</v>
      </c>
      <c r="I38" s="274">
        <v>390616.5</v>
      </c>
      <c r="J38" s="245">
        <v>1.0854636196883646E-2</v>
      </c>
      <c r="K38" s="245">
        <v>2.882622725870515E-2</v>
      </c>
      <c r="M38" s="245">
        <v>7.9182523011700742E-2</v>
      </c>
      <c r="N38">
        <f t="shared" si="0"/>
        <v>0.53730449174574046</v>
      </c>
      <c r="O38">
        <f t="shared" si="0"/>
        <v>1.426898249305905</v>
      </c>
      <c r="P38" t="e">
        <f>($C38+0.5)*#REF!</f>
        <v>#REF!</v>
      </c>
      <c r="Q38">
        <f t="shared" si="0"/>
        <v>3.9195348890791868</v>
      </c>
      <c r="S38">
        <v>48</v>
      </c>
      <c r="T38" s="245">
        <v>2.1612802806882124E-2</v>
      </c>
      <c r="U38" s="245">
        <v>0.12134124073752139</v>
      </c>
    </row>
    <row r="39" spans="1:22" x14ac:dyDescent="0.25">
      <c r="A39">
        <v>1990</v>
      </c>
      <c r="B39">
        <v>26</v>
      </c>
      <c r="C39">
        <v>50</v>
      </c>
      <c r="D39">
        <v>1940</v>
      </c>
      <c r="E39" s="274">
        <v>0</v>
      </c>
      <c r="F39" s="274">
        <v>0</v>
      </c>
      <c r="G39" s="274">
        <v>0</v>
      </c>
      <c r="H39" s="275">
        <v>0</v>
      </c>
      <c r="I39" s="274">
        <v>389719.5</v>
      </c>
      <c r="J39" s="245">
        <v>0</v>
      </c>
      <c r="K39" s="245">
        <v>0</v>
      </c>
      <c r="M39" s="245">
        <v>0</v>
      </c>
      <c r="N39">
        <f t="shared" si="0"/>
        <v>0</v>
      </c>
      <c r="O39">
        <f t="shared" si="0"/>
        <v>0</v>
      </c>
      <c r="P39" t="e">
        <f>($C39+0.5)*#REF!</f>
        <v>#REF!</v>
      </c>
      <c r="Q39">
        <f t="shared" si="0"/>
        <v>0</v>
      </c>
      <c r="S39">
        <v>49</v>
      </c>
      <c r="T39" s="245">
        <v>3.9497475081412783E-2</v>
      </c>
      <c r="U39" s="245">
        <v>0.11387020423434488</v>
      </c>
    </row>
    <row r="40" spans="1:22" x14ac:dyDescent="0.25">
      <c r="A40">
        <v>1963</v>
      </c>
      <c r="B40">
        <v>26</v>
      </c>
      <c r="C40">
        <v>13</v>
      </c>
      <c r="D40">
        <v>1950</v>
      </c>
      <c r="E40" s="274">
        <v>126.21277021464087</v>
      </c>
      <c r="F40" s="274">
        <v>5.0311582739662519</v>
      </c>
      <c r="G40" s="274">
        <v>0.25005222130754001</v>
      </c>
      <c r="H40" s="275">
        <v>131.49398070991464</v>
      </c>
      <c r="I40" s="274">
        <v>400165.5</v>
      </c>
      <c r="J40" s="245">
        <v>0.31540142819568617</v>
      </c>
      <c r="K40" s="245">
        <v>1.2572693732883649E-2</v>
      </c>
      <c r="M40" s="245">
        <v>0.32859899394104347</v>
      </c>
      <c r="N40" s="245">
        <v>4.2579192806417634</v>
      </c>
      <c r="O40" s="245">
        <v>0.16973136539392927</v>
      </c>
      <c r="P40" s="245">
        <v>8.4357721683948027E-3</v>
      </c>
      <c r="Q40" s="245">
        <v>4.4360864182040869</v>
      </c>
      <c r="S40">
        <v>50</v>
      </c>
      <c r="T40" s="245">
        <v>2.7926936891883986E-2</v>
      </c>
      <c r="U40" s="245">
        <v>0.26364801780228819</v>
      </c>
    </row>
    <row r="41" spans="1:22" x14ac:dyDescent="0.25">
      <c r="A41">
        <v>1964</v>
      </c>
      <c r="B41">
        <v>26</v>
      </c>
      <c r="C41">
        <v>14</v>
      </c>
      <c r="D41">
        <v>1950</v>
      </c>
      <c r="E41" s="274">
        <v>265.91840493984188</v>
      </c>
      <c r="F41" s="274">
        <v>2.7298916349517928</v>
      </c>
      <c r="G41" s="274">
        <v>0.02</v>
      </c>
      <c r="H41" s="275">
        <v>268.66829657479366</v>
      </c>
      <c r="I41" s="274">
        <v>400569.8</v>
      </c>
      <c r="J41" s="245">
        <v>0.66385035751532406</v>
      </c>
      <c r="K41" s="245">
        <v>6.8150210898370095E-3</v>
      </c>
      <c r="M41" s="245">
        <v>0.67071530748147679</v>
      </c>
      <c r="N41" s="245">
        <v>9.625830183972198</v>
      </c>
      <c r="O41" s="245">
        <v>9.8817805802636632E-2</v>
      </c>
      <c r="P41" s="245">
        <v>7.2396870657748041E-4</v>
      </c>
      <c r="Q41" s="245">
        <v>9.7253719584814142</v>
      </c>
      <c r="T41" s="245">
        <f>SUM(T3:T40)</f>
        <v>888.98681082225642</v>
      </c>
      <c r="U41" s="245">
        <f>SUM(U3:U40)</f>
        <v>865.61964707768175</v>
      </c>
      <c r="V41" s="245">
        <f>SUM(V3:V40)</f>
        <v>792.01650765576062</v>
      </c>
    </row>
    <row r="42" spans="1:22" x14ac:dyDescent="0.25">
      <c r="A42">
        <v>1965</v>
      </c>
      <c r="B42">
        <v>26</v>
      </c>
      <c r="C42">
        <v>15</v>
      </c>
      <c r="D42">
        <v>1950</v>
      </c>
      <c r="E42" s="274">
        <v>1314.4435216185193</v>
      </c>
      <c r="F42" s="274">
        <v>17.659378706715131</v>
      </c>
      <c r="G42" s="274">
        <v>0.39</v>
      </c>
      <c r="H42" s="275">
        <v>1332.4929003252344</v>
      </c>
      <c r="I42" s="274">
        <v>399969</v>
      </c>
      <c r="J42" s="245">
        <v>3.2863634972173323</v>
      </c>
      <c r="K42" s="245">
        <v>4.4151868536599415E-2</v>
      </c>
      <c r="M42" s="245">
        <v>3.3314904413222886</v>
      </c>
      <c r="N42" s="245">
        <v>50.938634206868649</v>
      </c>
      <c r="O42" s="245">
        <v>0.68435396231729095</v>
      </c>
      <c r="P42" s="245">
        <v>1.5113671309526488E-2</v>
      </c>
      <c r="Q42" s="245">
        <v>51.638101840495473</v>
      </c>
    </row>
    <row r="43" spans="1:22" x14ac:dyDescent="0.25">
      <c r="A43">
        <v>1996</v>
      </c>
      <c r="B43">
        <v>26</v>
      </c>
      <c r="C43">
        <v>26</v>
      </c>
      <c r="D43">
        <v>1970</v>
      </c>
      <c r="E43" s="274">
        <v>21288.400000000001</v>
      </c>
      <c r="F43" s="274">
        <v>10643.14</v>
      </c>
      <c r="G43" s="274">
        <v>1923.18</v>
      </c>
      <c r="H43" s="275">
        <v>33854.720000000001</v>
      </c>
      <c r="I43" s="274">
        <v>447398</v>
      </c>
      <c r="J43" s="245">
        <v>47.582689238664457</v>
      </c>
      <c r="K43" s="245">
        <v>23.788975364217094</v>
      </c>
      <c r="M43" s="245">
        <v>75.670253331485611</v>
      </c>
      <c r="N43" s="245">
        <v>1260.9412648246082</v>
      </c>
      <c r="O43" s="245">
        <v>630.407847151753</v>
      </c>
      <c r="P43" s="245">
        <v>113.91260130800762</v>
      </c>
      <c r="Q43" s="245">
        <v>2005.2617132843686</v>
      </c>
    </row>
    <row r="44" spans="1:22" x14ac:dyDescent="0.25">
      <c r="A44">
        <v>1997</v>
      </c>
      <c r="B44">
        <v>26</v>
      </c>
      <c r="C44">
        <v>27</v>
      </c>
      <c r="D44">
        <v>1970</v>
      </c>
      <c r="E44" s="274">
        <v>22040.114782179935</v>
      </c>
      <c r="F44" s="274">
        <v>12536.49960943824</v>
      </c>
      <c r="G44" s="274">
        <v>2304.5695925767827</v>
      </c>
      <c r="H44" s="275">
        <v>36881.183984194955</v>
      </c>
      <c r="I44" s="274">
        <v>448134.5</v>
      </c>
      <c r="J44" s="245">
        <v>49.181919227776334</v>
      </c>
      <c r="K44" s="245">
        <v>27.974859354587164</v>
      </c>
      <c r="M44" s="245">
        <v>82.299363213934555</v>
      </c>
      <c r="N44" s="245">
        <v>1352.5027787638492</v>
      </c>
      <c r="O44" s="245">
        <v>769.30863225114695</v>
      </c>
      <c r="P44" s="245">
        <v>141.42107736820424</v>
      </c>
      <c r="Q44" s="245">
        <v>2263.2324883832002</v>
      </c>
    </row>
    <row r="45" spans="1:22" x14ac:dyDescent="0.25">
      <c r="A45">
        <v>1998</v>
      </c>
      <c r="B45">
        <v>26</v>
      </c>
      <c r="C45">
        <v>28</v>
      </c>
      <c r="D45">
        <v>1970</v>
      </c>
      <c r="E45" s="274">
        <v>23364.724752921502</v>
      </c>
      <c r="F45" s="274">
        <v>13939.472094289151</v>
      </c>
      <c r="G45" s="274">
        <v>2769.0925397090587</v>
      </c>
      <c r="H45" s="275">
        <v>40073.289386919714</v>
      </c>
      <c r="I45" s="274">
        <v>448852</v>
      </c>
      <c r="J45" s="245">
        <v>52.054407138481061</v>
      </c>
      <c r="K45" s="245">
        <v>31.055831530859059</v>
      </c>
      <c r="M45" s="245">
        <v>89.279516158822318</v>
      </c>
      <c r="N45" s="245">
        <v>1483.5506034467103</v>
      </c>
      <c r="O45" s="245">
        <v>885.09119862948319</v>
      </c>
      <c r="P45" s="245">
        <v>175.82440845024234</v>
      </c>
      <c r="Q45" s="245">
        <v>2544.466210526436</v>
      </c>
    </row>
    <row r="46" spans="1:22" x14ac:dyDescent="0.25">
      <c r="A46">
        <v>1999</v>
      </c>
      <c r="B46">
        <v>26</v>
      </c>
      <c r="C46">
        <v>29</v>
      </c>
      <c r="D46">
        <v>1970</v>
      </c>
      <c r="E46" s="274">
        <v>22755.195384052407</v>
      </c>
      <c r="F46" s="274">
        <v>15375.219647611113</v>
      </c>
      <c r="G46" s="274">
        <v>2947.5763528742027</v>
      </c>
      <c r="H46" s="275">
        <v>41077.99138453773</v>
      </c>
      <c r="I46" s="274">
        <v>449619</v>
      </c>
      <c r="J46" s="245">
        <v>50.609950611634311</v>
      </c>
      <c r="K46" s="245">
        <v>34.196107476799497</v>
      </c>
      <c r="M46" s="245">
        <v>91.361778271242386</v>
      </c>
      <c r="N46" s="245">
        <v>1492.9935430432122</v>
      </c>
      <c r="O46" s="245">
        <v>1008.7851705655852</v>
      </c>
      <c r="P46" s="245">
        <v>193.39374539285259</v>
      </c>
      <c r="Q46" s="245">
        <v>2695.1724590016502</v>
      </c>
    </row>
    <row r="47" spans="1:22" x14ac:dyDescent="0.25">
      <c r="A47">
        <v>2000</v>
      </c>
      <c r="B47">
        <v>26</v>
      </c>
      <c r="C47">
        <v>30</v>
      </c>
      <c r="D47">
        <v>1970</v>
      </c>
      <c r="E47" s="274">
        <v>22253.819480122173</v>
      </c>
      <c r="F47" s="274">
        <v>16697.038065649602</v>
      </c>
      <c r="G47" s="274">
        <v>3514.6929261494829</v>
      </c>
      <c r="H47" s="275">
        <v>42465.550471921262</v>
      </c>
      <c r="I47" s="274">
        <v>450306</v>
      </c>
      <c r="J47" s="245">
        <v>49.41932703566502</v>
      </c>
      <c r="K47" s="245">
        <v>37.079315100508545</v>
      </c>
      <c r="M47" s="245">
        <v>94.303763378505423</v>
      </c>
      <c r="N47" s="245">
        <v>1507.2894745877832</v>
      </c>
      <c r="O47" s="245">
        <v>1130.9191105655107</v>
      </c>
      <c r="P47" s="245">
        <v>238.05619789112123</v>
      </c>
      <c r="Q47" s="245">
        <v>2876.2647830444153</v>
      </c>
    </row>
    <row r="48" spans="1:22" x14ac:dyDescent="0.25">
      <c r="A48">
        <v>2001</v>
      </c>
      <c r="B48">
        <v>26</v>
      </c>
      <c r="C48">
        <v>31</v>
      </c>
      <c r="D48">
        <v>1970</v>
      </c>
      <c r="E48" s="274">
        <v>19693.888234843103</v>
      </c>
      <c r="F48" s="274">
        <v>17277.672083358782</v>
      </c>
      <c r="G48" s="274">
        <v>4021.4396817981205</v>
      </c>
      <c r="H48" s="277">
        <v>40993</v>
      </c>
      <c r="I48" s="277">
        <v>451001</v>
      </c>
      <c r="J48" s="245">
        <v>43.667061125902386</v>
      </c>
      <c r="K48" s="245">
        <v>38.309609254433546</v>
      </c>
      <c r="M48" s="245">
        <v>90.893368307387334</v>
      </c>
      <c r="N48" s="245">
        <v>1375.5124254659252</v>
      </c>
      <c r="O48" s="245">
        <v>1206.7526915146568</v>
      </c>
      <c r="P48" s="245">
        <v>280.87598470211992</v>
      </c>
      <c r="Q48" s="245">
        <v>2863.141101682701</v>
      </c>
    </row>
    <row r="49" spans="1:17" x14ac:dyDescent="0.25">
      <c r="A49">
        <v>2002</v>
      </c>
      <c r="B49">
        <v>26</v>
      </c>
      <c r="C49">
        <v>32</v>
      </c>
      <c r="D49">
        <v>1970</v>
      </c>
      <c r="E49" s="274">
        <v>18153.191617527344</v>
      </c>
      <c r="F49" s="274">
        <v>18150.156026188746</v>
      </c>
      <c r="G49" s="274">
        <v>4346.6523562839038</v>
      </c>
      <c r="H49" s="277">
        <v>40650</v>
      </c>
      <c r="I49" s="277">
        <v>451557.5</v>
      </c>
      <c r="J49" s="245">
        <v>40.201284703558997</v>
      </c>
      <c r="K49" s="245">
        <v>40.194562212317919</v>
      </c>
      <c r="M49" s="245">
        <v>90.021758026386451</v>
      </c>
      <c r="N49" s="245">
        <v>1306.5417528656674</v>
      </c>
      <c r="O49" s="245">
        <v>1306.3232719003324</v>
      </c>
      <c r="P49" s="245">
        <v>312.84211109155945</v>
      </c>
      <c r="Q49" s="245">
        <v>2925.7071358575595</v>
      </c>
    </row>
    <row r="50" spans="1:17" x14ac:dyDescent="0.25">
      <c r="A50">
        <v>2003</v>
      </c>
      <c r="B50">
        <v>26</v>
      </c>
      <c r="C50">
        <v>33</v>
      </c>
      <c r="D50">
        <v>1970</v>
      </c>
      <c r="E50" s="274">
        <v>16489.241087536131</v>
      </c>
      <c r="F50" s="274">
        <v>18257.627454228204</v>
      </c>
      <c r="G50" s="274">
        <v>4590.5266257386611</v>
      </c>
      <c r="H50" s="274">
        <v>39337.395167502989</v>
      </c>
      <c r="I50" s="274">
        <v>455377</v>
      </c>
      <c r="J50" s="245">
        <v>36.210087658217546</v>
      </c>
      <c r="K50" s="245">
        <v>40.093433472108174</v>
      </c>
      <c r="M50" s="245">
        <v>86.384238043429932</v>
      </c>
      <c r="N50" s="245">
        <v>1213.0379365502879</v>
      </c>
      <c r="O50" s="245">
        <v>1343.1300213156239</v>
      </c>
      <c r="P50" s="245">
        <v>337.70401658899141</v>
      </c>
      <c r="Q50" s="245">
        <v>2893.8719744549026</v>
      </c>
    </row>
    <row r="51" spans="1:17" x14ac:dyDescent="0.25">
      <c r="A51">
        <v>2004</v>
      </c>
      <c r="B51">
        <v>26</v>
      </c>
      <c r="C51">
        <v>34</v>
      </c>
      <c r="D51">
        <v>1970</v>
      </c>
      <c r="E51" s="274">
        <v>15410.921081121529</v>
      </c>
      <c r="F51" s="274">
        <v>17283.90268174692</v>
      </c>
      <c r="G51" s="274">
        <v>5071.1762371315535</v>
      </c>
      <c r="H51" s="274">
        <v>37766</v>
      </c>
      <c r="I51" s="274">
        <v>461884</v>
      </c>
      <c r="J51" s="245">
        <v>33.365349484116201</v>
      </c>
      <c r="K51" s="245">
        <v>37.420440374091591</v>
      </c>
      <c r="M51" s="245">
        <v>81.765118514605405</v>
      </c>
      <c r="N51" s="245">
        <v>1151.1045572020089</v>
      </c>
      <c r="O51" s="245">
        <v>1291.0051929061599</v>
      </c>
      <c r="P51" s="245">
        <v>378.78683864571758</v>
      </c>
      <c r="Q51" s="245">
        <v>2820.8965887538866</v>
      </c>
    </row>
    <row r="52" spans="1:17" x14ac:dyDescent="0.25">
      <c r="A52">
        <v>2005</v>
      </c>
      <c r="B52">
        <v>26</v>
      </c>
      <c r="C52">
        <v>35</v>
      </c>
      <c r="D52">
        <v>1970</v>
      </c>
      <c r="E52" s="274">
        <v>13624.736771283131</v>
      </c>
      <c r="F52" s="274">
        <v>15648.928225242207</v>
      </c>
      <c r="G52" s="274">
        <v>5178.3350034746618</v>
      </c>
      <c r="H52" s="274">
        <v>34452</v>
      </c>
      <c r="I52" s="274">
        <v>464903.5</v>
      </c>
      <c r="J52" s="245">
        <v>29.306591091018095</v>
      </c>
      <c r="K52" s="245">
        <v>33.660594564769262</v>
      </c>
      <c r="M52" s="245">
        <v>74.105701505796361</v>
      </c>
      <c r="N52" s="245">
        <v>1040.3839837311423</v>
      </c>
      <c r="O52" s="245">
        <v>1194.9511070493088</v>
      </c>
      <c r="P52" s="245">
        <v>395.41731267531969</v>
      </c>
      <c r="Q52" s="245">
        <v>2630.7524034557709</v>
      </c>
    </row>
    <row r="53" spans="1:17" x14ac:dyDescent="0.25">
      <c r="A53">
        <v>2006</v>
      </c>
      <c r="B53">
        <v>26</v>
      </c>
      <c r="C53">
        <v>36</v>
      </c>
      <c r="D53">
        <v>1970</v>
      </c>
      <c r="E53" s="274">
        <v>11645.965976767695</v>
      </c>
      <c r="F53" s="274">
        <v>14049.16364685231</v>
      </c>
      <c r="G53" s="274">
        <v>5321.8703763799967</v>
      </c>
      <c r="H53" s="274">
        <v>31017</v>
      </c>
      <c r="I53" s="274">
        <v>466778</v>
      </c>
      <c r="J53" s="245">
        <v>24.949689095817916</v>
      </c>
      <c r="K53" s="245">
        <v>30.098170108386235</v>
      </c>
      <c r="M53" s="245">
        <v>66.449147132041347</v>
      </c>
      <c r="N53" s="245">
        <v>910.66365199735401</v>
      </c>
      <c r="O53" s="245">
        <v>1098.5832089560977</v>
      </c>
      <c r="P53" s="245">
        <v>416.14700936605817</v>
      </c>
      <c r="Q53" s="245">
        <v>2425.393870319509</v>
      </c>
    </row>
    <row r="54" spans="1:17" x14ac:dyDescent="0.25">
      <c r="A54">
        <v>2007</v>
      </c>
      <c r="B54">
        <v>26</v>
      </c>
      <c r="C54">
        <v>37</v>
      </c>
      <c r="D54">
        <v>1970</v>
      </c>
      <c r="E54" s="274">
        <v>9183.8894557931635</v>
      </c>
      <c r="F54" s="274">
        <v>11948.097773612077</v>
      </c>
      <c r="G54" s="274">
        <v>5093.3063882953511</v>
      </c>
      <c r="H54" s="274">
        <v>26225.293617700594</v>
      </c>
      <c r="I54" s="274">
        <v>469896</v>
      </c>
      <c r="J54" s="245">
        <v>19.544515075236145</v>
      </c>
      <c r="K54" s="245">
        <v>25.427111049279151</v>
      </c>
      <c r="M54" s="245">
        <v>55.810846693099315</v>
      </c>
      <c r="N54" s="245">
        <v>732.91931532135538</v>
      </c>
      <c r="O54" s="245">
        <v>953.51666434796823</v>
      </c>
      <c r="P54" s="245">
        <v>406.47077132190026</v>
      </c>
      <c r="Q54" s="245">
        <v>2092.9067509912243</v>
      </c>
    </row>
    <row r="55" spans="1:17" x14ac:dyDescent="0.25">
      <c r="A55">
        <v>2008</v>
      </c>
      <c r="B55">
        <v>26</v>
      </c>
      <c r="C55">
        <v>38</v>
      </c>
      <c r="D55">
        <v>1970</v>
      </c>
      <c r="E55" s="274">
        <v>7688</v>
      </c>
      <c r="F55" s="274">
        <v>10197</v>
      </c>
      <c r="G55" s="274">
        <v>4855</v>
      </c>
      <c r="H55" s="274">
        <v>22740</v>
      </c>
      <c r="I55" s="274">
        <v>474210.5</v>
      </c>
      <c r="J55" s="245">
        <v>16.212209556726389</v>
      </c>
      <c r="K55" s="245">
        <v>21.503108851448882</v>
      </c>
      <c r="M55" s="245">
        <v>47.95338778875626</v>
      </c>
      <c r="N55" s="245">
        <v>624.17006793396592</v>
      </c>
      <c r="O55" s="245">
        <v>827.86969078078198</v>
      </c>
      <c r="P55" s="245">
        <v>394.16567115236808</v>
      </c>
      <c r="Q55" s="245">
        <v>1846.205429867116</v>
      </c>
    </row>
    <row r="56" spans="1:17" x14ac:dyDescent="0.25">
      <c r="A56">
        <v>2009</v>
      </c>
      <c r="B56">
        <v>26</v>
      </c>
      <c r="C56">
        <v>39</v>
      </c>
      <c r="D56">
        <v>1970</v>
      </c>
      <c r="E56" s="274">
        <v>6149</v>
      </c>
      <c r="F56" s="274">
        <v>7788</v>
      </c>
      <c r="G56" s="274">
        <v>3839</v>
      </c>
      <c r="H56" s="274">
        <v>17776</v>
      </c>
      <c r="I56" s="274">
        <v>476913</v>
      </c>
      <c r="J56" s="245">
        <v>12.893336939861149</v>
      </c>
      <c r="K56" s="245">
        <v>16.330022456926109</v>
      </c>
      <c r="M56" s="245">
        <v>37.273045607899128</v>
      </c>
      <c r="N56" s="245">
        <v>509.28680912451534</v>
      </c>
      <c r="O56" s="245">
        <v>645.03588704858134</v>
      </c>
      <c r="P56" s="245">
        <v>317.96260533891922</v>
      </c>
      <c r="Q56" s="245">
        <v>1472.2853015120156</v>
      </c>
    </row>
    <row r="57" spans="1:17" x14ac:dyDescent="0.25">
      <c r="A57">
        <v>2010</v>
      </c>
      <c r="B57">
        <v>26</v>
      </c>
      <c r="C57">
        <v>40</v>
      </c>
      <c r="D57">
        <v>1970</v>
      </c>
      <c r="E57" s="274">
        <v>4768</v>
      </c>
      <c r="F57" s="274">
        <v>5837</v>
      </c>
      <c r="G57" s="274">
        <v>2939</v>
      </c>
      <c r="H57" s="274">
        <v>13544</v>
      </c>
      <c r="I57" s="274">
        <v>478958.5</v>
      </c>
      <c r="J57" s="245">
        <v>9.9549334650079295</v>
      </c>
      <c r="K57" s="245">
        <v>12.186859613098003</v>
      </c>
      <c r="M57" s="245">
        <v>28.278024087681921</v>
      </c>
      <c r="N57" s="245">
        <v>403.17480533282117</v>
      </c>
      <c r="O57" s="245">
        <v>493.5678143304691</v>
      </c>
      <c r="P57" s="245">
        <v>248.51735588782745</v>
      </c>
      <c r="Q57" s="245">
        <v>1145.2599755511178</v>
      </c>
    </row>
    <row r="58" spans="1:17" x14ac:dyDescent="0.25">
      <c r="A58">
        <v>2011</v>
      </c>
      <c r="B58">
        <v>26</v>
      </c>
      <c r="C58">
        <v>41</v>
      </c>
      <c r="D58">
        <v>1970</v>
      </c>
      <c r="E58" s="274">
        <v>3516</v>
      </c>
      <c r="F58" s="274">
        <v>3906</v>
      </c>
      <c r="G58" s="274">
        <v>2232</v>
      </c>
      <c r="H58" s="274">
        <v>9654</v>
      </c>
      <c r="I58" s="274">
        <v>479673.5</v>
      </c>
      <c r="J58" s="245">
        <v>7.3299859175043025</v>
      </c>
      <c r="K58" s="245">
        <v>8.1430389629612652</v>
      </c>
      <c r="M58" s="245">
        <v>20.126190002157717</v>
      </c>
      <c r="N58" s="245">
        <v>304.19441557642858</v>
      </c>
      <c r="O58" s="245">
        <v>337.93611696289253</v>
      </c>
      <c r="P58" s="245">
        <v>193.10635255022427</v>
      </c>
      <c r="Q58" s="245">
        <v>835.23688508954524</v>
      </c>
    </row>
    <row r="59" spans="1:17" x14ac:dyDescent="0.25">
      <c r="A59">
        <v>2012</v>
      </c>
      <c r="B59">
        <v>26</v>
      </c>
      <c r="C59">
        <v>42</v>
      </c>
      <c r="D59">
        <v>1970</v>
      </c>
      <c r="E59" s="274">
        <v>2371</v>
      </c>
      <c r="F59" s="274">
        <v>2440</v>
      </c>
      <c r="G59" s="274">
        <v>1339</v>
      </c>
      <c r="H59" s="274">
        <v>6150</v>
      </c>
      <c r="I59" s="274">
        <v>486228</v>
      </c>
      <c r="J59" s="245">
        <v>4.8763131699531908</v>
      </c>
      <c r="K59" s="245">
        <v>5.0182219041272811</v>
      </c>
      <c r="M59" s="245">
        <v>12.648387176386388</v>
      </c>
      <c r="N59" s="245">
        <v>207.24330972301061</v>
      </c>
      <c r="O59" s="245">
        <v>213.27443092540943</v>
      </c>
      <c r="P59" s="245">
        <v>117.03871434800135</v>
      </c>
      <c r="Q59" s="245">
        <v>537.55645499642151</v>
      </c>
    </row>
    <row r="60" spans="1:17" x14ac:dyDescent="0.25">
      <c r="A60">
        <v>2013</v>
      </c>
      <c r="B60">
        <v>26</v>
      </c>
      <c r="C60">
        <v>43</v>
      </c>
      <c r="D60">
        <v>1970</v>
      </c>
      <c r="E60">
        <v>1548</v>
      </c>
      <c r="F60">
        <v>1532</v>
      </c>
      <c r="G60">
        <v>809</v>
      </c>
      <c r="H60">
        <v>3889</v>
      </c>
      <c r="I60" s="274">
        <v>487802</v>
      </c>
      <c r="J60" s="245">
        <v>3.1734187231704665</v>
      </c>
      <c r="K60" s="245">
        <v>3.1406185296493248</v>
      </c>
      <c r="M60" s="245">
        <v>7.9724970377325226</v>
      </c>
      <c r="N60" s="245">
        <v>138.04371445791529</v>
      </c>
      <c r="O60" s="245">
        <v>136.61690603974563</v>
      </c>
      <c r="P60" s="245">
        <v>72.1430006437038</v>
      </c>
      <c r="Q60" s="245">
        <v>346.80362114136472</v>
      </c>
    </row>
    <row r="61" spans="1:17" x14ac:dyDescent="0.25">
      <c r="A61" s="131">
        <v>2014</v>
      </c>
      <c r="B61">
        <v>26</v>
      </c>
      <c r="C61">
        <v>44</v>
      </c>
      <c r="D61">
        <v>1970</v>
      </c>
      <c r="E61">
        <v>980</v>
      </c>
      <c r="F61">
        <v>912</v>
      </c>
      <c r="G61">
        <v>419</v>
      </c>
      <c r="H61">
        <v>2311</v>
      </c>
      <c r="I61" s="274">
        <v>493513.5</v>
      </c>
      <c r="J61" s="245">
        <v>1.9857612810997063</v>
      </c>
      <c r="K61" s="245">
        <v>1.8479737636356453</v>
      </c>
      <c r="M61" s="245">
        <v>4.682749306756552</v>
      </c>
      <c r="N61">
        <v>88.366377008936936</v>
      </c>
      <c r="O61">
        <v>82.234832481786214</v>
      </c>
      <c r="P61">
        <v>37.781134659943447</v>
      </c>
      <c r="Q61">
        <v>208.38234415066657</v>
      </c>
    </row>
    <row r="62" spans="1:17" x14ac:dyDescent="0.25">
      <c r="A62" s="83">
        <v>2015</v>
      </c>
      <c r="B62" s="83">
        <v>26</v>
      </c>
      <c r="C62" s="83">
        <v>45</v>
      </c>
      <c r="D62" s="83">
        <v>1970</v>
      </c>
      <c r="E62" s="83">
        <v>604</v>
      </c>
      <c r="F62" s="83">
        <v>477</v>
      </c>
      <c r="G62" s="83">
        <v>205</v>
      </c>
      <c r="H62" s="83">
        <v>1286</v>
      </c>
      <c r="I62" s="83">
        <v>493724</v>
      </c>
      <c r="J62" s="83">
        <v>1.2233555589762701</v>
      </c>
      <c r="K62" s="83">
        <v>0.96612682389351134</v>
      </c>
      <c r="M62" s="83">
        <v>2.6046941206017937</v>
      </c>
      <c r="N62">
        <v>55.662677933420291</v>
      </c>
      <c r="O62">
        <v>43.958770487154766</v>
      </c>
      <c r="P62">
        <v>18.892134066806555</v>
      </c>
      <c r="Q62">
        <v>118.51358248738161</v>
      </c>
    </row>
    <row r="63" spans="1:17" x14ac:dyDescent="0.25">
      <c r="A63">
        <v>2016</v>
      </c>
      <c r="B63" s="131">
        <v>26</v>
      </c>
      <c r="C63">
        <v>46</v>
      </c>
      <c r="D63">
        <v>1970</v>
      </c>
      <c r="E63">
        <v>452</v>
      </c>
      <c r="F63">
        <v>280</v>
      </c>
      <c r="G63">
        <v>106</v>
      </c>
      <c r="H63">
        <v>838</v>
      </c>
      <c r="I63">
        <v>493396.5</v>
      </c>
      <c r="J63">
        <v>0.91609891841551372</v>
      </c>
      <c r="K63">
        <v>0.56749490521315005</v>
      </c>
      <c r="M63">
        <v>1.6984311806022137</v>
      </c>
      <c r="N63">
        <v>42.598599706321387</v>
      </c>
      <c r="O63">
        <v>26.388513092411475</v>
      </c>
      <c r="P63">
        <v>9.98993709927006</v>
      </c>
      <c r="Q63">
        <v>78.977049898002932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7"/>
  <sheetViews>
    <sheetView topLeftCell="S4" workbookViewId="0">
      <selection activeCell="AE33" sqref="AE33"/>
    </sheetView>
  </sheetViews>
  <sheetFormatPr defaultRowHeight="15" x14ac:dyDescent="0.25"/>
  <cols>
    <col min="20" max="22" width="11.42578125" bestFit="1" customWidth="1"/>
  </cols>
  <sheetData>
    <row r="1" spans="1:25" x14ac:dyDescent="0.25">
      <c r="A1">
        <v>1966</v>
      </c>
      <c r="B1">
        <v>26</v>
      </c>
      <c r="C1">
        <v>16</v>
      </c>
      <c r="D1">
        <v>1950</v>
      </c>
      <c r="E1" s="274">
        <v>3457.2992058683531</v>
      </c>
      <c r="F1" s="274">
        <v>452.56887401308626</v>
      </c>
      <c r="G1" s="274">
        <v>13.030724118058952</v>
      </c>
      <c r="H1" s="275">
        <v>3922.8988039994983</v>
      </c>
      <c r="I1" s="274">
        <v>398926.7</v>
      </c>
      <c r="J1" s="245">
        <v>8.66650240725515</v>
      </c>
      <c r="K1" s="245">
        <v>1.1344662415754228</v>
      </c>
      <c r="M1" s="245">
        <v>9.8336331060305024</v>
      </c>
      <c r="N1" s="245">
        <v>142.99728971970998</v>
      </c>
      <c r="O1" s="245">
        <v>18.718692985994476</v>
      </c>
      <c r="P1" s="245">
        <v>0.53896354379882994</v>
      </c>
      <c r="Q1" s="245">
        <v>162.25494624950329</v>
      </c>
      <c r="S1" t="s">
        <v>350</v>
      </c>
    </row>
    <row r="2" spans="1:25" x14ac:dyDescent="0.25">
      <c r="A2">
        <v>1967</v>
      </c>
      <c r="B2">
        <v>26</v>
      </c>
      <c r="C2">
        <v>17</v>
      </c>
      <c r="D2">
        <v>1950</v>
      </c>
      <c r="E2" s="274">
        <v>6498.8441402254803</v>
      </c>
      <c r="F2" s="274">
        <v>1270.0080970668819</v>
      </c>
      <c r="G2" s="274">
        <v>45.057464202619904</v>
      </c>
      <c r="H2" s="275">
        <v>7813.9097014949821</v>
      </c>
      <c r="I2" s="274">
        <v>398226.9</v>
      </c>
      <c r="J2" s="245">
        <v>16.319450394299029</v>
      </c>
      <c r="K2" s="245">
        <v>3.1891569782625981</v>
      </c>
      <c r="M2" s="245">
        <v>19.621752577475259</v>
      </c>
      <c r="N2" s="245">
        <v>285.59038190023301</v>
      </c>
      <c r="O2" s="245">
        <v>55.810247119595466</v>
      </c>
      <c r="P2" s="245">
        <v>1.9800410859885362</v>
      </c>
      <c r="Q2" s="245">
        <v>343.38067010581705</v>
      </c>
      <c r="T2">
        <v>1950</v>
      </c>
      <c r="U2">
        <v>1960</v>
      </c>
      <c r="V2">
        <v>1970</v>
      </c>
    </row>
    <row r="3" spans="1:25" x14ac:dyDescent="0.25">
      <c r="A3">
        <v>1968</v>
      </c>
      <c r="B3">
        <v>26</v>
      </c>
      <c r="C3">
        <v>18</v>
      </c>
      <c r="D3">
        <v>1950</v>
      </c>
      <c r="E3" s="274">
        <v>11179.238033537564</v>
      </c>
      <c r="F3" s="274">
        <v>2417.4317128213061</v>
      </c>
      <c r="G3" s="274">
        <v>535.1225741232754</v>
      </c>
      <c r="H3" s="275">
        <v>14131.792320482145</v>
      </c>
      <c r="I3" s="274">
        <v>397437</v>
      </c>
      <c r="J3" s="245">
        <v>28.128327341283182</v>
      </c>
      <c r="K3" s="245">
        <v>6.0825532419510671</v>
      </c>
      <c r="M3" s="245">
        <v>35.557314292534784</v>
      </c>
      <c r="N3" s="245">
        <v>520.37405581373889</v>
      </c>
      <c r="O3" s="245">
        <v>112.52723497609475</v>
      </c>
      <c r="P3" s="245">
        <v>24.909023622059834</v>
      </c>
      <c r="Q3" s="245">
        <v>657.8103144118935</v>
      </c>
      <c r="S3">
        <v>13</v>
      </c>
      <c r="T3" s="245">
        <v>6.2487201247368902E-4</v>
      </c>
      <c r="U3" s="245">
        <v>9.4805376412896388E-5</v>
      </c>
      <c r="V3" s="245">
        <v>0</v>
      </c>
    </row>
    <row r="4" spans="1:25" x14ac:dyDescent="0.25">
      <c r="A4">
        <v>1969</v>
      </c>
      <c r="B4">
        <v>26</v>
      </c>
      <c r="C4">
        <v>19</v>
      </c>
      <c r="D4">
        <v>1950</v>
      </c>
      <c r="E4" s="274">
        <v>17353.774549481313</v>
      </c>
      <c r="F4" s="274">
        <v>4410.3442582117314</v>
      </c>
      <c r="G4" s="274">
        <v>1033.5220893175588</v>
      </c>
      <c r="H4" s="275">
        <v>22797.640897010602</v>
      </c>
      <c r="I4" s="274">
        <v>396647</v>
      </c>
      <c r="J4" s="245">
        <v>43.751180645463883</v>
      </c>
      <c r="K4" s="245">
        <v>11.119066218102573</v>
      </c>
      <c r="M4" s="245">
        <v>57.475893923338894</v>
      </c>
      <c r="N4" s="245">
        <v>853.14802258654572</v>
      </c>
      <c r="O4" s="245">
        <v>216.82179125300016</v>
      </c>
      <c r="P4" s="245">
        <v>50.810117665562572</v>
      </c>
      <c r="Q4" s="245">
        <v>1120.7799315051084</v>
      </c>
      <c r="S4">
        <v>14</v>
      </c>
      <c r="T4" s="245">
        <v>4.9928876315688302E-5</v>
      </c>
      <c r="U4" s="245">
        <v>1.1630458325041667E-3</v>
      </c>
      <c r="V4" s="245">
        <v>0</v>
      </c>
    </row>
    <row r="5" spans="1:25" x14ac:dyDescent="0.25">
      <c r="A5">
        <v>1970</v>
      </c>
      <c r="B5">
        <v>26</v>
      </c>
      <c r="C5">
        <v>20</v>
      </c>
      <c r="D5">
        <v>1950</v>
      </c>
      <c r="E5" s="274">
        <v>24612.501920826959</v>
      </c>
      <c r="F5" s="274">
        <v>7048.3399779030415</v>
      </c>
      <c r="G5" s="274">
        <v>1906.8314668197356</v>
      </c>
      <c r="H5" s="275">
        <v>33567.673365549737</v>
      </c>
      <c r="I5" s="274">
        <v>395943.8</v>
      </c>
      <c r="J5" s="245">
        <v>62.161604553037471</v>
      </c>
      <c r="K5" s="245">
        <v>17.801364683328899</v>
      </c>
      <c r="M5" s="245">
        <v>84.778883683870646</v>
      </c>
      <c r="N5" s="245">
        <v>1274.3128933372682</v>
      </c>
      <c r="O5" s="245">
        <v>364.92797600824241</v>
      </c>
      <c r="P5" s="245">
        <v>98.726246173837254</v>
      </c>
      <c r="Q5" s="245">
        <v>1737.9671155193482</v>
      </c>
      <c r="S5">
        <v>15</v>
      </c>
      <c r="T5" s="245">
        <v>9.7507556835654764E-4</v>
      </c>
      <c r="U5" s="245">
        <v>8.6267841534631781E-3</v>
      </c>
      <c r="V5" s="245">
        <v>0</v>
      </c>
    </row>
    <row r="6" spans="1:25" x14ac:dyDescent="0.25">
      <c r="A6">
        <v>1971</v>
      </c>
      <c r="B6">
        <v>26</v>
      </c>
      <c r="C6">
        <v>21</v>
      </c>
      <c r="D6">
        <v>1950</v>
      </c>
      <c r="E6" s="274">
        <v>31217.135144996588</v>
      </c>
      <c r="F6" s="274">
        <v>10134.481667021733</v>
      </c>
      <c r="G6" s="274">
        <v>3036.7114641301496</v>
      </c>
      <c r="H6" s="275">
        <v>44388.328276148473</v>
      </c>
      <c r="I6" s="274">
        <v>394994.1</v>
      </c>
      <c r="J6" s="245">
        <v>79.031902362583622</v>
      </c>
      <c r="K6" s="245">
        <v>25.657298848316302</v>
      </c>
      <c r="M6" s="245">
        <v>112.37719316857765</v>
      </c>
      <c r="N6" s="245">
        <v>1699.1859007955479</v>
      </c>
      <c r="O6" s="245">
        <v>551.63192523880048</v>
      </c>
      <c r="P6" s="245">
        <v>165.291827090071</v>
      </c>
      <c r="Q6" s="245">
        <v>2416.1096531244193</v>
      </c>
      <c r="S6">
        <v>16</v>
      </c>
      <c r="T6" s="245">
        <v>3.2664457199929088E-2</v>
      </c>
      <c r="U6" s="245">
        <v>4.1580177724815197E-2</v>
      </c>
      <c r="V6" s="245">
        <v>4.9075025951192831E-3</v>
      </c>
    </row>
    <row r="7" spans="1:25" x14ac:dyDescent="0.25">
      <c r="A7">
        <v>1972</v>
      </c>
      <c r="B7">
        <v>26</v>
      </c>
      <c r="C7">
        <v>22</v>
      </c>
      <c r="D7">
        <v>1950</v>
      </c>
      <c r="E7" s="274">
        <v>35643.919999999998</v>
      </c>
      <c r="F7" s="274">
        <v>13721.98</v>
      </c>
      <c r="G7" s="274">
        <v>4316.66</v>
      </c>
      <c r="H7" s="275">
        <v>53682.559999999998</v>
      </c>
      <c r="I7" s="274">
        <v>393357.8</v>
      </c>
      <c r="J7" s="245">
        <v>90.614499064210747</v>
      </c>
      <c r="K7" s="245">
        <v>34.884219913778239</v>
      </c>
      <c r="M7" s="245">
        <v>136.47259568769195</v>
      </c>
      <c r="N7" s="245">
        <v>2038.8262289447418</v>
      </c>
      <c r="O7" s="245">
        <v>784.89494806001039</v>
      </c>
      <c r="P7" s="245">
        <v>246.91222596831687</v>
      </c>
      <c r="Q7" s="245">
        <v>3070.6334029730688</v>
      </c>
      <c r="S7">
        <v>17</v>
      </c>
      <c r="T7" s="245">
        <v>0.11314520491363064</v>
      </c>
      <c r="U7" s="245">
        <v>0.14327510174383065</v>
      </c>
      <c r="V7" s="245">
        <v>1.7940193299905531E-2</v>
      </c>
    </row>
    <row r="8" spans="1:25" x14ac:dyDescent="0.25">
      <c r="A8">
        <v>1973</v>
      </c>
      <c r="B8">
        <v>26</v>
      </c>
      <c r="C8">
        <v>23</v>
      </c>
      <c r="D8">
        <v>1950</v>
      </c>
      <c r="E8" s="274">
        <v>36681.170992040381</v>
      </c>
      <c r="F8" s="274">
        <v>17369.451588731539</v>
      </c>
      <c r="G8" s="274">
        <v>5765.383026244107</v>
      </c>
      <c r="H8" s="275">
        <v>59816.005607016035</v>
      </c>
      <c r="I8" s="274">
        <v>392897</v>
      </c>
      <c r="J8" s="245">
        <v>93.360781558628304</v>
      </c>
      <c r="K8" s="245">
        <v>44.208664328644758</v>
      </c>
      <c r="M8" s="245">
        <v>152.24347757049821</v>
      </c>
      <c r="N8" s="245">
        <v>2193.9783666277654</v>
      </c>
      <c r="O8" s="245">
        <v>1038.9036117231519</v>
      </c>
      <c r="P8" s="245">
        <v>344.83974455579073</v>
      </c>
      <c r="Q8" s="245">
        <v>3577.7217229067082</v>
      </c>
      <c r="S8">
        <v>18</v>
      </c>
      <c r="T8" s="245">
        <v>1.3464337093005316</v>
      </c>
      <c r="U8" s="245">
        <v>0.76429236170527814</v>
      </c>
      <c r="V8" s="245">
        <v>8.4611559387655022E-2</v>
      </c>
    </row>
    <row r="9" spans="1:25" x14ac:dyDescent="0.25">
      <c r="A9">
        <v>1974</v>
      </c>
      <c r="B9">
        <v>26</v>
      </c>
      <c r="C9">
        <v>24</v>
      </c>
      <c r="D9">
        <v>1950</v>
      </c>
      <c r="E9" s="274">
        <v>35094.161602472122</v>
      </c>
      <c r="F9" s="274">
        <v>20666.451946144556</v>
      </c>
      <c r="G9" s="274">
        <v>7079.7595929081726</v>
      </c>
      <c r="H9" s="275">
        <v>62840.373141524848</v>
      </c>
      <c r="I9" s="274">
        <v>392454.9</v>
      </c>
      <c r="J9" s="245">
        <v>89.422151698124097</v>
      </c>
      <c r="K9" s="245">
        <v>52.659431557981712</v>
      </c>
      <c r="M9" s="245">
        <v>160.1212601537778</v>
      </c>
      <c r="N9" s="245">
        <v>2190.8427166040406</v>
      </c>
      <c r="O9" s="245">
        <v>1290.156073170552</v>
      </c>
      <c r="P9" s="245">
        <v>441.9720839929638</v>
      </c>
      <c r="Q9" s="245">
        <v>3922.970873767556</v>
      </c>
      <c r="S9">
        <v>19</v>
      </c>
      <c r="T9" s="245">
        <v>2.6056470597724397</v>
      </c>
      <c r="U9" s="245">
        <v>1.3142977770685</v>
      </c>
      <c r="V9" s="245">
        <v>0.25831430016534473</v>
      </c>
      <c r="Y9" s="143" t="s">
        <v>366</v>
      </c>
    </row>
    <row r="10" spans="1:25" x14ac:dyDescent="0.25">
      <c r="A10">
        <v>1975</v>
      </c>
      <c r="B10">
        <v>26</v>
      </c>
      <c r="C10">
        <v>25</v>
      </c>
      <c r="D10">
        <v>1950</v>
      </c>
      <c r="E10" s="274">
        <v>30078.965217048208</v>
      </c>
      <c r="F10" s="274">
        <v>22092.254843407318</v>
      </c>
      <c r="G10" s="274">
        <v>8182.3109185979283</v>
      </c>
      <c r="H10" s="275">
        <v>60353.530979053452</v>
      </c>
      <c r="I10" s="274">
        <v>392003.7</v>
      </c>
      <c r="J10" s="245">
        <v>76.731329875325684</v>
      </c>
      <c r="K10" s="245">
        <v>56.35726102434063</v>
      </c>
      <c r="M10" s="245">
        <v>153.9616360229596</v>
      </c>
      <c r="N10" s="245">
        <v>1956.6489118208049</v>
      </c>
      <c r="O10" s="245">
        <v>1437.110156120686</v>
      </c>
      <c r="P10" s="245">
        <v>532.26265064397899</v>
      </c>
      <c r="Q10" s="245">
        <v>3926.0217185854699</v>
      </c>
      <c r="S10">
        <v>20</v>
      </c>
      <c r="T10" s="245">
        <v>4.8159144475042561</v>
      </c>
      <c r="U10" s="245">
        <v>2.0345385012745258</v>
      </c>
      <c r="V10" s="245">
        <v>0.5104262235663235</v>
      </c>
      <c r="Y10" s="147" t="s">
        <v>351</v>
      </c>
    </row>
    <row r="11" spans="1:25" x14ac:dyDescent="0.25">
      <c r="A11">
        <v>1976</v>
      </c>
      <c r="B11">
        <v>26</v>
      </c>
      <c r="C11">
        <v>26</v>
      </c>
      <c r="D11">
        <v>1950</v>
      </c>
      <c r="E11" s="274">
        <v>24516.519870964756</v>
      </c>
      <c r="F11" s="274">
        <v>22678.60556670466</v>
      </c>
      <c r="G11" s="274">
        <v>9143.0868594325984</v>
      </c>
      <c r="H11" s="275">
        <v>56338.212297102014</v>
      </c>
      <c r="I11" s="274">
        <v>391555</v>
      </c>
      <c r="J11" s="245">
        <v>62.613221312369276</v>
      </c>
      <c r="K11" s="245">
        <v>57.919335895863057</v>
      </c>
      <c r="M11" s="245">
        <v>143.88326620041121</v>
      </c>
      <c r="N11" s="245">
        <v>1659.2503647777858</v>
      </c>
      <c r="O11" s="245">
        <v>1534.8624012403709</v>
      </c>
      <c r="P11" s="245">
        <v>618.79378829274015</v>
      </c>
      <c r="Q11" s="245">
        <v>3812.9065543108973</v>
      </c>
      <c r="S11">
        <v>21</v>
      </c>
      <c r="T11" s="245">
        <v>7.6879919576777214</v>
      </c>
      <c r="U11" s="245">
        <v>3.1083739561473029</v>
      </c>
      <c r="V11" s="245">
        <v>0.9062459192817035</v>
      </c>
    </row>
    <row r="12" spans="1:25" x14ac:dyDescent="0.25">
      <c r="A12">
        <v>1977</v>
      </c>
      <c r="B12">
        <v>26</v>
      </c>
      <c r="C12">
        <v>27</v>
      </c>
      <c r="D12">
        <v>1950</v>
      </c>
      <c r="E12" s="274">
        <v>19815.96466292414</v>
      </c>
      <c r="F12" s="274">
        <v>21348.377953532447</v>
      </c>
      <c r="G12" s="274">
        <v>9435.6842392922426</v>
      </c>
      <c r="H12" s="275">
        <v>50600.026855748831</v>
      </c>
      <c r="I12" s="274">
        <v>391128.3</v>
      </c>
      <c r="J12" s="245">
        <v>50.663592133129058</v>
      </c>
      <c r="K12" s="245">
        <v>54.581522108045995</v>
      </c>
      <c r="M12" s="245">
        <v>129.36938302789349</v>
      </c>
      <c r="N12" s="245">
        <v>1393.2487836610492</v>
      </c>
      <c r="O12" s="245">
        <v>1500.9918579712648</v>
      </c>
      <c r="P12" s="245">
        <v>663.41739163475688</v>
      </c>
      <c r="Q12" s="245">
        <v>3557.658033267071</v>
      </c>
      <c r="S12">
        <v>22</v>
      </c>
      <c r="T12" s="245">
        <v>10.973876709702973</v>
      </c>
      <c r="U12" s="245">
        <v>4.7616231270269012</v>
      </c>
      <c r="V12" s="245">
        <v>1.4442274354161719</v>
      </c>
    </row>
    <row r="13" spans="1:25" x14ac:dyDescent="0.25">
      <c r="A13">
        <v>1978</v>
      </c>
      <c r="B13">
        <v>26</v>
      </c>
      <c r="C13">
        <v>28</v>
      </c>
      <c r="D13">
        <v>1950</v>
      </c>
      <c r="E13" s="274">
        <v>15612.512048436514</v>
      </c>
      <c r="F13" s="274">
        <v>20070.521566322022</v>
      </c>
      <c r="G13" s="274">
        <v>9513.6245814443573</v>
      </c>
      <c r="H13" s="275">
        <v>45196.658196202887</v>
      </c>
      <c r="I13" s="274">
        <v>390666.7</v>
      </c>
      <c r="J13" s="245">
        <v>39.963764632195463</v>
      </c>
      <c r="K13" s="245">
        <v>51.375050820359206</v>
      </c>
      <c r="M13" s="245">
        <v>115.69109472653514</v>
      </c>
      <c r="N13" s="245">
        <v>1138.9672920175708</v>
      </c>
      <c r="O13" s="245">
        <v>1464.1889483802374</v>
      </c>
      <c r="P13" s="245">
        <v>694.03995930844428</v>
      </c>
      <c r="Q13" s="245">
        <v>3297.1961997062517</v>
      </c>
      <c r="S13">
        <v>23</v>
      </c>
      <c r="T13" s="245">
        <v>14.674031683225138</v>
      </c>
      <c r="U13" s="245">
        <v>6.2957623836769194</v>
      </c>
      <c r="V13" s="245">
        <v>2.2518895065017075</v>
      </c>
    </row>
    <row r="14" spans="1:25" x14ac:dyDescent="0.25">
      <c r="A14">
        <v>1979</v>
      </c>
      <c r="B14">
        <v>26</v>
      </c>
      <c r="C14">
        <v>29</v>
      </c>
      <c r="D14">
        <v>1950</v>
      </c>
      <c r="E14" s="274">
        <v>12361.114726616619</v>
      </c>
      <c r="F14" s="274">
        <v>17973.573968999292</v>
      </c>
      <c r="G14" s="274">
        <v>9560.2896895669946</v>
      </c>
      <c r="H14" s="275">
        <v>39894.978385182905</v>
      </c>
      <c r="I14" s="274">
        <v>390207.9</v>
      </c>
      <c r="J14" s="245">
        <v>31.678279006182649</v>
      </c>
      <c r="K14" s="245">
        <v>46.061532759842358</v>
      </c>
      <c r="M14" s="245">
        <v>102.2403144200384</v>
      </c>
      <c r="N14" s="245">
        <v>934.50923068238819</v>
      </c>
      <c r="O14" s="245">
        <v>1358.8152164153496</v>
      </c>
      <c r="P14" s="245">
        <v>722.76482829339511</v>
      </c>
      <c r="Q14" s="245">
        <v>3016.089275391133</v>
      </c>
      <c r="S14">
        <v>24</v>
      </c>
      <c r="T14" s="245">
        <v>18.039676897671992</v>
      </c>
      <c r="U14" s="245">
        <v>8.1022235604603523</v>
      </c>
      <c r="V14" s="245">
        <v>2.6674548475362632</v>
      </c>
    </row>
    <row r="15" spans="1:25" x14ac:dyDescent="0.25">
      <c r="A15">
        <v>1980</v>
      </c>
      <c r="B15">
        <v>26</v>
      </c>
      <c r="C15">
        <v>30</v>
      </c>
      <c r="D15">
        <v>1950</v>
      </c>
      <c r="E15" s="274">
        <v>9902.7018117215703</v>
      </c>
      <c r="F15" s="274">
        <v>15799.300373455713</v>
      </c>
      <c r="G15" s="274">
        <v>9069.2179447305225</v>
      </c>
      <c r="H15" s="275">
        <v>34771.220129907801</v>
      </c>
      <c r="I15" s="274">
        <v>389763.9</v>
      </c>
      <c r="J15" s="245">
        <v>25.406924067933353</v>
      </c>
      <c r="K15" s="245">
        <v>40.535566206761864</v>
      </c>
      <c r="M15" s="245">
        <v>89.210981647884267</v>
      </c>
      <c r="N15" s="245">
        <v>774.91118407196723</v>
      </c>
      <c r="O15" s="245">
        <v>1236.3347693062369</v>
      </c>
      <c r="P15" s="245">
        <v>709.68898688226614</v>
      </c>
      <c r="Q15" s="245">
        <v>2720.9349402604703</v>
      </c>
      <c r="S15">
        <v>25</v>
      </c>
      <c r="T15" s="245">
        <v>20.873045123293295</v>
      </c>
      <c r="U15" s="245">
        <v>9.6445166634962227</v>
      </c>
      <c r="V15" s="245">
        <v>3.4676360088699734</v>
      </c>
    </row>
    <row r="16" spans="1:25" x14ac:dyDescent="0.25">
      <c r="A16">
        <v>1981</v>
      </c>
      <c r="B16">
        <v>26</v>
      </c>
      <c r="C16">
        <v>31</v>
      </c>
      <c r="D16">
        <v>1950</v>
      </c>
      <c r="E16" s="274">
        <v>7498.45130149942</v>
      </c>
      <c r="F16" s="274">
        <v>13121.643565404554</v>
      </c>
      <c r="G16" s="274">
        <v>8781.2413201542149</v>
      </c>
      <c r="H16" s="275">
        <v>29401.336187058187</v>
      </c>
      <c r="I16" s="274">
        <v>389220.7</v>
      </c>
      <c r="J16" s="245">
        <v>19.265294218677013</v>
      </c>
      <c r="K16" s="245">
        <v>33.712604610711999</v>
      </c>
      <c r="M16" s="245">
        <v>75.538983890266337</v>
      </c>
      <c r="N16" s="245">
        <v>606.85676788832598</v>
      </c>
      <c r="O16" s="245">
        <v>1061.947045237428</v>
      </c>
      <c r="P16" s="245">
        <v>710.67417941763574</v>
      </c>
      <c r="Q16" s="245">
        <v>2379.4779925433895</v>
      </c>
      <c r="S16">
        <v>26</v>
      </c>
      <c r="T16" s="245">
        <v>23.350708992178873</v>
      </c>
      <c r="U16" s="245">
        <v>10.873859990349841</v>
      </c>
      <c r="V16" s="245">
        <v>4.2985887286040612</v>
      </c>
    </row>
    <row r="17" spans="1:22" x14ac:dyDescent="0.25">
      <c r="A17">
        <v>1982</v>
      </c>
      <c r="B17">
        <v>26</v>
      </c>
      <c r="C17">
        <v>32</v>
      </c>
      <c r="D17">
        <v>1950</v>
      </c>
      <c r="E17" s="274">
        <v>5945.396813565194</v>
      </c>
      <c r="F17" s="274">
        <v>11151.94717202331</v>
      </c>
      <c r="G17" s="274">
        <v>8354.9219534195126</v>
      </c>
      <c r="H17" s="275">
        <v>25452.265939008015</v>
      </c>
      <c r="I17" s="274">
        <v>393098.5</v>
      </c>
      <c r="J17" s="245">
        <v>15.124445434325478</v>
      </c>
      <c r="K17" s="245">
        <v>28.369345525417447</v>
      </c>
      <c r="M17" s="245">
        <v>64.747807328209134</v>
      </c>
      <c r="N17" s="245">
        <v>491.54447661557805</v>
      </c>
      <c r="O17" s="245">
        <v>922.00372957606703</v>
      </c>
      <c r="P17" s="245">
        <v>690.75553197515171</v>
      </c>
      <c r="Q17" s="245">
        <v>2104.3037381667968</v>
      </c>
      <c r="S17">
        <v>27</v>
      </c>
      <c r="T17" s="245">
        <v>24.124268786718432</v>
      </c>
      <c r="U17" s="245">
        <v>12.560494967559446</v>
      </c>
      <c r="V17" s="245">
        <v>5.1425846315710633</v>
      </c>
    </row>
    <row r="18" spans="1:22" x14ac:dyDescent="0.25">
      <c r="A18">
        <v>1983</v>
      </c>
      <c r="B18">
        <v>26</v>
      </c>
      <c r="C18">
        <v>33</v>
      </c>
      <c r="D18">
        <v>1950</v>
      </c>
      <c r="E18" s="274">
        <v>4710.2402777275356</v>
      </c>
      <c r="F18" s="274">
        <v>9257.9186875799569</v>
      </c>
      <c r="G18" s="274">
        <v>7555.1849702232066</v>
      </c>
      <c r="H18" s="275">
        <v>21523.343935530698</v>
      </c>
      <c r="I18" s="274">
        <v>392445</v>
      </c>
      <c r="J18" s="245">
        <v>12.002294022672057</v>
      </c>
      <c r="K18" s="245">
        <v>23.590359636585909</v>
      </c>
      <c r="M18" s="245">
        <v>54.844230237436321</v>
      </c>
      <c r="N18" s="245">
        <v>402.07684975951389</v>
      </c>
      <c r="O18" s="245">
        <v>790.27704782562796</v>
      </c>
      <c r="P18" s="245">
        <v>644.92781536897496</v>
      </c>
      <c r="Q18" s="245">
        <v>1837.2817129541168</v>
      </c>
      <c r="S18">
        <v>28</v>
      </c>
      <c r="T18" s="245">
        <v>24.3522792739805</v>
      </c>
      <c r="U18" s="245">
        <v>14.401322219049769</v>
      </c>
      <c r="V18" s="245">
        <v>6.1692774894821873</v>
      </c>
    </row>
    <row r="19" spans="1:22" x14ac:dyDescent="0.25">
      <c r="A19">
        <v>1984</v>
      </c>
      <c r="B19">
        <v>26</v>
      </c>
      <c r="C19">
        <v>34</v>
      </c>
      <c r="D19">
        <v>1950</v>
      </c>
      <c r="E19" s="274">
        <v>3708.8730758605848</v>
      </c>
      <c r="F19" s="274">
        <v>7605.8463682954643</v>
      </c>
      <c r="G19" s="274">
        <v>6982.5919033247792</v>
      </c>
      <c r="H19" s="275">
        <v>18297.311347480827</v>
      </c>
      <c r="I19" s="274">
        <v>391903</v>
      </c>
      <c r="J19" s="245">
        <v>9.4637527037572688</v>
      </c>
      <c r="K19" s="245">
        <v>19.407471665936377</v>
      </c>
      <c r="M19" s="245">
        <v>46.688367650874902</v>
      </c>
      <c r="N19" s="245">
        <v>326.49946827962577</v>
      </c>
      <c r="O19" s="245">
        <v>669.55777247480501</v>
      </c>
      <c r="P19" s="245">
        <v>614.6914432007535</v>
      </c>
      <c r="Q19" s="245">
        <v>1610.7486839551841</v>
      </c>
      <c r="S19">
        <v>29</v>
      </c>
      <c r="T19" s="245">
        <v>24.500502654013395</v>
      </c>
      <c r="U19" s="245">
        <v>15.725100378217126</v>
      </c>
      <c r="V19" s="245">
        <v>6.5557201828085621</v>
      </c>
    </row>
    <row r="20" spans="1:22" x14ac:dyDescent="0.25">
      <c r="A20">
        <v>1985</v>
      </c>
      <c r="B20">
        <v>26</v>
      </c>
      <c r="C20">
        <v>35</v>
      </c>
      <c r="D20">
        <v>1950</v>
      </c>
      <c r="E20" s="274">
        <v>3008.692739398537</v>
      </c>
      <c r="F20" s="274">
        <v>6066.7881930033936</v>
      </c>
      <c r="G20" s="274">
        <v>6123.2518340791867</v>
      </c>
      <c r="H20" s="275">
        <v>15198.732766481116</v>
      </c>
      <c r="I20" s="274">
        <v>391444.5</v>
      </c>
      <c r="J20" s="245">
        <v>7.6861285300943996</v>
      </c>
      <c r="K20" s="245">
        <v>15.49846323809223</v>
      </c>
      <c r="M20" s="245">
        <v>38.827299314413963</v>
      </c>
      <c r="N20" s="245">
        <v>272.8575628183512</v>
      </c>
      <c r="O20" s="245">
        <v>550.1954449522741</v>
      </c>
      <c r="P20" s="245">
        <v>555.31611789107046</v>
      </c>
      <c r="Q20" s="245">
        <v>1378.3691256616958</v>
      </c>
      <c r="S20">
        <v>30</v>
      </c>
      <c r="T20" s="245">
        <v>23.268491373189054</v>
      </c>
      <c r="U20" s="245">
        <v>16.453176941948406</v>
      </c>
      <c r="V20" s="245">
        <v>7.8051212423318432</v>
      </c>
    </row>
    <row r="21" spans="1:22" x14ac:dyDescent="0.25">
      <c r="A21">
        <v>1986</v>
      </c>
      <c r="B21">
        <v>26</v>
      </c>
      <c r="C21">
        <v>36</v>
      </c>
      <c r="D21">
        <v>1950</v>
      </c>
      <c r="E21" s="274">
        <v>2274.7820210129903</v>
      </c>
      <c r="F21" s="274">
        <v>4453.9240362704913</v>
      </c>
      <c r="G21" s="274">
        <v>5211.6154419913273</v>
      </c>
      <c r="H21" s="275">
        <v>11940.321499274809</v>
      </c>
      <c r="I21" s="274">
        <v>391051.5</v>
      </c>
      <c r="J21" s="245">
        <v>5.8170906415471881</v>
      </c>
      <c r="K21" s="245">
        <v>11.389609901177955</v>
      </c>
      <c r="M21" s="245">
        <v>30.533884921231113</v>
      </c>
      <c r="N21" s="245">
        <v>212.32380841647236</v>
      </c>
      <c r="O21" s="245">
        <v>415.72076139299537</v>
      </c>
      <c r="P21" s="245">
        <v>486.4422298154679</v>
      </c>
      <c r="Q21" s="245">
        <v>1114.4867996249357</v>
      </c>
      <c r="S21">
        <v>31</v>
      </c>
      <c r="T21" s="245">
        <v>22.561085060877325</v>
      </c>
      <c r="U21" s="245">
        <v>16.340545455640328</v>
      </c>
      <c r="V21" s="245">
        <v>8.9166979270514268</v>
      </c>
    </row>
    <row r="22" spans="1:22" x14ac:dyDescent="0.25">
      <c r="A22">
        <v>1987</v>
      </c>
      <c r="B22">
        <v>26</v>
      </c>
      <c r="C22">
        <v>37</v>
      </c>
      <c r="D22">
        <v>1950</v>
      </c>
      <c r="E22" s="274">
        <v>1851.1283412519997</v>
      </c>
      <c r="F22" s="274">
        <v>3417.3606020867082</v>
      </c>
      <c r="G22" s="274">
        <v>4504.8675370790861</v>
      </c>
      <c r="H22" s="275">
        <v>9773.356480417795</v>
      </c>
      <c r="I22" s="274">
        <v>390725</v>
      </c>
      <c r="J22" s="245">
        <v>4.7376757086237111</v>
      </c>
      <c r="K22" s="245">
        <v>8.7462041130890231</v>
      </c>
      <c r="M22" s="245">
        <v>25.013389162244021</v>
      </c>
      <c r="N22" s="245">
        <v>177.66283907338916</v>
      </c>
      <c r="O22" s="245">
        <v>327.98265424083837</v>
      </c>
      <c r="P22" s="245">
        <v>432.35660026992315</v>
      </c>
      <c r="Q22" s="245">
        <v>938.00209358415077</v>
      </c>
      <c r="S22">
        <v>32</v>
      </c>
      <c r="T22" s="245">
        <v>21.254016368466207</v>
      </c>
      <c r="U22" s="245">
        <v>16.25354552915373</v>
      </c>
      <c r="V22" s="245">
        <v>9.6259111105095219</v>
      </c>
    </row>
    <row r="23" spans="1:22" x14ac:dyDescent="0.25">
      <c r="A23">
        <v>1988</v>
      </c>
      <c r="B23">
        <v>26</v>
      </c>
      <c r="C23">
        <v>38</v>
      </c>
      <c r="D23">
        <v>1950</v>
      </c>
      <c r="E23" s="274">
        <v>1375.7723533503363</v>
      </c>
      <c r="F23" s="274">
        <v>2634.2650892650126</v>
      </c>
      <c r="G23" s="274">
        <v>3833.7188244841177</v>
      </c>
      <c r="H23" s="275">
        <v>7843.7562670994666</v>
      </c>
      <c r="I23" s="274">
        <v>390471</v>
      </c>
      <c r="J23" s="245">
        <v>3.5233662764977076</v>
      </c>
      <c r="K23" s="245">
        <v>6.7463783207075876</v>
      </c>
      <c r="M23" s="245">
        <v>20.087935511470675</v>
      </c>
      <c r="N23" s="245">
        <v>135.64960164516174</v>
      </c>
      <c r="O23" s="245">
        <v>259.73556534724213</v>
      </c>
      <c r="P23" s="245">
        <v>378.00035019921717</v>
      </c>
      <c r="Q23" s="245">
        <v>773.38551719162103</v>
      </c>
      <c r="S23">
        <v>33</v>
      </c>
      <c r="T23" s="245">
        <v>19.251576578178359</v>
      </c>
      <c r="U23" s="245">
        <v>14.85883539706132</v>
      </c>
      <c r="V23" s="245">
        <v>10.08071691310422</v>
      </c>
    </row>
    <row r="24" spans="1:22" x14ac:dyDescent="0.25">
      <c r="A24">
        <v>1989</v>
      </c>
      <c r="B24">
        <v>26</v>
      </c>
      <c r="C24">
        <v>39</v>
      </c>
      <c r="D24">
        <v>1950</v>
      </c>
      <c r="E24" s="274">
        <v>1114.3747926575002</v>
      </c>
      <c r="F24" s="274">
        <v>1831.3998569930959</v>
      </c>
      <c r="G24" s="274">
        <v>2976.5652978629514</v>
      </c>
      <c r="H24" s="275">
        <v>5922.3399475135484</v>
      </c>
      <c r="I24" s="274">
        <v>390264</v>
      </c>
      <c r="J24" s="245">
        <v>2.8554383511097621</v>
      </c>
      <c r="K24" s="245">
        <v>4.6927204584411983</v>
      </c>
      <c r="M24" s="245">
        <v>15.175214591951981</v>
      </c>
      <c r="N24" s="245">
        <v>112.78981486883561</v>
      </c>
      <c r="O24" s="245">
        <v>185.36245810842735</v>
      </c>
      <c r="P24" s="245">
        <v>301.26870340484027</v>
      </c>
      <c r="Q24" s="245">
        <v>599.42097638210328</v>
      </c>
      <c r="S24">
        <v>34</v>
      </c>
      <c r="T24" s="245">
        <v>17.817143281181259</v>
      </c>
      <c r="U24" s="245">
        <v>13.909596625299212</v>
      </c>
      <c r="V24" s="245">
        <v>10.979328656397611</v>
      </c>
    </row>
    <row r="25" spans="1:22" x14ac:dyDescent="0.25">
      <c r="A25">
        <v>1990</v>
      </c>
      <c r="B25">
        <v>26</v>
      </c>
      <c r="C25">
        <v>40</v>
      </c>
      <c r="D25">
        <v>1950</v>
      </c>
      <c r="E25" s="274">
        <v>809.4</v>
      </c>
      <c r="F25" s="274">
        <v>1288.0899999999999</v>
      </c>
      <c r="G25" s="274">
        <v>2319.46</v>
      </c>
      <c r="H25" s="275">
        <v>4416.95</v>
      </c>
      <c r="I25" s="274">
        <v>390005</v>
      </c>
      <c r="J25" s="245">
        <v>2.0753580082306637</v>
      </c>
      <c r="K25" s="245">
        <v>3.3027525288137327</v>
      </c>
      <c r="M25" s="245">
        <v>11.325367623492006</v>
      </c>
      <c r="N25" s="245">
        <v>84.051999333341882</v>
      </c>
      <c r="O25" s="245">
        <v>133.76147741695618</v>
      </c>
      <c r="P25" s="245">
        <v>240.8639120011282</v>
      </c>
      <c r="Q25" s="245">
        <v>458.67738875142624</v>
      </c>
      <c r="S25">
        <v>35</v>
      </c>
      <c r="T25" s="245">
        <v>15.642707546227337</v>
      </c>
      <c r="U25" s="245">
        <v>12.618761180948265</v>
      </c>
      <c r="V25" s="245">
        <v>11.138515850009005</v>
      </c>
    </row>
    <row r="26" spans="1:22" x14ac:dyDescent="0.25">
      <c r="A26">
        <v>1991</v>
      </c>
      <c r="B26">
        <v>26</v>
      </c>
      <c r="C26">
        <v>41</v>
      </c>
      <c r="D26">
        <v>1950</v>
      </c>
      <c r="E26" s="274">
        <v>575.59</v>
      </c>
      <c r="F26" s="274">
        <v>816.81</v>
      </c>
      <c r="G26" s="274">
        <v>1578.88</v>
      </c>
      <c r="H26" s="275">
        <v>2971.28</v>
      </c>
      <c r="I26" s="274">
        <v>391041</v>
      </c>
      <c r="J26" s="245">
        <v>1.4719428397533765</v>
      </c>
      <c r="K26" s="245">
        <v>2.0888091018588844</v>
      </c>
      <c r="M26" s="245">
        <v>7.598384824097729</v>
      </c>
      <c r="N26" s="245">
        <v>61.085627849765125</v>
      </c>
      <c r="O26" s="245">
        <v>86.685577727143695</v>
      </c>
      <c r="P26" s="245">
        <v>167.56176462314693</v>
      </c>
      <c r="Q26" s="245">
        <v>315.33297020005574</v>
      </c>
      <c r="S26">
        <v>36</v>
      </c>
      <c r="T26" s="245">
        <v>13.32718437850597</v>
      </c>
      <c r="U26" s="245">
        <v>12.334214800241513</v>
      </c>
      <c r="V26" s="245">
        <v>11.40128792783721</v>
      </c>
    </row>
    <row r="27" spans="1:22" x14ac:dyDescent="0.25">
      <c r="A27">
        <v>1992</v>
      </c>
      <c r="B27">
        <v>26</v>
      </c>
      <c r="C27">
        <v>42</v>
      </c>
      <c r="D27">
        <v>1950</v>
      </c>
      <c r="E27" s="274">
        <v>366.09</v>
      </c>
      <c r="F27" s="274">
        <v>547.38</v>
      </c>
      <c r="G27" s="274">
        <v>1074.81</v>
      </c>
      <c r="H27" s="275">
        <v>1988.28</v>
      </c>
      <c r="I27" s="274">
        <v>391987.5</v>
      </c>
      <c r="J27" s="245">
        <v>0.93393284224624507</v>
      </c>
      <c r="K27" s="245">
        <v>1.3964220797857074</v>
      </c>
      <c r="M27" s="245">
        <v>5.0723046015497939</v>
      </c>
      <c r="N27" s="245">
        <v>39.692145795465414</v>
      </c>
      <c r="O27" s="245">
        <v>59.347938390892566</v>
      </c>
      <c r="P27" s="245">
        <v>116.53286137950829</v>
      </c>
      <c r="Q27" s="245">
        <v>215.57294556586623</v>
      </c>
      <c r="S27">
        <v>37</v>
      </c>
      <c r="T27" s="245">
        <v>11.529509340531284</v>
      </c>
      <c r="U27" s="245">
        <v>10.420332517221679</v>
      </c>
      <c r="V27" s="245">
        <v>10.839220568584008</v>
      </c>
    </row>
    <row r="28" spans="1:22" x14ac:dyDescent="0.25">
      <c r="A28">
        <v>1993</v>
      </c>
      <c r="B28">
        <v>26</v>
      </c>
      <c r="C28">
        <v>43</v>
      </c>
      <c r="D28">
        <v>1950</v>
      </c>
      <c r="E28" s="274">
        <v>198.88879438668968</v>
      </c>
      <c r="F28" s="274">
        <v>293.03236495325461</v>
      </c>
      <c r="G28" s="274">
        <v>628.55611385269094</v>
      </c>
      <c r="H28" s="275">
        <v>1120.4772731926353</v>
      </c>
      <c r="I28" s="274">
        <v>391552</v>
      </c>
      <c r="J28" s="245">
        <v>0.50794988759268156</v>
      </c>
      <c r="K28" s="245">
        <v>0.7483868424966662</v>
      </c>
      <c r="M28" s="245">
        <v>2.8616308260272842</v>
      </c>
      <c r="N28" s="245">
        <v>22.095820110281647</v>
      </c>
      <c r="O28" s="245">
        <v>32.554827648604977</v>
      </c>
      <c r="P28" s="245">
        <v>69.830293173300234</v>
      </c>
      <c r="Q28" s="245">
        <v>124.48094093218687</v>
      </c>
      <c r="S28">
        <v>38</v>
      </c>
      <c r="T28" s="245">
        <v>9.8181909142653812</v>
      </c>
      <c r="U28" s="245">
        <v>9.1602097118366963</v>
      </c>
      <c r="V28" s="245">
        <v>10.238069380580988</v>
      </c>
    </row>
    <row r="29" spans="1:22" x14ac:dyDescent="0.25">
      <c r="A29">
        <v>1994</v>
      </c>
      <c r="B29">
        <v>26</v>
      </c>
      <c r="C29">
        <v>44</v>
      </c>
      <c r="D29">
        <v>1950</v>
      </c>
      <c r="E29" s="274">
        <v>126.5</v>
      </c>
      <c r="F29" s="274">
        <v>164.22</v>
      </c>
      <c r="G29" s="274">
        <v>315.24</v>
      </c>
      <c r="H29" s="275">
        <v>605.96</v>
      </c>
      <c r="I29" s="274">
        <v>391117.5</v>
      </c>
      <c r="J29" s="245">
        <v>0.32343221666123351</v>
      </c>
      <c r="K29" s="245">
        <v>0.41987382308385585</v>
      </c>
      <c r="M29" s="245">
        <v>1.5493042372177159</v>
      </c>
      <c r="N29" s="245">
        <v>14.392733641424892</v>
      </c>
      <c r="O29" s="245">
        <v>18.684385127231586</v>
      </c>
      <c r="P29" s="245">
        <v>35.866919787531877</v>
      </c>
      <c r="Q29" s="245">
        <v>68.94403855618836</v>
      </c>
      <c r="S29">
        <v>39</v>
      </c>
      <c r="T29" s="245">
        <v>7.6270557824010199</v>
      </c>
      <c r="U29" s="245">
        <v>6.9726666141037938</v>
      </c>
      <c r="V29" s="245">
        <v>8.0496862111118794</v>
      </c>
    </row>
    <row r="30" spans="1:22" x14ac:dyDescent="0.25">
      <c r="A30">
        <v>1995</v>
      </c>
      <c r="B30">
        <v>26</v>
      </c>
      <c r="C30">
        <v>45</v>
      </c>
      <c r="D30">
        <v>1950</v>
      </c>
      <c r="E30" s="274">
        <v>64.430000000000007</v>
      </c>
      <c r="F30" s="274">
        <v>67.58</v>
      </c>
      <c r="G30" s="274">
        <v>187.53</v>
      </c>
      <c r="H30" s="275">
        <v>319.54000000000002</v>
      </c>
      <c r="I30" s="274">
        <v>390619.5</v>
      </c>
      <c r="J30" s="245">
        <v>0.16494312239916339</v>
      </c>
      <c r="K30" s="245">
        <v>0.17300723594188205</v>
      </c>
      <c r="M30" s="245">
        <v>0.8180339179175643</v>
      </c>
      <c r="N30" s="245">
        <v>7.5049120691619349</v>
      </c>
      <c r="O30" s="245">
        <v>7.8718292353556336</v>
      </c>
      <c r="P30" s="245">
        <v>21.843801960731607</v>
      </c>
      <c r="Q30" s="245">
        <v>37.220543265249177</v>
      </c>
      <c r="S30">
        <v>40</v>
      </c>
      <c r="T30" s="245">
        <v>5.9472570864476095</v>
      </c>
      <c r="U30" s="245">
        <v>6.4522404881729685</v>
      </c>
      <c r="V30" s="245">
        <v>6.1362310095759867</v>
      </c>
    </row>
    <row r="31" spans="1:22" x14ac:dyDescent="0.25">
      <c r="A31">
        <v>1996</v>
      </c>
      <c r="B31">
        <v>26</v>
      </c>
      <c r="C31">
        <v>46</v>
      </c>
      <c r="D31">
        <v>1950</v>
      </c>
      <c r="E31" s="274">
        <v>40.72</v>
      </c>
      <c r="F31" s="274">
        <v>40.380000000000003</v>
      </c>
      <c r="G31" s="274">
        <v>89.56</v>
      </c>
      <c r="H31" s="275">
        <v>170.66</v>
      </c>
      <c r="I31" s="274">
        <v>390154.5</v>
      </c>
      <c r="J31" s="245">
        <v>0.10436891026503603</v>
      </c>
      <c r="K31" s="245">
        <v>0.10349746062136923</v>
      </c>
      <c r="M31" s="245">
        <v>0.43741645937699036</v>
      </c>
      <c r="N31" s="245">
        <v>4.8531543273241757</v>
      </c>
      <c r="O31" s="245">
        <v>4.8126319188936693</v>
      </c>
      <c r="P31" s="245">
        <v>10.674079114812209</v>
      </c>
      <c r="Q31" s="245">
        <v>20.339865361030053</v>
      </c>
      <c r="S31">
        <v>41</v>
      </c>
      <c r="T31" s="245">
        <v>4.0376328824854681</v>
      </c>
      <c r="U31" s="245">
        <v>4.5996271133187649</v>
      </c>
      <c r="V31" s="245">
        <v>4.653165121692151</v>
      </c>
    </row>
    <row r="32" spans="1:22" x14ac:dyDescent="0.25">
      <c r="A32">
        <v>1997</v>
      </c>
      <c r="B32">
        <v>26</v>
      </c>
      <c r="C32">
        <v>47</v>
      </c>
      <c r="D32">
        <v>1950</v>
      </c>
      <c r="E32" s="274">
        <v>23.857237178049132</v>
      </c>
      <c r="F32" s="274">
        <v>22.47384066917185</v>
      </c>
      <c r="G32" s="274">
        <v>24.831739577564509</v>
      </c>
      <c r="H32" s="275">
        <v>71.162817424785487</v>
      </c>
      <c r="I32" s="274">
        <v>389610.5</v>
      </c>
      <c r="J32" s="245">
        <v>6.1233558074151317E-2</v>
      </c>
      <c r="K32" s="245">
        <v>5.7682841374069357E-2</v>
      </c>
      <c r="M32" s="245">
        <v>0.1826511796391152</v>
      </c>
      <c r="N32" s="245">
        <v>2.9085940085221877</v>
      </c>
      <c r="O32" s="245">
        <v>2.7399349652682945</v>
      </c>
      <c r="P32" s="245">
        <v>3.0274020590674899</v>
      </c>
      <c r="Q32" s="245">
        <v>8.6759310328579726</v>
      </c>
      <c r="S32">
        <v>42</v>
      </c>
      <c r="T32" s="245">
        <v>2.741949679517842</v>
      </c>
      <c r="U32" s="245">
        <v>2.7260857024760838</v>
      </c>
      <c r="V32" s="245">
        <v>2.7538521023059142</v>
      </c>
    </row>
    <row r="33" spans="1:22" x14ac:dyDescent="0.25">
      <c r="A33">
        <v>1998</v>
      </c>
      <c r="B33">
        <v>26</v>
      </c>
      <c r="C33">
        <v>48</v>
      </c>
      <c r="D33">
        <v>1950</v>
      </c>
      <c r="E33" s="274">
        <v>8.4089148008764347</v>
      </c>
      <c r="F33" s="274">
        <v>3.7043376161383157</v>
      </c>
      <c r="G33" s="274">
        <v>8.7277615930487009</v>
      </c>
      <c r="H33" s="275">
        <v>20.841014010063446</v>
      </c>
      <c r="I33" s="274">
        <v>389071</v>
      </c>
      <c r="J33" s="245">
        <v>2.1612802806882124E-2</v>
      </c>
      <c r="K33" s="245">
        <v>9.5209810449463344E-3</v>
      </c>
      <c r="M33" s="245">
        <v>5.3566094646127431E-2</v>
      </c>
      <c r="N33" s="245">
        <v>1.0482209361337831</v>
      </c>
      <c r="O33" s="245">
        <v>0.4617675806798972</v>
      </c>
      <c r="P33" s="245">
        <v>1.0879670735235007</v>
      </c>
      <c r="Q33" s="245">
        <v>2.5979555903371803</v>
      </c>
      <c r="S33">
        <v>43</v>
      </c>
      <c r="T33" s="245">
        <v>1.6052940959379365</v>
      </c>
      <c r="U33" s="245">
        <v>1.4294245852888594</v>
      </c>
      <c r="V33" s="245">
        <v>1.6584597849127309</v>
      </c>
    </row>
    <row r="34" spans="1:22" x14ac:dyDescent="0.25">
      <c r="A34">
        <v>1999</v>
      </c>
      <c r="B34">
        <v>26</v>
      </c>
      <c r="C34">
        <v>49</v>
      </c>
      <c r="D34">
        <v>1950</v>
      </c>
      <c r="E34" s="274">
        <v>15.343070677700368</v>
      </c>
      <c r="F34" s="274">
        <v>6.2285166982698961</v>
      </c>
      <c r="G34" s="274">
        <v>11.054477829071633</v>
      </c>
      <c r="H34" s="275">
        <v>32.626065205041897</v>
      </c>
      <c r="I34" s="274">
        <v>388457</v>
      </c>
      <c r="J34" s="245">
        <v>3.9497475081412783E-2</v>
      </c>
      <c r="K34" s="245">
        <v>1.6033992689718286E-2</v>
      </c>
      <c r="M34" s="245">
        <v>8.398887188296747E-2</v>
      </c>
      <c r="N34" s="245">
        <v>1.9551250165299328</v>
      </c>
      <c r="O34" s="245">
        <v>0.79368263814105522</v>
      </c>
      <c r="P34" s="245">
        <v>1.4086415035359019</v>
      </c>
      <c r="Q34" s="245">
        <v>4.15744915820689</v>
      </c>
      <c r="S34">
        <v>44</v>
      </c>
      <c r="T34" s="245">
        <v>0.80599819747262647</v>
      </c>
      <c r="U34" s="245">
        <v>0.43140174040483692</v>
      </c>
      <c r="V34" s="245">
        <v>0.849014262021201</v>
      </c>
    </row>
    <row r="35" spans="1:22" x14ac:dyDescent="0.25">
      <c r="A35">
        <v>2000</v>
      </c>
      <c r="B35">
        <v>26</v>
      </c>
      <c r="C35">
        <v>50</v>
      </c>
      <c r="D35">
        <v>1950</v>
      </c>
      <c r="E35" s="274">
        <v>10.829842711177475</v>
      </c>
      <c r="F35" s="274">
        <v>7.1902137887178039</v>
      </c>
      <c r="G35" s="274">
        <v>7.3187862379198796</v>
      </c>
      <c r="H35" s="275">
        <v>25.338842737815156</v>
      </c>
      <c r="I35" s="274">
        <v>387792</v>
      </c>
      <c r="J35" s="245">
        <v>2.7926936891883986E-2</v>
      </c>
      <c r="K35" s="245">
        <v>1.8541418566442331E-2</v>
      </c>
      <c r="M35" s="245">
        <v>6.5341324054686928E-2</v>
      </c>
      <c r="N35" s="245">
        <v>1.4103103130401413</v>
      </c>
      <c r="O35" s="245">
        <v>0.93634163760533773</v>
      </c>
      <c r="P35" s="245">
        <v>0.95308491411621155</v>
      </c>
      <c r="Q35" s="245">
        <v>3.29973686476169</v>
      </c>
      <c r="S35">
        <v>45</v>
      </c>
      <c r="T35" s="245">
        <v>0.48008355957651883</v>
      </c>
      <c r="U35" s="245">
        <v>0.26303015621928416</v>
      </c>
      <c r="V35" s="276">
        <v>0.4152117377320122</v>
      </c>
    </row>
    <row r="36" spans="1:22" x14ac:dyDescent="0.25">
      <c r="A36">
        <v>1973</v>
      </c>
      <c r="B36">
        <v>26</v>
      </c>
      <c r="C36">
        <v>13</v>
      </c>
      <c r="D36">
        <v>1960</v>
      </c>
      <c r="E36" s="274">
        <v>79.206099277842355</v>
      </c>
      <c r="F36" s="274">
        <v>0.72991177688173337</v>
      </c>
      <c r="G36" s="274">
        <v>0.04</v>
      </c>
      <c r="H36" s="275">
        <v>79.976011054724083</v>
      </c>
      <c r="I36" s="274">
        <v>421917</v>
      </c>
      <c r="J36" s="245">
        <v>0.1877291014058271</v>
      </c>
      <c r="K36" s="245">
        <v>1.7299890188869692E-3</v>
      </c>
      <c r="M36" s="245">
        <v>0.18955389580112694</v>
      </c>
      <c r="N36" s="245">
        <v>2.534342868978666</v>
      </c>
      <c r="O36" s="245">
        <v>2.3354851754974083E-2</v>
      </c>
      <c r="P36" s="245">
        <v>1.2798725815741012E-3</v>
      </c>
      <c r="Q36" s="245">
        <v>2.5589775933152139</v>
      </c>
      <c r="S36">
        <v>46</v>
      </c>
      <c r="T36" s="245">
        <v>0.22955008849058514</v>
      </c>
      <c r="U36" s="245">
        <v>0.14176846414976937</v>
      </c>
      <c r="V36" s="245">
        <v>0.21483735697354966</v>
      </c>
    </row>
    <row r="37" spans="1:22" x14ac:dyDescent="0.25">
      <c r="A37">
        <v>1974</v>
      </c>
      <c r="B37">
        <v>26</v>
      </c>
      <c r="C37">
        <v>14</v>
      </c>
      <c r="D37">
        <v>1960</v>
      </c>
      <c r="E37" s="274">
        <v>607.62540487624346</v>
      </c>
      <c r="F37" s="274">
        <v>13.920343590711484</v>
      </c>
      <c r="G37" s="274">
        <v>0.49001272558190678</v>
      </c>
      <c r="H37" s="275">
        <v>622.03576119253682</v>
      </c>
      <c r="I37" s="274">
        <v>421318.5</v>
      </c>
      <c r="J37" s="245">
        <v>1.4421996776221397</v>
      </c>
      <c r="K37" s="245">
        <v>3.3039953362388512E-2</v>
      </c>
      <c r="M37" s="245">
        <v>1.4764026768170322</v>
      </c>
      <c r="N37" s="245">
        <v>20.911895325521026</v>
      </c>
      <c r="O37" s="245">
        <v>0.47907932375463341</v>
      </c>
      <c r="P37" s="245">
        <v>1.6864164571310417E-2</v>
      </c>
      <c r="Q37" s="245">
        <v>21.407838813846968</v>
      </c>
      <c r="S37">
        <v>47</v>
      </c>
      <c r="T37" s="245">
        <v>6.3734780190894527E-2</v>
      </c>
      <c r="U37" s="245">
        <v>8.4853682176138367E-2</v>
      </c>
      <c r="V37" s="245">
        <v>0.11763620193268166</v>
      </c>
    </row>
    <row r="38" spans="1:22" x14ac:dyDescent="0.25">
      <c r="A38">
        <v>1975</v>
      </c>
      <c r="B38">
        <v>26</v>
      </c>
      <c r="C38">
        <v>15</v>
      </c>
      <c r="D38">
        <v>1960</v>
      </c>
      <c r="E38" s="274">
        <v>2098.7190172032524</v>
      </c>
      <c r="F38" s="274">
        <v>88.615000259123192</v>
      </c>
      <c r="G38" s="274">
        <v>3.6293001708597736</v>
      </c>
      <c r="H38" s="275">
        <v>2190.963317633235</v>
      </c>
      <c r="I38" s="274">
        <v>420701.4</v>
      </c>
      <c r="J38" s="245">
        <v>4.9886190471513814</v>
      </c>
      <c r="K38" s="245">
        <v>0.21063633317864686</v>
      </c>
      <c r="M38" s="245">
        <v>5.2078821644834905</v>
      </c>
      <c r="N38" s="245">
        <v>77.323595230846408</v>
      </c>
      <c r="O38" s="245">
        <v>3.2648631642690265</v>
      </c>
      <c r="P38" s="245">
        <v>0.13371515437867926</v>
      </c>
      <c r="Q38" s="245">
        <v>80.722173549494102</v>
      </c>
      <c r="S38">
        <v>48</v>
      </c>
      <c r="T38" s="245">
        <v>2.2432310794298985E-2</v>
      </c>
      <c r="U38" s="245">
        <v>2.8001824785581862E-2</v>
      </c>
    </row>
    <row r="39" spans="1:22" x14ac:dyDescent="0.25">
      <c r="A39">
        <v>1976</v>
      </c>
      <c r="B39">
        <v>26</v>
      </c>
      <c r="C39">
        <v>16</v>
      </c>
      <c r="D39">
        <v>1960</v>
      </c>
      <c r="E39" s="274">
        <v>5410.4888138060414</v>
      </c>
      <c r="F39" s="274">
        <v>503.05699173830624</v>
      </c>
      <c r="G39" s="274">
        <v>17.466186087156963</v>
      </c>
      <c r="H39" s="275">
        <v>5931.0119916315034</v>
      </c>
      <c r="I39" s="274">
        <v>420060.4</v>
      </c>
      <c r="J39" s="245">
        <v>12.880263918727024</v>
      </c>
      <c r="K39" s="245">
        <v>1.1975825184623596</v>
      </c>
      <c r="M39" s="245">
        <v>14.119426614914195</v>
      </c>
      <c r="N39" s="245">
        <v>212.52435465899589</v>
      </c>
      <c r="O39" s="245">
        <v>19.760111554628935</v>
      </c>
      <c r="P39" s="245">
        <v>0.68607293245945078</v>
      </c>
      <c r="Q39" s="245">
        <v>232.97053914608421</v>
      </c>
      <c r="S39">
        <v>49</v>
      </c>
      <c r="T39" s="245">
        <v>2.84574041118364E-2</v>
      </c>
      <c r="U39" s="245">
        <v>1.3943290314409577E-2</v>
      </c>
    </row>
    <row r="40" spans="1:22" x14ac:dyDescent="0.25">
      <c r="A40">
        <v>1977</v>
      </c>
      <c r="B40">
        <v>26</v>
      </c>
      <c r="C40">
        <v>17</v>
      </c>
      <c r="D40">
        <v>1960</v>
      </c>
      <c r="E40" s="274">
        <v>8213.2886201771944</v>
      </c>
      <c r="F40" s="274">
        <v>1253.0027769149331</v>
      </c>
      <c r="G40" s="274">
        <v>60.094850195106744</v>
      </c>
      <c r="H40" s="275">
        <v>9526.3862472872352</v>
      </c>
      <c r="I40" s="274">
        <v>419436.79999999999</v>
      </c>
      <c r="J40" s="245">
        <v>19.581707232596649</v>
      </c>
      <c r="K40" s="245">
        <v>2.9873458335437735</v>
      </c>
      <c r="M40" s="245">
        <v>22.712328167884255</v>
      </c>
      <c r="N40" s="245">
        <v>342.67987657044137</v>
      </c>
      <c r="O40" s="245">
        <v>52.278552087016038</v>
      </c>
      <c r="P40" s="245">
        <v>2.5073142805170363</v>
      </c>
      <c r="Q40" s="245">
        <v>397.46574293797448</v>
      </c>
      <c r="S40">
        <v>50</v>
      </c>
      <c r="T40" s="245">
        <v>1.8872968596360624E-2</v>
      </c>
      <c r="U40" s="245">
        <v>4.3538204774689789E-2</v>
      </c>
    </row>
    <row r="41" spans="1:22" x14ac:dyDescent="0.25">
      <c r="A41">
        <v>1978</v>
      </c>
      <c r="B41">
        <v>26</v>
      </c>
      <c r="C41">
        <v>18</v>
      </c>
      <c r="D41">
        <v>1960</v>
      </c>
      <c r="E41" s="274">
        <v>11903.113828198238</v>
      </c>
      <c r="F41" s="274">
        <v>2269.3050813524396</v>
      </c>
      <c r="G41" s="274">
        <v>320.08319534661302</v>
      </c>
      <c r="H41" s="275">
        <v>14492.502104897292</v>
      </c>
      <c r="I41" s="274">
        <v>418796.79999999999</v>
      </c>
      <c r="J41" s="245">
        <v>28.422169959747158</v>
      </c>
      <c r="K41" s="245">
        <v>5.4186304225639734</v>
      </c>
      <c r="M41" s="245">
        <v>34.605092744016417</v>
      </c>
      <c r="N41" s="245">
        <v>525.81014425532248</v>
      </c>
      <c r="O41" s="245">
        <v>100.24466281743351</v>
      </c>
      <c r="P41" s="245">
        <v>14.139408691547645</v>
      </c>
      <c r="Q41" s="245">
        <v>640.19421576430375</v>
      </c>
      <c r="T41" s="245">
        <f t="shared" ref="T41:U41" si="0">SUM(T3:T40)</f>
        <v>355.57006051105543</v>
      </c>
      <c r="U41" s="245">
        <f t="shared" si="0"/>
        <v>235.31694582639955</v>
      </c>
      <c r="V41" s="245">
        <f>SUM(V3:V40)</f>
        <v>149.65278789375003</v>
      </c>
    </row>
    <row r="42" spans="1:22" x14ac:dyDescent="0.25">
      <c r="A42">
        <v>1979</v>
      </c>
      <c r="B42">
        <v>26</v>
      </c>
      <c r="C42">
        <v>19</v>
      </c>
      <c r="D42">
        <v>1960</v>
      </c>
      <c r="E42" s="274">
        <v>20711.975321230355</v>
      </c>
      <c r="F42" s="274">
        <v>3761.1111178363403</v>
      </c>
      <c r="G42" s="274">
        <v>549.61396442294938</v>
      </c>
      <c r="H42" s="275">
        <v>25022.700403489645</v>
      </c>
      <c r="I42" s="274">
        <v>418180.7</v>
      </c>
      <c r="J42" s="245">
        <v>49.52876907334641</v>
      </c>
      <c r="K42" s="245">
        <v>8.9939854178739953</v>
      </c>
      <c r="M42" s="245">
        <v>59.837052268288915</v>
      </c>
      <c r="N42" s="245">
        <v>965.81099693025499</v>
      </c>
      <c r="O42" s="245">
        <v>175.3827156485429</v>
      </c>
      <c r="P42" s="245">
        <v>25.628806652835749</v>
      </c>
      <c r="Q42" s="245">
        <v>1166.8225192316338</v>
      </c>
    </row>
    <row r="43" spans="1:22" x14ac:dyDescent="0.25">
      <c r="A43">
        <v>1980</v>
      </c>
      <c r="B43">
        <v>26</v>
      </c>
      <c r="C43">
        <v>20</v>
      </c>
      <c r="D43">
        <v>1960</v>
      </c>
      <c r="E43" s="274">
        <v>24391.208245286289</v>
      </c>
      <c r="F43" s="274">
        <v>5778.2044819957555</v>
      </c>
      <c r="G43" s="274">
        <v>849.45685288283789</v>
      </c>
      <c r="H43" s="275">
        <v>31018.869580164879</v>
      </c>
      <c r="I43" s="274">
        <v>417518.2</v>
      </c>
      <c r="J43" s="245">
        <v>58.419509006520649</v>
      </c>
      <c r="K43" s="245">
        <v>13.839407436599782</v>
      </c>
      <c r="M43" s="245">
        <v>74.293454944394952</v>
      </c>
      <c r="N43" s="245">
        <v>1197.5999346336732</v>
      </c>
      <c r="O43" s="245">
        <v>283.70785245029555</v>
      </c>
      <c r="P43" s="245">
        <v>41.708039276127778</v>
      </c>
      <c r="Q43" s="245">
        <v>1523.0158263600965</v>
      </c>
    </row>
    <row r="44" spans="1:22" x14ac:dyDescent="0.25">
      <c r="A44">
        <v>1981</v>
      </c>
      <c r="B44">
        <v>26</v>
      </c>
      <c r="C44">
        <v>21</v>
      </c>
      <c r="D44">
        <v>1960</v>
      </c>
      <c r="E44" s="274">
        <v>25492.921108996932</v>
      </c>
      <c r="F44" s="274">
        <v>8219.0924155705161</v>
      </c>
      <c r="G44" s="274">
        <v>1295.6765713114962</v>
      </c>
      <c r="H44" s="275">
        <v>35007.690095878948</v>
      </c>
      <c r="I44" s="274">
        <v>416834.2</v>
      </c>
      <c r="J44" s="245">
        <v>61.15842008404524</v>
      </c>
      <c r="K44" s="245">
        <v>19.717893626699812</v>
      </c>
      <c r="M44" s="245">
        <v>83.98468766689237</v>
      </c>
      <c r="N44" s="245">
        <v>1314.9060318069726</v>
      </c>
      <c r="O44" s="245">
        <v>423.93471297404596</v>
      </c>
      <c r="P44" s="245">
        <v>66.830040057167011</v>
      </c>
      <c r="Q44" s="245">
        <v>1805.6707848381859</v>
      </c>
    </row>
    <row r="45" spans="1:22" x14ac:dyDescent="0.25">
      <c r="A45">
        <v>1982</v>
      </c>
      <c r="B45">
        <v>26</v>
      </c>
      <c r="C45">
        <v>22</v>
      </c>
      <c r="D45">
        <v>1960</v>
      </c>
      <c r="E45" s="274">
        <v>27262.956957789633</v>
      </c>
      <c r="F45" s="274">
        <v>11087.180690904557</v>
      </c>
      <c r="G45" s="274">
        <v>1974.840337326264</v>
      </c>
      <c r="H45" s="275">
        <v>40324.977986020451</v>
      </c>
      <c r="I45" s="274">
        <v>414741</v>
      </c>
      <c r="J45" s="245">
        <v>65.73489709912846</v>
      </c>
      <c r="K45" s="245">
        <v>26.732781882921046</v>
      </c>
      <c r="M45" s="245">
        <v>97.229302109076386</v>
      </c>
      <c r="N45" s="245">
        <v>1479.0351847303903</v>
      </c>
      <c r="O45" s="245">
        <v>601.48759236572357</v>
      </c>
      <c r="P45" s="245">
        <v>107.13652035810527</v>
      </c>
      <c r="Q45" s="245">
        <v>2187.6592974542186</v>
      </c>
    </row>
    <row r="46" spans="1:22" x14ac:dyDescent="0.25">
      <c r="A46">
        <v>1983</v>
      </c>
      <c r="B46">
        <v>26</v>
      </c>
      <c r="C46">
        <v>23</v>
      </c>
      <c r="D46">
        <v>1960</v>
      </c>
      <c r="E46" s="274">
        <v>26758.636119780575</v>
      </c>
      <c r="F46" s="274">
        <v>13256.705538240847</v>
      </c>
      <c r="G46" s="274">
        <v>2607.7173708437472</v>
      </c>
      <c r="H46" s="275">
        <v>42623.059028865173</v>
      </c>
      <c r="I46" s="274">
        <v>414202</v>
      </c>
      <c r="J46" s="245">
        <v>64.602865557821005</v>
      </c>
      <c r="K46" s="245">
        <v>32.005411703084114</v>
      </c>
      <c r="M46" s="245">
        <v>102.90403964458204</v>
      </c>
      <c r="N46" s="245">
        <v>1518.1673406087937</v>
      </c>
      <c r="O46" s="245">
        <v>752.12717502247665</v>
      </c>
      <c r="P46" s="245">
        <v>147.95041601640762</v>
      </c>
      <c r="Q46" s="245">
        <v>2418.2449316476782</v>
      </c>
    </row>
    <row r="47" spans="1:22" x14ac:dyDescent="0.25">
      <c r="A47">
        <v>1984</v>
      </c>
      <c r="B47">
        <v>26</v>
      </c>
      <c r="C47">
        <v>24</v>
      </c>
      <c r="D47">
        <v>1960</v>
      </c>
      <c r="E47" s="274">
        <v>25429.159495243999</v>
      </c>
      <c r="F47" s="274">
        <v>15141.768161286611</v>
      </c>
      <c r="G47" s="274">
        <v>3352.359815928954</v>
      </c>
      <c r="H47" s="275">
        <v>43923.28747245956</v>
      </c>
      <c r="I47" s="274">
        <v>413758</v>
      </c>
      <c r="J47" s="245">
        <v>61.459015886687382</v>
      </c>
      <c r="K47" s="245">
        <v>36.595710925919526</v>
      </c>
      <c r="M47" s="245">
        <v>106.15695037306726</v>
      </c>
      <c r="N47" s="245">
        <v>1505.7458892238408</v>
      </c>
      <c r="O47" s="245">
        <v>896.59491768502835</v>
      </c>
      <c r="P47" s="245">
        <v>198.50447723127863</v>
      </c>
      <c r="Q47" s="245">
        <v>2600.8452841401477</v>
      </c>
    </row>
    <row r="48" spans="1:22" x14ac:dyDescent="0.25">
      <c r="A48">
        <v>1985</v>
      </c>
      <c r="B48">
        <v>26</v>
      </c>
      <c r="C48">
        <v>25</v>
      </c>
      <c r="D48">
        <v>1960</v>
      </c>
      <c r="E48" s="274">
        <v>24248.497693960548</v>
      </c>
      <c r="F48" s="274">
        <v>16636.982374470543</v>
      </c>
      <c r="G48" s="274">
        <v>3987.2843016059255</v>
      </c>
      <c r="H48" s="275">
        <v>44872.76437003701</v>
      </c>
      <c r="I48" s="274">
        <v>413425</v>
      </c>
      <c r="J48" s="245">
        <v>58.65271256929443</v>
      </c>
      <c r="K48" s="245">
        <v>40.241839207765722</v>
      </c>
      <c r="M48" s="245">
        <v>108.53906844055636</v>
      </c>
      <c r="N48" s="245">
        <v>1495.644170517008</v>
      </c>
      <c r="O48" s="245">
        <v>1026.166899798026</v>
      </c>
      <c r="P48" s="245">
        <v>245.93517491915367</v>
      </c>
      <c r="Q48" s="245">
        <v>2767.7462452341874</v>
      </c>
    </row>
    <row r="49" spans="1:17" x14ac:dyDescent="0.25">
      <c r="A49">
        <v>1986</v>
      </c>
      <c r="B49">
        <v>26</v>
      </c>
      <c r="C49">
        <v>26</v>
      </c>
      <c r="D49">
        <v>1960</v>
      </c>
      <c r="E49" s="274">
        <v>21902.940184636114</v>
      </c>
      <c r="F49" s="274">
        <v>16783.897752669032</v>
      </c>
      <c r="G49" s="274">
        <v>4493.3127360023464</v>
      </c>
      <c r="H49" s="275">
        <v>43180.150673307493</v>
      </c>
      <c r="I49" s="274">
        <v>413221.5</v>
      </c>
      <c r="J49" s="245">
        <v>53.00532567796234</v>
      </c>
      <c r="K49" s="245">
        <v>40.617193811718494</v>
      </c>
      <c r="M49" s="245">
        <v>104.49637948003067</v>
      </c>
      <c r="N49" s="245">
        <v>1404.6411304660021</v>
      </c>
      <c r="O49" s="245">
        <v>1076.3556360105401</v>
      </c>
      <c r="P49" s="245">
        <v>288.15728974427077</v>
      </c>
      <c r="Q49" s="245">
        <v>2769.1540562208129</v>
      </c>
    </row>
    <row r="50" spans="1:17" x14ac:dyDescent="0.25">
      <c r="A50">
        <v>1987</v>
      </c>
      <c r="B50">
        <v>26</v>
      </c>
      <c r="C50">
        <v>27</v>
      </c>
      <c r="D50">
        <v>1960</v>
      </c>
      <c r="E50" s="274">
        <v>20325.909844571303</v>
      </c>
      <c r="F50" s="274">
        <v>16989.291253645708</v>
      </c>
      <c r="G50" s="274">
        <v>5189.1172859478338</v>
      </c>
      <c r="H50" s="275">
        <v>42504.318384164842</v>
      </c>
      <c r="I50" s="274">
        <v>413130</v>
      </c>
      <c r="J50" s="245">
        <v>49.199791456856929</v>
      </c>
      <c r="K50" s="245">
        <v>41.123354037822736</v>
      </c>
      <c r="M50" s="245">
        <v>102.8836404622391</v>
      </c>
      <c r="N50" s="245">
        <v>1352.9942650635655</v>
      </c>
      <c r="O50" s="245">
        <v>1130.8922360401252</v>
      </c>
      <c r="P50" s="245">
        <v>345.41361160788477</v>
      </c>
      <c r="Q50" s="245">
        <v>2829.3001127115754</v>
      </c>
    </row>
    <row r="51" spans="1:17" x14ac:dyDescent="0.25">
      <c r="A51">
        <v>1988</v>
      </c>
      <c r="B51">
        <v>26</v>
      </c>
      <c r="C51">
        <v>28</v>
      </c>
      <c r="D51">
        <v>1960</v>
      </c>
      <c r="E51" s="274">
        <v>19042.988499884072</v>
      </c>
      <c r="F51" s="274">
        <v>17687.056751680964</v>
      </c>
      <c r="G51" s="274">
        <v>5949.5678437282641</v>
      </c>
      <c r="H51" s="275">
        <v>42679.613095293302</v>
      </c>
      <c r="I51" s="274">
        <v>413126.5</v>
      </c>
      <c r="J51" s="245">
        <v>46.094812363486902</v>
      </c>
      <c r="K51" s="245">
        <v>42.812689942864871</v>
      </c>
      <c r="M51" s="245">
        <v>103.30882452540155</v>
      </c>
      <c r="N51" s="245">
        <v>1313.7021523593767</v>
      </c>
      <c r="O51" s="245">
        <v>1220.1616633716487</v>
      </c>
      <c r="P51" s="245">
        <v>410.43768324291841</v>
      </c>
      <c r="Q51" s="245">
        <v>2944.301498973944</v>
      </c>
    </row>
    <row r="52" spans="1:17" x14ac:dyDescent="0.25">
      <c r="A52">
        <v>1989</v>
      </c>
      <c r="B52">
        <v>26</v>
      </c>
      <c r="C52">
        <v>29</v>
      </c>
      <c r="D52">
        <v>1960</v>
      </c>
      <c r="E52" s="274">
        <v>16893.347567972058</v>
      </c>
      <c r="F52" s="274">
        <v>16870.891682835201</v>
      </c>
      <c r="G52" s="274">
        <v>6497.3284244725091</v>
      </c>
      <c r="H52" s="275">
        <v>40261.567675279774</v>
      </c>
      <c r="I52" s="274">
        <v>413182</v>
      </c>
      <c r="J52" s="245">
        <v>40.885971721837009</v>
      </c>
      <c r="K52" s="245">
        <v>40.831623068853922</v>
      </c>
      <c r="M52" s="245">
        <v>97.44269516890806</v>
      </c>
      <c r="N52" s="245">
        <v>1206.1361657941918</v>
      </c>
      <c r="O52" s="245">
        <v>1204.5328805311908</v>
      </c>
      <c r="P52" s="245">
        <v>463.89046115740524</v>
      </c>
      <c r="Q52" s="245">
        <v>2874.5595074827879</v>
      </c>
    </row>
    <row r="53" spans="1:17" x14ac:dyDescent="0.25">
      <c r="A53">
        <v>1990</v>
      </c>
      <c r="B53">
        <v>26</v>
      </c>
      <c r="C53">
        <v>30</v>
      </c>
      <c r="D53">
        <v>1960</v>
      </c>
      <c r="E53" s="274">
        <v>15176.15</v>
      </c>
      <c r="F53" s="274">
        <v>16664.919999999998</v>
      </c>
      <c r="G53" s="274">
        <v>6800.46</v>
      </c>
      <c r="H53" s="275">
        <v>38641.53</v>
      </c>
      <c r="I53" s="274">
        <v>413322</v>
      </c>
      <c r="J53" s="245">
        <v>36.717498705609671</v>
      </c>
      <c r="K53" s="245">
        <v>40.319460372300526</v>
      </c>
      <c r="M53" s="245">
        <v>93.490136019858596</v>
      </c>
      <c r="N53" s="245">
        <v>1119.8837105210951</v>
      </c>
      <c r="O53" s="245">
        <v>1229.7435413551661</v>
      </c>
      <c r="P53" s="245">
        <v>501.82189672942638</v>
      </c>
      <c r="Q53" s="245">
        <v>2851.4491486056872</v>
      </c>
    </row>
    <row r="54" spans="1:17" x14ac:dyDescent="0.25">
      <c r="A54">
        <v>1991</v>
      </c>
      <c r="B54">
        <v>26</v>
      </c>
      <c r="C54">
        <v>31</v>
      </c>
      <c r="D54">
        <v>1960</v>
      </c>
      <c r="E54" s="274">
        <v>12872.78</v>
      </c>
      <c r="F54" s="274">
        <v>15609.84</v>
      </c>
      <c r="G54" s="274">
        <v>6783.9</v>
      </c>
      <c r="H54" s="275">
        <v>35266.519999999997</v>
      </c>
      <c r="I54" s="274">
        <v>415157.5</v>
      </c>
      <c r="J54" s="245">
        <v>31.00697927894835</v>
      </c>
      <c r="K54" s="245">
        <v>37.599802484599216</v>
      </c>
      <c r="M54" s="245">
        <v>84.947327219187898</v>
      </c>
      <c r="N54" s="245">
        <v>976.71984728687301</v>
      </c>
      <c r="O54" s="245">
        <v>1184.3937782648752</v>
      </c>
      <c r="P54" s="245">
        <v>514.72718185267036</v>
      </c>
      <c r="Q54" s="245">
        <v>2675.8408074044187</v>
      </c>
    </row>
    <row r="55" spans="1:17" x14ac:dyDescent="0.25">
      <c r="A55">
        <v>1992</v>
      </c>
      <c r="B55">
        <v>26</v>
      </c>
      <c r="C55">
        <v>32</v>
      </c>
      <c r="D55">
        <v>1960</v>
      </c>
      <c r="E55" s="274">
        <v>10541.29</v>
      </c>
      <c r="F55" s="274">
        <v>14432.39</v>
      </c>
      <c r="G55" s="274">
        <v>6773.21</v>
      </c>
      <c r="H55" s="275">
        <v>31746.89</v>
      </c>
      <c r="I55" s="274">
        <v>416722</v>
      </c>
      <c r="J55" s="245">
        <v>25.295736726162769</v>
      </c>
      <c r="K55" s="245">
        <v>34.633136719443662</v>
      </c>
      <c r="M55" s="245">
        <v>76.182418974760154</v>
      </c>
      <c r="N55" s="245">
        <v>822.11144360028993</v>
      </c>
      <c r="O55" s="245">
        <v>1125.5769433819191</v>
      </c>
      <c r="P55" s="245">
        <v>528.24022969749626</v>
      </c>
      <c r="Q55" s="245">
        <v>2475.9286166797051</v>
      </c>
    </row>
    <row r="56" spans="1:17" x14ac:dyDescent="0.25">
      <c r="A56">
        <v>1993</v>
      </c>
      <c r="B56">
        <v>26</v>
      </c>
      <c r="C56">
        <v>33</v>
      </c>
      <c r="D56">
        <v>1960</v>
      </c>
      <c r="E56" s="274">
        <v>8511.2265435186873</v>
      </c>
      <c r="F56" s="274">
        <v>12579.608431171604</v>
      </c>
      <c r="G56" s="274">
        <v>6190.1388204918567</v>
      </c>
      <c r="H56" s="275">
        <v>27280.973795182148</v>
      </c>
      <c r="I56" s="274">
        <v>416596.5</v>
      </c>
      <c r="J56" s="245">
        <v>20.430384181140951</v>
      </c>
      <c r="K56" s="245">
        <v>30.196145265674591</v>
      </c>
      <c r="M56" s="245">
        <v>65.485364843876866</v>
      </c>
      <c r="N56" s="245">
        <v>684.41787006822187</v>
      </c>
      <c r="O56" s="245">
        <v>1011.5708664000988</v>
      </c>
      <c r="P56" s="245">
        <v>497.77098580155422</v>
      </c>
      <c r="Q56" s="245">
        <v>2193.7597222698751</v>
      </c>
    </row>
    <row r="57" spans="1:17" x14ac:dyDescent="0.25">
      <c r="A57">
        <v>1994</v>
      </c>
      <c r="B57">
        <v>26</v>
      </c>
      <c r="C57">
        <v>34</v>
      </c>
      <c r="D57">
        <v>1960</v>
      </c>
      <c r="E57" s="274">
        <v>6963.89</v>
      </c>
      <c r="F57" s="274">
        <v>10850.87</v>
      </c>
      <c r="G57" s="274">
        <v>5793.5</v>
      </c>
      <c r="H57" s="275">
        <v>23608.26</v>
      </c>
      <c r="I57" s="274">
        <v>416511</v>
      </c>
      <c r="J57" s="245">
        <v>16.719582435998088</v>
      </c>
      <c r="K57" s="245">
        <v>26.051820960310774</v>
      </c>
      <c r="M57" s="245">
        <v>56.681000021608071</v>
      </c>
      <c r="N57" s="245">
        <v>576.8255940419341</v>
      </c>
      <c r="O57" s="245">
        <v>898.78782313072168</v>
      </c>
      <c r="P57" s="245">
        <v>479.88108357282283</v>
      </c>
      <c r="Q57" s="245">
        <v>1955.4945007454785</v>
      </c>
    </row>
    <row r="58" spans="1:17" x14ac:dyDescent="0.25">
      <c r="A58">
        <v>1995</v>
      </c>
      <c r="B58">
        <v>26</v>
      </c>
      <c r="C58">
        <v>35</v>
      </c>
      <c r="D58">
        <v>1960</v>
      </c>
      <c r="E58" s="274">
        <v>5941.4</v>
      </c>
      <c r="F58" s="274">
        <v>9259.36</v>
      </c>
      <c r="G58" s="274">
        <v>5255.02</v>
      </c>
      <c r="H58" s="275">
        <v>20455.78</v>
      </c>
      <c r="I58" s="274">
        <v>416445</v>
      </c>
      <c r="J58" s="245">
        <v>14.266950017409259</v>
      </c>
      <c r="K58" s="245">
        <v>22.234292643686445</v>
      </c>
      <c r="M58" s="245">
        <v>49.120003842043964</v>
      </c>
      <c r="N58" s="245">
        <v>506.47672561802869</v>
      </c>
      <c r="O58" s="245">
        <v>789.31738885086884</v>
      </c>
      <c r="P58" s="245">
        <v>447.96602192366345</v>
      </c>
      <c r="Q58" s="245">
        <v>1743.7601363925608</v>
      </c>
    </row>
    <row r="59" spans="1:17" x14ac:dyDescent="0.25">
      <c r="A59">
        <v>1996</v>
      </c>
      <c r="B59">
        <v>26</v>
      </c>
      <c r="C59">
        <v>36</v>
      </c>
      <c r="D59">
        <v>1960</v>
      </c>
      <c r="E59" s="274">
        <v>4829.71</v>
      </c>
      <c r="F59" s="274">
        <v>7740.07</v>
      </c>
      <c r="G59" s="274">
        <v>5137.7</v>
      </c>
      <c r="H59" s="275">
        <v>17707.48</v>
      </c>
      <c r="I59" s="274">
        <v>416540.5</v>
      </c>
      <c r="J59" s="245">
        <v>11.594814909954735</v>
      </c>
      <c r="K59" s="245">
        <v>18.581794567395008</v>
      </c>
      <c r="M59" s="245">
        <v>42.510824277591254</v>
      </c>
      <c r="N59" s="245">
        <v>423.21074421334782</v>
      </c>
      <c r="O59" s="245">
        <v>678.2355017099178</v>
      </c>
      <c r="P59" s="245">
        <v>450.19884020881523</v>
      </c>
      <c r="Q59" s="245">
        <v>1551.6450861320807</v>
      </c>
    </row>
    <row r="60" spans="1:17" x14ac:dyDescent="0.25">
      <c r="A60">
        <v>1997</v>
      </c>
      <c r="B60">
        <v>26</v>
      </c>
      <c r="C60">
        <v>37</v>
      </c>
      <c r="D60">
        <v>1960</v>
      </c>
      <c r="E60" s="274">
        <v>3943.1658934691222</v>
      </c>
      <c r="F60" s="274">
        <v>6437.2263346295513</v>
      </c>
      <c r="G60" s="274">
        <v>4342.4391190704973</v>
      </c>
      <c r="H60" s="275">
        <v>14722.831347169169</v>
      </c>
      <c r="I60" s="274">
        <v>416727.5</v>
      </c>
      <c r="J60" s="245">
        <v>9.4622166606934321</v>
      </c>
      <c r="K60" s="245">
        <v>15.447087928273396</v>
      </c>
      <c r="M60" s="245">
        <v>35.3296371061885</v>
      </c>
      <c r="N60" s="245">
        <v>354.83312477600373</v>
      </c>
      <c r="O60" s="245">
        <v>579.26579731025231</v>
      </c>
      <c r="P60" s="245">
        <v>390.76246939581296</v>
      </c>
      <c r="Q60" s="245">
        <v>1324.8613914820687</v>
      </c>
    </row>
    <row r="61" spans="1:17" x14ac:dyDescent="0.25">
      <c r="A61">
        <v>1998</v>
      </c>
      <c r="B61">
        <v>26</v>
      </c>
      <c r="C61">
        <v>38</v>
      </c>
      <c r="D61">
        <v>1960</v>
      </c>
      <c r="E61" s="274">
        <v>2872.8396019033162</v>
      </c>
      <c r="F61" s="274">
        <v>4772.5138742561285</v>
      </c>
      <c r="G61" s="274">
        <v>3818.2410539751786</v>
      </c>
      <c r="H61" s="275">
        <v>11463.594530134622</v>
      </c>
      <c r="I61" s="274">
        <v>416829</v>
      </c>
      <c r="J61" s="245">
        <v>6.8921298707703071</v>
      </c>
      <c r="K61" s="245">
        <v>11.449572544751273</v>
      </c>
      <c r="M61" s="245">
        <v>27.501912127358274</v>
      </c>
      <c r="N61" s="245">
        <v>265.34700002465684</v>
      </c>
      <c r="O61" s="245">
        <v>440.80854297292404</v>
      </c>
      <c r="P61" s="245">
        <v>352.66807390571279</v>
      </c>
      <c r="Q61" s="245">
        <v>1058.8236169032934</v>
      </c>
    </row>
    <row r="62" spans="1:17" x14ac:dyDescent="0.25">
      <c r="A62">
        <v>1999</v>
      </c>
      <c r="B62">
        <v>26</v>
      </c>
      <c r="C62">
        <v>39</v>
      </c>
      <c r="D62">
        <v>1960</v>
      </c>
      <c r="E62" s="274">
        <v>2291.0973727850478</v>
      </c>
      <c r="F62" s="274">
        <v>3792.6057468704721</v>
      </c>
      <c r="G62" s="274">
        <v>2906.9360884196349</v>
      </c>
      <c r="H62" s="275">
        <v>8990.6392080751539</v>
      </c>
      <c r="I62" s="274">
        <v>416904.5</v>
      </c>
      <c r="J62" s="245">
        <v>5.4954968650735312</v>
      </c>
      <c r="K62" s="245">
        <v>9.0970611899619023</v>
      </c>
      <c r="M62" s="245">
        <v>21.565224669139223</v>
      </c>
      <c r="N62" s="245">
        <v>217.07212617040449</v>
      </c>
      <c r="O62" s="245">
        <v>359.33391700349512</v>
      </c>
      <c r="P62" s="245">
        <v>275.42033125709986</v>
      </c>
      <c r="Q62" s="245">
        <v>851.82637443099929</v>
      </c>
    </row>
    <row r="63" spans="1:17" x14ac:dyDescent="0.25">
      <c r="A63">
        <v>2000</v>
      </c>
      <c r="B63">
        <v>26</v>
      </c>
      <c r="C63">
        <v>40</v>
      </c>
      <c r="D63">
        <v>1960</v>
      </c>
      <c r="E63" s="274">
        <v>1559.2499403705242</v>
      </c>
      <c r="F63" s="274">
        <v>2569.3563853532846</v>
      </c>
      <c r="G63" s="274">
        <v>2690.3132894676246</v>
      </c>
      <c r="H63" s="275">
        <v>6818.919615191433</v>
      </c>
      <c r="I63" s="274">
        <v>416958</v>
      </c>
      <c r="J63" s="245">
        <v>3.7395851389600971</v>
      </c>
      <c r="K63" s="245">
        <v>6.1621467518389972</v>
      </c>
      <c r="M63" s="245">
        <v>16.353972378972063</v>
      </c>
      <c r="N63" s="245">
        <v>151.45319812788392</v>
      </c>
      <c r="O63" s="245">
        <v>249.5669434494794</v>
      </c>
      <c r="P63" s="245">
        <v>261.31573977100521</v>
      </c>
      <c r="Q63" s="245">
        <v>662.33588134836862</v>
      </c>
    </row>
    <row r="64" spans="1:17" x14ac:dyDescent="0.25">
      <c r="A64">
        <v>2001</v>
      </c>
      <c r="B64">
        <v>26</v>
      </c>
      <c r="C64">
        <v>41</v>
      </c>
      <c r="D64">
        <v>1960</v>
      </c>
      <c r="E64" s="274">
        <v>1060.1789725206431</v>
      </c>
      <c r="F64" s="274">
        <v>1713.8110184287825</v>
      </c>
      <c r="G64" s="274">
        <v>1918.010009050575</v>
      </c>
      <c r="H64" s="277">
        <v>4692</v>
      </c>
      <c r="I64" s="277">
        <v>416992.5</v>
      </c>
      <c r="J64" s="245">
        <v>2.5424413449178176</v>
      </c>
      <c r="K64" s="245">
        <v>4.1099324770320393</v>
      </c>
      <c r="M64" s="245">
        <v>11.252000935268619</v>
      </c>
      <c r="N64" s="245">
        <v>105.51131581408943</v>
      </c>
      <c r="O64" s="245">
        <v>170.56219779682962</v>
      </c>
      <c r="P64" s="245">
        <v>190.88452520272875</v>
      </c>
      <c r="Q64" s="245">
        <v>466.9580388136477</v>
      </c>
    </row>
    <row r="65" spans="1:17" x14ac:dyDescent="0.25">
      <c r="A65">
        <v>2002</v>
      </c>
      <c r="B65">
        <v>26</v>
      </c>
      <c r="C65">
        <v>42</v>
      </c>
      <c r="D65">
        <v>1960</v>
      </c>
      <c r="E65" s="274">
        <v>706.17430136339885</v>
      </c>
      <c r="F65" s="274">
        <v>1066.0793106896529</v>
      </c>
      <c r="G65" s="274">
        <v>1136.7463879469485</v>
      </c>
      <c r="H65" s="277">
        <v>2909</v>
      </c>
      <c r="I65" s="277">
        <v>416988.5</v>
      </c>
      <c r="J65" s="245">
        <v>1.6935102559504611</v>
      </c>
      <c r="K65" s="245">
        <v>2.5566156157535587</v>
      </c>
      <c r="M65" s="245">
        <v>6.9762115741801027</v>
      </c>
      <c r="N65" s="245">
        <v>71.974185877894598</v>
      </c>
      <c r="O65" s="245">
        <v>108.65616366952624</v>
      </c>
      <c r="P65" s="245">
        <v>115.85864235523357</v>
      </c>
      <c r="Q65" s="245">
        <v>296.48899190265439</v>
      </c>
    </row>
    <row r="66" spans="1:17" x14ac:dyDescent="0.25">
      <c r="A66">
        <v>2003</v>
      </c>
      <c r="B66">
        <v>26</v>
      </c>
      <c r="C66">
        <v>43</v>
      </c>
      <c r="D66">
        <v>1960</v>
      </c>
      <c r="E66" s="274">
        <v>495.2908163893311</v>
      </c>
      <c r="F66" s="274">
        <v>663.14444532089703</v>
      </c>
      <c r="G66" s="274">
        <v>598.97106926129811</v>
      </c>
      <c r="H66" s="274">
        <v>1757.4063309715264</v>
      </c>
      <c r="I66" s="274">
        <v>419029.5</v>
      </c>
      <c r="J66" s="245">
        <v>1.1819951015127363</v>
      </c>
      <c r="K66" s="245">
        <v>1.5825722182349857</v>
      </c>
      <c r="M66" s="245">
        <v>4.1939919050365813</v>
      </c>
      <c r="N66" s="245">
        <v>51.416786915804032</v>
      </c>
      <c r="O66" s="245">
        <v>68.84189149322188</v>
      </c>
      <c r="P66" s="245">
        <v>62.179969460065386</v>
      </c>
      <c r="Q66" s="245">
        <v>182.43864786909128</v>
      </c>
    </row>
    <row r="67" spans="1:17" x14ac:dyDescent="0.25">
      <c r="A67">
        <v>2004</v>
      </c>
      <c r="B67">
        <v>26</v>
      </c>
      <c r="C67">
        <v>44</v>
      </c>
      <c r="D67">
        <v>1960</v>
      </c>
      <c r="E67" s="274">
        <v>391.0622787916538</v>
      </c>
      <c r="F67" s="274">
        <v>367.81392696598721</v>
      </c>
      <c r="G67" s="274">
        <v>182.123794242359</v>
      </c>
      <c r="H67" s="274">
        <v>941</v>
      </c>
      <c r="I67" s="274">
        <v>422167.5</v>
      </c>
      <c r="J67" s="245">
        <v>0.92632018995221987</v>
      </c>
      <c r="K67" s="245">
        <v>0.87125116681408965</v>
      </c>
      <c r="M67" s="245">
        <v>2.2289730971711466</v>
      </c>
      <c r="N67" s="245">
        <v>41.221248452873787</v>
      </c>
      <c r="O67" s="245">
        <v>38.770676923226986</v>
      </c>
      <c r="P67" s="245">
        <v>19.197377448015242</v>
      </c>
      <c r="Q67" s="245">
        <v>99.189302824116027</v>
      </c>
    </row>
    <row r="68" spans="1:17" x14ac:dyDescent="0.25">
      <c r="A68">
        <v>2005</v>
      </c>
      <c r="B68">
        <v>26</v>
      </c>
      <c r="C68">
        <v>45</v>
      </c>
      <c r="D68">
        <v>1960</v>
      </c>
      <c r="E68" s="274">
        <v>200.43614589197082</v>
      </c>
      <c r="F68" s="274">
        <v>170.14230720736879</v>
      </c>
      <c r="G68" s="274">
        <v>111.42154690066042</v>
      </c>
      <c r="H68" s="274">
        <v>482</v>
      </c>
      <c r="I68" s="274">
        <v>423607.5</v>
      </c>
      <c r="J68" s="245">
        <v>0.47316477137909696</v>
      </c>
      <c r="K68" s="245">
        <v>0.40165083764420789</v>
      </c>
      <c r="M68" s="245">
        <v>1.1378457652425888</v>
      </c>
      <c r="N68" s="245">
        <v>21.528997097748913</v>
      </c>
      <c r="O68" s="245">
        <v>18.275113112811461</v>
      </c>
      <c r="P68" s="245">
        <v>11.96787210797743</v>
      </c>
      <c r="Q68" s="245">
        <v>51.771982318537795</v>
      </c>
    </row>
    <row r="69" spans="1:17" x14ac:dyDescent="0.25">
      <c r="A69">
        <v>2006</v>
      </c>
      <c r="B69">
        <v>26</v>
      </c>
      <c r="C69">
        <v>46</v>
      </c>
      <c r="D69">
        <v>1960</v>
      </c>
      <c r="E69" s="274">
        <v>107.9716277732999</v>
      </c>
      <c r="F69" s="274">
        <v>105.90677664467346</v>
      </c>
      <c r="G69" s="274">
        <v>60.121595582026643</v>
      </c>
      <c r="H69" s="274">
        <v>274</v>
      </c>
      <c r="I69" s="274">
        <v>424083</v>
      </c>
      <c r="J69" s="245">
        <v>0.25460022630782153</v>
      </c>
      <c r="K69" s="245">
        <v>0.24973124752624712</v>
      </c>
      <c r="M69" s="245">
        <v>0.64609993798383814</v>
      </c>
      <c r="N69" s="245">
        <v>11.838910523313702</v>
      </c>
      <c r="O69" s="245">
        <v>11.61250300997049</v>
      </c>
      <c r="P69" s="245">
        <v>6.5922335829642762</v>
      </c>
      <c r="Q69" s="245">
        <v>30.043647116248472</v>
      </c>
    </row>
    <row r="70" spans="1:17" x14ac:dyDescent="0.25">
      <c r="A70">
        <v>2007</v>
      </c>
      <c r="B70">
        <v>26</v>
      </c>
      <c r="C70">
        <v>47</v>
      </c>
      <c r="D70">
        <v>1960</v>
      </c>
      <c r="E70" s="274">
        <v>77.752540376585713</v>
      </c>
      <c r="F70" s="274">
        <v>51.206363800188377</v>
      </c>
      <c r="G70" s="274">
        <v>36.131079712169509</v>
      </c>
      <c r="H70" s="274">
        <v>165.08998388894361</v>
      </c>
      <c r="I70" s="274">
        <v>425804.5</v>
      </c>
      <c r="J70" s="245">
        <v>0.18260149992915931</v>
      </c>
      <c r="K70" s="245">
        <v>0.12025792071288204</v>
      </c>
      <c r="M70" s="245">
        <v>0.38771310281817972</v>
      </c>
      <c r="N70" s="245">
        <v>8.673571246635067</v>
      </c>
      <c r="O70" s="245">
        <v>5.7122512338618963</v>
      </c>
      <c r="P70" s="245">
        <v>4.0305499033665724</v>
      </c>
      <c r="Q70" s="245">
        <v>18.416372383863536</v>
      </c>
    </row>
    <row r="71" spans="1:17" x14ac:dyDescent="0.25">
      <c r="A71">
        <v>2008</v>
      </c>
      <c r="B71">
        <v>26</v>
      </c>
      <c r="C71">
        <v>48</v>
      </c>
      <c r="D71">
        <v>1960</v>
      </c>
      <c r="E71" s="274">
        <v>52</v>
      </c>
      <c r="F71" s="274">
        <v>35</v>
      </c>
      <c r="G71" s="274">
        <v>12</v>
      </c>
      <c r="H71" s="274">
        <v>99</v>
      </c>
      <c r="I71" s="274">
        <v>428543.5</v>
      </c>
      <c r="J71" s="245">
        <v>0.12134124073752139</v>
      </c>
      <c r="K71" s="245">
        <v>8.1671988957947098E-2</v>
      </c>
      <c r="M71" s="245">
        <v>0.23101505448105034</v>
      </c>
      <c r="N71" s="245">
        <v>5.8850501757697877</v>
      </c>
      <c r="O71" s="245">
        <v>3.9610914644604343</v>
      </c>
      <c r="P71" s="245">
        <v>1.3580885021007203</v>
      </c>
      <c r="Q71" s="245">
        <v>11.204230142330941</v>
      </c>
    </row>
    <row r="72" spans="1:17" x14ac:dyDescent="0.25">
      <c r="A72">
        <v>2009</v>
      </c>
      <c r="B72">
        <v>26</v>
      </c>
      <c r="C72">
        <v>49</v>
      </c>
      <c r="D72">
        <v>1960</v>
      </c>
      <c r="E72" s="274">
        <v>49</v>
      </c>
      <c r="F72" s="274">
        <v>33</v>
      </c>
      <c r="G72" s="274">
        <v>6</v>
      </c>
      <c r="H72" s="274">
        <v>88</v>
      </c>
      <c r="I72" s="274">
        <v>430314.5</v>
      </c>
      <c r="J72" s="245">
        <v>0.11387020423434488</v>
      </c>
      <c r="K72" s="245">
        <v>7.6688096729252669E-2</v>
      </c>
      <c r="M72" s="245">
        <v>0.20450159127800713</v>
      </c>
      <c r="N72" s="245">
        <v>5.6365751096000718</v>
      </c>
      <c r="O72" s="245">
        <v>3.7960607880980071</v>
      </c>
      <c r="P72" s="245">
        <v>0.69019287056327405</v>
      </c>
      <c r="Q72" s="245">
        <v>10.122828768261353</v>
      </c>
    </row>
    <row r="73" spans="1:17" x14ac:dyDescent="0.25">
      <c r="A73">
        <v>2010</v>
      </c>
      <c r="B73">
        <v>26</v>
      </c>
      <c r="C73">
        <v>50</v>
      </c>
      <c r="D73">
        <v>1960</v>
      </c>
      <c r="E73" s="274">
        <v>109</v>
      </c>
      <c r="F73" s="274">
        <v>66</v>
      </c>
      <c r="G73" s="274">
        <v>18</v>
      </c>
      <c r="H73" s="274">
        <v>193</v>
      </c>
      <c r="I73" s="274">
        <v>413430</v>
      </c>
      <c r="J73" s="245">
        <v>0.26364801780228819</v>
      </c>
      <c r="K73" s="245">
        <v>0.15964008417386255</v>
      </c>
      <c r="M73" s="245">
        <v>0.46682630675084053</v>
      </c>
      <c r="N73" s="245">
        <v>13.314224899015553</v>
      </c>
      <c r="O73" s="245">
        <v>8.0618242507800595</v>
      </c>
      <c r="P73" s="245">
        <v>2.1986793411218342</v>
      </c>
      <c r="Q73" s="245">
        <v>23.574728490917447</v>
      </c>
    </row>
    <row r="74" spans="1:17" x14ac:dyDescent="0.25">
      <c r="A74">
        <v>1983</v>
      </c>
      <c r="B74">
        <v>26</v>
      </c>
      <c r="C74">
        <v>13</v>
      </c>
      <c r="D74">
        <v>1970</v>
      </c>
      <c r="E74" s="274">
        <v>5.89</v>
      </c>
      <c r="F74" s="274">
        <v>0</v>
      </c>
      <c r="G74" s="274">
        <v>0</v>
      </c>
      <c r="H74" s="275">
        <v>5.89</v>
      </c>
      <c r="I74" s="274">
        <v>440927.5</v>
      </c>
      <c r="J74" s="245">
        <v>1.3358205147104682E-2</v>
      </c>
      <c r="K74" s="245">
        <v>0</v>
      </c>
      <c r="M74" s="245">
        <v>1.3358205147104682E-2</v>
      </c>
      <c r="N74" s="245">
        <v>0.18033576948591321</v>
      </c>
      <c r="O74" s="245">
        <v>0</v>
      </c>
      <c r="P74" s="245">
        <v>0</v>
      </c>
      <c r="Q74" s="245">
        <v>0.18033576948591321</v>
      </c>
    </row>
    <row r="75" spans="1:17" x14ac:dyDescent="0.25">
      <c r="A75">
        <v>1984</v>
      </c>
      <c r="B75">
        <v>26</v>
      </c>
      <c r="C75">
        <v>14</v>
      </c>
      <c r="D75">
        <v>1970</v>
      </c>
      <c r="E75" s="274">
        <v>10.67</v>
      </c>
      <c r="F75" s="274">
        <v>0</v>
      </c>
      <c r="G75" s="274">
        <v>0</v>
      </c>
      <c r="H75" s="275">
        <v>10.67</v>
      </c>
      <c r="I75" s="274">
        <v>440681.5</v>
      </c>
      <c r="J75" s="245">
        <v>2.421249814208221E-2</v>
      </c>
      <c r="K75" s="245">
        <v>0</v>
      </c>
      <c r="M75" s="245">
        <v>2.421249814208221E-2</v>
      </c>
      <c r="N75" s="245">
        <v>0.35108122306019202</v>
      </c>
      <c r="O75" s="245">
        <v>0</v>
      </c>
      <c r="P75" s="245">
        <v>0</v>
      </c>
      <c r="Q75" s="245">
        <v>0.35108122306019202</v>
      </c>
    </row>
    <row r="76" spans="1:17" x14ac:dyDescent="0.25">
      <c r="A76">
        <v>1985</v>
      </c>
      <c r="B76">
        <v>26</v>
      </c>
      <c r="C76">
        <v>15</v>
      </c>
      <c r="D76">
        <v>1970</v>
      </c>
      <c r="E76" s="274">
        <v>67.14</v>
      </c>
      <c r="F76" s="274">
        <v>4.42</v>
      </c>
      <c r="G76" s="274">
        <v>0</v>
      </c>
      <c r="H76" s="275">
        <v>71.56</v>
      </c>
      <c r="I76" s="274">
        <v>440499.5</v>
      </c>
      <c r="J76" s="245">
        <v>0.15241788015650415</v>
      </c>
      <c r="K76" s="245">
        <v>1.0034063602796371E-2</v>
      </c>
      <c r="M76" s="245">
        <v>0.16245194375930053</v>
      </c>
      <c r="N76" s="245">
        <v>2.3624771424258144</v>
      </c>
      <c r="O76" s="245">
        <v>0.15552798584334376</v>
      </c>
      <c r="P76" s="245">
        <v>0</v>
      </c>
      <c r="Q76" s="245">
        <v>2.518005128269158</v>
      </c>
    </row>
    <row r="77" spans="1:17" x14ac:dyDescent="0.25">
      <c r="A77">
        <v>1986</v>
      </c>
      <c r="B77">
        <v>26</v>
      </c>
      <c r="C77">
        <v>16</v>
      </c>
      <c r="D77">
        <v>1970</v>
      </c>
      <c r="E77" s="274">
        <v>1301.2900548891976</v>
      </c>
      <c r="F77" s="274">
        <v>66.662510690065062</v>
      </c>
      <c r="G77" s="274">
        <v>2.161237151626259</v>
      </c>
      <c r="H77" s="275">
        <v>1370.1138027308891</v>
      </c>
      <c r="I77" s="274">
        <v>440394.5</v>
      </c>
      <c r="J77" s="245">
        <v>2.9548281254402533</v>
      </c>
      <c r="K77" s="245">
        <v>0.15136998915759634</v>
      </c>
      <c r="M77" s="245">
        <v>3.1111056171929694</v>
      </c>
      <c r="N77" s="245">
        <v>48.754664069764182</v>
      </c>
      <c r="O77" s="245">
        <v>2.4976048211003397</v>
      </c>
      <c r="P77" s="245">
        <v>8.0973792819468177E-2</v>
      </c>
      <c r="Q77" s="245">
        <v>51.333242683683999</v>
      </c>
    </row>
    <row r="78" spans="1:17" x14ac:dyDescent="0.25">
      <c r="A78">
        <v>1987</v>
      </c>
      <c r="B78">
        <v>26</v>
      </c>
      <c r="C78">
        <v>17</v>
      </c>
      <c r="D78">
        <v>1970</v>
      </c>
      <c r="E78" s="274">
        <v>2166.3642208648162</v>
      </c>
      <c r="F78" s="274">
        <v>182.73994972348544</v>
      </c>
      <c r="G78" s="274">
        <v>7.9</v>
      </c>
      <c r="H78" s="275">
        <v>2357.0041705883018</v>
      </c>
      <c r="I78" s="274">
        <v>440352</v>
      </c>
      <c r="J78" s="245">
        <v>4.9196193519384863</v>
      </c>
      <c r="K78" s="245">
        <v>0.41498607869042364</v>
      </c>
      <c r="M78" s="245">
        <v>5.3525456239288163</v>
      </c>
      <c r="N78" s="245">
        <v>86.093338658923514</v>
      </c>
      <c r="O78" s="245">
        <v>7.262256377082414</v>
      </c>
      <c r="P78" s="245">
        <v>0.31395338274834678</v>
      </c>
      <c r="Q78" s="245">
        <v>93.669548418754289</v>
      </c>
    </row>
    <row r="79" spans="1:17" x14ac:dyDescent="0.25">
      <c r="A79">
        <v>1988</v>
      </c>
      <c r="B79">
        <v>26</v>
      </c>
      <c r="C79">
        <v>18</v>
      </c>
      <c r="D79">
        <v>1970</v>
      </c>
      <c r="E79" s="274">
        <v>5225.4926292603759</v>
      </c>
      <c r="F79" s="274">
        <v>610.03182471597495</v>
      </c>
      <c r="G79" s="274">
        <v>37.272364943194994</v>
      </c>
      <c r="H79" s="275">
        <v>5872.7968189195453</v>
      </c>
      <c r="I79" s="274">
        <v>440511.5</v>
      </c>
      <c r="J79" s="245">
        <v>11.862329653732935</v>
      </c>
      <c r="K79" s="245">
        <v>1.3848261049166137</v>
      </c>
      <c r="M79" s="245">
        <v>13.331767318037203</v>
      </c>
      <c r="N79" s="245">
        <v>219.4530985940593</v>
      </c>
      <c r="O79" s="245">
        <v>25.619282940957355</v>
      </c>
      <c r="P79" s="245">
        <v>1.5653138486716178</v>
      </c>
      <c r="Q79" s="245">
        <v>246.63769538368825</v>
      </c>
    </row>
    <row r="80" spans="1:17" x14ac:dyDescent="0.25">
      <c r="A80">
        <v>1989</v>
      </c>
      <c r="B80">
        <v>26</v>
      </c>
      <c r="C80">
        <v>19</v>
      </c>
      <c r="D80">
        <v>1970</v>
      </c>
      <c r="E80" s="274">
        <v>9095.7095784039739</v>
      </c>
      <c r="F80" s="274">
        <v>1299.6716623356003</v>
      </c>
      <c r="G80" s="274">
        <v>113.89</v>
      </c>
      <c r="H80" s="275">
        <v>10509.271240739574</v>
      </c>
      <c r="I80" s="274">
        <v>440897</v>
      </c>
      <c r="J80" s="245">
        <v>20.630010134802401</v>
      </c>
      <c r="K80" s="245">
        <v>2.9477897611814106</v>
      </c>
      <c r="M80" s="245">
        <v>23.836114196149154</v>
      </c>
      <c r="N80" s="245">
        <v>402.28519762864681</v>
      </c>
      <c r="O80" s="245">
        <v>57.481900343037509</v>
      </c>
      <c r="P80" s="245">
        <v>5.037128853224222</v>
      </c>
      <c r="Q80" s="245">
        <v>464.80422682490848</v>
      </c>
    </row>
    <row r="81" spans="1:17" x14ac:dyDescent="0.25">
      <c r="A81">
        <v>1990</v>
      </c>
      <c r="B81">
        <v>26</v>
      </c>
      <c r="C81">
        <v>20</v>
      </c>
      <c r="D81">
        <v>1970</v>
      </c>
      <c r="E81" s="274">
        <v>11415.04</v>
      </c>
      <c r="F81" s="274">
        <v>2221.9</v>
      </c>
      <c r="G81" s="274">
        <v>225.32</v>
      </c>
      <c r="H81" s="275">
        <v>13862.26</v>
      </c>
      <c r="I81" s="274">
        <v>441435</v>
      </c>
      <c r="J81" s="245">
        <v>25.858937329391644</v>
      </c>
      <c r="K81" s="245">
        <v>5.0333571193947009</v>
      </c>
      <c r="M81" s="245">
        <v>31.402720672352668</v>
      </c>
      <c r="N81" s="245">
        <v>530.10821525252868</v>
      </c>
      <c r="O81" s="245">
        <v>103.18382094759137</v>
      </c>
      <c r="P81" s="245">
        <v>10.463737583109632</v>
      </c>
      <c r="Q81" s="245">
        <v>643.75577378322964</v>
      </c>
    </row>
    <row r="82" spans="1:17" x14ac:dyDescent="0.25">
      <c r="A82">
        <v>1991</v>
      </c>
      <c r="B82">
        <v>26</v>
      </c>
      <c r="C82">
        <v>21</v>
      </c>
      <c r="D82">
        <v>1970</v>
      </c>
      <c r="E82" s="274">
        <v>14006.66</v>
      </c>
      <c r="F82" s="274">
        <v>3416.15</v>
      </c>
      <c r="G82" s="274">
        <v>402.52</v>
      </c>
      <c r="H82" s="275">
        <v>17825.330000000002</v>
      </c>
      <c r="I82" s="274">
        <v>444162</v>
      </c>
      <c r="J82" s="245">
        <v>31.535025508710785</v>
      </c>
      <c r="K82" s="245">
        <v>7.6912252736614128</v>
      </c>
      <c r="M82" s="245">
        <v>40.132496701653906</v>
      </c>
      <c r="N82" s="245">
        <v>678.0030484372819</v>
      </c>
      <c r="O82" s="245">
        <v>165.36134338372037</v>
      </c>
      <c r="P82" s="245">
        <v>19.484287264556624</v>
      </c>
      <c r="Q82" s="245">
        <v>862.84867908555896</v>
      </c>
    </row>
    <row r="83" spans="1:17" x14ac:dyDescent="0.25">
      <c r="A83">
        <v>1992</v>
      </c>
      <c r="B83">
        <v>26</v>
      </c>
      <c r="C83">
        <v>22</v>
      </c>
      <c r="D83">
        <v>1970</v>
      </c>
      <c r="E83" s="274">
        <v>15981.87</v>
      </c>
      <c r="F83" s="274">
        <v>4835.67</v>
      </c>
      <c r="G83" s="274">
        <v>644.80999999999995</v>
      </c>
      <c r="H83" s="275">
        <v>21462.35</v>
      </c>
      <c r="I83" s="274">
        <v>446474</v>
      </c>
      <c r="J83" s="245">
        <v>35.79574622486416</v>
      </c>
      <c r="K83" s="245">
        <v>10.83079865792857</v>
      </c>
      <c r="M83" s="245">
        <v>48.070772318208896</v>
      </c>
      <c r="N83" s="245">
        <v>805.40429005944361</v>
      </c>
      <c r="O83" s="245">
        <v>243.69296980339283</v>
      </c>
      <c r="P83" s="245">
        <v>32.495117296863867</v>
      </c>
      <c r="Q83" s="245">
        <v>1081.5923771597002</v>
      </c>
    </row>
    <row r="84" spans="1:17" x14ac:dyDescent="0.25">
      <c r="A84">
        <v>1993</v>
      </c>
      <c r="B84">
        <v>26</v>
      </c>
      <c r="C84">
        <v>23</v>
      </c>
      <c r="D84">
        <v>1970</v>
      </c>
      <c r="E84" s="274">
        <v>17310.911027135538</v>
      </c>
      <c r="F84" s="274">
        <v>6242.7581691573769</v>
      </c>
      <c r="G84" s="274">
        <v>1005.2310903100763</v>
      </c>
      <c r="H84" s="275">
        <v>24558.900286602991</v>
      </c>
      <c r="I84" s="274">
        <v>446394.5</v>
      </c>
      <c r="J84" s="245">
        <v>38.779400344617912</v>
      </c>
      <c r="K84" s="245">
        <v>13.98484562233042</v>
      </c>
      <c r="M84" s="245">
        <v>55.016135473450035</v>
      </c>
      <c r="N84" s="245">
        <v>911.31590809852094</v>
      </c>
      <c r="O84" s="245">
        <v>328.64387212476487</v>
      </c>
      <c r="P84" s="245">
        <v>52.919403402790124</v>
      </c>
      <c r="Q84" s="245">
        <v>1292.8791836260759</v>
      </c>
    </row>
    <row r="85" spans="1:17" x14ac:dyDescent="0.25">
      <c r="A85">
        <v>1994</v>
      </c>
      <c r="B85">
        <v>26</v>
      </c>
      <c r="C85">
        <v>24</v>
      </c>
      <c r="D85">
        <v>1970</v>
      </c>
      <c r="E85" s="274">
        <v>18456.169999999998</v>
      </c>
      <c r="F85" s="274">
        <v>7457.94</v>
      </c>
      <c r="G85" s="274">
        <v>1191.28</v>
      </c>
      <c r="H85" s="275">
        <v>27105.39</v>
      </c>
      <c r="I85" s="274">
        <v>446598</v>
      </c>
      <c r="J85" s="245">
        <v>41.326136704597864</v>
      </c>
      <c r="K85" s="245">
        <v>16.699447825561244</v>
      </c>
      <c r="M85" s="245">
        <v>60.693039377695378</v>
      </c>
      <c r="N85" s="245">
        <v>1012.4903492626477</v>
      </c>
      <c r="O85" s="245">
        <v>409.13647172625048</v>
      </c>
      <c r="P85" s="245">
        <v>65.352643764638444</v>
      </c>
      <c r="Q85" s="245">
        <v>1486.9794647535368</v>
      </c>
    </row>
    <row r="86" spans="1:17" x14ac:dyDescent="0.25">
      <c r="A86">
        <v>1995</v>
      </c>
      <c r="B86">
        <v>26</v>
      </c>
      <c r="C86">
        <v>25</v>
      </c>
      <c r="D86">
        <v>1970</v>
      </c>
      <c r="E86" s="274">
        <v>19189.169999999998</v>
      </c>
      <c r="F86" s="274">
        <v>8896.8799999999992</v>
      </c>
      <c r="G86" s="274">
        <v>1549.69</v>
      </c>
      <c r="H86" s="275">
        <v>29635.74</v>
      </c>
      <c r="I86" s="274">
        <v>446901</v>
      </c>
      <c r="J86" s="245">
        <v>42.93830177153329</v>
      </c>
      <c r="K86" s="245">
        <v>19.90794381753453</v>
      </c>
      <c r="M86" s="245">
        <v>66.313881597937808</v>
      </c>
      <c r="N86" s="245">
        <v>1094.926695174099</v>
      </c>
      <c r="O86" s="245">
        <v>507.65256734713051</v>
      </c>
      <c r="P86" s="245">
        <v>88.424718226184325</v>
      </c>
      <c r="Q86" s="245">
        <v>1691.0039807474141</v>
      </c>
    </row>
    <row r="87" spans="1:17" x14ac:dyDescent="0.25">
      <c r="A87">
        <v>1996</v>
      </c>
      <c r="B87">
        <v>26</v>
      </c>
      <c r="C87">
        <v>26</v>
      </c>
      <c r="D87">
        <v>1970</v>
      </c>
      <c r="E87" s="274">
        <v>21288.400000000001</v>
      </c>
      <c r="F87" s="274">
        <v>10643.14</v>
      </c>
      <c r="G87" s="274">
        <v>1923.18</v>
      </c>
      <c r="H87" s="275">
        <v>33854.720000000001</v>
      </c>
      <c r="I87" s="274">
        <v>447398</v>
      </c>
      <c r="J87" s="245">
        <v>47.582689238664457</v>
      </c>
      <c r="K87" s="245">
        <v>23.788975364217094</v>
      </c>
      <c r="M87" s="245">
        <v>75.670253331485611</v>
      </c>
      <c r="N87" s="245">
        <v>1260.9412648246082</v>
      </c>
      <c r="O87" s="245">
        <v>630.407847151753</v>
      </c>
      <c r="P87" s="245">
        <v>113.91260130800762</v>
      </c>
      <c r="Q87" s="245">
        <v>2005.2617132843686</v>
      </c>
    </row>
    <row r="88" spans="1:17" x14ac:dyDescent="0.25">
      <c r="A88">
        <v>1997</v>
      </c>
      <c r="B88">
        <v>26</v>
      </c>
      <c r="C88">
        <v>27</v>
      </c>
      <c r="D88">
        <v>1970</v>
      </c>
      <c r="E88" s="274">
        <v>22040.114782179935</v>
      </c>
      <c r="F88" s="274">
        <v>12536.49960943824</v>
      </c>
      <c r="G88" s="274">
        <v>2304.5695925767827</v>
      </c>
      <c r="H88" s="275">
        <v>36881.183984194955</v>
      </c>
      <c r="I88" s="274">
        <v>448134.5</v>
      </c>
      <c r="J88" s="245">
        <v>49.181919227776334</v>
      </c>
      <c r="K88" s="245">
        <v>27.974859354587164</v>
      </c>
      <c r="M88" s="245">
        <v>82.299363213934555</v>
      </c>
      <c r="N88" s="245">
        <v>1352.5027787638492</v>
      </c>
      <c r="O88" s="245">
        <v>769.30863225114695</v>
      </c>
      <c r="P88" s="245">
        <v>141.42107736820424</v>
      </c>
      <c r="Q88" s="245">
        <v>2263.2324883832002</v>
      </c>
    </row>
    <row r="89" spans="1:17" x14ac:dyDescent="0.25">
      <c r="A89">
        <v>1998</v>
      </c>
      <c r="B89">
        <v>26</v>
      </c>
      <c r="C89">
        <v>28</v>
      </c>
      <c r="D89">
        <v>1970</v>
      </c>
      <c r="E89" s="274">
        <v>23364.724752921502</v>
      </c>
      <c r="F89" s="274">
        <v>13939.472094289151</v>
      </c>
      <c r="G89" s="274">
        <v>2769.0925397090587</v>
      </c>
      <c r="H89" s="275">
        <v>40073.289386919714</v>
      </c>
      <c r="I89" s="274">
        <v>448852</v>
      </c>
      <c r="J89" s="245">
        <v>52.054407138481061</v>
      </c>
      <c r="K89" s="245">
        <v>31.055831530859059</v>
      </c>
      <c r="M89" s="245">
        <v>89.279516158822318</v>
      </c>
      <c r="N89" s="245">
        <v>1483.5506034467103</v>
      </c>
      <c r="O89" s="245">
        <v>885.09119862948319</v>
      </c>
      <c r="P89" s="245">
        <v>175.82440845024234</v>
      </c>
      <c r="Q89" s="245">
        <v>2544.466210526436</v>
      </c>
    </row>
    <row r="90" spans="1:17" x14ac:dyDescent="0.25">
      <c r="A90">
        <v>1999</v>
      </c>
      <c r="B90">
        <v>26</v>
      </c>
      <c r="C90">
        <v>29</v>
      </c>
      <c r="D90">
        <v>1970</v>
      </c>
      <c r="E90" s="274">
        <v>22755.195384052407</v>
      </c>
      <c r="F90" s="274">
        <v>15375.219647611113</v>
      </c>
      <c r="G90" s="274">
        <v>2947.5763528742027</v>
      </c>
      <c r="H90" s="275">
        <v>41077.99138453773</v>
      </c>
      <c r="I90" s="274">
        <v>449619</v>
      </c>
      <c r="J90" s="245">
        <v>50.609950611634311</v>
      </c>
      <c r="K90" s="245">
        <v>34.196107476799497</v>
      </c>
      <c r="M90" s="245">
        <v>91.361778271242386</v>
      </c>
      <c r="N90" s="245">
        <v>1492.9935430432122</v>
      </c>
      <c r="O90" s="245">
        <v>1008.7851705655852</v>
      </c>
      <c r="P90" s="245">
        <v>193.39374539285259</v>
      </c>
      <c r="Q90" s="245">
        <v>2695.1724590016502</v>
      </c>
    </row>
    <row r="91" spans="1:17" x14ac:dyDescent="0.25">
      <c r="A91">
        <v>2000</v>
      </c>
      <c r="B91">
        <v>26</v>
      </c>
      <c r="C91">
        <v>30</v>
      </c>
      <c r="D91">
        <v>1970</v>
      </c>
      <c r="E91" s="274">
        <v>22253.819480122173</v>
      </c>
      <c r="F91" s="274">
        <v>16697.038065649602</v>
      </c>
      <c r="G91" s="274">
        <v>3514.6929261494829</v>
      </c>
      <c r="H91" s="275">
        <v>42465.550471921262</v>
      </c>
      <c r="I91" s="274">
        <v>450306</v>
      </c>
      <c r="J91" s="245">
        <v>49.41932703566502</v>
      </c>
      <c r="K91" s="245">
        <v>37.079315100508545</v>
      </c>
      <c r="M91" s="245">
        <v>94.303763378505423</v>
      </c>
      <c r="N91" s="245">
        <v>1507.2894745877832</v>
      </c>
      <c r="O91" s="245">
        <v>1130.9191105655107</v>
      </c>
      <c r="P91" s="245">
        <v>238.05619789112123</v>
      </c>
      <c r="Q91" s="245">
        <v>2876.2647830444153</v>
      </c>
    </row>
    <row r="92" spans="1:17" x14ac:dyDescent="0.25">
      <c r="A92">
        <v>2001</v>
      </c>
      <c r="B92">
        <v>26</v>
      </c>
      <c r="C92">
        <v>31</v>
      </c>
      <c r="D92">
        <v>1970</v>
      </c>
      <c r="E92" s="274">
        <v>19693.888234843103</v>
      </c>
      <c r="F92" s="274">
        <v>17277.672083358782</v>
      </c>
      <c r="G92" s="274">
        <v>4021.4396817981205</v>
      </c>
      <c r="H92" s="277">
        <v>40993</v>
      </c>
      <c r="I92" s="277">
        <v>451001</v>
      </c>
      <c r="J92" s="245">
        <v>43.667061125902386</v>
      </c>
      <c r="K92" s="245">
        <v>38.309609254433546</v>
      </c>
      <c r="M92" s="245">
        <v>90.893368307387334</v>
      </c>
      <c r="N92" s="245">
        <v>1375.5124254659252</v>
      </c>
      <c r="O92" s="245">
        <v>1206.7526915146568</v>
      </c>
      <c r="P92" s="245">
        <v>280.87598470211992</v>
      </c>
      <c r="Q92" s="245">
        <v>2863.141101682701</v>
      </c>
    </row>
    <row r="93" spans="1:17" x14ac:dyDescent="0.25">
      <c r="A93">
        <v>2002</v>
      </c>
      <c r="B93">
        <v>26</v>
      </c>
      <c r="C93">
        <v>32</v>
      </c>
      <c r="D93">
        <v>1970</v>
      </c>
      <c r="E93" s="274">
        <v>18153.191617527344</v>
      </c>
      <c r="F93" s="274">
        <v>18150.156026188746</v>
      </c>
      <c r="G93" s="274">
        <v>4346.6523562839038</v>
      </c>
      <c r="H93" s="277">
        <v>40650</v>
      </c>
      <c r="I93" s="277">
        <v>451557.5</v>
      </c>
      <c r="J93" s="245">
        <v>40.201284703558997</v>
      </c>
      <c r="K93" s="245">
        <v>40.194562212317919</v>
      </c>
      <c r="M93" s="245">
        <v>90.021758026386451</v>
      </c>
      <c r="N93" s="245">
        <v>1306.5417528656674</v>
      </c>
      <c r="O93" s="245">
        <v>1306.3232719003324</v>
      </c>
      <c r="P93" s="245">
        <v>312.84211109155945</v>
      </c>
      <c r="Q93" s="245">
        <v>2925.7071358575595</v>
      </c>
    </row>
    <row r="94" spans="1:17" x14ac:dyDescent="0.25">
      <c r="A94">
        <v>2003</v>
      </c>
      <c r="B94">
        <v>26</v>
      </c>
      <c r="C94">
        <v>33</v>
      </c>
      <c r="D94">
        <v>1970</v>
      </c>
      <c r="E94" s="274">
        <v>16489.241087536131</v>
      </c>
      <c r="F94" s="274">
        <v>18257.627454228204</v>
      </c>
      <c r="G94" s="274">
        <v>4590.5266257386611</v>
      </c>
      <c r="H94" s="274">
        <v>39337.395167502989</v>
      </c>
      <c r="I94" s="274">
        <v>455377</v>
      </c>
      <c r="J94" s="245">
        <v>36.210087658217546</v>
      </c>
      <c r="K94" s="245">
        <v>40.093433472108174</v>
      </c>
      <c r="M94" s="245">
        <v>86.384238043429932</v>
      </c>
      <c r="N94" s="245">
        <v>1213.0379365502879</v>
      </c>
      <c r="O94" s="245">
        <v>1343.1300213156239</v>
      </c>
      <c r="P94" s="245">
        <v>337.70401658899141</v>
      </c>
      <c r="Q94" s="245">
        <v>2893.8719744549026</v>
      </c>
    </row>
    <row r="95" spans="1:17" x14ac:dyDescent="0.25">
      <c r="A95">
        <v>2004</v>
      </c>
      <c r="B95">
        <v>26</v>
      </c>
      <c r="C95">
        <v>34</v>
      </c>
      <c r="D95">
        <v>1970</v>
      </c>
      <c r="E95" s="274">
        <v>15410.921081121529</v>
      </c>
      <c r="F95" s="274">
        <v>17283.90268174692</v>
      </c>
      <c r="G95" s="274">
        <v>5071.1762371315535</v>
      </c>
      <c r="H95" s="274">
        <v>37766</v>
      </c>
      <c r="I95" s="274">
        <v>461884</v>
      </c>
      <c r="J95" s="245">
        <v>33.365349484116201</v>
      </c>
      <c r="K95" s="245">
        <v>37.420440374091591</v>
      </c>
      <c r="M95" s="245">
        <v>81.765118514605405</v>
      </c>
      <c r="N95" s="245">
        <v>1151.1045572020089</v>
      </c>
      <c r="O95" s="245">
        <v>1291.0051929061599</v>
      </c>
      <c r="P95" s="245">
        <v>378.78683864571758</v>
      </c>
      <c r="Q95" s="245">
        <v>2820.8965887538866</v>
      </c>
    </row>
    <row r="96" spans="1:17" x14ac:dyDescent="0.25">
      <c r="A96">
        <v>2005</v>
      </c>
      <c r="B96">
        <v>26</v>
      </c>
      <c r="C96">
        <v>35</v>
      </c>
      <c r="D96">
        <v>1970</v>
      </c>
      <c r="E96" s="274">
        <v>13624.736771283131</v>
      </c>
      <c r="F96" s="274">
        <v>15648.928225242207</v>
      </c>
      <c r="G96" s="274">
        <v>5178.3350034746618</v>
      </c>
      <c r="H96" s="274">
        <v>34452</v>
      </c>
      <c r="I96" s="274">
        <v>464903.5</v>
      </c>
      <c r="J96" s="245">
        <v>29.306591091018095</v>
      </c>
      <c r="K96" s="245">
        <v>33.660594564769262</v>
      </c>
      <c r="M96" s="245">
        <v>74.105701505796361</v>
      </c>
      <c r="N96" s="245">
        <v>1040.3839837311423</v>
      </c>
      <c r="O96" s="245">
        <v>1194.9511070493088</v>
      </c>
      <c r="P96" s="245">
        <v>395.41731267531969</v>
      </c>
      <c r="Q96" s="245">
        <v>2630.7524034557709</v>
      </c>
    </row>
    <row r="97" spans="1:17" x14ac:dyDescent="0.25">
      <c r="A97">
        <v>2006</v>
      </c>
      <c r="B97">
        <v>26</v>
      </c>
      <c r="C97">
        <v>36</v>
      </c>
      <c r="D97">
        <v>1970</v>
      </c>
      <c r="E97" s="274">
        <v>11645.965976767695</v>
      </c>
      <c r="F97" s="274">
        <v>14049.16364685231</v>
      </c>
      <c r="G97" s="274">
        <v>5321.8703763799967</v>
      </c>
      <c r="H97" s="274">
        <v>31017</v>
      </c>
      <c r="I97" s="274">
        <v>466778</v>
      </c>
      <c r="J97" s="245">
        <v>24.949689095817916</v>
      </c>
      <c r="K97" s="245">
        <v>30.098170108386235</v>
      </c>
      <c r="M97" s="245">
        <v>66.449147132041347</v>
      </c>
      <c r="N97" s="245">
        <v>910.66365199735401</v>
      </c>
      <c r="O97" s="245">
        <v>1098.5832089560977</v>
      </c>
      <c r="P97" s="245">
        <v>416.14700936605817</v>
      </c>
      <c r="Q97" s="245">
        <v>2425.393870319509</v>
      </c>
    </row>
    <row r="98" spans="1:17" x14ac:dyDescent="0.25">
      <c r="A98">
        <v>2007</v>
      </c>
      <c r="B98">
        <v>26</v>
      </c>
      <c r="C98">
        <v>37</v>
      </c>
      <c r="D98">
        <v>1970</v>
      </c>
      <c r="E98" s="274">
        <v>9183.8894557931635</v>
      </c>
      <c r="F98" s="274">
        <v>11948.097773612077</v>
      </c>
      <c r="G98" s="274">
        <v>5093.3063882953511</v>
      </c>
      <c r="H98" s="274">
        <v>26225.293617700594</v>
      </c>
      <c r="I98" s="274">
        <v>469896</v>
      </c>
      <c r="J98" s="245">
        <v>19.544515075236145</v>
      </c>
      <c r="K98" s="245">
        <v>25.427111049279151</v>
      </c>
      <c r="M98" s="245">
        <v>55.810846693099315</v>
      </c>
      <c r="N98" s="245">
        <v>732.91931532135538</v>
      </c>
      <c r="O98" s="245">
        <v>953.51666434796823</v>
      </c>
      <c r="P98" s="245">
        <v>406.47077132190026</v>
      </c>
      <c r="Q98" s="245">
        <v>2092.9067509912243</v>
      </c>
    </row>
    <row r="99" spans="1:17" x14ac:dyDescent="0.25">
      <c r="A99">
        <v>2008</v>
      </c>
      <c r="B99">
        <v>26</v>
      </c>
      <c r="C99">
        <v>38</v>
      </c>
      <c r="D99">
        <v>1970</v>
      </c>
      <c r="E99" s="274">
        <v>7688</v>
      </c>
      <c r="F99" s="274">
        <v>10197</v>
      </c>
      <c r="G99" s="274">
        <v>4855</v>
      </c>
      <c r="H99" s="274">
        <v>22740</v>
      </c>
      <c r="I99" s="274">
        <v>474210.5</v>
      </c>
      <c r="J99" s="245">
        <v>16.212209556726389</v>
      </c>
      <c r="K99" s="245">
        <v>21.503108851448882</v>
      </c>
      <c r="M99" s="245">
        <v>47.95338778875626</v>
      </c>
      <c r="N99" s="245">
        <v>624.17006793396592</v>
      </c>
      <c r="O99" s="245">
        <v>827.86969078078198</v>
      </c>
      <c r="P99" s="245">
        <v>394.16567115236808</v>
      </c>
      <c r="Q99" s="245">
        <v>1846.205429867116</v>
      </c>
    </row>
    <row r="100" spans="1:17" x14ac:dyDescent="0.25">
      <c r="A100">
        <v>2009</v>
      </c>
      <c r="B100">
        <v>26</v>
      </c>
      <c r="C100">
        <v>39</v>
      </c>
      <c r="D100">
        <v>1970</v>
      </c>
      <c r="E100" s="274">
        <v>6149</v>
      </c>
      <c r="F100" s="274">
        <v>7788</v>
      </c>
      <c r="G100" s="274">
        <v>3839</v>
      </c>
      <c r="H100" s="274">
        <v>17776</v>
      </c>
      <c r="I100" s="274">
        <v>476913</v>
      </c>
      <c r="J100" s="245">
        <v>12.893336939861149</v>
      </c>
      <c r="K100" s="245">
        <v>16.330022456926109</v>
      </c>
      <c r="M100" s="245">
        <v>37.273045607899128</v>
      </c>
      <c r="N100" s="245">
        <v>509.28680912451534</v>
      </c>
      <c r="O100" s="245">
        <v>645.03588704858134</v>
      </c>
      <c r="P100" s="245">
        <v>317.96260533891922</v>
      </c>
      <c r="Q100" s="245">
        <v>1472.2853015120156</v>
      </c>
    </row>
    <row r="101" spans="1:17" x14ac:dyDescent="0.25">
      <c r="A101">
        <v>2010</v>
      </c>
      <c r="B101">
        <v>26</v>
      </c>
      <c r="C101">
        <v>40</v>
      </c>
      <c r="D101">
        <v>1970</v>
      </c>
      <c r="E101" s="274">
        <v>4768</v>
      </c>
      <c r="F101" s="274">
        <v>5837</v>
      </c>
      <c r="G101" s="274">
        <v>2939</v>
      </c>
      <c r="H101" s="274">
        <v>13544</v>
      </c>
      <c r="I101" s="274">
        <v>478958.5</v>
      </c>
      <c r="J101" s="245">
        <v>9.9549334650079295</v>
      </c>
      <c r="K101" s="245">
        <v>12.186859613098003</v>
      </c>
      <c r="M101" s="245">
        <v>28.278024087681921</v>
      </c>
      <c r="N101" s="245">
        <v>403.17480533282117</v>
      </c>
      <c r="O101" s="245">
        <v>493.5678143304691</v>
      </c>
      <c r="P101" s="245">
        <v>248.51735588782745</v>
      </c>
      <c r="Q101" s="245">
        <v>1145.2599755511178</v>
      </c>
    </row>
    <row r="102" spans="1:17" x14ac:dyDescent="0.25">
      <c r="A102">
        <v>2011</v>
      </c>
      <c r="B102">
        <v>26</v>
      </c>
      <c r="C102">
        <v>41</v>
      </c>
      <c r="D102">
        <v>1970</v>
      </c>
      <c r="E102" s="274">
        <v>3516</v>
      </c>
      <c r="F102" s="274">
        <v>3906</v>
      </c>
      <c r="G102" s="274">
        <v>2232</v>
      </c>
      <c r="H102" s="274">
        <v>9654</v>
      </c>
      <c r="I102" s="274">
        <v>479673.5</v>
      </c>
      <c r="J102" s="245">
        <v>7.3299859175043025</v>
      </c>
      <c r="K102" s="245">
        <v>8.1430389629612652</v>
      </c>
      <c r="M102" s="245">
        <v>20.126190002157717</v>
      </c>
      <c r="N102" s="245">
        <v>304.19441557642858</v>
      </c>
      <c r="O102" s="245">
        <v>337.93611696289253</v>
      </c>
      <c r="P102" s="245">
        <v>193.10635255022427</v>
      </c>
      <c r="Q102" s="245">
        <v>835.23688508954524</v>
      </c>
    </row>
    <row r="103" spans="1:17" x14ac:dyDescent="0.25">
      <c r="A103">
        <v>2012</v>
      </c>
      <c r="B103">
        <v>26</v>
      </c>
      <c r="C103">
        <v>42</v>
      </c>
      <c r="D103">
        <v>1970</v>
      </c>
      <c r="E103" s="274">
        <v>2371</v>
      </c>
      <c r="F103" s="274">
        <v>2440</v>
      </c>
      <c r="G103" s="274">
        <v>1339</v>
      </c>
      <c r="H103" s="274">
        <v>6150</v>
      </c>
      <c r="I103" s="274">
        <v>486228</v>
      </c>
      <c r="J103" s="245">
        <v>4.8763131699531908</v>
      </c>
      <c r="K103" s="245">
        <v>5.0182219041272811</v>
      </c>
      <c r="M103" s="245">
        <v>12.648387176386388</v>
      </c>
      <c r="N103" s="245">
        <v>207.24330972301061</v>
      </c>
      <c r="O103" s="245">
        <v>213.27443092540943</v>
      </c>
      <c r="P103" s="245">
        <v>117.03871434800135</v>
      </c>
      <c r="Q103" s="245">
        <v>537.55645499642151</v>
      </c>
    </row>
    <row r="104" spans="1:17" x14ac:dyDescent="0.25">
      <c r="A104">
        <v>2013</v>
      </c>
      <c r="B104">
        <v>26</v>
      </c>
      <c r="C104">
        <v>43</v>
      </c>
      <c r="D104">
        <v>1970</v>
      </c>
      <c r="E104">
        <v>1548</v>
      </c>
      <c r="F104">
        <v>1532</v>
      </c>
      <c r="G104">
        <v>809</v>
      </c>
      <c r="H104">
        <v>3889</v>
      </c>
      <c r="I104" s="274">
        <v>487802</v>
      </c>
      <c r="J104" s="245">
        <v>3.1734187231704665</v>
      </c>
      <c r="K104" s="245">
        <v>3.1406185296493248</v>
      </c>
      <c r="M104" s="245">
        <v>7.9724970377325226</v>
      </c>
      <c r="N104" s="245">
        <v>138.04371445791529</v>
      </c>
      <c r="O104" s="245">
        <v>136.61690603974563</v>
      </c>
      <c r="P104" s="245">
        <v>72.1430006437038</v>
      </c>
      <c r="Q104" s="245">
        <v>346.80362114136472</v>
      </c>
    </row>
    <row r="105" spans="1:17" x14ac:dyDescent="0.25">
      <c r="A105" s="131">
        <v>2014</v>
      </c>
      <c r="B105">
        <v>26</v>
      </c>
      <c r="C105">
        <v>44</v>
      </c>
      <c r="D105">
        <v>1970</v>
      </c>
      <c r="E105">
        <v>980</v>
      </c>
      <c r="F105">
        <v>912</v>
      </c>
      <c r="G105">
        <v>419</v>
      </c>
      <c r="H105">
        <v>2311</v>
      </c>
      <c r="I105" s="274">
        <v>493513.5</v>
      </c>
      <c r="J105" s="245">
        <v>1.9857612810997063</v>
      </c>
      <c r="K105" s="245">
        <v>1.8479737636356453</v>
      </c>
      <c r="M105" s="245">
        <v>4.682749306756552</v>
      </c>
      <c r="N105">
        <v>88.366377008936936</v>
      </c>
      <c r="O105">
        <v>82.234832481786214</v>
      </c>
      <c r="P105">
        <v>37.781134659943447</v>
      </c>
      <c r="Q105">
        <v>208.38234415066657</v>
      </c>
    </row>
    <row r="106" spans="1:17" x14ac:dyDescent="0.25">
      <c r="A106" s="83">
        <v>2015</v>
      </c>
      <c r="B106" s="83">
        <v>26</v>
      </c>
      <c r="C106" s="83">
        <v>45</v>
      </c>
      <c r="D106" s="83">
        <v>1970</v>
      </c>
      <c r="E106" s="83">
        <v>604</v>
      </c>
      <c r="F106" s="83">
        <v>477</v>
      </c>
      <c r="G106" s="83">
        <v>205</v>
      </c>
      <c r="H106" s="83">
        <v>1286</v>
      </c>
      <c r="I106" s="83">
        <v>493724</v>
      </c>
      <c r="J106" s="83">
        <v>1.2233555589762701</v>
      </c>
      <c r="K106" s="83">
        <v>0.96612682389351134</v>
      </c>
      <c r="M106" s="83">
        <v>2.6046941206017937</v>
      </c>
      <c r="N106">
        <v>55.662677933420291</v>
      </c>
      <c r="O106">
        <v>43.958770487154766</v>
      </c>
      <c r="P106">
        <v>18.892134066806555</v>
      </c>
      <c r="Q106">
        <v>118.51358248738161</v>
      </c>
    </row>
    <row r="107" spans="1:17" x14ac:dyDescent="0.25">
      <c r="A107">
        <v>2016</v>
      </c>
      <c r="B107" s="131">
        <v>26</v>
      </c>
      <c r="C107">
        <v>46</v>
      </c>
      <c r="D107">
        <v>1970</v>
      </c>
      <c r="E107">
        <v>452</v>
      </c>
      <c r="F107">
        <v>280</v>
      </c>
      <c r="G107">
        <v>106</v>
      </c>
      <c r="H107">
        <v>838</v>
      </c>
      <c r="I107">
        <v>493396.5</v>
      </c>
      <c r="J107">
        <v>0.91609891841551372</v>
      </c>
      <c r="K107">
        <v>0.56749490521315005</v>
      </c>
      <c r="M107">
        <v>1.6984311806022137</v>
      </c>
      <c r="N107">
        <v>42.598599706321387</v>
      </c>
      <c r="O107">
        <v>26.388513092411475</v>
      </c>
      <c r="P107">
        <v>9.98993709927006</v>
      </c>
      <c r="Q107">
        <v>78.977049898002932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1"/>
  <sheetViews>
    <sheetView topLeftCell="I94" workbookViewId="0">
      <selection activeCell="S125" sqref="S125"/>
    </sheetView>
  </sheetViews>
  <sheetFormatPr defaultRowHeight="15" x14ac:dyDescent="0.25"/>
  <cols>
    <col min="10" max="10" width="11.5703125" bestFit="1" customWidth="1"/>
  </cols>
  <sheetData>
    <row r="1" spans="1:27" x14ac:dyDescent="0.25">
      <c r="A1" t="s">
        <v>299</v>
      </c>
      <c r="B1" t="s">
        <v>230</v>
      </c>
      <c r="C1" t="s">
        <v>300</v>
      </c>
      <c r="D1" t="s">
        <v>185</v>
      </c>
      <c r="E1" t="s">
        <v>341</v>
      </c>
      <c r="F1" t="s">
        <v>342</v>
      </c>
      <c r="G1" t="s">
        <v>343</v>
      </c>
      <c r="H1" t="s">
        <v>344</v>
      </c>
      <c r="J1" t="s">
        <v>352</v>
      </c>
      <c r="N1" t="s">
        <v>353</v>
      </c>
      <c r="T1" t="s">
        <v>299</v>
      </c>
      <c r="U1" t="s">
        <v>230</v>
      </c>
      <c r="V1" t="s">
        <v>300</v>
      </c>
      <c r="W1" t="s">
        <v>185</v>
      </c>
      <c r="X1" t="s">
        <v>341</v>
      </c>
      <c r="Y1" t="s">
        <v>342</v>
      </c>
      <c r="Z1" t="s">
        <v>343</v>
      </c>
      <c r="AA1" t="s">
        <v>344</v>
      </c>
    </row>
    <row r="2" spans="1:27" x14ac:dyDescent="0.25">
      <c r="A2">
        <v>1995</v>
      </c>
      <c r="B2">
        <v>26</v>
      </c>
      <c r="C2">
        <v>13</v>
      </c>
      <c r="D2">
        <v>1982</v>
      </c>
      <c r="E2" s="245">
        <v>3.6082388119539617E-3</v>
      </c>
      <c r="F2" s="245">
        <v>0</v>
      </c>
      <c r="G2" s="245">
        <v>0</v>
      </c>
      <c r="H2" s="245">
        <v>3.6082388119539617E-3</v>
      </c>
      <c r="I2" s="245"/>
      <c r="J2" s="245" t="s">
        <v>354</v>
      </c>
      <c r="L2" s="245"/>
      <c r="N2" s="245" t="s">
        <v>354</v>
      </c>
      <c r="T2">
        <v>1980</v>
      </c>
      <c r="U2">
        <v>26</v>
      </c>
      <c r="V2">
        <v>13</v>
      </c>
      <c r="W2">
        <v>1967</v>
      </c>
      <c r="X2" s="245">
        <v>7.2317746424326632E-2</v>
      </c>
      <c r="Y2" s="245">
        <v>2.3176704001567272E-3</v>
      </c>
      <c r="Z2" s="245">
        <v>0</v>
      </c>
      <c r="AA2" s="245">
        <v>7.4635416824483367E-2</v>
      </c>
    </row>
    <row r="3" spans="1:27" x14ac:dyDescent="0.25">
      <c r="A3">
        <v>1995</v>
      </c>
      <c r="B3">
        <v>26</v>
      </c>
      <c r="C3">
        <v>14</v>
      </c>
      <c r="D3">
        <v>1981</v>
      </c>
      <c r="E3" s="245">
        <v>1.3818826021962763E-2</v>
      </c>
      <c r="F3" s="245">
        <v>0</v>
      </c>
      <c r="G3" s="245">
        <v>0</v>
      </c>
      <c r="H3" s="245">
        <v>1.3818826021962763E-2</v>
      </c>
      <c r="I3" s="245"/>
      <c r="J3" s="274">
        <v>1995</v>
      </c>
      <c r="K3" s="274">
        <v>2010</v>
      </c>
      <c r="L3" s="274">
        <v>2017</v>
      </c>
      <c r="O3" s="274">
        <v>1967</v>
      </c>
      <c r="P3" s="274">
        <v>1980</v>
      </c>
      <c r="Q3" s="274">
        <v>1986</v>
      </c>
      <c r="T3">
        <v>1981</v>
      </c>
      <c r="U3">
        <v>26</v>
      </c>
      <c r="V3">
        <v>14</v>
      </c>
      <c r="W3">
        <v>1967</v>
      </c>
      <c r="X3" s="245">
        <v>5.6841616618962171E-2</v>
      </c>
      <c r="Y3" s="245">
        <v>0</v>
      </c>
      <c r="Z3" s="245">
        <v>0</v>
      </c>
      <c r="AA3" s="245">
        <v>5.6841616618962171E-2</v>
      </c>
    </row>
    <row r="4" spans="1:27" x14ac:dyDescent="0.25">
      <c r="A4">
        <v>1995</v>
      </c>
      <c r="B4">
        <v>26</v>
      </c>
      <c r="C4">
        <v>15</v>
      </c>
      <c r="D4">
        <v>1980</v>
      </c>
      <c r="E4" s="245">
        <v>8.81009630675674E-2</v>
      </c>
      <c r="F4" s="245">
        <v>6.7427451878427037E-3</v>
      </c>
      <c r="G4" s="245">
        <v>0</v>
      </c>
      <c r="H4" s="245">
        <v>9.4843708255410109E-2</v>
      </c>
      <c r="I4">
        <v>13</v>
      </c>
      <c r="J4" s="245">
        <v>3.6082388119539617E-3</v>
      </c>
      <c r="K4" s="245">
        <v>3.7299515106303618E-3</v>
      </c>
      <c r="L4">
        <v>0</v>
      </c>
      <c r="N4">
        <v>13</v>
      </c>
      <c r="O4" s="245">
        <v>7.2317746424326632E-2</v>
      </c>
      <c r="P4" s="245">
        <v>1.3927554356593309E-2</v>
      </c>
      <c r="Q4" s="245">
        <v>0</v>
      </c>
      <c r="T4">
        <v>1982</v>
      </c>
      <c r="U4">
        <v>26</v>
      </c>
      <c r="V4">
        <v>15</v>
      </c>
      <c r="W4">
        <v>1967</v>
      </c>
      <c r="X4" s="245">
        <v>0.29395107976645946</v>
      </c>
      <c r="Y4" s="245">
        <v>0</v>
      </c>
      <c r="Z4" s="245">
        <v>0</v>
      </c>
      <c r="AA4" s="245">
        <v>0.29395107976645946</v>
      </c>
    </row>
    <row r="5" spans="1:27" x14ac:dyDescent="0.25">
      <c r="A5">
        <v>1995</v>
      </c>
      <c r="B5">
        <v>26</v>
      </c>
      <c r="C5">
        <v>16</v>
      </c>
      <c r="D5">
        <v>1979</v>
      </c>
      <c r="E5" s="245">
        <v>3.1326010200078462</v>
      </c>
      <c r="F5" s="245">
        <v>0.12291396324350425</v>
      </c>
      <c r="G5" s="245">
        <v>3.1686634275884962E-3</v>
      </c>
      <c r="H5" s="245">
        <v>3.2586836466789388</v>
      </c>
      <c r="I5">
        <v>14</v>
      </c>
      <c r="J5" s="245">
        <v>1.3818826021962763E-2</v>
      </c>
      <c r="K5" s="245">
        <v>3.7306194320504975E-3</v>
      </c>
      <c r="L5">
        <v>1.0856938126309619E-2</v>
      </c>
      <c r="N5">
        <v>14</v>
      </c>
      <c r="O5" s="245">
        <v>5.6841616618962171E-2</v>
      </c>
      <c r="P5" s="245">
        <v>7.0780546827548946E-3</v>
      </c>
      <c r="Q5" s="245">
        <v>8.5616606930474203E-3</v>
      </c>
      <c r="T5">
        <v>1983</v>
      </c>
      <c r="U5">
        <v>26</v>
      </c>
      <c r="V5">
        <v>16</v>
      </c>
      <c r="W5">
        <v>1967</v>
      </c>
      <c r="X5" s="245">
        <v>5.2267118303275799</v>
      </c>
      <c r="Y5" s="245">
        <v>0.20987975321831212</v>
      </c>
      <c r="Z5" s="245">
        <v>4.3516432348810318E-3</v>
      </c>
      <c r="AA5" s="245">
        <v>5.4409432267807736</v>
      </c>
    </row>
    <row r="6" spans="1:27" x14ac:dyDescent="0.25">
      <c r="A6">
        <v>1995</v>
      </c>
      <c r="B6">
        <v>26</v>
      </c>
      <c r="C6">
        <v>17</v>
      </c>
      <c r="D6">
        <v>1978</v>
      </c>
      <c r="E6" s="245">
        <v>5.3634734287502894</v>
      </c>
      <c r="F6" s="245">
        <v>0.41471216266046951</v>
      </c>
      <c r="G6" s="245">
        <v>1.5207256033593172E-2</v>
      </c>
      <c r="H6" s="245">
        <v>5.7933928474443519</v>
      </c>
      <c r="I6">
        <v>15</v>
      </c>
      <c r="J6" s="245">
        <v>8.81009630675674E-2</v>
      </c>
      <c r="K6" s="245">
        <v>5.1939090286833627E-2</v>
      </c>
      <c r="L6">
        <v>9.7679390914731323E-2</v>
      </c>
      <c r="N6">
        <v>15</v>
      </c>
      <c r="O6" s="245">
        <v>0.29395107976645946</v>
      </c>
      <c r="P6" s="245">
        <v>8.81009630675674E-2</v>
      </c>
      <c r="Q6" s="245">
        <v>0.10666972513528189</v>
      </c>
      <c r="T6">
        <v>1984</v>
      </c>
      <c r="U6">
        <v>26</v>
      </c>
      <c r="V6">
        <v>17</v>
      </c>
      <c r="W6">
        <v>1967</v>
      </c>
      <c r="X6" s="245">
        <v>9.2945572724432601</v>
      </c>
      <c r="Y6" s="245">
        <v>0.79376816434349151</v>
      </c>
      <c r="Z6" s="245">
        <v>3.5359500960737665E-2</v>
      </c>
      <c r="AA6" s="245">
        <v>10.123684937747491</v>
      </c>
    </row>
    <row r="7" spans="1:27" x14ac:dyDescent="0.25">
      <c r="A7">
        <v>1995</v>
      </c>
      <c r="B7">
        <v>26</v>
      </c>
      <c r="C7">
        <v>18</v>
      </c>
      <c r="D7">
        <v>1977</v>
      </c>
      <c r="E7" s="245">
        <v>7.8962124784761301</v>
      </c>
      <c r="F7" s="245">
        <v>0.91284310780893452</v>
      </c>
      <c r="G7" s="245">
        <v>7.6595756247188479E-2</v>
      </c>
      <c r="H7" s="245">
        <v>8.8856513425322543</v>
      </c>
      <c r="I7">
        <v>16</v>
      </c>
      <c r="J7" s="245">
        <v>3.1326010200078462</v>
      </c>
      <c r="K7" s="245">
        <v>1.5177213070601336</v>
      </c>
      <c r="L7">
        <v>0.84358021160995134</v>
      </c>
      <c r="N7">
        <v>16</v>
      </c>
      <c r="O7" s="245">
        <v>5.2267118303275799</v>
      </c>
      <c r="P7" s="245">
        <v>3.1852117208081436</v>
      </c>
      <c r="Q7" s="245">
        <v>2.8970999347087769</v>
      </c>
      <c r="T7">
        <v>1985</v>
      </c>
      <c r="U7">
        <v>26</v>
      </c>
      <c r="V7">
        <v>18</v>
      </c>
      <c r="W7">
        <v>1967</v>
      </c>
      <c r="X7" s="245">
        <v>16.231290677588426</v>
      </c>
      <c r="Y7" s="245">
        <v>1.2757498542336316</v>
      </c>
      <c r="Z7" s="245">
        <v>9.1109336786356715E-2</v>
      </c>
      <c r="AA7" s="245">
        <v>17.598149868608417</v>
      </c>
    </row>
    <row r="8" spans="1:27" x14ac:dyDescent="0.25">
      <c r="A8">
        <v>1995</v>
      </c>
      <c r="B8">
        <v>26</v>
      </c>
      <c r="C8">
        <v>19</v>
      </c>
      <c r="D8">
        <v>1976</v>
      </c>
      <c r="E8" s="245">
        <v>12.749584735159004</v>
      </c>
      <c r="F8" s="245">
        <v>1.7210726575797197</v>
      </c>
      <c r="G8" s="245">
        <v>0.14507695046405927</v>
      </c>
      <c r="H8" s="245">
        <v>14.615734343202783</v>
      </c>
      <c r="I8">
        <v>17</v>
      </c>
      <c r="J8" s="245">
        <v>5.3634734287502894</v>
      </c>
      <c r="K8" s="245">
        <v>3.0217239358660275</v>
      </c>
      <c r="L8">
        <v>1.8758809941097336</v>
      </c>
      <c r="N8">
        <v>17</v>
      </c>
      <c r="O8" s="245">
        <v>9.2945572724432601</v>
      </c>
      <c r="P8" s="245">
        <v>5.5988933614358869</v>
      </c>
      <c r="Q8" s="245">
        <v>5.5495705675640306</v>
      </c>
      <c r="T8">
        <v>1986</v>
      </c>
      <c r="U8">
        <v>26</v>
      </c>
      <c r="V8">
        <v>19</v>
      </c>
      <c r="W8">
        <v>1967</v>
      </c>
      <c r="X8" s="245">
        <v>26.140781823543715</v>
      </c>
      <c r="Y8" s="245">
        <v>3.8109156676865719</v>
      </c>
      <c r="Z8" s="245">
        <v>0.16176327862345272</v>
      </c>
      <c r="AA8" s="245">
        <v>30.113460769853742</v>
      </c>
    </row>
    <row r="9" spans="1:27" x14ac:dyDescent="0.25">
      <c r="A9">
        <v>1995</v>
      </c>
      <c r="B9">
        <v>26</v>
      </c>
      <c r="C9">
        <v>20</v>
      </c>
      <c r="D9">
        <v>1975</v>
      </c>
      <c r="E9" s="245">
        <v>16.58756252390798</v>
      </c>
      <c r="F9" s="245">
        <v>3.2534705913684321</v>
      </c>
      <c r="G9" s="245">
        <v>0.32275168142707039</v>
      </c>
      <c r="H9" s="245">
        <v>20.163784796703482</v>
      </c>
      <c r="I9">
        <v>18</v>
      </c>
      <c r="J9" s="245">
        <v>7.8962124784761301</v>
      </c>
      <c r="K9" s="245">
        <v>4.7129703860262859</v>
      </c>
      <c r="L9">
        <v>3.0197849841191666</v>
      </c>
      <c r="N9">
        <v>18</v>
      </c>
      <c r="O9" s="245">
        <v>16.231290677588426</v>
      </c>
      <c r="P9" s="245">
        <v>7.4209389805204875</v>
      </c>
      <c r="Q9" s="245">
        <v>9.2794983865966358</v>
      </c>
      <c r="T9">
        <v>1987</v>
      </c>
      <c r="U9">
        <v>26</v>
      </c>
      <c r="V9">
        <v>20</v>
      </c>
      <c r="W9">
        <v>1967</v>
      </c>
      <c r="X9" s="245">
        <v>32.121460274458762</v>
      </c>
      <c r="Y9" s="245">
        <v>6.6693228700487275</v>
      </c>
      <c r="Z9" s="245">
        <v>0.59437675644539101</v>
      </c>
      <c r="AA9" s="245">
        <v>39.385159900952878</v>
      </c>
    </row>
    <row r="10" spans="1:27" x14ac:dyDescent="0.25">
      <c r="A10">
        <v>1995</v>
      </c>
      <c r="B10">
        <v>26</v>
      </c>
      <c r="C10">
        <v>21</v>
      </c>
      <c r="D10">
        <v>1974</v>
      </c>
      <c r="E10" s="245">
        <v>20.756876417393595</v>
      </c>
      <c r="F10" s="245">
        <v>4.9309535236051918</v>
      </c>
      <c r="G10" s="245">
        <v>0.65847048527792673</v>
      </c>
      <c r="H10" s="245">
        <v>26.346300426276716</v>
      </c>
      <c r="I10">
        <v>19</v>
      </c>
      <c r="J10" s="245">
        <v>12.749584735159004</v>
      </c>
      <c r="K10" s="245">
        <v>9.4996255584344045</v>
      </c>
      <c r="L10">
        <v>6.3105516082220134</v>
      </c>
      <c r="N10">
        <v>19</v>
      </c>
      <c r="O10" s="245">
        <v>26.140781823543715</v>
      </c>
      <c r="P10" s="245">
        <v>13.721334727521189</v>
      </c>
      <c r="Q10" s="245">
        <v>14.254878429920687</v>
      </c>
      <c r="T10">
        <v>1988</v>
      </c>
      <c r="U10">
        <v>26</v>
      </c>
      <c r="V10">
        <v>21</v>
      </c>
      <c r="W10">
        <v>1967</v>
      </c>
      <c r="X10" s="245">
        <v>36.966732421599247</v>
      </c>
      <c r="Y10" s="245">
        <v>10.014992897754871</v>
      </c>
      <c r="Z10" s="245">
        <v>1.1822342049727534</v>
      </c>
      <c r="AA10" s="245">
        <v>48.163959524326863</v>
      </c>
    </row>
    <row r="11" spans="1:27" x14ac:dyDescent="0.25">
      <c r="A11">
        <v>1995</v>
      </c>
      <c r="B11">
        <v>26</v>
      </c>
      <c r="C11">
        <v>22</v>
      </c>
      <c r="D11">
        <v>1973</v>
      </c>
      <c r="E11" s="245">
        <v>26.204309300546626</v>
      </c>
      <c r="F11" s="245">
        <v>7.7827818634574379</v>
      </c>
      <c r="G11" s="245">
        <v>1.1212226192939667</v>
      </c>
      <c r="H11" s="245">
        <v>35.10831378329803</v>
      </c>
      <c r="I11">
        <v>20</v>
      </c>
      <c r="J11" s="245">
        <v>16.58756252390798</v>
      </c>
      <c r="K11" s="245">
        <v>13.519215427689963</v>
      </c>
      <c r="L11">
        <v>9.1312949511831043</v>
      </c>
      <c r="N11">
        <v>20</v>
      </c>
      <c r="O11" s="245">
        <v>32.121460274458762</v>
      </c>
      <c r="P11" s="245">
        <v>16.763858385439967</v>
      </c>
      <c r="Q11" s="245">
        <v>15.283301465824238</v>
      </c>
      <c r="T11">
        <v>1989</v>
      </c>
      <c r="U11">
        <v>26</v>
      </c>
      <c r="V11">
        <v>22</v>
      </c>
      <c r="W11">
        <v>1967</v>
      </c>
      <c r="X11" s="245">
        <v>41.391077480662183</v>
      </c>
      <c r="Y11" s="245">
        <v>13.846254789484906</v>
      </c>
      <c r="Z11" s="245">
        <v>1.8304258291837339</v>
      </c>
      <c r="AA11" s="245">
        <v>57.067758099330817</v>
      </c>
    </row>
    <row r="12" spans="1:27" x14ac:dyDescent="0.25">
      <c r="A12">
        <v>1995</v>
      </c>
      <c r="B12">
        <v>26</v>
      </c>
      <c r="C12">
        <v>23</v>
      </c>
      <c r="D12">
        <v>1972</v>
      </c>
      <c r="E12" s="245">
        <v>31.601130861558335</v>
      </c>
      <c r="F12" s="245">
        <v>11.122645605262768</v>
      </c>
      <c r="G12" s="245">
        <v>1.6309065694578497</v>
      </c>
      <c r="H12" s="245">
        <v>44.354683036278963</v>
      </c>
      <c r="I12">
        <v>21</v>
      </c>
      <c r="J12" s="245">
        <v>20.756876417393595</v>
      </c>
      <c r="K12" s="245">
        <v>17.663434120667436</v>
      </c>
      <c r="L12">
        <v>12.042752304016384</v>
      </c>
      <c r="N12">
        <v>21</v>
      </c>
      <c r="O12" s="245">
        <v>36.966732421599247</v>
      </c>
      <c r="P12" s="245">
        <v>21.075300359347164</v>
      </c>
      <c r="Q12" s="245">
        <v>18.624819745464478</v>
      </c>
      <c r="T12">
        <v>1990</v>
      </c>
      <c r="U12">
        <v>26</v>
      </c>
      <c r="V12">
        <v>23</v>
      </c>
      <c r="W12">
        <v>1967</v>
      </c>
      <c r="X12" s="245">
        <v>46.594254549734835</v>
      </c>
      <c r="Y12" s="245">
        <v>18.074278004111054</v>
      </c>
      <c r="Z12" s="245">
        <v>2.7828094244740749</v>
      </c>
      <c r="AA12" s="245">
        <v>67.451341978319959</v>
      </c>
    </row>
    <row r="13" spans="1:27" x14ac:dyDescent="0.25">
      <c r="A13">
        <v>1995</v>
      </c>
      <c r="B13">
        <v>26</v>
      </c>
      <c r="C13">
        <v>24</v>
      </c>
      <c r="D13">
        <v>1971</v>
      </c>
      <c r="E13" s="245">
        <v>37.846003402226728</v>
      </c>
      <c r="F13" s="245">
        <v>15.104664310234183</v>
      </c>
      <c r="G13" s="245">
        <v>2.4901447474305041</v>
      </c>
      <c r="H13" s="245">
        <v>55.440812459891418</v>
      </c>
      <c r="I13">
        <v>22</v>
      </c>
      <c r="J13" s="245">
        <v>26.204309300546626</v>
      </c>
      <c r="K13" s="245">
        <v>21.615203502688409</v>
      </c>
      <c r="L13">
        <v>14.68911844179239</v>
      </c>
      <c r="N13">
        <v>22</v>
      </c>
      <c r="O13" s="245">
        <v>41.391077480662183</v>
      </c>
      <c r="P13" s="245">
        <v>25.03470836561495</v>
      </c>
      <c r="Q13" s="245">
        <v>22.315926046059033</v>
      </c>
      <c r="T13">
        <v>1991</v>
      </c>
      <c r="U13">
        <v>26</v>
      </c>
      <c r="V13">
        <v>24</v>
      </c>
      <c r="W13">
        <v>1967</v>
      </c>
      <c r="X13" s="245">
        <v>49.043740775817419</v>
      </c>
      <c r="Y13" s="245">
        <v>21.958679996445778</v>
      </c>
      <c r="Z13" s="245">
        <v>3.9481560303669299</v>
      </c>
      <c r="AA13" s="245">
        <v>74.950576802630124</v>
      </c>
    </row>
    <row r="14" spans="1:27" x14ac:dyDescent="0.25">
      <c r="A14">
        <v>1995</v>
      </c>
      <c r="B14">
        <v>26</v>
      </c>
      <c r="C14">
        <v>25</v>
      </c>
      <c r="D14">
        <v>1970</v>
      </c>
      <c r="E14" s="245">
        <v>42.93830177153329</v>
      </c>
      <c r="F14" s="245">
        <v>19.90794381753453</v>
      </c>
      <c r="G14" s="245">
        <v>3.4676360088699734</v>
      </c>
      <c r="H14" s="245">
        <v>66.313881597937808</v>
      </c>
      <c r="I14">
        <v>23</v>
      </c>
      <c r="J14" s="245">
        <v>31.601130861558335</v>
      </c>
      <c r="K14" s="245">
        <v>25.334779813835933</v>
      </c>
      <c r="L14">
        <v>17.358877642211574</v>
      </c>
      <c r="N14">
        <v>23</v>
      </c>
      <c r="O14" s="245">
        <v>46.594254549734835</v>
      </c>
      <c r="P14" s="245">
        <v>28.929543593371221</v>
      </c>
      <c r="Q14" s="245">
        <v>26.081912985630208</v>
      </c>
      <c r="T14">
        <v>1992</v>
      </c>
      <c r="U14">
        <v>26</v>
      </c>
      <c r="V14">
        <v>25</v>
      </c>
      <c r="W14">
        <v>1967</v>
      </c>
      <c r="X14" s="245">
        <v>51.803868112337888</v>
      </c>
      <c r="Y14" s="245">
        <v>25.581866848418052</v>
      </c>
      <c r="Z14" s="245">
        <v>4.8361541464550921</v>
      </c>
      <c r="AA14" s="245">
        <v>82.221889107211027</v>
      </c>
    </row>
    <row r="15" spans="1:27" x14ac:dyDescent="0.25">
      <c r="A15">
        <v>1995</v>
      </c>
      <c r="B15">
        <v>26</v>
      </c>
      <c r="C15">
        <v>26</v>
      </c>
      <c r="D15">
        <v>1969</v>
      </c>
      <c r="E15" s="245">
        <v>46.49639036530322</v>
      </c>
      <c r="F15" s="245">
        <v>24.551073480228101</v>
      </c>
      <c r="G15" s="245">
        <v>4.5654876632528003</v>
      </c>
      <c r="H15" s="245">
        <v>75.612951508784121</v>
      </c>
      <c r="I15">
        <v>24</v>
      </c>
      <c r="J15" s="245">
        <v>37.846003402226728</v>
      </c>
      <c r="K15" s="245">
        <v>28.862765686909867</v>
      </c>
      <c r="L15">
        <v>21.150677505879319</v>
      </c>
      <c r="N15">
        <v>24</v>
      </c>
      <c r="O15" s="245">
        <v>49.043740775817419</v>
      </c>
      <c r="P15" s="245">
        <v>31.951618157615712</v>
      </c>
      <c r="Q15" s="278">
        <v>28.862765686909867</v>
      </c>
      <c r="T15">
        <v>1993</v>
      </c>
      <c r="U15">
        <v>26</v>
      </c>
      <c r="V15">
        <v>26</v>
      </c>
      <c r="W15">
        <v>1967</v>
      </c>
      <c r="X15" s="245">
        <v>52.090015399603594</v>
      </c>
      <c r="Y15" s="245">
        <v>28.117825391179224</v>
      </c>
      <c r="Z15" s="245">
        <v>5.8089296148683403</v>
      </c>
      <c r="AA15" s="245">
        <v>86.016770405651158</v>
      </c>
    </row>
    <row r="16" spans="1:27" x14ac:dyDescent="0.25">
      <c r="A16">
        <v>1995</v>
      </c>
      <c r="B16">
        <v>26</v>
      </c>
      <c r="C16">
        <v>27</v>
      </c>
      <c r="D16">
        <v>1968</v>
      </c>
      <c r="E16" s="245">
        <v>50.38593310374943</v>
      </c>
      <c r="F16" s="245">
        <v>28.769345575350872</v>
      </c>
      <c r="G16" s="245">
        <v>5.9177146268524714</v>
      </c>
      <c r="H16" s="245">
        <v>85.072993305952778</v>
      </c>
      <c r="I16">
        <v>25</v>
      </c>
      <c r="J16" s="245">
        <v>42.93830177153329</v>
      </c>
      <c r="K16" s="245">
        <v>34.450028094613771</v>
      </c>
      <c r="L16">
        <v>25.900844599770668</v>
      </c>
      <c r="N16">
        <v>25</v>
      </c>
      <c r="O16" s="245">
        <v>51.803868112337888</v>
      </c>
      <c r="P16" s="245">
        <v>37.139566638455761</v>
      </c>
      <c r="Q16" s="278">
        <v>32.795841468019638</v>
      </c>
      <c r="T16">
        <v>1994</v>
      </c>
      <c r="U16">
        <v>26</v>
      </c>
      <c r="V16">
        <v>27</v>
      </c>
      <c r="W16">
        <v>1967</v>
      </c>
      <c r="X16" s="245">
        <v>50.154975988114984</v>
      </c>
      <c r="Y16" s="245">
        <v>30.613145211442784</v>
      </c>
      <c r="Z16" s="245">
        <v>6.5438000967385292</v>
      </c>
      <c r="AA16" s="245">
        <v>87.311921296296291</v>
      </c>
    </row>
    <row r="17" spans="1:27" x14ac:dyDescent="0.25">
      <c r="A17">
        <v>1995</v>
      </c>
      <c r="B17">
        <v>26</v>
      </c>
      <c r="C17">
        <v>28</v>
      </c>
      <c r="D17">
        <v>1967</v>
      </c>
      <c r="E17" s="245">
        <v>50.101090839176024</v>
      </c>
      <c r="F17" s="245">
        <v>31.686031879421172</v>
      </c>
      <c r="G17" s="245">
        <v>7.2902059945927906</v>
      </c>
      <c r="H17" s="245">
        <v>89.077328713189985</v>
      </c>
      <c r="I17">
        <v>26</v>
      </c>
      <c r="J17" s="245">
        <v>46.49639036530322</v>
      </c>
      <c r="K17" s="245">
        <v>39.777679216666613</v>
      </c>
      <c r="L17">
        <v>31.284161277882774</v>
      </c>
      <c r="N17">
        <v>26</v>
      </c>
      <c r="O17" s="245">
        <v>52.090015399603594</v>
      </c>
      <c r="P17" s="245">
        <v>42.056905474796807</v>
      </c>
      <c r="Q17" s="278">
        <v>37.684490496345227</v>
      </c>
      <c r="T17">
        <v>1995</v>
      </c>
      <c r="U17">
        <v>26</v>
      </c>
      <c r="V17">
        <v>28</v>
      </c>
      <c r="W17">
        <v>1967</v>
      </c>
      <c r="X17" s="245">
        <v>50.101090839176024</v>
      </c>
      <c r="Y17" s="245">
        <v>31.686031879421172</v>
      </c>
      <c r="Z17" s="245">
        <v>7.2902059945927906</v>
      </c>
      <c r="AA17" s="245">
        <v>89.077328713189985</v>
      </c>
    </row>
    <row r="18" spans="1:27" x14ac:dyDescent="0.25">
      <c r="A18">
        <v>1995</v>
      </c>
      <c r="B18">
        <v>26</v>
      </c>
      <c r="C18">
        <v>29</v>
      </c>
      <c r="D18">
        <v>1966</v>
      </c>
      <c r="E18" s="245">
        <v>46.931098629273507</v>
      </c>
      <c r="F18" s="245">
        <v>34.700083939355679</v>
      </c>
      <c r="G18" s="245">
        <v>8.6868000853188896</v>
      </c>
      <c r="H18" s="245">
        <v>90.317982653948064</v>
      </c>
      <c r="I18">
        <v>27</v>
      </c>
      <c r="J18" s="245">
        <v>50.38593310374943</v>
      </c>
      <c r="K18" s="245">
        <v>45.23384628777179</v>
      </c>
      <c r="L18">
        <v>36.397730324479419</v>
      </c>
      <c r="N18">
        <v>27</v>
      </c>
      <c r="O18" s="245">
        <v>50.154975988114984</v>
      </c>
      <c r="P18" s="245">
        <v>45.431329021107977</v>
      </c>
      <c r="Q18" s="245">
        <v>41.433687982248458</v>
      </c>
      <c r="T18">
        <v>1996</v>
      </c>
      <c r="U18">
        <v>26</v>
      </c>
      <c r="V18">
        <v>29</v>
      </c>
      <c r="W18">
        <v>1967</v>
      </c>
      <c r="X18" s="245">
        <v>49.105957402669247</v>
      </c>
      <c r="Y18" s="245">
        <v>35.952929430883067</v>
      </c>
      <c r="Z18" s="245">
        <v>8.6964075790056015</v>
      </c>
      <c r="AA18" s="245">
        <v>93.755294412557902</v>
      </c>
    </row>
    <row r="19" spans="1:27" x14ac:dyDescent="0.25">
      <c r="A19">
        <v>1995</v>
      </c>
      <c r="B19">
        <v>26</v>
      </c>
      <c r="C19">
        <v>30</v>
      </c>
      <c r="D19">
        <v>1965</v>
      </c>
      <c r="E19" s="245">
        <v>43.23003379127141</v>
      </c>
      <c r="F19" s="245">
        <v>37.233527411685245</v>
      </c>
      <c r="G19" s="245">
        <v>10.223766072387059</v>
      </c>
      <c r="H19" s="245">
        <v>90.687327275343719</v>
      </c>
      <c r="I19">
        <v>28</v>
      </c>
      <c r="J19" s="245">
        <v>50.101090839176024</v>
      </c>
      <c r="K19" s="245">
        <v>49.273321774747203</v>
      </c>
      <c r="L19">
        <v>40.761297615848633</v>
      </c>
      <c r="N19">
        <v>28</v>
      </c>
      <c r="O19" s="245">
        <v>50.101090839176024</v>
      </c>
      <c r="P19" s="245">
        <v>50.474142529097023</v>
      </c>
      <c r="Q19" s="245">
        <v>44.554951714668469</v>
      </c>
      <c r="T19">
        <v>1997</v>
      </c>
      <c r="U19">
        <v>26</v>
      </c>
      <c r="V19">
        <v>30</v>
      </c>
      <c r="W19">
        <v>1967</v>
      </c>
      <c r="X19" s="245">
        <v>46.444257907063886</v>
      </c>
      <c r="Y19" s="245">
        <v>37.75368812634072</v>
      </c>
      <c r="Z19" s="245">
        <v>9.475966110975099</v>
      </c>
      <c r="AA19" s="245">
        <v>93.673912144379713</v>
      </c>
    </row>
    <row r="20" spans="1:27" x14ac:dyDescent="0.25">
      <c r="A20">
        <v>1995</v>
      </c>
      <c r="B20">
        <v>26</v>
      </c>
      <c r="C20">
        <v>31</v>
      </c>
      <c r="D20">
        <v>1964</v>
      </c>
      <c r="E20" s="245">
        <v>36.930066498224498</v>
      </c>
      <c r="F20" s="245">
        <v>36.867747182451154</v>
      </c>
      <c r="G20" s="245">
        <v>11.476269156010448</v>
      </c>
      <c r="H20" s="245">
        <v>85.274082836686105</v>
      </c>
      <c r="I20">
        <v>29</v>
      </c>
      <c r="J20" s="245">
        <v>46.931098629273507</v>
      </c>
      <c r="K20" s="245">
        <v>53.42602041905608</v>
      </c>
      <c r="L20">
        <v>45.300902854457526</v>
      </c>
      <c r="N20">
        <v>29</v>
      </c>
      <c r="O20" s="245">
        <v>49.105957402669247</v>
      </c>
      <c r="P20" s="245">
        <v>53.06804849703785</v>
      </c>
      <c r="Q20" s="279">
        <v>46.206476404705001</v>
      </c>
      <c r="T20">
        <v>1998</v>
      </c>
      <c r="U20">
        <v>26</v>
      </c>
      <c r="V20">
        <v>31</v>
      </c>
      <c r="W20">
        <v>1967</v>
      </c>
      <c r="X20" s="245">
        <v>40.787735122897836</v>
      </c>
      <c r="Y20" s="245">
        <v>37.789884384703811</v>
      </c>
      <c r="Z20" s="245">
        <v>10.033434461404168</v>
      </c>
      <c r="AA20" s="245">
        <v>88.611053969005809</v>
      </c>
    </row>
    <row r="21" spans="1:27" x14ac:dyDescent="0.25">
      <c r="A21">
        <v>1995</v>
      </c>
      <c r="B21">
        <v>26</v>
      </c>
      <c r="C21">
        <v>32</v>
      </c>
      <c r="D21">
        <v>1963</v>
      </c>
      <c r="E21" s="245">
        <v>29.48342104232961</v>
      </c>
      <c r="F21" s="245">
        <v>35.269597507983285</v>
      </c>
      <c r="G21" s="245">
        <v>12.647767754780185</v>
      </c>
      <c r="H21" s="245">
        <v>77.400786305093092</v>
      </c>
      <c r="I21">
        <v>30</v>
      </c>
      <c r="J21" s="245">
        <v>43.23003379127141</v>
      </c>
      <c r="K21" s="245">
        <v>54.605015665373344</v>
      </c>
      <c r="L21">
        <v>47.184970074179063</v>
      </c>
      <c r="N21">
        <v>30</v>
      </c>
      <c r="O21" s="245">
        <v>46.444257907063886</v>
      </c>
      <c r="P21" s="245">
        <v>54.605015665373344</v>
      </c>
      <c r="Q21">
        <v>48.622478768777697</v>
      </c>
      <c r="T21">
        <v>1999</v>
      </c>
      <c r="U21">
        <v>26</v>
      </c>
      <c r="V21">
        <v>32</v>
      </c>
      <c r="W21">
        <v>1967</v>
      </c>
      <c r="X21" s="245">
        <v>36.607541510974066</v>
      </c>
      <c r="Y21" s="245">
        <v>37.929900426202799</v>
      </c>
      <c r="Z21" s="245">
        <v>10.618598932903261</v>
      </c>
      <c r="AA21" s="245">
        <v>85.156040870080133</v>
      </c>
    </row>
    <row r="22" spans="1:27" x14ac:dyDescent="0.25">
      <c r="A22">
        <v>1995</v>
      </c>
      <c r="B22">
        <v>26</v>
      </c>
      <c r="C22">
        <v>33</v>
      </c>
      <c r="D22">
        <v>1962</v>
      </c>
      <c r="E22" s="245">
        <v>22.722779571728655</v>
      </c>
      <c r="F22" s="245">
        <v>31.266001350127304</v>
      </c>
      <c r="G22" s="245">
        <v>13.086754245990452</v>
      </c>
      <c r="H22" s="245">
        <v>67.075535167846411</v>
      </c>
      <c r="I22">
        <v>31</v>
      </c>
      <c r="J22" s="245">
        <v>36.930066498224498</v>
      </c>
      <c r="K22" s="245">
        <v>52.429199537843026</v>
      </c>
      <c r="L22">
        <v>46.821633951183649</v>
      </c>
      <c r="N22">
        <v>31</v>
      </c>
      <c r="O22" s="245">
        <v>40.787735122897836</v>
      </c>
      <c r="P22" s="245">
        <v>51.773734844670635</v>
      </c>
      <c r="Q22">
        <v>46.821633951183649</v>
      </c>
      <c r="T22">
        <v>2000</v>
      </c>
      <c r="U22">
        <v>26</v>
      </c>
      <c r="V22">
        <v>33</v>
      </c>
      <c r="W22">
        <v>1967</v>
      </c>
      <c r="X22" s="245">
        <v>32.800735577437798</v>
      </c>
      <c r="Y22" s="245">
        <v>38.101336848286877</v>
      </c>
      <c r="Z22" s="245">
        <v>10.47046925666408</v>
      </c>
      <c r="AA22" s="245">
        <v>81.372541682388757</v>
      </c>
    </row>
    <row r="23" spans="1:27" x14ac:dyDescent="0.25">
      <c r="A23">
        <v>1995</v>
      </c>
      <c r="B23">
        <v>26</v>
      </c>
      <c r="C23">
        <v>34</v>
      </c>
      <c r="D23">
        <v>1961</v>
      </c>
      <c r="E23" s="245">
        <v>18.413290427816609</v>
      </c>
      <c r="F23" s="245">
        <v>27.077610845093787</v>
      </c>
      <c r="G23" s="245">
        <v>13.339245694842692</v>
      </c>
      <c r="H23" s="245">
        <v>58.830146967753087</v>
      </c>
      <c r="I23">
        <v>32</v>
      </c>
      <c r="J23" s="245">
        <v>29.48342104232961</v>
      </c>
      <c r="K23" s="245">
        <v>49.344071456049839</v>
      </c>
      <c r="L23">
        <v>45.203904453517296</v>
      </c>
      <c r="N23">
        <v>32</v>
      </c>
      <c r="O23" s="245">
        <v>36.607541510974066</v>
      </c>
      <c r="P23" s="245">
        <v>47.84205473514011</v>
      </c>
      <c r="T23">
        <v>2001</v>
      </c>
      <c r="U23">
        <v>26</v>
      </c>
      <c r="V23">
        <v>34</v>
      </c>
      <c r="W23">
        <v>1967</v>
      </c>
      <c r="X23" s="245">
        <v>26.744291621453065</v>
      </c>
      <c r="Y23" s="245">
        <v>34.831956475885384</v>
      </c>
      <c r="Z23" s="245">
        <v>10.868371600277815</v>
      </c>
      <c r="AA23" s="245">
        <v>72.444619697616261</v>
      </c>
    </row>
    <row r="24" spans="1:27" x14ac:dyDescent="0.25">
      <c r="A24">
        <v>1995</v>
      </c>
      <c r="B24">
        <v>26</v>
      </c>
      <c r="C24">
        <v>35</v>
      </c>
      <c r="D24">
        <v>1960</v>
      </c>
      <c r="E24" s="245">
        <v>14.266950017409259</v>
      </c>
      <c r="F24" s="245">
        <v>22.234292643686445</v>
      </c>
      <c r="G24" s="245">
        <v>12.618761180948265</v>
      </c>
      <c r="H24" s="245">
        <v>49.120003842043964</v>
      </c>
      <c r="I24">
        <v>33</v>
      </c>
      <c r="J24" s="245">
        <v>22.722779571728655</v>
      </c>
      <c r="K24" s="245">
        <v>44.331910583809595</v>
      </c>
      <c r="L24">
        <v>40.579209239697867</v>
      </c>
      <c r="N24">
        <v>33</v>
      </c>
      <c r="O24" s="245">
        <v>32.800735577437798</v>
      </c>
      <c r="P24" s="245">
        <v>42.461050121425522</v>
      </c>
      <c r="T24">
        <v>2002</v>
      </c>
      <c r="U24">
        <v>26</v>
      </c>
      <c r="V24">
        <v>35</v>
      </c>
      <c r="W24">
        <v>1967</v>
      </c>
      <c r="X24" s="245">
        <v>21.354240950521337</v>
      </c>
      <c r="Y24" s="245">
        <v>33.470143592741294</v>
      </c>
      <c r="Z24" s="245">
        <v>11.449882399843002</v>
      </c>
      <c r="AA24" s="245">
        <v>66.27426694310563</v>
      </c>
    </row>
    <row r="25" spans="1:27" x14ac:dyDescent="0.25">
      <c r="A25">
        <v>1995</v>
      </c>
      <c r="B25">
        <v>26</v>
      </c>
      <c r="C25">
        <v>36</v>
      </c>
      <c r="D25">
        <v>1959</v>
      </c>
      <c r="E25" s="245">
        <v>10.827459779868535</v>
      </c>
      <c r="F25" s="245">
        <v>17.270424256518222</v>
      </c>
      <c r="G25" s="245">
        <v>11.623599438909682</v>
      </c>
      <c r="H25" s="245">
        <v>39.721483475296445</v>
      </c>
      <c r="I25">
        <v>34</v>
      </c>
      <c r="J25" s="245">
        <v>18.413290427816609</v>
      </c>
      <c r="K25" s="245">
        <v>39.359135484226073</v>
      </c>
      <c r="L25">
        <v>36.299731346672104</v>
      </c>
      <c r="N25">
        <v>34</v>
      </c>
      <c r="O25" s="245">
        <v>26.744291621453065</v>
      </c>
      <c r="P25" s="245">
        <v>37.500262533341733</v>
      </c>
      <c r="T25">
        <v>2003</v>
      </c>
      <c r="U25">
        <v>26</v>
      </c>
      <c r="V25">
        <v>36</v>
      </c>
      <c r="W25">
        <v>1967</v>
      </c>
      <c r="X25" s="245">
        <v>18.391746957357107</v>
      </c>
      <c r="Y25" s="245">
        <v>29.522960944964009</v>
      </c>
      <c r="Z25" s="245">
        <v>10.823234665940987</v>
      </c>
      <c r="AA25" s="245">
        <v>58.737942568262099</v>
      </c>
    </row>
    <row r="26" spans="1:27" x14ac:dyDescent="0.25">
      <c r="A26">
        <v>1995</v>
      </c>
      <c r="B26">
        <v>26</v>
      </c>
      <c r="C26">
        <v>37</v>
      </c>
      <c r="D26">
        <v>1958</v>
      </c>
      <c r="E26" s="245">
        <v>7.69000853970965</v>
      </c>
      <c r="F26" s="245">
        <v>12.921919767153954</v>
      </c>
      <c r="G26" s="245">
        <v>10.216423529173973</v>
      </c>
      <c r="H26" s="245">
        <v>30.828351836037573</v>
      </c>
      <c r="I26">
        <v>35</v>
      </c>
      <c r="J26" s="245">
        <v>14.266950017409259</v>
      </c>
      <c r="K26" s="245">
        <v>33.983291183089918</v>
      </c>
      <c r="L26">
        <v>32.125137118652653</v>
      </c>
      <c r="N26">
        <v>35</v>
      </c>
      <c r="O26" s="245">
        <v>21.354240950521337</v>
      </c>
      <c r="P26" s="279">
        <v>32.456455260351291</v>
      </c>
      <c r="T26">
        <v>2004</v>
      </c>
      <c r="U26">
        <v>26</v>
      </c>
      <c r="V26">
        <v>37</v>
      </c>
      <c r="W26">
        <v>1967</v>
      </c>
      <c r="X26" s="245">
        <v>16.941915532234141</v>
      </c>
      <c r="Y26" s="245">
        <v>23.385441423348336</v>
      </c>
      <c r="Z26" s="245">
        <v>9.7775964653917224</v>
      </c>
      <c r="AA26" s="245">
        <v>50.104953420974191</v>
      </c>
    </row>
    <row r="27" spans="1:27" x14ac:dyDescent="0.25">
      <c r="A27">
        <v>1995</v>
      </c>
      <c r="B27">
        <v>26</v>
      </c>
      <c r="C27">
        <v>38</v>
      </c>
      <c r="D27">
        <v>1957</v>
      </c>
      <c r="E27" s="245">
        <v>5.669481149568937</v>
      </c>
      <c r="F27" s="245">
        <v>9.3351673194844533</v>
      </c>
      <c r="G27" s="245">
        <v>8.4618393712628066</v>
      </c>
      <c r="H27" s="245">
        <v>23.466487840316198</v>
      </c>
      <c r="I27">
        <v>36</v>
      </c>
      <c r="J27" s="245">
        <v>10.827459779868535</v>
      </c>
      <c r="K27" s="245">
        <v>29.054508639831134</v>
      </c>
      <c r="L27">
        <v>26.823058125162589</v>
      </c>
      <c r="N27">
        <v>36</v>
      </c>
      <c r="O27" s="245">
        <v>18.391746957357107</v>
      </c>
      <c r="P27">
        <v>27.573469213992389</v>
      </c>
      <c r="T27">
        <v>2005</v>
      </c>
      <c r="U27">
        <v>26</v>
      </c>
      <c r="V27">
        <v>38</v>
      </c>
      <c r="W27">
        <v>1967</v>
      </c>
      <c r="X27" s="245">
        <v>13.35964829384835</v>
      </c>
      <c r="Y27" s="245">
        <v>18.150881480726014</v>
      </c>
      <c r="Z27" s="245">
        <v>8.4267962404888266</v>
      </c>
      <c r="AA27" s="245">
        <v>39.937326015063199</v>
      </c>
    </row>
    <row r="28" spans="1:27" x14ac:dyDescent="0.25">
      <c r="A28">
        <v>1995</v>
      </c>
      <c r="B28">
        <v>26</v>
      </c>
      <c r="C28">
        <v>39</v>
      </c>
      <c r="D28">
        <v>1956</v>
      </c>
      <c r="E28" s="245">
        <v>4.0327020190689131</v>
      </c>
      <c r="F28" s="245">
        <v>6.5180195714686811</v>
      </c>
      <c r="G28" s="245">
        <v>7.1015226669299096</v>
      </c>
      <c r="H28" s="245">
        <v>17.652244257467505</v>
      </c>
      <c r="I28">
        <v>37</v>
      </c>
      <c r="J28" s="245">
        <v>7.69000853970965</v>
      </c>
      <c r="K28" s="245">
        <v>22.743581010887702</v>
      </c>
      <c r="L28">
        <v>22.176801226366887</v>
      </c>
      <c r="N28">
        <v>37</v>
      </c>
      <c r="O28" s="245">
        <v>16.941915532234141</v>
      </c>
      <c r="P28">
        <v>22.176801226366887</v>
      </c>
      <c r="T28">
        <v>2006</v>
      </c>
      <c r="U28">
        <v>26</v>
      </c>
      <c r="V28">
        <v>39</v>
      </c>
      <c r="W28">
        <v>1967</v>
      </c>
      <c r="X28" s="245">
        <v>11.265074640349702</v>
      </c>
      <c r="Y28" s="245">
        <v>14.26263418223906</v>
      </c>
      <c r="Z28" s="245">
        <v>7.0716500846203898</v>
      </c>
      <c r="AA28" s="245">
        <v>32.599358907209151</v>
      </c>
    </row>
    <row r="29" spans="1:27" x14ac:dyDescent="0.25">
      <c r="A29">
        <v>1995</v>
      </c>
      <c r="B29">
        <v>26</v>
      </c>
      <c r="C29">
        <v>40</v>
      </c>
      <c r="D29">
        <v>1955</v>
      </c>
      <c r="E29" s="245">
        <v>2.6725251335461806</v>
      </c>
      <c r="F29" s="245">
        <v>4.5337249310312764</v>
      </c>
      <c r="G29" s="245">
        <v>5.2932591467509793</v>
      </c>
      <c r="H29" s="245">
        <v>12.499509211328437</v>
      </c>
      <c r="I29">
        <v>38</v>
      </c>
      <c r="J29" s="245">
        <v>5.669481149568937</v>
      </c>
      <c r="K29" s="245">
        <v>17.748906298766908</v>
      </c>
      <c r="L29">
        <v>17.516760754425302</v>
      </c>
      <c r="N29">
        <v>38</v>
      </c>
      <c r="O29" s="245">
        <v>13.35964829384835</v>
      </c>
      <c r="T29">
        <v>2007</v>
      </c>
      <c r="U29">
        <v>26</v>
      </c>
      <c r="V29">
        <v>40</v>
      </c>
      <c r="W29">
        <v>1967</v>
      </c>
      <c r="X29" s="245">
        <v>8.6024601374294036</v>
      </c>
      <c r="Y29" s="245">
        <v>10.615774215777025</v>
      </c>
      <c r="Z29" s="245">
        <v>5.6560299329906325</v>
      </c>
      <c r="AA29" s="245">
        <v>24.874264286197061</v>
      </c>
    </row>
    <row r="30" spans="1:27" x14ac:dyDescent="0.25">
      <c r="A30">
        <v>1995</v>
      </c>
      <c r="B30">
        <v>26</v>
      </c>
      <c r="C30">
        <v>41</v>
      </c>
      <c r="D30">
        <v>1954</v>
      </c>
      <c r="E30" s="245">
        <v>1.8902312390290104</v>
      </c>
      <c r="F30" s="245">
        <v>2.7828316165567197</v>
      </c>
      <c r="G30" s="245">
        <v>3.6975492446138802</v>
      </c>
      <c r="H30" s="245">
        <v>8.3706121001996099</v>
      </c>
      <c r="I30">
        <v>39</v>
      </c>
      <c r="J30" s="245">
        <v>4.0327020190689131</v>
      </c>
      <c r="K30" s="245">
        <v>13.438962864024663</v>
      </c>
      <c r="L30">
        <v>13.902490080821156</v>
      </c>
      <c r="N30">
        <v>39</v>
      </c>
      <c r="O30" s="245">
        <v>11.265074640349702</v>
      </c>
      <c r="T30">
        <v>2008</v>
      </c>
      <c r="U30">
        <v>26</v>
      </c>
      <c r="V30">
        <v>41</v>
      </c>
      <c r="W30">
        <v>1967</v>
      </c>
      <c r="X30" s="245">
        <v>6.3144731438853823</v>
      </c>
      <c r="Y30" s="245">
        <v>7.5587957928275014</v>
      </c>
      <c r="Z30" s="245">
        <v>3.9805943446257852</v>
      </c>
      <c r="AA30" s="245">
        <v>17.853863281338668</v>
      </c>
    </row>
    <row r="31" spans="1:27" x14ac:dyDescent="0.25">
      <c r="A31">
        <v>1995</v>
      </c>
      <c r="B31">
        <v>26</v>
      </c>
      <c r="C31">
        <v>42</v>
      </c>
      <c r="D31">
        <v>1953</v>
      </c>
      <c r="E31" s="245">
        <v>1.207395326778266</v>
      </c>
      <c r="F31" s="245">
        <v>1.5312212450124241</v>
      </c>
      <c r="G31" s="245">
        <v>2.4486784697516111</v>
      </c>
      <c r="H31" s="245">
        <v>5.1872950415423009</v>
      </c>
      <c r="I31">
        <v>40</v>
      </c>
      <c r="J31" s="245">
        <v>2.6725251335461806</v>
      </c>
      <c r="K31" s="245">
        <v>9.9549334650079295</v>
      </c>
      <c r="L31">
        <v>11.21250543734787</v>
      </c>
      <c r="N31">
        <v>40</v>
      </c>
      <c r="O31" s="245">
        <v>8.6024601374294036</v>
      </c>
      <c r="T31">
        <v>2009</v>
      </c>
      <c r="U31">
        <v>26</v>
      </c>
      <c r="V31">
        <v>42</v>
      </c>
      <c r="W31">
        <v>1967</v>
      </c>
      <c r="X31" s="245">
        <v>4.2324089221314756</v>
      </c>
      <c r="Y31" s="245">
        <v>4.8009720993528235</v>
      </c>
      <c r="Z31" s="245">
        <v>2.699135660816145</v>
      </c>
      <c r="AA31" s="245">
        <v>11.732516682300444</v>
      </c>
    </row>
    <row r="32" spans="1:27" x14ac:dyDescent="0.25">
      <c r="A32">
        <v>1995</v>
      </c>
      <c r="B32">
        <v>26</v>
      </c>
      <c r="C32">
        <v>43</v>
      </c>
      <c r="D32">
        <v>1952</v>
      </c>
      <c r="E32" s="245">
        <v>0.73983916071676215</v>
      </c>
      <c r="F32" s="245">
        <v>0.91048013474632061</v>
      </c>
      <c r="G32" s="245">
        <v>1.5444394927355738</v>
      </c>
      <c r="H32" s="245">
        <v>3.1947587881986568</v>
      </c>
      <c r="I32">
        <v>41</v>
      </c>
      <c r="J32" s="245">
        <v>1.8902312390290104</v>
      </c>
      <c r="K32" s="245">
        <v>6.9294674778576049</v>
      </c>
      <c r="L32">
        <v>7.8512488109196292</v>
      </c>
      <c r="N32">
        <v>41</v>
      </c>
      <c r="O32" s="245">
        <v>6.3144731438853823</v>
      </c>
      <c r="T32">
        <v>2010</v>
      </c>
      <c r="U32">
        <v>26</v>
      </c>
      <c r="V32">
        <v>43</v>
      </c>
      <c r="W32">
        <v>1967</v>
      </c>
      <c r="X32" s="245">
        <v>2.7008391601248269</v>
      </c>
      <c r="Y32" s="245">
        <v>2.7498710359516014</v>
      </c>
      <c r="Z32" s="245">
        <v>1.4566553110204248</v>
      </c>
      <c r="AA32" s="245">
        <v>6.9073655070968538</v>
      </c>
    </row>
    <row r="33" spans="1:27" x14ac:dyDescent="0.25">
      <c r="A33">
        <v>1995</v>
      </c>
      <c r="B33">
        <v>26</v>
      </c>
      <c r="C33">
        <v>44</v>
      </c>
      <c r="D33">
        <v>1951</v>
      </c>
      <c r="E33" s="245">
        <v>0.46049131159623058</v>
      </c>
      <c r="F33" s="245">
        <v>0.53022450462238591</v>
      </c>
      <c r="G33" s="245">
        <v>0.93976907120063802</v>
      </c>
      <c r="H33" s="245">
        <v>1.9304848874192546</v>
      </c>
      <c r="I33">
        <v>42</v>
      </c>
      <c r="J33" s="245">
        <v>1.207395326778266</v>
      </c>
      <c r="K33" s="245">
        <v>4.4666446499339498</v>
      </c>
      <c r="L33">
        <v>5.3573301049541007</v>
      </c>
      <c r="N33">
        <v>42</v>
      </c>
      <c r="O33" s="245">
        <v>4.2324089221314756</v>
      </c>
      <c r="T33">
        <v>2011</v>
      </c>
      <c r="U33">
        <v>26</v>
      </c>
      <c r="V33">
        <v>44</v>
      </c>
      <c r="W33">
        <v>1967</v>
      </c>
      <c r="X33" s="245">
        <v>1.6453169630751727</v>
      </c>
      <c r="Y33" s="245">
        <v>1.4862900447110297</v>
      </c>
      <c r="Z33" s="245">
        <v>0.80328981840349212</v>
      </c>
      <c r="AA33" s="245">
        <v>3.9348968261896951</v>
      </c>
    </row>
    <row r="34" spans="1:27" x14ac:dyDescent="0.25">
      <c r="A34">
        <v>1995</v>
      </c>
      <c r="B34">
        <v>26</v>
      </c>
      <c r="C34">
        <v>45</v>
      </c>
      <c r="D34">
        <v>1950</v>
      </c>
      <c r="E34" s="245">
        <v>0.16494312239916339</v>
      </c>
      <c r="F34" s="245">
        <v>0.17300723594188205</v>
      </c>
      <c r="G34" s="245">
        <v>0.48008355957651883</v>
      </c>
      <c r="H34" s="245">
        <v>0.8180339179175643</v>
      </c>
      <c r="I34">
        <v>43</v>
      </c>
      <c r="J34" s="245">
        <v>0.73983916071676215</v>
      </c>
      <c r="K34" s="245">
        <v>2.7008391601248269</v>
      </c>
      <c r="L34">
        <v>3.6373738077872679</v>
      </c>
      <c r="N34">
        <v>43</v>
      </c>
      <c r="O34" s="245">
        <v>2.7008391601248269</v>
      </c>
      <c r="T34">
        <v>2012</v>
      </c>
      <c r="U34">
        <v>26</v>
      </c>
      <c r="V34">
        <v>45</v>
      </c>
      <c r="W34">
        <v>1967</v>
      </c>
      <c r="X34" s="245">
        <v>1.040389932445914</v>
      </c>
      <c r="Y34" s="245">
        <v>0.90805070424829282</v>
      </c>
      <c r="Z34" s="245">
        <v>0.45198936399802919</v>
      </c>
      <c r="AA34" s="245">
        <v>2.4004300006922361</v>
      </c>
    </row>
    <row r="35" spans="1:27" x14ac:dyDescent="0.25">
      <c r="A35">
        <v>1995</v>
      </c>
      <c r="B35">
        <v>26</v>
      </c>
      <c r="C35">
        <v>46</v>
      </c>
      <c r="D35">
        <v>1949</v>
      </c>
      <c r="E35" s="245">
        <v>8.866059963151135E-2</v>
      </c>
      <c r="F35" s="245">
        <v>6.0992934199343665E-2</v>
      </c>
      <c r="G35" s="245">
        <v>0.14516219083244933</v>
      </c>
      <c r="H35" s="245">
        <v>0.29481572466330436</v>
      </c>
      <c r="I35">
        <v>44</v>
      </c>
      <c r="J35" s="245">
        <v>0.46049131159623058</v>
      </c>
      <c r="K35" s="245">
        <v>1.5821001313000944</v>
      </c>
      <c r="L35">
        <v>2.1588946459412779</v>
      </c>
      <c r="N35">
        <v>44</v>
      </c>
      <c r="O35" s="245">
        <v>1.6453169630751727</v>
      </c>
      <c r="T35">
        <v>2013</v>
      </c>
      <c r="U35">
        <v>26</v>
      </c>
      <c r="V35">
        <v>46</v>
      </c>
      <c r="W35">
        <v>1967</v>
      </c>
      <c r="X35" s="245">
        <v>0.6672964444355115</v>
      </c>
      <c r="Y35" s="245">
        <v>0.50851204952465179</v>
      </c>
      <c r="Z35" s="245">
        <v>0.18089361445540975</v>
      </c>
      <c r="AA35" s="245">
        <v>1.356702108415573</v>
      </c>
    </row>
    <row r="36" spans="1:27" x14ac:dyDescent="0.25">
      <c r="A36">
        <v>1995</v>
      </c>
      <c r="B36">
        <v>26</v>
      </c>
      <c r="C36">
        <v>47</v>
      </c>
      <c r="D36">
        <v>1948</v>
      </c>
      <c r="E36" s="245">
        <v>4.7436456842818595E-2</v>
      </c>
      <c r="F36" s="245">
        <v>2.2572538045452218E-2</v>
      </c>
      <c r="G36" s="245">
        <v>0.10033322526466665</v>
      </c>
      <c r="H36" s="245">
        <v>0.17034222015293746</v>
      </c>
      <c r="I36">
        <v>45</v>
      </c>
      <c r="J36" s="245">
        <v>0.16494312239916339</v>
      </c>
      <c r="K36" s="245">
        <v>0.88090630543460724</v>
      </c>
      <c r="L36">
        <v>1.5166254160971626</v>
      </c>
      <c r="N36">
        <v>45</v>
      </c>
      <c r="O36" s="245">
        <v>1.040389932445914</v>
      </c>
      <c r="T36" s="131">
        <v>2014</v>
      </c>
      <c r="U36">
        <v>26</v>
      </c>
      <c r="V36">
        <v>47</v>
      </c>
      <c r="W36">
        <v>1967</v>
      </c>
      <c r="X36" s="245">
        <v>0.43562757224157239</v>
      </c>
      <c r="Y36" s="245">
        <v>0.35208255838702424</v>
      </c>
      <c r="Z36" s="245">
        <v>8.7523347847621849E-2</v>
      </c>
      <c r="AA36" s="245">
        <v>0.87523347847621846</v>
      </c>
    </row>
    <row r="37" spans="1:27" x14ac:dyDescent="0.25">
      <c r="A37">
        <v>1995</v>
      </c>
      <c r="B37">
        <v>26</v>
      </c>
      <c r="C37">
        <v>48</v>
      </c>
      <c r="D37">
        <v>1947</v>
      </c>
      <c r="E37" s="245">
        <v>1.7406057942887136E-2</v>
      </c>
      <c r="F37" s="245">
        <v>7.5434388560338354E-3</v>
      </c>
      <c r="G37" s="245">
        <v>2.4558898023204011E-2</v>
      </c>
      <c r="H37" s="245">
        <v>4.9508394822124983E-2</v>
      </c>
      <c r="I37">
        <v>46</v>
      </c>
      <c r="J37" s="245">
        <v>8.866059963151135E-2</v>
      </c>
      <c r="K37" s="245">
        <v>0.49401775376302587</v>
      </c>
      <c r="L37">
        <v>0.8849077145721973</v>
      </c>
      <c r="N37">
        <v>46</v>
      </c>
      <c r="O37" s="245">
        <v>0.6672964444355115</v>
      </c>
      <c r="T37" s="279">
        <v>2015</v>
      </c>
      <c r="U37" s="279">
        <v>26</v>
      </c>
      <c r="V37" s="279">
        <v>48</v>
      </c>
      <c r="W37" s="279">
        <v>1967</v>
      </c>
      <c r="X37" s="279">
        <v>0.22072048335797381</v>
      </c>
      <c r="Y37" s="279">
        <v>0.15311240737445031</v>
      </c>
      <c r="Z37" s="279">
        <v>2.5850146699582521E-2</v>
      </c>
      <c r="AA37" s="279">
        <v>0.39968303743200662</v>
      </c>
    </row>
    <row r="38" spans="1:27" x14ac:dyDescent="0.25">
      <c r="A38">
        <v>1995</v>
      </c>
      <c r="B38">
        <v>26</v>
      </c>
      <c r="C38">
        <v>49</v>
      </c>
      <c r="D38">
        <v>1946</v>
      </c>
      <c r="E38" s="245">
        <v>0</v>
      </c>
      <c r="F38" s="245">
        <v>2.7747136536314066E-3</v>
      </c>
      <c r="G38" s="245">
        <v>1.1044448464454421E-2</v>
      </c>
      <c r="H38" s="245">
        <v>1.3819162118085829E-2</v>
      </c>
      <c r="I38">
        <v>47</v>
      </c>
      <c r="J38" s="245">
        <v>4.7436456842818595E-2</v>
      </c>
      <c r="K38" s="245">
        <v>0.29058879747898075</v>
      </c>
      <c r="L38">
        <v>0.5678989058819115</v>
      </c>
      <c r="N38">
        <v>47</v>
      </c>
      <c r="O38" s="245">
        <v>0.43562757224157239</v>
      </c>
      <c r="T38">
        <v>2016</v>
      </c>
      <c r="U38" s="131">
        <v>26</v>
      </c>
      <c r="V38">
        <v>49</v>
      </c>
      <c r="W38">
        <v>1967</v>
      </c>
      <c r="X38">
        <v>0.20502102460749919</v>
      </c>
      <c r="Y38">
        <v>0.12739170461048493</v>
      </c>
      <c r="Z38">
        <v>1.1942972307232963E-2</v>
      </c>
      <c r="AA38">
        <v>0.34435570152521711</v>
      </c>
    </row>
    <row r="39" spans="1:27" x14ac:dyDescent="0.25">
      <c r="A39">
        <v>1995</v>
      </c>
      <c r="B39">
        <v>26</v>
      </c>
      <c r="C39">
        <v>50</v>
      </c>
      <c r="D39">
        <v>1945</v>
      </c>
      <c r="E39" s="245">
        <v>1.2330944276310582E-2</v>
      </c>
      <c r="F39" s="245">
        <v>3.0446775990890322E-5</v>
      </c>
      <c r="G39" s="245">
        <v>6.058908422187175E-3</v>
      </c>
      <c r="H39" s="245">
        <v>1.8420299474488647E-2</v>
      </c>
      <c r="I39">
        <v>48</v>
      </c>
      <c r="J39" s="245">
        <v>1.7406057942887136E-2</v>
      </c>
      <c r="K39" s="245">
        <v>0.16308665741774317</v>
      </c>
      <c r="L39">
        <v>0.37696805396257588</v>
      </c>
      <c r="N39">
        <v>48</v>
      </c>
      <c r="O39" s="279">
        <v>0.22072048335797381</v>
      </c>
      <c r="T39">
        <v>2017</v>
      </c>
      <c r="U39">
        <v>26</v>
      </c>
      <c r="V39">
        <v>50</v>
      </c>
      <c r="W39">
        <v>1967</v>
      </c>
      <c r="X39">
        <v>0.50765895439433539</v>
      </c>
      <c r="Y39">
        <v>0.18480631780351828</v>
      </c>
      <c r="Z39">
        <v>4.6621336229042992E-2</v>
      </c>
      <c r="AA39">
        <v>0.73908660842689655</v>
      </c>
    </row>
    <row r="40" spans="1:27" x14ac:dyDescent="0.25">
      <c r="A40">
        <v>2010</v>
      </c>
      <c r="B40">
        <v>26</v>
      </c>
      <c r="C40">
        <v>13</v>
      </c>
      <c r="D40">
        <v>1997</v>
      </c>
      <c r="E40" s="245">
        <v>3.7299515106303618E-3</v>
      </c>
      <c r="F40" s="245">
        <v>0</v>
      </c>
      <c r="G40" s="245">
        <v>0</v>
      </c>
      <c r="H40" s="245">
        <v>3.7299515106303618E-3</v>
      </c>
      <c r="I40">
        <v>49</v>
      </c>
      <c r="J40" s="245">
        <v>0</v>
      </c>
      <c r="K40" s="245">
        <v>0.10604358165581412</v>
      </c>
      <c r="L40">
        <v>0.22643725033038797</v>
      </c>
      <c r="N40">
        <v>49</v>
      </c>
      <c r="O40">
        <v>0.20502102460749919</v>
      </c>
      <c r="T40">
        <v>1993</v>
      </c>
      <c r="U40">
        <v>26</v>
      </c>
      <c r="V40">
        <v>13</v>
      </c>
      <c r="W40">
        <v>1980</v>
      </c>
      <c r="X40" s="245">
        <v>1.3927554356593309E-2</v>
      </c>
      <c r="Y40" s="245">
        <v>0</v>
      </c>
      <c r="Z40" s="245">
        <v>0</v>
      </c>
      <c r="AA40" s="245">
        <v>1.3927554356593309E-2</v>
      </c>
    </row>
    <row r="41" spans="1:27" x14ac:dyDescent="0.25">
      <c r="A41">
        <v>2010</v>
      </c>
      <c r="B41">
        <v>26</v>
      </c>
      <c r="C41">
        <v>14</v>
      </c>
      <c r="D41">
        <v>1996</v>
      </c>
      <c r="E41" s="245">
        <v>3.7306194320504975E-3</v>
      </c>
      <c r="F41" s="245">
        <v>0</v>
      </c>
      <c r="G41" s="245">
        <v>0</v>
      </c>
      <c r="H41" s="245">
        <v>3.7306194320504975E-3</v>
      </c>
      <c r="I41">
        <v>50</v>
      </c>
      <c r="J41" s="245">
        <v>1.2330944276310582E-2</v>
      </c>
      <c r="K41" s="245">
        <v>0.26364801780228819</v>
      </c>
      <c r="L41">
        <v>0.50765895439433539</v>
      </c>
      <c r="N41">
        <v>50</v>
      </c>
      <c r="O41">
        <v>0.50765895439433539</v>
      </c>
      <c r="T41">
        <v>1994</v>
      </c>
      <c r="U41">
        <v>26</v>
      </c>
      <c r="V41">
        <v>14</v>
      </c>
      <c r="W41">
        <v>1980</v>
      </c>
      <c r="X41" s="245">
        <v>7.0780546827548946E-3</v>
      </c>
      <c r="Y41" s="245">
        <v>0</v>
      </c>
      <c r="Z41" s="245">
        <v>0</v>
      </c>
      <c r="AA41" s="245">
        <v>7.0780546827548946E-3</v>
      </c>
    </row>
    <row r="42" spans="1:27" x14ac:dyDescent="0.25">
      <c r="A42">
        <v>2010</v>
      </c>
      <c r="B42">
        <v>26</v>
      </c>
      <c r="C42">
        <v>15</v>
      </c>
      <c r="D42">
        <v>1995</v>
      </c>
      <c r="E42" s="245">
        <v>5.1939090286833627E-2</v>
      </c>
      <c r="F42" s="245">
        <v>1.1129805061464347E-2</v>
      </c>
      <c r="G42" s="245">
        <v>0</v>
      </c>
      <c r="H42" s="245">
        <v>6.3068895348297974E-2</v>
      </c>
      <c r="I42" s="245"/>
      <c r="J42" s="245"/>
      <c r="T42">
        <v>1995</v>
      </c>
      <c r="U42">
        <v>26</v>
      </c>
      <c r="V42">
        <v>15</v>
      </c>
      <c r="W42">
        <v>1980</v>
      </c>
      <c r="X42" s="245">
        <v>8.81009630675674E-2</v>
      </c>
      <c r="Y42" s="245">
        <v>6.7427451878427037E-3</v>
      </c>
      <c r="Z42" s="245">
        <v>0</v>
      </c>
      <c r="AA42" s="245">
        <v>9.4843708255410109E-2</v>
      </c>
    </row>
    <row r="43" spans="1:27" x14ac:dyDescent="0.25">
      <c r="A43">
        <v>2010</v>
      </c>
      <c r="B43">
        <v>26</v>
      </c>
      <c r="C43">
        <v>16</v>
      </c>
      <c r="D43">
        <v>1994</v>
      </c>
      <c r="E43" s="245">
        <v>1.5177213070601336</v>
      </c>
      <c r="F43" s="245">
        <v>1.0846065935345801</v>
      </c>
      <c r="G43" s="245">
        <v>0</v>
      </c>
      <c r="H43" s="245">
        <v>2.6023279005947142</v>
      </c>
      <c r="I43" s="245"/>
      <c r="J43" s="245"/>
      <c r="T43">
        <v>1996</v>
      </c>
      <c r="U43">
        <v>26</v>
      </c>
      <c r="V43">
        <v>16</v>
      </c>
      <c r="W43">
        <v>1980</v>
      </c>
      <c r="X43" s="245">
        <v>3.1852117208081436</v>
      </c>
      <c r="Y43" s="245">
        <v>0.14148535850037569</v>
      </c>
      <c r="Z43" s="245">
        <v>7.0378107970162224E-3</v>
      </c>
      <c r="AA43" s="245">
        <v>3.3337348901055353</v>
      </c>
    </row>
    <row r="44" spans="1:27" x14ac:dyDescent="0.25">
      <c r="A44">
        <v>2010</v>
      </c>
      <c r="B44">
        <v>26</v>
      </c>
      <c r="C44">
        <v>17</v>
      </c>
      <c r="D44">
        <v>1993</v>
      </c>
      <c r="E44" s="245">
        <v>3.0217239358660275</v>
      </c>
      <c r="F44" s="245">
        <v>2.20981213066838</v>
      </c>
      <c r="G44" s="245">
        <v>0</v>
      </c>
      <c r="H44" s="245">
        <v>5.2315360665344075</v>
      </c>
      <c r="I44" s="245"/>
      <c r="J44" s="245"/>
      <c r="T44">
        <v>1997</v>
      </c>
      <c r="U44">
        <v>26</v>
      </c>
      <c r="V44">
        <v>17</v>
      </c>
      <c r="W44">
        <v>1980</v>
      </c>
      <c r="X44" s="245">
        <v>5.5988933614358869</v>
      </c>
      <c r="Y44" s="245">
        <v>0.30131670291965729</v>
      </c>
      <c r="Z44" s="245">
        <v>6.071396197261953E-3</v>
      </c>
      <c r="AA44" s="245">
        <v>5.9062814605528065</v>
      </c>
    </row>
    <row r="45" spans="1:27" x14ac:dyDescent="0.25">
      <c r="A45">
        <v>2010</v>
      </c>
      <c r="B45">
        <v>26</v>
      </c>
      <c r="C45">
        <v>18</v>
      </c>
      <c r="D45">
        <v>1992</v>
      </c>
      <c r="E45" s="245">
        <v>4.7129703860262859</v>
      </c>
      <c r="F45" s="245">
        <v>2.3183094387817076</v>
      </c>
      <c r="G45" s="245">
        <v>1.9573750351390464</v>
      </c>
      <c r="H45" s="245">
        <v>8.9886548599470402</v>
      </c>
      <c r="I45" s="245"/>
      <c r="J45" s="245"/>
      <c r="T45">
        <v>1998</v>
      </c>
      <c r="U45">
        <v>26</v>
      </c>
      <c r="V45">
        <v>18</v>
      </c>
      <c r="W45">
        <v>1980</v>
      </c>
      <c r="X45" s="245">
        <v>7.4209389805204875</v>
      </c>
      <c r="Y45" s="245">
        <v>0.77919059885675623</v>
      </c>
      <c r="Z45" s="245">
        <v>3.9249453295324796E-2</v>
      </c>
      <c r="AA45" s="245">
        <v>8.23937903267257</v>
      </c>
    </row>
    <row r="46" spans="1:27" x14ac:dyDescent="0.25">
      <c r="A46">
        <v>2010</v>
      </c>
      <c r="B46">
        <v>26</v>
      </c>
      <c r="C46">
        <v>19</v>
      </c>
      <c r="D46">
        <v>1991</v>
      </c>
      <c r="E46" s="245">
        <v>9.4996255584344045</v>
      </c>
      <c r="F46" s="245">
        <v>3.8838628597006188</v>
      </c>
      <c r="G46" s="245">
        <v>2.3757671748168678</v>
      </c>
      <c r="H46" s="245">
        <v>15.759255592951892</v>
      </c>
      <c r="I46" s="245"/>
      <c r="J46" s="245"/>
      <c r="T46">
        <v>1999</v>
      </c>
      <c r="U46">
        <v>26</v>
      </c>
      <c r="V46">
        <v>19</v>
      </c>
      <c r="W46">
        <v>1980</v>
      </c>
      <c r="X46" s="245">
        <v>13.721334727521189</v>
      </c>
      <c r="Y46" s="245">
        <v>1.3486527229076066</v>
      </c>
      <c r="Z46" s="245">
        <v>5.5112006260228739E-2</v>
      </c>
      <c r="AA46" s="245">
        <v>15.125099456689023</v>
      </c>
    </row>
    <row r="47" spans="1:27" x14ac:dyDescent="0.25">
      <c r="A47">
        <v>2010</v>
      </c>
      <c r="B47">
        <v>26</v>
      </c>
      <c r="C47">
        <v>20</v>
      </c>
      <c r="D47">
        <v>1990</v>
      </c>
      <c r="E47" s="245">
        <v>13.519215427689963</v>
      </c>
      <c r="F47" s="245">
        <v>5.363954566963165</v>
      </c>
      <c r="G47" s="245">
        <v>2.5179837680585044</v>
      </c>
      <c r="H47" s="245">
        <v>21.401153762711633</v>
      </c>
      <c r="I47" s="245"/>
      <c r="J47" s="245"/>
      <c r="T47">
        <v>2000</v>
      </c>
      <c r="U47">
        <v>26</v>
      </c>
      <c r="V47">
        <v>20</v>
      </c>
      <c r="W47">
        <v>1980</v>
      </c>
      <c r="X47" s="245">
        <v>16.763858385439967</v>
      </c>
      <c r="Y47" s="245">
        <v>2.9410413075287303</v>
      </c>
      <c r="Z47" s="245">
        <v>0.34311357119146241</v>
      </c>
      <c r="AA47" s="245">
        <v>20.048013264160161</v>
      </c>
    </row>
    <row r="48" spans="1:27" x14ac:dyDescent="0.25">
      <c r="A48">
        <v>2010</v>
      </c>
      <c r="B48">
        <v>26</v>
      </c>
      <c r="C48">
        <v>21</v>
      </c>
      <c r="D48">
        <v>1989</v>
      </c>
      <c r="E48" s="245">
        <v>17.663434120667436</v>
      </c>
      <c r="F48" s="245">
        <v>7.556513179925517</v>
      </c>
      <c r="G48" s="245">
        <v>2.8210080537412185</v>
      </c>
      <c r="H48" s="245">
        <v>28.040955354334173</v>
      </c>
      <c r="I48" s="245"/>
      <c r="J48" s="245"/>
      <c r="T48">
        <v>2001</v>
      </c>
      <c r="U48">
        <v>26</v>
      </c>
      <c r="V48">
        <v>21</v>
      </c>
      <c r="W48">
        <v>1980</v>
      </c>
      <c r="X48" s="245">
        <v>21.075300359347164</v>
      </c>
      <c r="Y48" s="245">
        <v>4.5513777741017831</v>
      </c>
      <c r="Z48" s="245">
        <v>0.46648040155497345</v>
      </c>
      <c r="AA48" s="245">
        <v>26.093158535003923</v>
      </c>
    </row>
    <row r="49" spans="1:27" x14ac:dyDescent="0.25">
      <c r="A49">
        <v>2010</v>
      </c>
      <c r="B49">
        <v>26</v>
      </c>
      <c r="C49">
        <v>22</v>
      </c>
      <c r="D49">
        <v>1988</v>
      </c>
      <c r="E49" s="245">
        <v>21.615203502688409</v>
      </c>
      <c r="F49" s="245">
        <v>9.9305803857544745</v>
      </c>
      <c r="G49" s="245">
        <v>3.3090690755520171</v>
      </c>
      <c r="H49" s="245">
        <v>34.854852963994894</v>
      </c>
      <c r="I49" s="245"/>
      <c r="J49" s="245"/>
      <c r="T49">
        <v>2002</v>
      </c>
      <c r="U49">
        <v>26</v>
      </c>
      <c r="V49">
        <v>22</v>
      </c>
      <c r="W49">
        <v>1980</v>
      </c>
      <c r="X49" s="245">
        <v>25.03470836561495</v>
      </c>
      <c r="Y49" s="245">
        <v>6.1570387311661152</v>
      </c>
      <c r="Z49" s="245">
        <v>0.53221475325530576</v>
      </c>
      <c r="AA49" s="245">
        <v>31.723961850036378</v>
      </c>
    </row>
    <row r="50" spans="1:27" x14ac:dyDescent="0.25">
      <c r="A50">
        <v>2010</v>
      </c>
      <c r="B50">
        <v>26</v>
      </c>
      <c r="C50">
        <v>23</v>
      </c>
      <c r="D50">
        <v>1987</v>
      </c>
      <c r="E50" s="245">
        <v>25.334779813835933</v>
      </c>
      <c r="F50" s="245">
        <v>12.647143679043298</v>
      </c>
      <c r="G50" s="245">
        <v>3.9345169503106954</v>
      </c>
      <c r="H50" s="245">
        <v>41.916440443189927</v>
      </c>
      <c r="I50" s="245"/>
      <c r="J50" s="245"/>
      <c r="T50">
        <v>2003</v>
      </c>
      <c r="U50">
        <v>26</v>
      </c>
      <c r="V50">
        <v>23</v>
      </c>
      <c r="W50">
        <v>1980</v>
      </c>
      <c r="X50" s="245">
        <v>28.929543593371221</v>
      </c>
      <c r="Y50" s="245">
        <v>8.1151210928300426</v>
      </c>
      <c r="Z50" s="245">
        <v>0.69339417343681309</v>
      </c>
      <c r="AA50" s="245">
        <v>37.738058859638073</v>
      </c>
    </row>
    <row r="51" spans="1:27" x14ac:dyDescent="0.25">
      <c r="A51">
        <v>2010</v>
      </c>
      <c r="B51">
        <v>26</v>
      </c>
      <c r="C51">
        <v>24</v>
      </c>
      <c r="D51">
        <v>1986</v>
      </c>
      <c r="E51" s="245">
        <v>28.862765686909867</v>
      </c>
      <c r="F51" s="245">
        <v>15.163124174535074</v>
      </c>
      <c r="G51" s="245">
        <v>4.6759255461399007</v>
      </c>
      <c r="H51" s="245">
        <v>48.701815407584846</v>
      </c>
      <c r="I51" s="245"/>
      <c r="J51" s="245"/>
      <c r="T51">
        <v>2004</v>
      </c>
      <c r="U51">
        <v>26</v>
      </c>
      <c r="V51">
        <v>24</v>
      </c>
      <c r="W51">
        <v>1980</v>
      </c>
      <c r="X51" s="245">
        <v>31.951618157615712</v>
      </c>
      <c r="Y51" s="245">
        <v>13.132569926831909</v>
      </c>
      <c r="Z51" s="245">
        <v>2.6280285081618429</v>
      </c>
      <c r="AA51" s="245">
        <v>47.712216592609465</v>
      </c>
    </row>
    <row r="52" spans="1:27" x14ac:dyDescent="0.25">
      <c r="A52">
        <v>2010</v>
      </c>
      <c r="B52">
        <v>26</v>
      </c>
      <c r="C52">
        <v>25</v>
      </c>
      <c r="D52">
        <v>1985</v>
      </c>
      <c r="E52" s="245">
        <v>34.450028094613771</v>
      </c>
      <c r="F52" s="245">
        <v>16.850419197033716</v>
      </c>
      <c r="G52" s="245">
        <v>5.4316253289609433</v>
      </c>
      <c r="H52" s="245">
        <v>56.732072620608434</v>
      </c>
      <c r="I52" s="245"/>
      <c r="J52" s="245"/>
      <c r="T52">
        <v>2005</v>
      </c>
      <c r="U52">
        <v>26</v>
      </c>
      <c r="V52">
        <v>25</v>
      </c>
      <c r="W52">
        <v>1980</v>
      </c>
      <c r="X52" s="245">
        <v>37.139566638455761</v>
      </c>
      <c r="Y52" s="245">
        <v>15.762321537860551</v>
      </c>
      <c r="Z52" s="245">
        <v>3.2284990216012779</v>
      </c>
      <c r="AA52" s="245">
        <v>56.130387197917592</v>
      </c>
    </row>
    <row r="53" spans="1:27" x14ac:dyDescent="0.25">
      <c r="A53">
        <v>2010</v>
      </c>
      <c r="B53">
        <v>26</v>
      </c>
      <c r="C53">
        <v>26</v>
      </c>
      <c r="D53">
        <v>1984</v>
      </c>
      <c r="E53" s="245">
        <v>39.777679216666613</v>
      </c>
      <c r="F53" s="245">
        <v>20.439368891838832</v>
      </c>
      <c r="G53" s="245">
        <v>6.2713814718206553</v>
      </c>
      <c r="H53" s="245">
        <v>66.488429580326098</v>
      </c>
      <c r="I53" s="245"/>
      <c r="J53" s="245"/>
      <c r="T53">
        <v>2006</v>
      </c>
      <c r="U53">
        <v>26</v>
      </c>
      <c r="V53">
        <v>26</v>
      </c>
      <c r="W53">
        <v>1980</v>
      </c>
      <c r="X53" s="245">
        <v>42.056905474796807</v>
      </c>
      <c r="Y53" s="245">
        <v>19.242099101536333</v>
      </c>
      <c r="Z53" s="245">
        <v>4.1277255362096215</v>
      </c>
      <c r="AA53" s="245">
        <v>65.426730112542757</v>
      </c>
    </row>
    <row r="54" spans="1:27" x14ac:dyDescent="0.25">
      <c r="A54">
        <v>2010</v>
      </c>
      <c r="B54">
        <v>26</v>
      </c>
      <c r="C54">
        <v>27</v>
      </c>
      <c r="D54">
        <v>1983</v>
      </c>
      <c r="E54" s="245">
        <v>45.23384628777179</v>
      </c>
      <c r="F54" s="245">
        <v>23.263807069495748</v>
      </c>
      <c r="G54" s="245">
        <v>7.2312917716664842</v>
      </c>
      <c r="H54" s="245">
        <v>75.728945128934015</v>
      </c>
      <c r="I54" s="245"/>
      <c r="J54" s="245"/>
      <c r="T54">
        <v>2007</v>
      </c>
      <c r="U54">
        <v>26</v>
      </c>
      <c r="V54">
        <v>27</v>
      </c>
      <c r="W54">
        <v>1980</v>
      </c>
      <c r="X54" s="245">
        <v>45.431329021107977</v>
      </c>
      <c r="Y54" s="245">
        <v>23.448043912757182</v>
      </c>
      <c r="Z54" s="245">
        <v>6.4800790158795252</v>
      </c>
      <c r="AA54" s="245">
        <v>75.359451949744681</v>
      </c>
    </row>
    <row r="55" spans="1:27" x14ac:dyDescent="0.25">
      <c r="A55">
        <v>2010</v>
      </c>
      <c r="B55">
        <v>26</v>
      </c>
      <c r="C55">
        <v>28</v>
      </c>
      <c r="D55">
        <v>1982</v>
      </c>
      <c r="E55" s="245">
        <v>49.273321774747203</v>
      </c>
      <c r="F55" s="245">
        <v>27.144253482121037</v>
      </c>
      <c r="G55" s="245">
        <v>8.1569485332619642</v>
      </c>
      <c r="H55" s="245">
        <v>84.574523790130215</v>
      </c>
      <c r="I55" s="245"/>
      <c r="J55" s="245"/>
      <c r="T55">
        <v>2008</v>
      </c>
      <c r="U55">
        <v>26</v>
      </c>
      <c r="V55">
        <v>28</v>
      </c>
      <c r="W55">
        <v>1980</v>
      </c>
      <c r="X55" s="245">
        <v>50.474142529097023</v>
      </c>
      <c r="Y55" s="245">
        <v>27.735513247356984</v>
      </c>
      <c r="Z55" s="245">
        <v>7.8097366249136773</v>
      </c>
      <c r="AA55" s="245">
        <v>86.019392401367696</v>
      </c>
    </row>
    <row r="56" spans="1:27" x14ac:dyDescent="0.25">
      <c r="A56">
        <v>2010</v>
      </c>
      <c r="B56">
        <v>26</v>
      </c>
      <c r="C56">
        <v>29</v>
      </c>
      <c r="D56">
        <v>1981</v>
      </c>
      <c r="E56" s="245">
        <v>53.42602041905608</v>
      </c>
      <c r="F56" s="245">
        <v>30.866279806256664</v>
      </c>
      <c r="G56" s="245">
        <v>9.1776156133331614</v>
      </c>
      <c r="H56" s="245">
        <v>93.469915838645903</v>
      </c>
      <c r="I56" s="245"/>
      <c r="J56" s="245"/>
      <c r="T56">
        <v>2009</v>
      </c>
      <c r="U56">
        <v>26</v>
      </c>
      <c r="V56">
        <v>29</v>
      </c>
      <c r="W56">
        <v>1980</v>
      </c>
      <c r="X56" s="245">
        <v>53.06804849703785</v>
      </c>
      <c r="Y56" s="245">
        <v>30.429079384603451</v>
      </c>
      <c r="Z56" s="245">
        <v>8.6960014738046461</v>
      </c>
      <c r="AA56" s="245">
        <v>92.193129355445947</v>
      </c>
    </row>
    <row r="57" spans="1:27" x14ac:dyDescent="0.25">
      <c r="A57">
        <v>2010</v>
      </c>
      <c r="B57">
        <v>26</v>
      </c>
      <c r="C57">
        <v>30</v>
      </c>
      <c r="D57">
        <v>1980</v>
      </c>
      <c r="E57" s="245">
        <v>54.605015665373344</v>
      </c>
      <c r="F57" s="245">
        <v>33.585132585898691</v>
      </c>
      <c r="G57" s="245">
        <v>10.272420979792903</v>
      </c>
      <c r="H57" s="245">
        <v>98.462569231064947</v>
      </c>
      <c r="I57" s="245"/>
      <c r="J57" s="245"/>
      <c r="T57">
        <v>2010</v>
      </c>
      <c r="U57">
        <v>26</v>
      </c>
      <c r="V57">
        <v>30</v>
      </c>
      <c r="W57">
        <v>1980</v>
      </c>
      <c r="X57" s="245">
        <v>54.605015665373344</v>
      </c>
      <c r="Y57" s="245">
        <v>33.585132585898691</v>
      </c>
      <c r="Z57" s="245">
        <v>10.272420979792903</v>
      </c>
      <c r="AA57" s="245">
        <v>98.462569231064947</v>
      </c>
    </row>
    <row r="58" spans="1:27" x14ac:dyDescent="0.25">
      <c r="A58">
        <v>2010</v>
      </c>
      <c r="B58">
        <v>26</v>
      </c>
      <c r="C58">
        <v>31</v>
      </c>
      <c r="D58">
        <v>1979</v>
      </c>
      <c r="E58" s="245">
        <v>52.429199537843026</v>
      </c>
      <c r="F58" s="245">
        <v>37.019610303382009</v>
      </c>
      <c r="G58" s="245">
        <v>10.95793012228339</v>
      </c>
      <c r="H58" s="245">
        <v>100.40673996350841</v>
      </c>
      <c r="I58" s="245"/>
      <c r="J58" s="245"/>
      <c r="T58">
        <v>2011</v>
      </c>
      <c r="U58">
        <v>26</v>
      </c>
      <c r="V58">
        <v>31</v>
      </c>
      <c r="W58">
        <v>1980</v>
      </c>
      <c r="X58" s="245">
        <v>51.773734844670635</v>
      </c>
      <c r="Y58" s="245">
        <v>35.82032685163766</v>
      </c>
      <c r="Z58" s="245">
        <v>11.128196056552682</v>
      </c>
      <c r="AA58" s="245">
        <v>98.722257752860969</v>
      </c>
    </row>
    <row r="59" spans="1:27" x14ac:dyDescent="0.25">
      <c r="A59">
        <v>2010</v>
      </c>
      <c r="B59">
        <v>26</v>
      </c>
      <c r="C59">
        <v>32</v>
      </c>
      <c r="D59">
        <v>1978</v>
      </c>
      <c r="E59" s="245">
        <v>49.344071456049839</v>
      </c>
      <c r="F59" s="245">
        <v>39.224138471158319</v>
      </c>
      <c r="G59" s="245">
        <v>11.558477198197059</v>
      </c>
      <c r="H59" s="245">
        <v>100.12668712540523</v>
      </c>
      <c r="I59" s="245"/>
      <c r="J59" s="245"/>
      <c r="T59">
        <v>2012</v>
      </c>
      <c r="U59">
        <v>26</v>
      </c>
      <c r="V59">
        <v>32</v>
      </c>
      <c r="W59">
        <v>1980</v>
      </c>
      <c r="X59" s="245">
        <v>47.84205473514011</v>
      </c>
      <c r="Y59" s="245">
        <v>37.143411811323062</v>
      </c>
      <c r="Z59" s="245">
        <v>11.605487874605416</v>
      </c>
      <c r="AA59" s="245">
        <v>96.590954421068588</v>
      </c>
    </row>
    <row r="60" spans="1:27" x14ac:dyDescent="0.25">
      <c r="A60">
        <v>2010</v>
      </c>
      <c r="B60">
        <v>26</v>
      </c>
      <c r="C60">
        <v>33</v>
      </c>
      <c r="D60">
        <v>1977</v>
      </c>
      <c r="E60" s="245">
        <v>44.331910583809595</v>
      </c>
      <c r="F60" s="245">
        <v>39.316115652656201</v>
      </c>
      <c r="G60" s="245">
        <v>12.423738214087631</v>
      </c>
      <c r="H60" s="245">
        <v>96.071764450553431</v>
      </c>
      <c r="I60" s="245"/>
      <c r="J60" s="245"/>
      <c r="O60" s="274"/>
      <c r="T60">
        <v>2013</v>
      </c>
      <c r="U60">
        <v>26</v>
      </c>
      <c r="V60">
        <v>33</v>
      </c>
      <c r="W60">
        <v>1980</v>
      </c>
      <c r="X60" s="245">
        <v>42.461050121425522</v>
      </c>
      <c r="Y60" s="245">
        <v>37.423253353325009</v>
      </c>
      <c r="Z60" s="245">
        <v>12.032225948508133</v>
      </c>
      <c r="AA60" s="245">
        <v>91.91652942325868</v>
      </c>
    </row>
    <row r="61" spans="1:27" x14ac:dyDescent="0.25">
      <c r="A61">
        <v>2010</v>
      </c>
      <c r="B61">
        <v>26</v>
      </c>
      <c r="C61">
        <v>34</v>
      </c>
      <c r="D61">
        <v>1976</v>
      </c>
      <c r="E61" s="245">
        <v>39.359135484226073</v>
      </c>
      <c r="F61" s="245">
        <v>39.072461906815036</v>
      </c>
      <c r="G61" s="245">
        <v>12.659505178471504</v>
      </c>
      <c r="H61" s="245">
        <v>91.091102569512614</v>
      </c>
      <c r="I61" s="245"/>
      <c r="J61" s="245"/>
      <c r="O61" s="274"/>
      <c r="T61" s="131">
        <v>2014</v>
      </c>
      <c r="U61">
        <v>26</v>
      </c>
      <c r="V61">
        <v>34</v>
      </c>
      <c r="W61">
        <v>1980</v>
      </c>
      <c r="X61" s="245">
        <v>37.500262533341733</v>
      </c>
      <c r="Y61" s="245">
        <v>37.061831852645284</v>
      </c>
      <c r="Z61" s="245">
        <v>12.37057106252494</v>
      </c>
      <c r="AA61" s="245">
        <v>86.932665448511955</v>
      </c>
    </row>
    <row r="62" spans="1:27" x14ac:dyDescent="0.25">
      <c r="A62">
        <v>2010</v>
      </c>
      <c r="B62">
        <v>26</v>
      </c>
      <c r="C62">
        <v>35</v>
      </c>
      <c r="D62">
        <v>1975</v>
      </c>
      <c r="E62" s="245">
        <v>33.983291183089918</v>
      </c>
      <c r="F62" s="245">
        <v>37.271996781453453</v>
      </c>
      <c r="G62" s="245">
        <v>12.970654879945801</v>
      </c>
      <c r="H62" s="245">
        <v>84.225942844489168</v>
      </c>
      <c r="I62" s="245"/>
      <c r="J62" s="245"/>
      <c r="O62" s="274"/>
      <c r="T62" s="279">
        <v>2015</v>
      </c>
      <c r="U62" s="279">
        <v>26</v>
      </c>
      <c r="V62" s="279">
        <v>35</v>
      </c>
      <c r="W62" s="279">
        <v>1980</v>
      </c>
      <c r="X62" s="279">
        <v>32.456455260351291</v>
      </c>
      <c r="Y62" s="279">
        <v>34.885579596403744</v>
      </c>
      <c r="Z62" s="279">
        <v>12.808586574567828</v>
      </c>
      <c r="AA62" s="279">
        <v>80.150621431322875</v>
      </c>
    </row>
    <row r="63" spans="1:27" x14ac:dyDescent="0.25">
      <c r="A63">
        <v>2010</v>
      </c>
      <c r="B63">
        <v>26</v>
      </c>
      <c r="C63">
        <v>36</v>
      </c>
      <c r="D63">
        <v>1974</v>
      </c>
      <c r="E63" s="245">
        <v>29.054508639831134</v>
      </c>
      <c r="F63" s="245">
        <v>33.336270954734118</v>
      </c>
      <c r="G63" s="245">
        <v>11.942505733735429</v>
      </c>
      <c r="H63" s="245">
        <v>74.33328532830069</v>
      </c>
      <c r="I63" s="245"/>
      <c r="J63" s="245"/>
      <c r="O63" s="274"/>
      <c r="T63">
        <v>2016</v>
      </c>
      <c r="U63" s="131">
        <v>26</v>
      </c>
      <c r="V63">
        <v>36</v>
      </c>
      <c r="W63">
        <v>1980</v>
      </c>
      <c r="X63">
        <v>27.573469213992389</v>
      </c>
      <c r="Y63">
        <v>31.741582232468577</v>
      </c>
      <c r="Z63">
        <v>12.255457385563552</v>
      </c>
      <c r="AA63">
        <v>71.570508832024515</v>
      </c>
    </row>
    <row r="64" spans="1:27" x14ac:dyDescent="0.25">
      <c r="A64">
        <v>2010</v>
      </c>
      <c r="B64">
        <v>26</v>
      </c>
      <c r="C64">
        <v>37</v>
      </c>
      <c r="D64">
        <v>1973</v>
      </c>
      <c r="E64" s="245">
        <v>22.743581010887702</v>
      </c>
      <c r="F64" s="245">
        <v>27.862921622681036</v>
      </c>
      <c r="G64" s="245">
        <v>11.200431823877546</v>
      </c>
      <c r="H64" s="245">
        <v>61.806934457446282</v>
      </c>
      <c r="I64" s="245"/>
      <c r="J64" s="245"/>
      <c r="O64" s="274"/>
      <c r="T64">
        <v>2017</v>
      </c>
      <c r="U64">
        <v>26</v>
      </c>
      <c r="V64">
        <v>37</v>
      </c>
      <c r="W64">
        <v>1980</v>
      </c>
      <c r="X64">
        <v>22.176801226366887</v>
      </c>
      <c r="Y64">
        <v>27.918189798619029</v>
      </c>
      <c r="Z64">
        <v>11.569251732767318</v>
      </c>
      <c r="AA64">
        <v>61.664242757753236</v>
      </c>
    </row>
    <row r="65" spans="1:27" x14ac:dyDescent="0.25">
      <c r="A65">
        <v>2010</v>
      </c>
      <c r="B65">
        <v>26</v>
      </c>
      <c r="C65">
        <v>38</v>
      </c>
      <c r="D65">
        <v>1972</v>
      </c>
      <c r="E65" s="245">
        <v>17.748906298766908</v>
      </c>
      <c r="F65" s="245">
        <v>22.255960473346487</v>
      </c>
      <c r="G65" s="245">
        <v>10.385268492411539</v>
      </c>
      <c r="H65" s="245">
        <v>50.390135264524929</v>
      </c>
      <c r="I65" s="245"/>
      <c r="J65" s="245"/>
      <c r="O65" s="274"/>
      <c r="T65">
        <v>1999</v>
      </c>
      <c r="U65" s="280">
        <v>26</v>
      </c>
      <c r="V65" s="280">
        <v>13</v>
      </c>
      <c r="W65">
        <v>1986</v>
      </c>
      <c r="X65" s="245">
        <v>0</v>
      </c>
      <c r="Y65" s="245">
        <v>0</v>
      </c>
      <c r="Z65" s="245">
        <v>0</v>
      </c>
      <c r="AA65" s="245">
        <v>0</v>
      </c>
    </row>
    <row r="66" spans="1:27" x14ac:dyDescent="0.25">
      <c r="A66">
        <v>2010</v>
      </c>
      <c r="B66">
        <v>26</v>
      </c>
      <c r="C66">
        <v>39</v>
      </c>
      <c r="D66">
        <v>1971</v>
      </c>
      <c r="E66" s="245">
        <v>13.438962864024663</v>
      </c>
      <c r="F66" s="245">
        <v>17.023952329557382</v>
      </c>
      <c r="G66" s="245">
        <v>8.2672093737240733</v>
      </c>
      <c r="H66" s="245">
        <v>38.730124567306113</v>
      </c>
      <c r="I66" s="245"/>
      <c r="J66" s="245"/>
      <c r="O66" s="274"/>
      <c r="T66">
        <v>2000</v>
      </c>
      <c r="U66" s="280">
        <v>26</v>
      </c>
      <c r="V66" s="280">
        <v>14</v>
      </c>
      <c r="W66">
        <v>1986</v>
      </c>
      <c r="X66" s="245">
        <v>8.5616606930474203E-3</v>
      </c>
      <c r="Y66" s="245">
        <v>0</v>
      </c>
      <c r="Z66" s="245">
        <v>0</v>
      </c>
      <c r="AA66" s="245">
        <v>8.5616606930474203E-3</v>
      </c>
    </row>
    <row r="67" spans="1:27" x14ac:dyDescent="0.25">
      <c r="A67">
        <v>2010</v>
      </c>
      <c r="B67">
        <v>26</v>
      </c>
      <c r="C67">
        <v>40</v>
      </c>
      <c r="D67">
        <v>1970</v>
      </c>
      <c r="E67" s="245">
        <v>9.9549334650079295</v>
      </c>
      <c r="F67" s="245">
        <v>12.186859613098003</v>
      </c>
      <c r="G67" s="245">
        <v>6.1362310095759867</v>
      </c>
      <c r="H67" s="245">
        <v>28.278024087681921</v>
      </c>
      <c r="I67" s="245"/>
      <c r="J67" s="245"/>
      <c r="O67" s="274"/>
      <c r="T67">
        <v>2001</v>
      </c>
      <c r="U67" s="280">
        <v>26</v>
      </c>
      <c r="V67" s="280">
        <v>15</v>
      </c>
      <c r="W67">
        <v>1986</v>
      </c>
      <c r="X67" s="245">
        <v>0.10666972513528189</v>
      </c>
      <c r="Y67" s="245">
        <v>5.334476838582132E-3</v>
      </c>
      <c r="Z67" s="245">
        <v>7.9709103822783411E-5</v>
      </c>
      <c r="AA67" s="245">
        <v>0.11208391107768681</v>
      </c>
    </row>
    <row r="68" spans="1:27" x14ac:dyDescent="0.25">
      <c r="A68">
        <v>2010</v>
      </c>
      <c r="B68">
        <v>26</v>
      </c>
      <c r="C68">
        <v>41</v>
      </c>
      <c r="D68">
        <v>1969</v>
      </c>
      <c r="E68" s="245">
        <v>6.9294674778576049</v>
      </c>
      <c r="F68" s="245">
        <v>7.9680616796938306</v>
      </c>
      <c r="G68" s="245">
        <v>4.4331247541597971</v>
      </c>
      <c r="H68" s="245">
        <v>19.330653911711234</v>
      </c>
      <c r="I68" s="245"/>
      <c r="J68" s="245"/>
      <c r="O68" s="274"/>
      <c r="T68">
        <v>2002</v>
      </c>
      <c r="U68" s="280">
        <v>26</v>
      </c>
      <c r="V68" s="280">
        <v>16</v>
      </c>
      <c r="W68">
        <v>1986</v>
      </c>
      <c r="X68" s="245">
        <v>2.8970999347087769</v>
      </c>
      <c r="Y68" s="245">
        <v>8.3249199804157153E-2</v>
      </c>
      <c r="Z68" s="245">
        <v>1.593346809360918E-3</v>
      </c>
      <c r="AA68" s="245">
        <v>2.981942481322295</v>
      </c>
    </row>
    <row r="69" spans="1:27" x14ac:dyDescent="0.25">
      <c r="A69">
        <v>2010</v>
      </c>
      <c r="B69">
        <v>26</v>
      </c>
      <c r="C69">
        <v>42</v>
      </c>
      <c r="D69">
        <v>1968</v>
      </c>
      <c r="E69" s="245">
        <v>4.4666446499339498</v>
      </c>
      <c r="F69" s="245">
        <v>4.8794583883751654</v>
      </c>
      <c r="G69" s="245">
        <v>2.6193031704095109</v>
      </c>
      <c r="H69" s="245">
        <v>11.965406208718626</v>
      </c>
      <c r="I69" s="245"/>
      <c r="J69" s="245"/>
      <c r="O69" s="274"/>
      <c r="T69">
        <v>2003</v>
      </c>
      <c r="U69">
        <v>26</v>
      </c>
      <c r="V69">
        <v>17</v>
      </c>
      <c r="W69">
        <v>1986</v>
      </c>
      <c r="X69" s="245">
        <v>5.5495705675640306</v>
      </c>
      <c r="Y69" s="245">
        <v>0.20606227776688094</v>
      </c>
      <c r="Z69" s="245">
        <v>0</v>
      </c>
      <c r="AA69" s="245">
        <v>5.7556328453309122</v>
      </c>
    </row>
    <row r="70" spans="1:27" x14ac:dyDescent="0.25">
      <c r="A70">
        <v>2010</v>
      </c>
      <c r="B70">
        <v>26</v>
      </c>
      <c r="C70">
        <v>43</v>
      </c>
      <c r="D70">
        <v>1967</v>
      </c>
      <c r="E70" s="245">
        <v>2.7008391601248269</v>
      </c>
      <c r="F70" s="245">
        <v>2.7498710359516014</v>
      </c>
      <c r="G70" s="245">
        <v>1.4566553110204248</v>
      </c>
      <c r="H70" s="245">
        <v>6.9073655070968538</v>
      </c>
      <c r="I70" s="245"/>
      <c r="J70" s="245"/>
      <c r="O70" s="274"/>
      <c r="T70">
        <v>2004</v>
      </c>
      <c r="U70">
        <v>26</v>
      </c>
      <c r="V70">
        <v>18</v>
      </c>
      <c r="W70">
        <v>1986</v>
      </c>
      <c r="X70" s="245">
        <v>9.2794983865966358</v>
      </c>
      <c r="Y70" s="245">
        <v>0.6865798458544683</v>
      </c>
      <c r="Z70" s="245">
        <v>5.1862205295575711E-2</v>
      </c>
      <c r="AA70" s="245">
        <v>10.017940437746681</v>
      </c>
    </row>
    <row r="71" spans="1:27" x14ac:dyDescent="0.25">
      <c r="A71">
        <v>2010</v>
      </c>
      <c r="B71">
        <v>26</v>
      </c>
      <c r="C71">
        <v>44</v>
      </c>
      <c r="D71">
        <v>1966</v>
      </c>
      <c r="E71" s="245">
        <v>1.5821001313000944</v>
      </c>
      <c r="F71" s="245">
        <v>1.6044404412414308</v>
      </c>
      <c r="G71" s="245">
        <v>0.75753960073804261</v>
      </c>
      <c r="H71" s="245">
        <v>3.9440801732795676</v>
      </c>
      <c r="I71" s="245"/>
      <c r="J71" s="245"/>
      <c r="O71" s="274"/>
      <c r="T71">
        <v>2005</v>
      </c>
      <c r="U71">
        <v>26</v>
      </c>
      <c r="V71">
        <v>19</v>
      </c>
      <c r="W71">
        <v>1986</v>
      </c>
      <c r="X71" s="245">
        <v>14.254878429920687</v>
      </c>
      <c r="Y71" s="245">
        <v>1.3558931789949316</v>
      </c>
      <c r="Z71" s="245">
        <v>3.9289317849161343E-2</v>
      </c>
      <c r="AA71" s="245">
        <v>15.65006092676478</v>
      </c>
    </row>
    <row r="72" spans="1:27" x14ac:dyDescent="0.25">
      <c r="A72">
        <v>2010</v>
      </c>
      <c r="B72">
        <v>26</v>
      </c>
      <c r="C72">
        <v>45</v>
      </c>
      <c r="D72">
        <v>1965</v>
      </c>
      <c r="E72" s="245">
        <v>0.88090630543460724</v>
      </c>
      <c r="F72" s="245">
        <v>0.72367360103209155</v>
      </c>
      <c r="G72" s="245">
        <v>0.34671827124657317</v>
      </c>
      <c r="H72" s="245">
        <v>1.9512981777132721</v>
      </c>
      <c r="I72" s="245"/>
      <c r="J72" s="245"/>
      <c r="O72" s="274"/>
      <c r="T72">
        <v>2006</v>
      </c>
      <c r="U72">
        <v>26</v>
      </c>
      <c r="V72">
        <v>20</v>
      </c>
      <c r="W72">
        <v>1986</v>
      </c>
      <c r="X72" s="245">
        <v>15.283301465824238</v>
      </c>
      <c r="Y72" s="245">
        <v>5.1863815249329397</v>
      </c>
      <c r="Z72" s="245">
        <v>1.4068914059162785</v>
      </c>
      <c r="AA72" s="245">
        <v>21.876574396673455</v>
      </c>
    </row>
    <row r="73" spans="1:27" x14ac:dyDescent="0.25">
      <c r="A73">
        <v>2010</v>
      </c>
      <c r="B73">
        <v>26</v>
      </c>
      <c r="C73">
        <v>46</v>
      </c>
      <c r="D73">
        <v>1964</v>
      </c>
      <c r="E73" s="245">
        <v>0.49401775376302587</v>
      </c>
      <c r="F73" s="245">
        <v>0.38903898108838286</v>
      </c>
      <c r="G73" s="245">
        <v>0.14203010420686993</v>
      </c>
      <c r="H73" s="245">
        <v>1.0250868390582788</v>
      </c>
      <c r="I73" s="245"/>
      <c r="J73" s="245"/>
      <c r="O73" s="274"/>
      <c r="T73">
        <v>2007</v>
      </c>
      <c r="U73">
        <v>26</v>
      </c>
      <c r="V73">
        <v>21</v>
      </c>
      <c r="W73">
        <v>1986</v>
      </c>
      <c r="X73" s="245">
        <v>18.624819745464478</v>
      </c>
      <c r="Y73" s="245">
        <v>7.3549599928102189</v>
      </c>
      <c r="Z73" s="245">
        <v>2.3884391922803174</v>
      </c>
      <c r="AA73" s="245">
        <v>28.36821893055502</v>
      </c>
    </row>
    <row r="74" spans="1:27" x14ac:dyDescent="0.25">
      <c r="A74">
        <v>2010</v>
      </c>
      <c r="B74">
        <v>26</v>
      </c>
      <c r="C74">
        <v>47</v>
      </c>
      <c r="D74">
        <v>1963</v>
      </c>
      <c r="E74" s="245">
        <v>0.29058879747898075</v>
      </c>
      <c r="F74" s="245">
        <v>0.16359073043261138</v>
      </c>
      <c r="G74" s="245">
        <v>8.8252894049171929E-2</v>
      </c>
      <c r="H74" s="245">
        <v>0.54243242196076413</v>
      </c>
      <c r="I74" s="245"/>
      <c r="J74" s="245"/>
      <c r="L74" s="245"/>
      <c r="O74" s="274"/>
      <c r="T74">
        <v>2008</v>
      </c>
      <c r="U74">
        <v>26</v>
      </c>
      <c r="V74">
        <v>22</v>
      </c>
      <c r="W74">
        <v>1986</v>
      </c>
      <c r="X74" s="245">
        <v>22.315926046059033</v>
      </c>
      <c r="Y74" s="245">
        <v>10.041483858852452</v>
      </c>
      <c r="Z74" s="245">
        <v>2.9875206992505587</v>
      </c>
      <c r="AA74" s="245">
        <v>35.344930604162045</v>
      </c>
    </row>
    <row r="75" spans="1:27" x14ac:dyDescent="0.25">
      <c r="A75">
        <v>2010</v>
      </c>
      <c r="B75">
        <v>26</v>
      </c>
      <c r="C75">
        <v>48</v>
      </c>
      <c r="D75">
        <v>1962</v>
      </c>
      <c r="E75" s="245">
        <v>0.16308665741774317</v>
      </c>
      <c r="F75" s="245">
        <v>0.12782467743552842</v>
      </c>
      <c r="G75" s="245">
        <v>1.9834863739995792E-2</v>
      </c>
      <c r="H75" s="245">
        <v>0.31074619859326741</v>
      </c>
      <c r="I75" s="245"/>
      <c r="J75" s="245"/>
      <c r="L75" s="245"/>
      <c r="O75" s="274"/>
      <c r="T75">
        <v>2009</v>
      </c>
      <c r="U75">
        <v>26</v>
      </c>
      <c r="V75">
        <v>23</v>
      </c>
      <c r="W75">
        <v>1986</v>
      </c>
      <c r="X75" s="245">
        <v>26.081912985630208</v>
      </c>
      <c r="Y75" s="245">
        <v>12.522794930039831</v>
      </c>
      <c r="Z75" s="245">
        <v>3.4532960925603704</v>
      </c>
      <c r="AA75" s="245">
        <v>42.058004008230412</v>
      </c>
    </row>
    <row r="76" spans="1:27" x14ac:dyDescent="0.25">
      <c r="A76">
        <v>2010</v>
      </c>
      <c r="B76">
        <v>26</v>
      </c>
      <c r="C76">
        <v>49</v>
      </c>
      <c r="D76">
        <v>1961</v>
      </c>
      <c r="E76" s="245">
        <v>0.10604358165581412</v>
      </c>
      <c r="F76" s="245">
        <v>6.543114612805552E-2</v>
      </c>
      <c r="G76" s="245">
        <v>2.2562464182088109E-2</v>
      </c>
      <c r="H76" s="245">
        <v>0.19403719196595776</v>
      </c>
      <c r="I76" s="245"/>
      <c r="J76" s="245"/>
      <c r="L76" s="245"/>
      <c r="O76" s="274"/>
      <c r="T76" s="281">
        <v>2010</v>
      </c>
      <c r="U76" s="281">
        <v>26</v>
      </c>
      <c r="V76" s="281">
        <v>24</v>
      </c>
      <c r="W76" s="281">
        <v>1986</v>
      </c>
      <c r="X76" s="278">
        <v>28.862765686909867</v>
      </c>
      <c r="Y76" s="278">
        <v>15.163124174535074</v>
      </c>
      <c r="Z76" s="278">
        <v>4.6759255461399007</v>
      </c>
      <c r="AA76" s="278">
        <v>48.701815407584846</v>
      </c>
    </row>
    <row r="77" spans="1:27" x14ac:dyDescent="0.25">
      <c r="A77">
        <v>2010</v>
      </c>
      <c r="B77">
        <v>26</v>
      </c>
      <c r="C77">
        <v>50</v>
      </c>
      <c r="D77">
        <v>1960</v>
      </c>
      <c r="E77" s="245">
        <v>0.26364801780228819</v>
      </c>
      <c r="F77" s="245">
        <v>0.15964008417386255</v>
      </c>
      <c r="G77" s="245">
        <v>4.3538204774689789E-2</v>
      </c>
      <c r="H77" s="245">
        <v>0.46682630675084053</v>
      </c>
      <c r="I77" s="245"/>
      <c r="J77" s="245"/>
      <c r="L77" s="245"/>
      <c r="O77" s="274"/>
      <c r="T77" s="281">
        <v>2011</v>
      </c>
      <c r="U77" s="281">
        <v>26</v>
      </c>
      <c r="V77" s="281">
        <v>25</v>
      </c>
      <c r="W77" s="281">
        <v>1986</v>
      </c>
      <c r="X77" s="278">
        <v>32.795841468019638</v>
      </c>
      <c r="Y77" s="278">
        <v>16.875155663750231</v>
      </c>
      <c r="Z77" s="278">
        <v>5.3090377369101844</v>
      </c>
      <c r="AA77" s="278">
        <v>54.98003486868005</v>
      </c>
    </row>
    <row r="78" spans="1:27" x14ac:dyDescent="0.25">
      <c r="A78">
        <v>2017</v>
      </c>
      <c r="B78">
        <v>26</v>
      </c>
      <c r="C78">
        <v>13</v>
      </c>
      <c r="D78">
        <v>2004</v>
      </c>
      <c r="E78">
        <v>0</v>
      </c>
      <c r="F78">
        <v>0</v>
      </c>
      <c r="G78">
        <v>0</v>
      </c>
      <c r="H78">
        <v>0</v>
      </c>
      <c r="T78" s="281">
        <v>2012</v>
      </c>
      <c r="U78" s="281">
        <v>26</v>
      </c>
      <c r="V78" s="281">
        <v>26</v>
      </c>
      <c r="W78" s="281">
        <v>1986</v>
      </c>
      <c r="X78" s="278">
        <v>37.684490496345227</v>
      </c>
      <c r="Y78" s="278">
        <v>18.836016406768259</v>
      </c>
      <c r="Z78" s="278">
        <v>6.636830516339808</v>
      </c>
      <c r="AA78" s="278">
        <v>63.157337419453299</v>
      </c>
    </row>
    <row r="79" spans="1:27" x14ac:dyDescent="0.25">
      <c r="A79">
        <v>2017</v>
      </c>
      <c r="B79">
        <v>26</v>
      </c>
      <c r="C79">
        <v>14</v>
      </c>
      <c r="D79">
        <v>2003</v>
      </c>
      <c r="E79">
        <v>1.0856938126309619E-2</v>
      </c>
      <c r="F79">
        <v>1.0856938126309619E-2</v>
      </c>
      <c r="G79">
        <v>0</v>
      </c>
      <c r="H79">
        <v>2.1713876252619238E-2</v>
      </c>
      <c r="T79">
        <v>2013</v>
      </c>
      <c r="U79">
        <v>26</v>
      </c>
      <c r="V79">
        <v>27</v>
      </c>
      <c r="W79">
        <v>1986</v>
      </c>
      <c r="X79" s="245">
        <v>41.433687982248458</v>
      </c>
      <c r="Y79" s="245">
        <v>21.464750086326635</v>
      </c>
      <c r="Z79" s="245">
        <v>7.1476905495948451</v>
      </c>
      <c r="AA79" s="245">
        <v>70.046128618169931</v>
      </c>
    </row>
    <row r="80" spans="1:27" x14ac:dyDescent="0.25">
      <c r="A80">
        <v>2017</v>
      </c>
      <c r="B80">
        <v>26</v>
      </c>
      <c r="C80">
        <v>15</v>
      </c>
      <c r="D80">
        <v>2002</v>
      </c>
      <c r="E80">
        <v>9.7679390914731323E-2</v>
      </c>
      <c r="F80">
        <v>4.7030817847833598E-2</v>
      </c>
      <c r="G80">
        <v>0</v>
      </c>
      <c r="H80">
        <v>0.14471020876256491</v>
      </c>
      <c r="T80" s="131">
        <v>2014</v>
      </c>
      <c r="U80">
        <v>26</v>
      </c>
      <c r="V80">
        <v>28</v>
      </c>
      <c r="W80">
        <v>1986</v>
      </c>
      <c r="X80" s="245">
        <v>44.554951714668469</v>
      </c>
      <c r="Y80" s="245">
        <v>24.690982991533737</v>
      </c>
      <c r="Z80" s="245">
        <v>8.098691025520294</v>
      </c>
      <c r="AA80" s="245">
        <v>77.344625731722502</v>
      </c>
    </row>
    <row r="81" spans="1:27" x14ac:dyDescent="0.25">
      <c r="A81">
        <v>2017</v>
      </c>
      <c r="B81">
        <v>26</v>
      </c>
      <c r="C81">
        <v>16</v>
      </c>
      <c r="D81">
        <v>2001</v>
      </c>
      <c r="E81">
        <v>0.84358021160995134</v>
      </c>
      <c r="F81">
        <v>0.71132399199313701</v>
      </c>
      <c r="G81">
        <v>0</v>
      </c>
      <c r="H81">
        <v>1.5549042036030882</v>
      </c>
      <c r="T81" s="279">
        <v>2015</v>
      </c>
      <c r="U81" s="279">
        <v>26</v>
      </c>
      <c r="V81" s="279">
        <v>29</v>
      </c>
      <c r="W81" s="279">
        <v>1986</v>
      </c>
      <c r="X81" s="279">
        <v>46.206476404705001</v>
      </c>
      <c r="Y81" s="279">
        <v>27.869613263009271</v>
      </c>
      <c r="Z81" s="279">
        <v>9.3090192272516319</v>
      </c>
      <c r="AA81" s="279">
        <v>83.385108894965924</v>
      </c>
    </row>
    <row r="82" spans="1:27" x14ac:dyDescent="0.25">
      <c r="A82">
        <v>2017</v>
      </c>
      <c r="B82">
        <v>26</v>
      </c>
      <c r="C82">
        <v>17</v>
      </c>
      <c r="D82">
        <v>2000</v>
      </c>
      <c r="E82">
        <v>1.8758809941097336</v>
      </c>
      <c r="F82">
        <v>1.2934646092718545</v>
      </c>
      <c r="G82">
        <v>7.8608346419836453E-2</v>
      </c>
      <c r="H82">
        <v>3.2479539498014245</v>
      </c>
      <c r="T82">
        <v>2016</v>
      </c>
      <c r="U82" s="131">
        <v>26</v>
      </c>
      <c r="V82">
        <v>30</v>
      </c>
      <c r="W82">
        <v>1986</v>
      </c>
      <c r="X82">
        <v>48.622478768777697</v>
      </c>
      <c r="Y82">
        <v>30.57235663927365</v>
      </c>
      <c r="Z82">
        <v>10.216936397609611</v>
      </c>
      <c r="AA82">
        <v>89.411771805660976</v>
      </c>
    </row>
    <row r="83" spans="1:27" x14ac:dyDescent="0.25">
      <c r="A83">
        <v>2017</v>
      </c>
      <c r="B83">
        <v>26</v>
      </c>
      <c r="C83">
        <v>18</v>
      </c>
      <c r="D83">
        <v>1999</v>
      </c>
      <c r="E83">
        <v>3.0197849841191666</v>
      </c>
      <c r="F83">
        <v>1.4847276171919235</v>
      </c>
      <c r="G83">
        <v>1.4559677602003125</v>
      </c>
      <c r="H83">
        <v>5.9604803615114026</v>
      </c>
      <c r="T83">
        <v>2017</v>
      </c>
      <c r="U83">
        <v>26</v>
      </c>
      <c r="V83">
        <v>31</v>
      </c>
      <c r="W83">
        <v>1986</v>
      </c>
      <c r="X83">
        <v>46.821633951183649</v>
      </c>
      <c r="Y83">
        <v>33.105688411201157</v>
      </c>
      <c r="Z83">
        <v>12.134031785920365</v>
      </c>
      <c r="AA83">
        <v>92.06135414830517</v>
      </c>
    </row>
    <row r="84" spans="1:27" x14ac:dyDescent="0.25">
      <c r="A84">
        <v>2017</v>
      </c>
      <c r="B84">
        <v>26</v>
      </c>
      <c r="C84">
        <v>19</v>
      </c>
      <c r="D84">
        <v>1998</v>
      </c>
      <c r="E84">
        <v>6.3105516082220134</v>
      </c>
      <c r="F84">
        <v>2.5077177795038019</v>
      </c>
      <c r="G84">
        <v>1.9552306006145523</v>
      </c>
      <c r="H84">
        <v>10.773499988340367</v>
      </c>
    </row>
    <row r="85" spans="1:27" x14ac:dyDescent="0.25">
      <c r="A85">
        <v>2017</v>
      </c>
      <c r="B85">
        <v>26</v>
      </c>
      <c r="C85">
        <v>20</v>
      </c>
      <c r="D85">
        <v>1997</v>
      </c>
      <c r="E85">
        <v>9.1312949511831043</v>
      </c>
      <c r="F85">
        <v>3.971059830158628</v>
      </c>
      <c r="G85">
        <v>2.5283366544535149</v>
      </c>
      <c r="H85">
        <v>15.630691435795248</v>
      </c>
    </row>
    <row r="86" spans="1:27" x14ac:dyDescent="0.25">
      <c r="A86">
        <v>2017</v>
      </c>
      <c r="B86">
        <v>26</v>
      </c>
      <c r="C86">
        <v>21</v>
      </c>
      <c r="D86">
        <v>1996</v>
      </c>
      <c r="E86">
        <v>12.042752304016384</v>
      </c>
      <c r="F86">
        <v>5.7635965411309593</v>
      </c>
      <c r="G86">
        <v>2.7057970190010239</v>
      </c>
      <c r="H86">
        <v>20.512145864148366</v>
      </c>
    </row>
    <row r="87" spans="1:27" x14ac:dyDescent="0.25">
      <c r="A87">
        <v>2017</v>
      </c>
      <c r="B87">
        <v>26</v>
      </c>
      <c r="C87">
        <v>22</v>
      </c>
      <c r="D87">
        <v>1995</v>
      </c>
      <c r="E87">
        <v>14.68911844179239</v>
      </c>
      <c r="F87">
        <v>7.7544471965773472</v>
      </c>
      <c r="G87">
        <v>3.2861405088943934</v>
      </c>
      <c r="H87">
        <v>25.729706147264132</v>
      </c>
    </row>
    <row r="88" spans="1:27" x14ac:dyDescent="0.25">
      <c r="A88">
        <v>2017</v>
      </c>
      <c r="B88">
        <v>26</v>
      </c>
      <c r="C88">
        <v>23</v>
      </c>
      <c r="D88">
        <v>1994</v>
      </c>
      <c r="E88">
        <v>17.358877642211574</v>
      </c>
      <c r="F88">
        <v>10.305547121976991</v>
      </c>
      <c r="G88">
        <v>3.7290711456687715</v>
      </c>
      <c r="H88">
        <v>31.393495909857336</v>
      </c>
    </row>
    <row r="89" spans="1:27" x14ac:dyDescent="0.25">
      <c r="A89">
        <v>2017</v>
      </c>
      <c r="B89">
        <v>26</v>
      </c>
      <c r="C89">
        <v>24</v>
      </c>
      <c r="D89">
        <v>1993</v>
      </c>
      <c r="E89">
        <v>21.150677505879319</v>
      </c>
      <c r="F89">
        <v>12.699000309046468</v>
      </c>
      <c r="G89">
        <v>4.3894514342565616</v>
      </c>
      <c r="H89">
        <v>38.239129249182348</v>
      </c>
    </row>
    <row r="90" spans="1:27" x14ac:dyDescent="0.25">
      <c r="A90">
        <v>2017</v>
      </c>
      <c r="B90">
        <v>26</v>
      </c>
      <c r="C90">
        <v>25</v>
      </c>
      <c r="D90">
        <v>1992</v>
      </c>
      <c r="E90">
        <v>25.900844599770668</v>
      </c>
      <c r="F90">
        <v>14.87927722773874</v>
      </c>
      <c r="G90">
        <v>5.6897994861762706</v>
      </c>
      <c r="H90">
        <v>46.469921313685681</v>
      </c>
    </row>
    <row r="91" spans="1:27" x14ac:dyDescent="0.25">
      <c r="A91">
        <v>2017</v>
      </c>
      <c r="B91">
        <v>26</v>
      </c>
      <c r="C91">
        <v>26</v>
      </c>
      <c r="D91">
        <v>1991</v>
      </c>
      <c r="E91">
        <v>31.284161277882774</v>
      </c>
      <c r="F91">
        <v>17.426833116082214</v>
      </c>
      <c r="G91">
        <v>6.4856630196099676</v>
      </c>
      <c r="H91">
        <v>55.196657413574954</v>
      </c>
    </row>
    <row r="92" spans="1:27" x14ac:dyDescent="0.25">
      <c r="A92">
        <v>2017</v>
      </c>
      <c r="B92">
        <v>26</v>
      </c>
      <c r="C92">
        <v>27</v>
      </c>
      <c r="D92">
        <v>1990</v>
      </c>
      <c r="E92">
        <v>36.397730324479419</v>
      </c>
      <c r="F92">
        <v>20.950367730779924</v>
      </c>
      <c r="G92">
        <v>7.7236812968497492</v>
      </c>
      <c r="H92">
        <v>65.07177935210909</v>
      </c>
    </row>
    <row r="93" spans="1:27" x14ac:dyDescent="0.25">
      <c r="A93">
        <v>2017</v>
      </c>
      <c r="B93">
        <v>26</v>
      </c>
      <c r="C93">
        <v>28</v>
      </c>
      <c r="D93">
        <v>1989</v>
      </c>
      <c r="E93">
        <v>40.761297615848633</v>
      </c>
      <c r="F93">
        <v>23.776651439478879</v>
      </c>
      <c r="G93">
        <v>8.7625825063395144</v>
      </c>
      <c r="H93">
        <v>73.300531561667029</v>
      </c>
    </row>
    <row r="94" spans="1:27" x14ac:dyDescent="0.25">
      <c r="A94">
        <v>2017</v>
      </c>
      <c r="B94">
        <v>26</v>
      </c>
      <c r="C94">
        <v>29</v>
      </c>
      <c r="D94">
        <v>1988</v>
      </c>
      <c r="E94">
        <v>45.300902854457526</v>
      </c>
      <c r="F94">
        <v>27.440386880583333</v>
      </c>
      <c r="G94">
        <v>9.9883745394735826</v>
      </c>
      <c r="H94">
        <v>82.729664274514448</v>
      </c>
    </row>
    <row r="95" spans="1:27" x14ac:dyDescent="0.25">
      <c r="A95">
        <v>2017</v>
      </c>
      <c r="B95">
        <v>26</v>
      </c>
      <c r="C95">
        <v>30</v>
      </c>
      <c r="D95">
        <v>1987</v>
      </c>
      <c r="E95">
        <v>47.184970074179063</v>
      </c>
      <c r="F95">
        <v>30.987282488965576</v>
      </c>
      <c r="G95">
        <v>10.700888145985626</v>
      </c>
      <c r="H95">
        <v>88.873140709130269</v>
      </c>
      <c r="T95" t="s">
        <v>353</v>
      </c>
    </row>
    <row r="96" spans="1:27" x14ac:dyDescent="0.25">
      <c r="A96">
        <v>2017</v>
      </c>
      <c r="B96">
        <v>26</v>
      </c>
      <c r="C96">
        <v>31</v>
      </c>
      <c r="D96">
        <v>1986</v>
      </c>
      <c r="E96">
        <v>46.821633951183649</v>
      </c>
      <c r="F96">
        <v>33.105688411201157</v>
      </c>
      <c r="G96">
        <v>12.134031785920365</v>
      </c>
      <c r="H96">
        <v>92.06135414830517</v>
      </c>
      <c r="T96" s="245" t="s">
        <v>354</v>
      </c>
    </row>
    <row r="97" spans="1:29" x14ac:dyDescent="0.25">
      <c r="A97">
        <v>2017</v>
      </c>
      <c r="B97">
        <v>26</v>
      </c>
      <c r="C97">
        <v>32</v>
      </c>
      <c r="D97">
        <v>1985</v>
      </c>
      <c r="E97">
        <v>45.203904453517296</v>
      </c>
      <c r="F97">
        <v>35.703810596461587</v>
      </c>
      <c r="G97">
        <v>12.526983903514946</v>
      </c>
      <c r="H97">
        <v>93.434698953493836</v>
      </c>
      <c r="U97" s="274">
        <v>1967</v>
      </c>
      <c r="V97" s="274">
        <v>1980</v>
      </c>
      <c r="W97" s="282">
        <v>1986</v>
      </c>
      <c r="X97" s="282" t="s">
        <v>355</v>
      </c>
    </row>
    <row r="98" spans="1:29" x14ac:dyDescent="0.25">
      <c r="A98">
        <v>2017</v>
      </c>
      <c r="B98">
        <v>26</v>
      </c>
      <c r="C98">
        <v>35</v>
      </c>
      <c r="D98">
        <v>1982</v>
      </c>
      <c r="E98">
        <v>32.125137118652653</v>
      </c>
      <c r="F98">
        <v>36.003489421492809</v>
      </c>
      <c r="G98">
        <v>13.152434857513006</v>
      </c>
      <c r="H98">
        <v>81.281061397658462</v>
      </c>
      <c r="T98">
        <v>15</v>
      </c>
      <c r="U98" s="245">
        <v>0.29395107976645946</v>
      </c>
      <c r="V98" s="245">
        <v>8.81009630675674E-2</v>
      </c>
      <c r="W98" s="283">
        <v>6.2274616088940762E-2</v>
      </c>
      <c r="X98" s="284">
        <f t="shared" ref="X98:X99" si="0">W98*Y98/100</f>
        <v>0</v>
      </c>
      <c r="Y98" s="245"/>
      <c r="AB98" s="283"/>
      <c r="AC98" s="245"/>
    </row>
    <row r="99" spans="1:29" x14ac:dyDescent="0.25">
      <c r="A99">
        <v>2017</v>
      </c>
      <c r="B99">
        <v>26</v>
      </c>
      <c r="C99">
        <v>36</v>
      </c>
      <c r="D99">
        <v>1981</v>
      </c>
      <c r="E99">
        <v>26.823058125162589</v>
      </c>
      <c r="F99">
        <v>32.287413785434403</v>
      </c>
      <c r="G99">
        <v>12.953245657427763</v>
      </c>
      <c r="H99">
        <v>72.063717568024757</v>
      </c>
      <c r="J99" s="143"/>
      <c r="T99">
        <v>16</v>
      </c>
      <c r="U99" s="245">
        <v>5.2267118303275799</v>
      </c>
      <c r="V99" s="245">
        <v>3.1852117208081436</v>
      </c>
      <c r="W99" s="283">
        <v>1.5831237949471961</v>
      </c>
      <c r="X99" s="284">
        <f t="shared" si="0"/>
        <v>0</v>
      </c>
      <c r="Y99" s="245"/>
      <c r="AB99" s="283"/>
      <c r="AC99" s="245"/>
    </row>
    <row r="100" spans="1:29" x14ac:dyDescent="0.25">
      <c r="A100">
        <v>2017</v>
      </c>
      <c r="B100">
        <v>26</v>
      </c>
      <c r="C100">
        <v>37</v>
      </c>
      <c r="D100">
        <v>1980</v>
      </c>
      <c r="E100">
        <v>22.176801226366887</v>
      </c>
      <c r="F100">
        <v>27.918189798619029</v>
      </c>
      <c r="G100">
        <v>11.569251732767318</v>
      </c>
      <c r="H100">
        <v>61.664242757753236</v>
      </c>
      <c r="J100" s="143" t="s">
        <v>367</v>
      </c>
      <c r="T100">
        <v>17</v>
      </c>
      <c r="U100" s="245">
        <v>9.2945572724432601</v>
      </c>
      <c r="V100" s="245">
        <v>5.5988933614358869</v>
      </c>
      <c r="W100" s="283">
        <v>2.8310590780255249</v>
      </c>
      <c r="X100" s="284">
        <f>W100*Y100/100</f>
        <v>0</v>
      </c>
      <c r="Y100" s="245"/>
      <c r="AB100" s="283"/>
      <c r="AC100" s="245"/>
    </row>
    <row r="101" spans="1:29" x14ac:dyDescent="0.25">
      <c r="A101">
        <v>2017</v>
      </c>
      <c r="B101">
        <v>26</v>
      </c>
      <c r="C101">
        <v>38</v>
      </c>
      <c r="D101">
        <v>1979</v>
      </c>
      <c r="E101">
        <v>17.516760754425302</v>
      </c>
      <c r="F101">
        <v>23.042821955176667</v>
      </c>
      <c r="G101">
        <v>9.998105278743612</v>
      </c>
      <c r="H101">
        <v>50.557687988345577</v>
      </c>
      <c r="J101" s="147" t="s">
        <v>356</v>
      </c>
      <c r="T101">
        <v>18</v>
      </c>
      <c r="U101" s="245">
        <v>16.231290677588426</v>
      </c>
      <c r="V101" s="245">
        <v>7.4209389805204875</v>
      </c>
      <c r="W101" s="285">
        <v>5.3497255762897913</v>
      </c>
      <c r="X101" s="83">
        <v>4.3254351032050975</v>
      </c>
      <c r="AB101" s="245"/>
    </row>
    <row r="102" spans="1:29" x14ac:dyDescent="0.25">
      <c r="A102">
        <v>2017</v>
      </c>
      <c r="B102">
        <v>26</v>
      </c>
      <c r="C102">
        <v>39</v>
      </c>
      <c r="D102">
        <v>1978</v>
      </c>
      <c r="E102">
        <v>13.902490080821156</v>
      </c>
      <c r="F102">
        <v>18.606430563341988</v>
      </c>
      <c r="G102">
        <v>8.0556484580459031</v>
      </c>
      <c r="H102">
        <v>40.564569102209049</v>
      </c>
      <c r="T102">
        <v>19</v>
      </c>
      <c r="U102" s="245">
        <v>26.140781823543715</v>
      </c>
      <c r="V102" s="245">
        <v>13.721334727521189</v>
      </c>
      <c r="W102" s="285">
        <v>10.061543515564114</v>
      </c>
      <c r="X102" s="83">
        <v>7.2290888186260416</v>
      </c>
      <c r="AB102" s="245"/>
    </row>
    <row r="103" spans="1:29" x14ac:dyDescent="0.25">
      <c r="A103">
        <v>2017</v>
      </c>
      <c r="B103">
        <v>26</v>
      </c>
      <c r="C103">
        <v>40</v>
      </c>
      <c r="D103">
        <v>1977</v>
      </c>
      <c r="E103">
        <v>11.21250543734787</v>
      </c>
      <c r="F103">
        <v>13.600310970022861</v>
      </c>
      <c r="G103">
        <v>6.3790502457218485</v>
      </c>
      <c r="H103">
        <v>31.191866653092578</v>
      </c>
      <c r="T103">
        <v>20</v>
      </c>
      <c r="U103" s="245">
        <v>32.121460274458762</v>
      </c>
      <c r="V103" s="245">
        <v>16.763858385439967</v>
      </c>
      <c r="W103" s="285">
        <v>13.876852056084019</v>
      </c>
      <c r="X103" s="83">
        <v>9.3496745946587154</v>
      </c>
      <c r="AB103" s="245"/>
    </row>
    <row r="104" spans="1:29" x14ac:dyDescent="0.25">
      <c r="A104">
        <v>2017</v>
      </c>
      <c r="B104">
        <v>26</v>
      </c>
      <c r="C104">
        <v>41</v>
      </c>
      <c r="D104">
        <v>1976</v>
      </c>
      <c r="E104">
        <v>7.8512488109196292</v>
      </c>
      <c r="F104">
        <v>8.9463088733048686</v>
      </c>
      <c r="G104">
        <v>4.5328849855098117</v>
      </c>
      <c r="H104">
        <v>21.33044266973431</v>
      </c>
      <c r="T104">
        <v>21</v>
      </c>
      <c r="U104" s="245">
        <v>36.966732421599247</v>
      </c>
      <c r="V104" s="245">
        <v>21.075300359347164</v>
      </c>
      <c r="W104" s="285">
        <v>17.678426423506412</v>
      </c>
      <c r="X104" s="83">
        <v>11.607113944727686</v>
      </c>
      <c r="AB104" s="245"/>
    </row>
    <row r="105" spans="1:29" x14ac:dyDescent="0.25">
      <c r="A105">
        <v>2017</v>
      </c>
      <c r="B105">
        <v>26</v>
      </c>
      <c r="C105">
        <v>42</v>
      </c>
      <c r="D105">
        <v>1975</v>
      </c>
      <c r="E105">
        <v>5.3573301049541007</v>
      </c>
      <c r="F105">
        <v>5.8699730015135678</v>
      </c>
      <c r="G105">
        <v>2.8237726492304529</v>
      </c>
      <c r="H105">
        <v>14.051075755698122</v>
      </c>
      <c r="T105">
        <v>22</v>
      </c>
      <c r="U105" s="245">
        <v>41.391077480662183</v>
      </c>
      <c r="V105" s="245">
        <v>25.03470836561495</v>
      </c>
      <c r="W105" s="285">
        <v>21.758833385002941</v>
      </c>
      <c r="X105" s="83">
        <v>14.348907088576146</v>
      </c>
      <c r="AB105" s="245"/>
    </row>
    <row r="106" spans="1:29" x14ac:dyDescent="0.25">
      <c r="A106">
        <v>2017</v>
      </c>
      <c r="B106">
        <v>26</v>
      </c>
      <c r="C106">
        <v>43</v>
      </c>
      <c r="D106">
        <v>1974</v>
      </c>
      <c r="E106">
        <v>3.6373738077872679</v>
      </c>
      <c r="F106">
        <v>3.4625801007768957</v>
      </c>
      <c r="G106">
        <v>1.7583414574257672</v>
      </c>
      <c r="H106">
        <v>8.8582953659899317</v>
      </c>
      <c r="T106">
        <v>23</v>
      </c>
      <c r="U106" s="245">
        <v>46.594254549734835</v>
      </c>
      <c r="V106" s="245">
        <v>28.929543593371221</v>
      </c>
      <c r="W106" s="285">
        <v>25.613713493026829</v>
      </c>
      <c r="X106" s="83">
        <v>18.188795226522203</v>
      </c>
      <c r="AB106" s="245"/>
    </row>
    <row r="107" spans="1:29" x14ac:dyDescent="0.25">
      <c r="A107">
        <v>2017</v>
      </c>
      <c r="B107">
        <v>26</v>
      </c>
      <c r="C107">
        <v>44</v>
      </c>
      <c r="D107">
        <v>1973</v>
      </c>
      <c r="E107">
        <v>2.1588946459412779</v>
      </c>
      <c r="F107">
        <v>2.04679819317125</v>
      </c>
      <c r="G107">
        <v>0.90299920286966917</v>
      </c>
      <c r="H107">
        <v>5.1086920419821968</v>
      </c>
      <c r="T107">
        <v>24</v>
      </c>
      <c r="U107" s="245">
        <v>49.043740775817419</v>
      </c>
      <c r="V107" s="245">
        <v>31.951618157615712</v>
      </c>
      <c r="W107" s="285">
        <v>30.145862906328919</v>
      </c>
      <c r="X107" s="83">
        <v>22.561464023611421</v>
      </c>
      <c r="AB107" s="245"/>
    </row>
    <row r="108" spans="1:29" x14ac:dyDescent="0.25">
      <c r="A108">
        <v>2017</v>
      </c>
      <c r="B108">
        <v>26</v>
      </c>
      <c r="C108">
        <v>45</v>
      </c>
      <c r="D108">
        <v>1972</v>
      </c>
      <c r="E108">
        <v>1.5166254160971626</v>
      </c>
      <c r="F108">
        <v>1.1472173309855398</v>
      </c>
      <c r="G108">
        <v>0.51306678487725388</v>
      </c>
      <c r="H108">
        <v>3.1769095319599563</v>
      </c>
      <c r="T108">
        <v>25</v>
      </c>
      <c r="U108" s="245">
        <v>51.803868112337888</v>
      </c>
      <c r="V108" s="245">
        <v>37.139566638455761</v>
      </c>
      <c r="W108" s="285">
        <v>34.450028094613771</v>
      </c>
      <c r="X108" s="83">
        <v>27.921036664644188</v>
      </c>
      <c r="AB108" s="245"/>
    </row>
    <row r="109" spans="1:29" x14ac:dyDescent="0.25">
      <c r="A109">
        <v>2017</v>
      </c>
      <c r="B109">
        <v>26</v>
      </c>
      <c r="C109">
        <v>46</v>
      </c>
      <c r="D109">
        <v>1971</v>
      </c>
      <c r="E109">
        <v>0.8849077145721973</v>
      </c>
      <c r="F109">
        <v>0.5715028989945441</v>
      </c>
      <c r="G109">
        <v>0.21508173618074239</v>
      </c>
      <c r="H109">
        <v>1.6714923497474838</v>
      </c>
      <c r="T109">
        <v>26</v>
      </c>
      <c r="U109" s="245">
        <v>52.090015399603594</v>
      </c>
      <c r="V109" s="245">
        <v>42.056905474796807</v>
      </c>
      <c r="W109" s="285">
        <v>38.498694049876562</v>
      </c>
      <c r="X109" s="83">
        <v>33.479869141786416</v>
      </c>
      <c r="AB109" s="278"/>
    </row>
    <row r="110" spans="1:29" x14ac:dyDescent="0.25">
      <c r="A110">
        <v>2017</v>
      </c>
      <c r="B110">
        <v>26</v>
      </c>
      <c r="C110">
        <v>47</v>
      </c>
      <c r="D110">
        <v>1970</v>
      </c>
      <c r="E110">
        <v>0.5678989058819115</v>
      </c>
      <c r="F110">
        <v>0.38535997184843995</v>
      </c>
      <c r="G110">
        <v>0.11763620193268166</v>
      </c>
      <c r="H110">
        <v>1.0708950796630332</v>
      </c>
      <c r="T110">
        <v>27</v>
      </c>
      <c r="U110" s="245">
        <v>50.154975988114984</v>
      </c>
      <c r="V110" s="245">
        <v>45.431329021107977</v>
      </c>
      <c r="W110" s="285">
        <v>43.321629448719627</v>
      </c>
      <c r="X110" s="83">
        <v>39.52856555109453</v>
      </c>
      <c r="AB110" s="278"/>
    </row>
    <row r="111" spans="1:29" x14ac:dyDescent="0.25">
      <c r="A111">
        <v>2017</v>
      </c>
      <c r="B111">
        <v>26</v>
      </c>
      <c r="C111">
        <v>48</v>
      </c>
      <c r="D111">
        <v>1969</v>
      </c>
      <c r="E111">
        <v>0.37696805396257588</v>
      </c>
      <c r="F111">
        <v>0.22457671299898138</v>
      </c>
      <c r="G111">
        <v>4.8123581356924586E-2</v>
      </c>
      <c r="H111">
        <v>0.64966834831848186</v>
      </c>
      <c r="T111">
        <v>28</v>
      </c>
      <c r="U111" s="245">
        <v>50.101090839176024</v>
      </c>
      <c r="V111" s="245">
        <v>50.474142529097023</v>
      </c>
      <c r="W111" s="285">
        <v>45.716141370040951</v>
      </c>
      <c r="X111" s="83">
        <v>44.670533796244129</v>
      </c>
      <c r="AB111" s="278"/>
    </row>
    <row r="112" spans="1:29" x14ac:dyDescent="0.25">
      <c r="A112">
        <v>2017</v>
      </c>
      <c r="B112">
        <v>26</v>
      </c>
      <c r="C112">
        <v>49</v>
      </c>
      <c r="D112">
        <v>1968</v>
      </c>
      <c r="E112">
        <v>0.22643725033038797</v>
      </c>
      <c r="F112">
        <v>0.1382669935645732</v>
      </c>
      <c r="G112">
        <v>2.4046433663404032E-2</v>
      </c>
      <c r="H112">
        <v>0.38875067755836523</v>
      </c>
      <c r="T112">
        <v>29</v>
      </c>
      <c r="U112" s="245">
        <v>49.105957402669247</v>
      </c>
      <c r="V112" s="245">
        <v>53.06804849703785</v>
      </c>
      <c r="W112" s="285">
        <v>48.822645623645478</v>
      </c>
      <c r="X112" s="83">
        <v>49.480104228675721</v>
      </c>
      <c r="AB112" s="245"/>
    </row>
    <row r="113" spans="1:28" x14ac:dyDescent="0.25">
      <c r="A113">
        <v>2017</v>
      </c>
      <c r="B113">
        <v>26</v>
      </c>
      <c r="C113">
        <v>50</v>
      </c>
      <c r="D113">
        <v>1967</v>
      </c>
      <c r="E113">
        <v>0.50765895439433539</v>
      </c>
      <c r="F113">
        <v>0.18480631780351828</v>
      </c>
      <c r="G113">
        <v>4.6621336229042992E-2</v>
      </c>
      <c r="H113">
        <v>0.73908660842689655</v>
      </c>
      <c r="T113">
        <v>30</v>
      </c>
      <c r="U113" s="245">
        <v>46.444257907063886</v>
      </c>
      <c r="V113" s="245">
        <v>54.605015665373344</v>
      </c>
      <c r="W113" s="285">
        <v>48.837493036129807</v>
      </c>
      <c r="X113" s="83">
        <v>50.717072562398677</v>
      </c>
      <c r="AB113" s="279"/>
    </row>
    <row r="114" spans="1:28" x14ac:dyDescent="0.25">
      <c r="T114">
        <v>31</v>
      </c>
      <c r="U114" s="245">
        <v>40.787735122897836</v>
      </c>
      <c r="V114" s="245">
        <v>51.773734844670635</v>
      </c>
      <c r="W114" s="285">
        <v>49.327768962141043</v>
      </c>
      <c r="X114" s="83">
        <v>52.166881297546084</v>
      </c>
    </row>
    <row r="115" spans="1:28" x14ac:dyDescent="0.25">
      <c r="U115" s="245"/>
      <c r="V115" s="245"/>
      <c r="W115" s="285"/>
      <c r="X115" s="83"/>
    </row>
    <row r="116" spans="1:28" x14ac:dyDescent="0.25">
      <c r="U116" s="245"/>
      <c r="V116" s="245"/>
      <c r="AB116" s="245"/>
    </row>
    <row r="117" spans="1:28" x14ac:dyDescent="0.25">
      <c r="U117" s="245"/>
      <c r="V117" s="245"/>
    </row>
    <row r="118" spans="1:28" x14ac:dyDescent="0.25">
      <c r="U118" s="245"/>
      <c r="V118" s="279"/>
    </row>
    <row r="119" spans="1:28" x14ac:dyDescent="0.25">
      <c r="U119" s="245"/>
    </row>
    <row r="120" spans="1:28" x14ac:dyDescent="0.25">
      <c r="U120" s="245"/>
    </row>
    <row r="121" spans="1:28" x14ac:dyDescent="0.25">
      <c r="U121" s="245"/>
    </row>
    <row r="122" spans="1:28" x14ac:dyDescent="0.25">
      <c r="U122" s="245"/>
    </row>
    <row r="123" spans="1:28" x14ac:dyDescent="0.25">
      <c r="U123" s="245"/>
    </row>
    <row r="124" spans="1:28" x14ac:dyDescent="0.25">
      <c r="U124" s="245"/>
    </row>
    <row r="125" spans="1:28" x14ac:dyDescent="0.25">
      <c r="U125" s="245"/>
    </row>
    <row r="126" spans="1:28" x14ac:dyDescent="0.25">
      <c r="U126" s="245"/>
    </row>
    <row r="127" spans="1:28" x14ac:dyDescent="0.25">
      <c r="U127" s="245"/>
    </row>
    <row r="128" spans="1:28" x14ac:dyDescent="0.25">
      <c r="U128" s="245"/>
    </row>
    <row r="129" spans="21:21" x14ac:dyDescent="0.25">
      <c r="U129" s="245"/>
    </row>
    <row r="130" spans="21:21" x14ac:dyDescent="0.25">
      <c r="U130" s="245"/>
    </row>
    <row r="131" spans="21:21" x14ac:dyDescent="0.25">
      <c r="U131" s="279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R20"/>
  <sheetViews>
    <sheetView workbookViewId="0">
      <selection activeCell="Q44" sqref="Q44"/>
    </sheetView>
  </sheetViews>
  <sheetFormatPr defaultRowHeight="12.75" x14ac:dyDescent="0.2"/>
  <cols>
    <col min="1" max="1" width="3.42578125" style="2" customWidth="1"/>
    <col min="2" max="5" width="9.140625" style="2"/>
    <col min="6" max="6" width="6.140625" style="2" customWidth="1"/>
    <col min="7" max="256" width="9.140625" style="2"/>
    <col min="257" max="257" width="3.42578125" style="2" customWidth="1"/>
    <col min="258" max="261" width="9.140625" style="2"/>
    <col min="262" max="262" width="6.140625" style="2" customWidth="1"/>
    <col min="263" max="512" width="9.140625" style="2"/>
    <col min="513" max="513" width="3.42578125" style="2" customWidth="1"/>
    <col min="514" max="517" width="9.140625" style="2"/>
    <col min="518" max="518" width="6.140625" style="2" customWidth="1"/>
    <col min="519" max="768" width="9.140625" style="2"/>
    <col min="769" max="769" width="3.42578125" style="2" customWidth="1"/>
    <col min="770" max="773" width="9.140625" style="2"/>
    <col min="774" max="774" width="6.140625" style="2" customWidth="1"/>
    <col min="775" max="1024" width="9.140625" style="2"/>
    <col min="1025" max="1025" width="3.42578125" style="2" customWidth="1"/>
    <col min="1026" max="1029" width="9.140625" style="2"/>
    <col min="1030" max="1030" width="6.140625" style="2" customWidth="1"/>
    <col min="1031" max="1280" width="9.140625" style="2"/>
    <col min="1281" max="1281" width="3.42578125" style="2" customWidth="1"/>
    <col min="1282" max="1285" width="9.140625" style="2"/>
    <col min="1286" max="1286" width="6.140625" style="2" customWidth="1"/>
    <col min="1287" max="1536" width="9.140625" style="2"/>
    <col min="1537" max="1537" width="3.42578125" style="2" customWidth="1"/>
    <col min="1538" max="1541" width="9.140625" style="2"/>
    <col min="1542" max="1542" width="6.140625" style="2" customWidth="1"/>
    <col min="1543" max="1792" width="9.140625" style="2"/>
    <col min="1793" max="1793" width="3.42578125" style="2" customWidth="1"/>
    <col min="1794" max="1797" width="9.140625" style="2"/>
    <col min="1798" max="1798" width="6.140625" style="2" customWidth="1"/>
    <col min="1799" max="2048" width="9.140625" style="2"/>
    <col min="2049" max="2049" width="3.42578125" style="2" customWidth="1"/>
    <col min="2050" max="2053" width="9.140625" style="2"/>
    <col min="2054" max="2054" width="6.140625" style="2" customWidth="1"/>
    <col min="2055" max="2304" width="9.140625" style="2"/>
    <col min="2305" max="2305" width="3.42578125" style="2" customWidth="1"/>
    <col min="2306" max="2309" width="9.140625" style="2"/>
    <col min="2310" max="2310" width="6.140625" style="2" customWidth="1"/>
    <col min="2311" max="2560" width="9.140625" style="2"/>
    <col min="2561" max="2561" width="3.42578125" style="2" customWidth="1"/>
    <col min="2562" max="2565" width="9.140625" style="2"/>
    <col min="2566" max="2566" width="6.140625" style="2" customWidth="1"/>
    <col min="2567" max="2816" width="9.140625" style="2"/>
    <col min="2817" max="2817" width="3.42578125" style="2" customWidth="1"/>
    <col min="2818" max="2821" width="9.140625" style="2"/>
    <col min="2822" max="2822" width="6.140625" style="2" customWidth="1"/>
    <col min="2823" max="3072" width="9.140625" style="2"/>
    <col min="3073" max="3073" width="3.42578125" style="2" customWidth="1"/>
    <col min="3074" max="3077" width="9.140625" style="2"/>
    <col min="3078" max="3078" width="6.140625" style="2" customWidth="1"/>
    <col min="3079" max="3328" width="9.140625" style="2"/>
    <col min="3329" max="3329" width="3.42578125" style="2" customWidth="1"/>
    <col min="3330" max="3333" width="9.140625" style="2"/>
    <col min="3334" max="3334" width="6.140625" style="2" customWidth="1"/>
    <col min="3335" max="3584" width="9.140625" style="2"/>
    <col min="3585" max="3585" width="3.42578125" style="2" customWidth="1"/>
    <col min="3586" max="3589" width="9.140625" style="2"/>
    <col min="3590" max="3590" width="6.140625" style="2" customWidth="1"/>
    <col min="3591" max="3840" width="9.140625" style="2"/>
    <col min="3841" max="3841" width="3.42578125" style="2" customWidth="1"/>
    <col min="3842" max="3845" width="9.140625" style="2"/>
    <col min="3846" max="3846" width="6.140625" style="2" customWidth="1"/>
    <col min="3847" max="4096" width="9.140625" style="2"/>
    <col min="4097" max="4097" width="3.42578125" style="2" customWidth="1"/>
    <col min="4098" max="4101" width="9.140625" style="2"/>
    <col min="4102" max="4102" width="6.140625" style="2" customWidth="1"/>
    <col min="4103" max="4352" width="9.140625" style="2"/>
    <col min="4353" max="4353" width="3.42578125" style="2" customWidth="1"/>
    <col min="4354" max="4357" width="9.140625" style="2"/>
    <col min="4358" max="4358" width="6.140625" style="2" customWidth="1"/>
    <col min="4359" max="4608" width="9.140625" style="2"/>
    <col min="4609" max="4609" width="3.42578125" style="2" customWidth="1"/>
    <col min="4610" max="4613" width="9.140625" style="2"/>
    <col min="4614" max="4614" width="6.140625" style="2" customWidth="1"/>
    <col min="4615" max="4864" width="9.140625" style="2"/>
    <col min="4865" max="4865" width="3.42578125" style="2" customWidth="1"/>
    <col min="4866" max="4869" width="9.140625" style="2"/>
    <col min="4870" max="4870" width="6.140625" style="2" customWidth="1"/>
    <col min="4871" max="5120" width="9.140625" style="2"/>
    <col min="5121" max="5121" width="3.42578125" style="2" customWidth="1"/>
    <col min="5122" max="5125" width="9.140625" style="2"/>
    <col min="5126" max="5126" width="6.140625" style="2" customWidth="1"/>
    <col min="5127" max="5376" width="9.140625" style="2"/>
    <col min="5377" max="5377" width="3.42578125" style="2" customWidth="1"/>
    <col min="5378" max="5381" width="9.140625" style="2"/>
    <col min="5382" max="5382" width="6.140625" style="2" customWidth="1"/>
    <col min="5383" max="5632" width="9.140625" style="2"/>
    <col min="5633" max="5633" width="3.42578125" style="2" customWidth="1"/>
    <col min="5634" max="5637" width="9.140625" style="2"/>
    <col min="5638" max="5638" width="6.140625" style="2" customWidth="1"/>
    <col min="5639" max="5888" width="9.140625" style="2"/>
    <col min="5889" max="5889" width="3.42578125" style="2" customWidth="1"/>
    <col min="5890" max="5893" width="9.140625" style="2"/>
    <col min="5894" max="5894" width="6.140625" style="2" customWidth="1"/>
    <col min="5895" max="6144" width="9.140625" style="2"/>
    <col min="6145" max="6145" width="3.42578125" style="2" customWidth="1"/>
    <col min="6146" max="6149" width="9.140625" style="2"/>
    <col min="6150" max="6150" width="6.140625" style="2" customWidth="1"/>
    <col min="6151" max="6400" width="9.140625" style="2"/>
    <col min="6401" max="6401" width="3.42578125" style="2" customWidth="1"/>
    <col min="6402" max="6405" width="9.140625" style="2"/>
    <col min="6406" max="6406" width="6.140625" style="2" customWidth="1"/>
    <col min="6407" max="6656" width="9.140625" style="2"/>
    <col min="6657" max="6657" width="3.42578125" style="2" customWidth="1"/>
    <col min="6658" max="6661" width="9.140625" style="2"/>
    <col min="6662" max="6662" width="6.140625" style="2" customWidth="1"/>
    <col min="6663" max="6912" width="9.140625" style="2"/>
    <col min="6913" max="6913" width="3.42578125" style="2" customWidth="1"/>
    <col min="6914" max="6917" width="9.140625" style="2"/>
    <col min="6918" max="6918" width="6.140625" style="2" customWidth="1"/>
    <col min="6919" max="7168" width="9.140625" style="2"/>
    <col min="7169" max="7169" width="3.42578125" style="2" customWidth="1"/>
    <col min="7170" max="7173" width="9.140625" style="2"/>
    <col min="7174" max="7174" width="6.140625" style="2" customWidth="1"/>
    <col min="7175" max="7424" width="9.140625" style="2"/>
    <col min="7425" max="7425" width="3.42578125" style="2" customWidth="1"/>
    <col min="7426" max="7429" width="9.140625" style="2"/>
    <col min="7430" max="7430" width="6.140625" style="2" customWidth="1"/>
    <col min="7431" max="7680" width="9.140625" style="2"/>
    <col min="7681" max="7681" width="3.42578125" style="2" customWidth="1"/>
    <col min="7682" max="7685" width="9.140625" style="2"/>
    <col min="7686" max="7686" width="6.140625" style="2" customWidth="1"/>
    <col min="7687" max="7936" width="9.140625" style="2"/>
    <col min="7937" max="7937" width="3.42578125" style="2" customWidth="1"/>
    <col min="7938" max="7941" width="9.140625" style="2"/>
    <col min="7942" max="7942" width="6.140625" style="2" customWidth="1"/>
    <col min="7943" max="8192" width="9.140625" style="2"/>
    <col min="8193" max="8193" width="3.42578125" style="2" customWidth="1"/>
    <col min="8194" max="8197" width="9.140625" style="2"/>
    <col min="8198" max="8198" width="6.140625" style="2" customWidth="1"/>
    <col min="8199" max="8448" width="9.140625" style="2"/>
    <col min="8449" max="8449" width="3.42578125" style="2" customWidth="1"/>
    <col min="8450" max="8453" width="9.140625" style="2"/>
    <col min="8454" max="8454" width="6.140625" style="2" customWidth="1"/>
    <col min="8455" max="8704" width="9.140625" style="2"/>
    <col min="8705" max="8705" width="3.42578125" style="2" customWidth="1"/>
    <col min="8706" max="8709" width="9.140625" style="2"/>
    <col min="8710" max="8710" width="6.140625" style="2" customWidth="1"/>
    <col min="8711" max="8960" width="9.140625" style="2"/>
    <col min="8961" max="8961" width="3.42578125" style="2" customWidth="1"/>
    <col min="8962" max="8965" width="9.140625" style="2"/>
    <col min="8966" max="8966" width="6.140625" style="2" customWidth="1"/>
    <col min="8967" max="9216" width="9.140625" style="2"/>
    <col min="9217" max="9217" width="3.42578125" style="2" customWidth="1"/>
    <col min="9218" max="9221" width="9.140625" style="2"/>
    <col min="9222" max="9222" width="6.140625" style="2" customWidth="1"/>
    <col min="9223" max="9472" width="9.140625" style="2"/>
    <col min="9473" max="9473" width="3.42578125" style="2" customWidth="1"/>
    <col min="9474" max="9477" width="9.140625" style="2"/>
    <col min="9478" max="9478" width="6.140625" style="2" customWidth="1"/>
    <col min="9479" max="9728" width="9.140625" style="2"/>
    <col min="9729" max="9729" width="3.42578125" style="2" customWidth="1"/>
    <col min="9730" max="9733" width="9.140625" style="2"/>
    <col min="9734" max="9734" width="6.140625" style="2" customWidth="1"/>
    <col min="9735" max="9984" width="9.140625" style="2"/>
    <col min="9985" max="9985" width="3.42578125" style="2" customWidth="1"/>
    <col min="9986" max="9989" width="9.140625" style="2"/>
    <col min="9990" max="9990" width="6.140625" style="2" customWidth="1"/>
    <col min="9991" max="10240" width="9.140625" style="2"/>
    <col min="10241" max="10241" width="3.42578125" style="2" customWidth="1"/>
    <col min="10242" max="10245" width="9.140625" style="2"/>
    <col min="10246" max="10246" width="6.140625" style="2" customWidth="1"/>
    <col min="10247" max="10496" width="9.140625" style="2"/>
    <col min="10497" max="10497" width="3.42578125" style="2" customWidth="1"/>
    <col min="10498" max="10501" width="9.140625" style="2"/>
    <col min="10502" max="10502" width="6.140625" style="2" customWidth="1"/>
    <col min="10503" max="10752" width="9.140625" style="2"/>
    <col min="10753" max="10753" width="3.42578125" style="2" customWidth="1"/>
    <col min="10754" max="10757" width="9.140625" style="2"/>
    <col min="10758" max="10758" width="6.140625" style="2" customWidth="1"/>
    <col min="10759" max="11008" width="9.140625" style="2"/>
    <col min="11009" max="11009" width="3.42578125" style="2" customWidth="1"/>
    <col min="11010" max="11013" width="9.140625" style="2"/>
    <col min="11014" max="11014" width="6.140625" style="2" customWidth="1"/>
    <col min="11015" max="11264" width="9.140625" style="2"/>
    <col min="11265" max="11265" width="3.42578125" style="2" customWidth="1"/>
    <col min="11266" max="11269" width="9.140625" style="2"/>
    <col min="11270" max="11270" width="6.140625" style="2" customWidth="1"/>
    <col min="11271" max="11520" width="9.140625" style="2"/>
    <col min="11521" max="11521" width="3.42578125" style="2" customWidth="1"/>
    <col min="11522" max="11525" width="9.140625" style="2"/>
    <col min="11526" max="11526" width="6.140625" style="2" customWidth="1"/>
    <col min="11527" max="11776" width="9.140625" style="2"/>
    <col min="11777" max="11777" width="3.42578125" style="2" customWidth="1"/>
    <col min="11778" max="11781" width="9.140625" style="2"/>
    <col min="11782" max="11782" width="6.140625" style="2" customWidth="1"/>
    <col min="11783" max="12032" width="9.140625" style="2"/>
    <col min="12033" max="12033" width="3.42578125" style="2" customWidth="1"/>
    <col min="12034" max="12037" width="9.140625" style="2"/>
    <col min="12038" max="12038" width="6.140625" style="2" customWidth="1"/>
    <col min="12039" max="12288" width="9.140625" style="2"/>
    <col min="12289" max="12289" width="3.42578125" style="2" customWidth="1"/>
    <col min="12290" max="12293" width="9.140625" style="2"/>
    <col min="12294" max="12294" width="6.140625" style="2" customWidth="1"/>
    <col min="12295" max="12544" width="9.140625" style="2"/>
    <col min="12545" max="12545" width="3.42578125" style="2" customWidth="1"/>
    <col min="12546" max="12549" width="9.140625" style="2"/>
    <col min="12550" max="12550" width="6.140625" style="2" customWidth="1"/>
    <col min="12551" max="12800" width="9.140625" style="2"/>
    <col min="12801" max="12801" width="3.42578125" style="2" customWidth="1"/>
    <col min="12802" max="12805" width="9.140625" style="2"/>
    <col min="12806" max="12806" width="6.140625" style="2" customWidth="1"/>
    <col min="12807" max="13056" width="9.140625" style="2"/>
    <col min="13057" max="13057" width="3.42578125" style="2" customWidth="1"/>
    <col min="13058" max="13061" width="9.140625" style="2"/>
    <col min="13062" max="13062" width="6.140625" style="2" customWidth="1"/>
    <col min="13063" max="13312" width="9.140625" style="2"/>
    <col min="13313" max="13313" width="3.42578125" style="2" customWidth="1"/>
    <col min="13314" max="13317" width="9.140625" style="2"/>
    <col min="13318" max="13318" width="6.140625" style="2" customWidth="1"/>
    <col min="13319" max="13568" width="9.140625" style="2"/>
    <col min="13569" max="13569" width="3.42578125" style="2" customWidth="1"/>
    <col min="13570" max="13573" width="9.140625" style="2"/>
    <col min="13574" max="13574" width="6.140625" style="2" customWidth="1"/>
    <col min="13575" max="13824" width="9.140625" style="2"/>
    <col min="13825" max="13825" width="3.42578125" style="2" customWidth="1"/>
    <col min="13826" max="13829" width="9.140625" style="2"/>
    <col min="13830" max="13830" width="6.140625" style="2" customWidth="1"/>
    <col min="13831" max="14080" width="9.140625" style="2"/>
    <col min="14081" max="14081" width="3.42578125" style="2" customWidth="1"/>
    <col min="14082" max="14085" width="9.140625" style="2"/>
    <col min="14086" max="14086" width="6.140625" style="2" customWidth="1"/>
    <col min="14087" max="14336" width="9.140625" style="2"/>
    <col min="14337" max="14337" width="3.42578125" style="2" customWidth="1"/>
    <col min="14338" max="14341" width="9.140625" style="2"/>
    <col min="14342" max="14342" width="6.140625" style="2" customWidth="1"/>
    <col min="14343" max="14592" width="9.140625" style="2"/>
    <col min="14593" max="14593" width="3.42578125" style="2" customWidth="1"/>
    <col min="14594" max="14597" width="9.140625" style="2"/>
    <col min="14598" max="14598" width="6.140625" style="2" customWidth="1"/>
    <col min="14599" max="14848" width="9.140625" style="2"/>
    <col min="14849" max="14849" width="3.42578125" style="2" customWidth="1"/>
    <col min="14850" max="14853" width="9.140625" style="2"/>
    <col min="14854" max="14854" width="6.140625" style="2" customWidth="1"/>
    <col min="14855" max="15104" width="9.140625" style="2"/>
    <col min="15105" max="15105" width="3.42578125" style="2" customWidth="1"/>
    <col min="15106" max="15109" width="9.140625" style="2"/>
    <col min="15110" max="15110" width="6.140625" style="2" customWidth="1"/>
    <col min="15111" max="15360" width="9.140625" style="2"/>
    <col min="15361" max="15361" width="3.42578125" style="2" customWidth="1"/>
    <col min="15362" max="15365" width="9.140625" style="2"/>
    <col min="15366" max="15366" width="6.140625" style="2" customWidth="1"/>
    <col min="15367" max="15616" width="9.140625" style="2"/>
    <col min="15617" max="15617" width="3.42578125" style="2" customWidth="1"/>
    <col min="15618" max="15621" width="9.140625" style="2"/>
    <col min="15622" max="15622" width="6.140625" style="2" customWidth="1"/>
    <col min="15623" max="15872" width="9.140625" style="2"/>
    <col min="15873" max="15873" width="3.42578125" style="2" customWidth="1"/>
    <col min="15874" max="15877" width="9.140625" style="2"/>
    <col min="15878" max="15878" width="6.140625" style="2" customWidth="1"/>
    <col min="15879" max="16128" width="9.140625" style="2"/>
    <col min="16129" max="16129" width="3.42578125" style="2" customWidth="1"/>
    <col min="16130" max="16133" width="9.140625" style="2"/>
    <col min="16134" max="16134" width="6.140625" style="2" customWidth="1"/>
    <col min="16135" max="16384" width="9.140625" style="2"/>
  </cols>
  <sheetData>
    <row r="1" spans="1:18" x14ac:dyDescent="0.2">
      <c r="A1" s="143" t="s">
        <v>357</v>
      </c>
    </row>
    <row r="2" spans="1:18" x14ac:dyDescent="0.2">
      <c r="A2" s="145" t="s">
        <v>358</v>
      </c>
    </row>
    <row r="3" spans="1:18" ht="13.5" thickBot="1" x14ac:dyDescent="0.25"/>
    <row r="4" spans="1:18" ht="13.5" thickBot="1" x14ac:dyDescent="0.25">
      <c r="A4" s="338" t="s">
        <v>359</v>
      </c>
      <c r="B4" s="338"/>
      <c r="C4" s="338"/>
      <c r="D4" s="338"/>
      <c r="E4" s="338"/>
      <c r="F4" s="338"/>
      <c r="G4" s="338"/>
      <c r="H4" s="338"/>
      <c r="I4" s="338"/>
      <c r="J4" s="338" t="s">
        <v>360</v>
      </c>
      <c r="K4" s="338"/>
      <c r="L4" s="338"/>
      <c r="M4" s="338"/>
      <c r="N4" s="338"/>
      <c r="O4" s="338"/>
      <c r="P4" s="338"/>
      <c r="Q4" s="338"/>
      <c r="R4" s="338"/>
    </row>
    <row r="5" spans="1:18" ht="39" thickBot="1" x14ac:dyDescent="0.25">
      <c r="A5" s="286"/>
      <c r="B5" s="286" t="s">
        <v>146</v>
      </c>
      <c r="C5" s="287" t="s">
        <v>112</v>
      </c>
      <c r="D5" s="288" t="s">
        <v>113</v>
      </c>
      <c r="E5" s="289" t="s">
        <v>147</v>
      </c>
      <c r="F5" s="286" t="s">
        <v>148</v>
      </c>
      <c r="G5" s="287" t="s">
        <v>112</v>
      </c>
      <c r="H5" s="288" t="s">
        <v>113</v>
      </c>
      <c r="I5" s="289" t="s">
        <v>147</v>
      </c>
      <c r="J5" s="290"/>
      <c r="K5" s="291" t="s">
        <v>175</v>
      </c>
      <c r="L5" s="292" t="s">
        <v>112</v>
      </c>
      <c r="M5" s="293" t="s">
        <v>113</v>
      </c>
      <c r="N5" s="292" t="s">
        <v>147</v>
      </c>
      <c r="O5" s="291" t="s">
        <v>176</v>
      </c>
      <c r="P5" s="292" t="s">
        <v>112</v>
      </c>
      <c r="Q5" s="294" t="s">
        <v>113</v>
      </c>
      <c r="R5" s="292" t="s">
        <v>147</v>
      </c>
    </row>
    <row r="6" spans="1:18" ht="13.5" thickBot="1" x14ac:dyDescent="0.25">
      <c r="A6" s="77">
        <v>1</v>
      </c>
      <c r="B6" s="76" t="s">
        <v>131</v>
      </c>
      <c r="C6" s="295">
        <v>7209</v>
      </c>
      <c r="D6" s="296">
        <v>3.1</v>
      </c>
      <c r="E6" s="297">
        <v>3.1</v>
      </c>
      <c r="F6" s="76" t="s">
        <v>115</v>
      </c>
      <c r="G6" s="295">
        <v>7173</v>
      </c>
      <c r="H6" s="296">
        <v>3.3</v>
      </c>
      <c r="I6" s="297">
        <v>3.3</v>
      </c>
      <c r="J6" s="298">
        <v>1</v>
      </c>
      <c r="K6" s="299" t="s">
        <v>160</v>
      </c>
      <c r="L6" s="300">
        <v>428</v>
      </c>
      <c r="M6" s="301">
        <v>1.2</v>
      </c>
      <c r="N6" s="300">
        <v>1.2</v>
      </c>
      <c r="O6" s="299" t="s">
        <v>115</v>
      </c>
      <c r="P6" s="300">
        <v>551</v>
      </c>
      <c r="Q6" s="298">
        <v>1.7</v>
      </c>
      <c r="R6" s="300">
        <v>1.7</v>
      </c>
    </row>
    <row r="7" spans="1:18" ht="13.5" thickBot="1" x14ac:dyDescent="0.25">
      <c r="A7" s="77">
        <v>2</v>
      </c>
      <c r="B7" s="76" t="s">
        <v>136</v>
      </c>
      <c r="C7" s="295">
        <v>6622</v>
      </c>
      <c r="D7" s="296">
        <v>2.8</v>
      </c>
      <c r="E7" s="297">
        <v>5.9</v>
      </c>
      <c r="F7" s="76" t="s">
        <v>117</v>
      </c>
      <c r="G7" s="295">
        <v>6143</v>
      </c>
      <c r="H7" s="296">
        <v>2.8</v>
      </c>
      <c r="I7" s="297">
        <v>6</v>
      </c>
      <c r="J7" s="298">
        <v>2</v>
      </c>
      <c r="K7" s="299" t="s">
        <v>153</v>
      </c>
      <c r="L7" s="300">
        <v>292</v>
      </c>
      <c r="M7" s="301">
        <v>0.8</v>
      </c>
      <c r="N7" s="300">
        <v>2.1</v>
      </c>
      <c r="O7" s="299" t="s">
        <v>127</v>
      </c>
      <c r="P7" s="300">
        <v>422</v>
      </c>
      <c r="Q7" s="298">
        <v>1.3</v>
      </c>
      <c r="R7" s="300">
        <v>3</v>
      </c>
    </row>
    <row r="8" spans="1:18" ht="13.5" thickBot="1" x14ac:dyDescent="0.25">
      <c r="A8" s="77">
        <v>3</v>
      </c>
      <c r="B8" s="76" t="s">
        <v>132</v>
      </c>
      <c r="C8" s="295">
        <v>5987</v>
      </c>
      <c r="D8" s="296">
        <v>2.6</v>
      </c>
      <c r="E8" s="297">
        <v>8.5</v>
      </c>
      <c r="F8" s="76" t="s">
        <v>120</v>
      </c>
      <c r="G8" s="295">
        <v>5808</v>
      </c>
      <c r="H8" s="296">
        <v>2.6</v>
      </c>
      <c r="I8" s="297">
        <v>8.6999999999999993</v>
      </c>
      <c r="J8" s="298">
        <v>3</v>
      </c>
      <c r="K8" s="299" t="s">
        <v>163</v>
      </c>
      <c r="L8" s="300">
        <v>290</v>
      </c>
      <c r="M8" s="301">
        <v>0.8</v>
      </c>
      <c r="N8" s="300">
        <v>2.9</v>
      </c>
      <c r="O8" s="299" t="s">
        <v>124</v>
      </c>
      <c r="P8" s="300">
        <v>248</v>
      </c>
      <c r="Q8" s="298">
        <v>0.8</v>
      </c>
      <c r="R8" s="300">
        <v>3.7</v>
      </c>
    </row>
    <row r="9" spans="1:18" ht="13.5" thickBot="1" x14ac:dyDescent="0.25">
      <c r="A9" s="77">
        <v>4</v>
      </c>
      <c r="B9" s="76" t="s">
        <v>134</v>
      </c>
      <c r="C9" s="295">
        <v>5789</v>
      </c>
      <c r="D9" s="296">
        <v>2.5</v>
      </c>
      <c r="E9" s="297">
        <v>11</v>
      </c>
      <c r="F9" s="76" t="s">
        <v>128</v>
      </c>
      <c r="G9" s="295">
        <v>3691</v>
      </c>
      <c r="H9" s="296">
        <v>1.7</v>
      </c>
      <c r="I9" s="297">
        <v>10.4</v>
      </c>
      <c r="J9" s="298">
        <v>4</v>
      </c>
      <c r="K9" s="299" t="s">
        <v>161</v>
      </c>
      <c r="L9" s="300">
        <v>283</v>
      </c>
      <c r="M9" s="301">
        <v>0.8</v>
      </c>
      <c r="N9" s="300">
        <v>3.7</v>
      </c>
      <c r="O9" s="299" t="s">
        <v>120</v>
      </c>
      <c r="P9" s="300">
        <v>245</v>
      </c>
      <c r="Q9" s="298">
        <v>0.7</v>
      </c>
      <c r="R9" s="300">
        <v>4.4000000000000004</v>
      </c>
    </row>
    <row r="10" spans="1:18" ht="13.5" thickBot="1" x14ac:dyDescent="0.25">
      <c r="A10" s="77">
        <v>5</v>
      </c>
      <c r="B10" s="76" t="s">
        <v>137</v>
      </c>
      <c r="C10" s="295">
        <v>5715</v>
      </c>
      <c r="D10" s="296">
        <v>2.4</v>
      </c>
      <c r="E10" s="297">
        <v>13.4</v>
      </c>
      <c r="F10" s="76" t="s">
        <v>149</v>
      </c>
      <c r="G10" s="295">
        <v>3564</v>
      </c>
      <c r="H10" s="296">
        <v>1.6</v>
      </c>
      <c r="I10" s="297">
        <v>12</v>
      </c>
      <c r="J10" s="298">
        <v>5</v>
      </c>
      <c r="K10" s="299" t="s">
        <v>138</v>
      </c>
      <c r="L10" s="300">
        <v>246</v>
      </c>
      <c r="M10" s="301">
        <v>0.7</v>
      </c>
      <c r="N10" s="300">
        <v>4.4000000000000004</v>
      </c>
      <c r="O10" s="299" t="s">
        <v>183</v>
      </c>
      <c r="P10" s="300">
        <v>197</v>
      </c>
      <c r="Q10" s="298">
        <v>0.6</v>
      </c>
      <c r="R10" s="300">
        <v>5</v>
      </c>
    </row>
    <row r="11" spans="1:18" ht="13.5" thickBot="1" x14ac:dyDescent="0.25">
      <c r="A11" s="77">
        <v>6</v>
      </c>
      <c r="B11" s="76" t="s">
        <v>135</v>
      </c>
      <c r="C11" s="295">
        <v>5322</v>
      </c>
      <c r="D11" s="296">
        <v>2.2999999999999998</v>
      </c>
      <c r="E11" s="297">
        <v>15.7</v>
      </c>
      <c r="F11" s="76" t="s">
        <v>124</v>
      </c>
      <c r="G11" s="295">
        <v>3525</v>
      </c>
      <c r="H11" s="296">
        <v>1.6</v>
      </c>
      <c r="I11" s="297">
        <v>13.6</v>
      </c>
      <c r="J11" s="298">
        <v>6</v>
      </c>
      <c r="K11" s="299" t="s">
        <v>154</v>
      </c>
      <c r="L11" s="300">
        <v>232</v>
      </c>
      <c r="M11" s="301">
        <v>0.7</v>
      </c>
      <c r="N11" s="300">
        <v>5.0999999999999996</v>
      </c>
      <c r="O11" s="299" t="s">
        <v>171</v>
      </c>
      <c r="P11" s="300">
        <v>193</v>
      </c>
      <c r="Q11" s="298">
        <v>0.6</v>
      </c>
      <c r="R11" s="300">
        <v>5.6</v>
      </c>
    </row>
    <row r="12" spans="1:18" ht="13.5" thickBot="1" x14ac:dyDescent="0.25">
      <c r="A12" s="77">
        <v>7</v>
      </c>
      <c r="B12" s="76" t="s">
        <v>139</v>
      </c>
      <c r="C12" s="295">
        <v>5129</v>
      </c>
      <c r="D12" s="296">
        <v>2.2000000000000002</v>
      </c>
      <c r="E12" s="297">
        <v>17.899999999999999</v>
      </c>
      <c r="F12" s="76" t="s">
        <v>122</v>
      </c>
      <c r="G12" s="295">
        <v>3474</v>
      </c>
      <c r="H12" s="296">
        <v>1.6</v>
      </c>
      <c r="I12" s="297">
        <v>15.2</v>
      </c>
      <c r="J12" s="298">
        <v>7</v>
      </c>
      <c r="K12" s="299" t="s">
        <v>164</v>
      </c>
      <c r="L12" s="300">
        <v>225</v>
      </c>
      <c r="M12" s="301">
        <v>0.6</v>
      </c>
      <c r="N12" s="300">
        <v>5.7</v>
      </c>
      <c r="O12" s="299" t="s">
        <v>197</v>
      </c>
      <c r="P12" s="300">
        <v>176</v>
      </c>
      <c r="Q12" s="298">
        <v>0.5</v>
      </c>
      <c r="R12" s="300">
        <v>6.2</v>
      </c>
    </row>
    <row r="13" spans="1:18" ht="13.5" thickBot="1" x14ac:dyDescent="0.25">
      <c r="A13" s="77">
        <v>8</v>
      </c>
      <c r="B13" s="76" t="s">
        <v>140</v>
      </c>
      <c r="C13" s="295">
        <v>4336</v>
      </c>
      <c r="D13" s="296">
        <v>1.9</v>
      </c>
      <c r="E13" s="297">
        <v>19.8</v>
      </c>
      <c r="F13" s="76" t="s">
        <v>125</v>
      </c>
      <c r="G13" s="295">
        <v>3270</v>
      </c>
      <c r="H13" s="296">
        <v>1.5</v>
      </c>
      <c r="I13" s="297">
        <v>16.600000000000001</v>
      </c>
      <c r="J13" s="298">
        <v>8</v>
      </c>
      <c r="K13" s="299" t="s">
        <v>136</v>
      </c>
      <c r="L13" s="300">
        <v>200</v>
      </c>
      <c r="M13" s="301">
        <v>0.6</v>
      </c>
      <c r="N13" s="300">
        <v>6.3</v>
      </c>
      <c r="O13" s="299" t="s">
        <v>162</v>
      </c>
      <c r="P13" s="300">
        <v>171</v>
      </c>
      <c r="Q13" s="298">
        <v>0.5</v>
      </c>
      <c r="R13" s="300">
        <v>6.7</v>
      </c>
    </row>
    <row r="14" spans="1:18" ht="13.5" thickBot="1" x14ac:dyDescent="0.25">
      <c r="A14" s="77">
        <v>9</v>
      </c>
      <c r="B14" s="76" t="s">
        <v>138</v>
      </c>
      <c r="C14" s="295">
        <v>4072</v>
      </c>
      <c r="D14" s="296">
        <v>1.7</v>
      </c>
      <c r="E14" s="297">
        <v>21.5</v>
      </c>
      <c r="F14" s="76" t="s">
        <v>123</v>
      </c>
      <c r="G14" s="295">
        <v>3129</v>
      </c>
      <c r="H14" s="296">
        <v>1.4</v>
      </c>
      <c r="I14" s="297">
        <v>18.100000000000001</v>
      </c>
      <c r="J14" s="298">
        <v>9</v>
      </c>
      <c r="K14" s="299" t="s">
        <v>166</v>
      </c>
      <c r="L14" s="300">
        <v>194</v>
      </c>
      <c r="M14" s="301">
        <v>0.6</v>
      </c>
      <c r="N14" s="300">
        <v>6.9</v>
      </c>
      <c r="O14" s="299" t="s">
        <v>117</v>
      </c>
      <c r="P14" s="300">
        <v>169</v>
      </c>
      <c r="Q14" s="298">
        <v>0.5</v>
      </c>
      <c r="R14" s="300">
        <v>7.2</v>
      </c>
    </row>
    <row r="15" spans="1:18" ht="13.5" thickBot="1" x14ac:dyDescent="0.25">
      <c r="A15" s="77">
        <v>10</v>
      </c>
      <c r="B15" s="76" t="s">
        <v>141</v>
      </c>
      <c r="C15" s="295">
        <v>4020</v>
      </c>
      <c r="D15" s="296">
        <v>1.7</v>
      </c>
      <c r="E15" s="297">
        <v>23.2</v>
      </c>
      <c r="F15" s="76" t="s">
        <v>180</v>
      </c>
      <c r="G15" s="295">
        <v>2970</v>
      </c>
      <c r="H15" s="296">
        <v>1.3</v>
      </c>
      <c r="I15" s="297">
        <v>19.399999999999999</v>
      </c>
      <c r="J15" s="298">
        <v>10</v>
      </c>
      <c r="K15" s="299" t="s">
        <v>168</v>
      </c>
      <c r="L15" s="300">
        <v>177</v>
      </c>
      <c r="M15" s="301">
        <v>0.5</v>
      </c>
      <c r="N15" s="300">
        <v>7.4</v>
      </c>
      <c r="O15" s="299" t="s">
        <v>182</v>
      </c>
      <c r="P15" s="300">
        <v>155</v>
      </c>
      <c r="Q15" s="298">
        <v>0.5</v>
      </c>
      <c r="R15" s="300">
        <v>7.7</v>
      </c>
    </row>
    <row r="16" spans="1:18" ht="13.5" thickBot="1" x14ac:dyDescent="0.25">
      <c r="A16" s="77">
        <v>11</v>
      </c>
      <c r="B16" s="76" t="s">
        <v>145</v>
      </c>
      <c r="C16" s="295">
        <v>3732</v>
      </c>
      <c r="D16" s="296">
        <v>1.6</v>
      </c>
      <c r="E16" s="297">
        <v>24.8</v>
      </c>
      <c r="F16" s="76" t="s">
        <v>130</v>
      </c>
      <c r="G16" s="295">
        <v>2954</v>
      </c>
      <c r="H16" s="296">
        <v>1.3</v>
      </c>
      <c r="I16" s="297">
        <v>20.7</v>
      </c>
      <c r="J16" s="298">
        <v>11</v>
      </c>
      <c r="K16" s="299" t="s">
        <v>177</v>
      </c>
      <c r="L16" s="300">
        <v>165</v>
      </c>
      <c r="M16" s="301">
        <v>0.5</v>
      </c>
      <c r="N16" s="300">
        <v>7.8</v>
      </c>
      <c r="O16" s="299" t="s">
        <v>169</v>
      </c>
      <c r="P16" s="300">
        <v>153</v>
      </c>
      <c r="Q16" s="298">
        <v>0.5</v>
      </c>
      <c r="R16" s="300">
        <v>8.1</v>
      </c>
    </row>
    <row r="17" spans="1:18" ht="13.5" thickBot="1" x14ac:dyDescent="0.25">
      <c r="A17" s="77">
        <v>12</v>
      </c>
      <c r="B17" s="76" t="s">
        <v>144</v>
      </c>
      <c r="C17" s="295">
        <v>3189</v>
      </c>
      <c r="D17" s="296">
        <v>1.4</v>
      </c>
      <c r="E17" s="297">
        <v>26.2</v>
      </c>
      <c r="F17" s="76" t="s">
        <v>126</v>
      </c>
      <c r="G17" s="295">
        <v>2908</v>
      </c>
      <c r="H17" s="296">
        <v>1.3</v>
      </c>
      <c r="I17" s="297">
        <v>22.1</v>
      </c>
      <c r="J17" s="298">
        <v>12</v>
      </c>
      <c r="K17" s="299" t="s">
        <v>156</v>
      </c>
      <c r="L17" s="300">
        <v>162</v>
      </c>
      <c r="M17" s="301">
        <v>0.5</v>
      </c>
      <c r="N17" s="300">
        <v>8.3000000000000007</v>
      </c>
      <c r="O17" s="299" t="s">
        <v>150</v>
      </c>
      <c r="P17" s="300">
        <v>153</v>
      </c>
      <c r="Q17" s="298">
        <v>0.5</v>
      </c>
      <c r="R17" s="300">
        <v>8.6</v>
      </c>
    </row>
    <row r="18" spans="1:18" ht="26.25" thickBot="1" x14ac:dyDescent="0.25">
      <c r="A18" s="77">
        <v>13</v>
      </c>
      <c r="B18" s="76" t="s">
        <v>142</v>
      </c>
      <c r="C18" s="295">
        <v>3170</v>
      </c>
      <c r="D18" s="296">
        <v>1.4</v>
      </c>
      <c r="E18" s="297">
        <v>27.5</v>
      </c>
      <c r="F18" s="76" t="s">
        <v>127</v>
      </c>
      <c r="G18" s="295">
        <v>2656</v>
      </c>
      <c r="H18" s="296">
        <v>1.2</v>
      </c>
      <c r="I18" s="297">
        <v>23.3</v>
      </c>
      <c r="J18" s="298">
        <v>13</v>
      </c>
      <c r="K18" s="299" t="s">
        <v>132</v>
      </c>
      <c r="L18" s="300">
        <v>162</v>
      </c>
      <c r="M18" s="301">
        <v>0.5</v>
      </c>
      <c r="N18" s="300">
        <v>8.8000000000000007</v>
      </c>
      <c r="O18" s="299" t="s">
        <v>179</v>
      </c>
      <c r="P18" s="300">
        <v>141</v>
      </c>
      <c r="Q18" s="298">
        <v>0.4</v>
      </c>
      <c r="R18" s="300">
        <v>9</v>
      </c>
    </row>
    <row r="19" spans="1:18" ht="26.25" thickBot="1" x14ac:dyDescent="0.25">
      <c r="A19" s="77">
        <v>14</v>
      </c>
      <c r="B19" s="76" t="s">
        <v>143</v>
      </c>
      <c r="C19" s="295">
        <v>3101</v>
      </c>
      <c r="D19" s="296">
        <v>1.3</v>
      </c>
      <c r="E19" s="297">
        <v>28.9</v>
      </c>
      <c r="F19" s="76" t="s">
        <v>193</v>
      </c>
      <c r="G19" s="295">
        <v>2526</v>
      </c>
      <c r="H19" s="296">
        <v>1.1000000000000001</v>
      </c>
      <c r="I19" s="297">
        <v>24.4</v>
      </c>
      <c r="J19" s="298">
        <v>14</v>
      </c>
      <c r="K19" s="299" t="s">
        <v>178</v>
      </c>
      <c r="L19" s="300">
        <v>162</v>
      </c>
      <c r="M19" s="301">
        <v>0.5</v>
      </c>
      <c r="N19" s="300">
        <v>9.1999999999999993</v>
      </c>
      <c r="O19" s="299" t="s">
        <v>157</v>
      </c>
      <c r="P19" s="300">
        <v>132</v>
      </c>
      <c r="Q19" s="298">
        <v>0.4</v>
      </c>
      <c r="R19" s="300">
        <v>9.4</v>
      </c>
    </row>
    <row r="20" spans="1:18" ht="13.5" thickBot="1" x14ac:dyDescent="0.25">
      <c r="A20" s="77">
        <v>15</v>
      </c>
      <c r="B20" s="76" t="s">
        <v>304</v>
      </c>
      <c r="C20" s="295">
        <v>2942</v>
      </c>
      <c r="D20" s="296">
        <v>1.3</v>
      </c>
      <c r="E20" s="297">
        <v>30.1</v>
      </c>
      <c r="F20" s="76" t="s">
        <v>305</v>
      </c>
      <c r="G20" s="295">
        <v>2500</v>
      </c>
      <c r="H20" s="296">
        <v>1.1000000000000001</v>
      </c>
      <c r="I20" s="297">
        <v>25.6</v>
      </c>
      <c r="J20" s="298">
        <v>15</v>
      </c>
      <c r="K20" s="299" t="s">
        <v>137</v>
      </c>
      <c r="L20" s="300">
        <v>162</v>
      </c>
      <c r="M20" s="301">
        <v>0.5</v>
      </c>
      <c r="N20" s="300">
        <v>9.6999999999999993</v>
      </c>
      <c r="O20" s="299" t="s">
        <v>165</v>
      </c>
      <c r="P20" s="300">
        <v>126</v>
      </c>
      <c r="Q20" s="298">
        <v>0.4</v>
      </c>
      <c r="R20" s="300">
        <v>9.8000000000000007</v>
      </c>
    </row>
  </sheetData>
  <mergeCells count="2">
    <mergeCell ref="A4:I4"/>
    <mergeCell ref="J4:R4"/>
  </mergeCells>
  <pageMargins left="0" right="0" top="0" bottom="0" header="0" footer="0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27"/>
  <sheetViews>
    <sheetView workbookViewId="0">
      <selection activeCell="L20" sqref="L20"/>
    </sheetView>
  </sheetViews>
  <sheetFormatPr defaultColWidth="9.140625" defaultRowHeight="12.75" x14ac:dyDescent="0.2"/>
  <cols>
    <col min="1" max="1" width="20.42578125" style="2" customWidth="1"/>
    <col min="2" max="2" width="17.140625" style="2" customWidth="1"/>
    <col min="3" max="4" width="9.140625" style="2"/>
    <col min="5" max="5" width="3.28515625" style="2" customWidth="1"/>
    <col min="6" max="6" width="12.140625" style="2" customWidth="1"/>
    <col min="7" max="7" width="9.140625" style="2"/>
    <col min="8" max="8" width="9.28515625" style="2" bestFit="1" customWidth="1"/>
    <col min="9" max="232" width="9.140625" style="2"/>
    <col min="233" max="233" width="20.42578125" style="2" customWidth="1"/>
    <col min="234" max="234" width="17.140625" style="2" customWidth="1"/>
    <col min="235" max="236" width="9.140625" style="2"/>
    <col min="237" max="237" width="3.28515625" style="2" customWidth="1"/>
    <col min="238" max="238" width="12.140625" style="2" customWidth="1"/>
    <col min="239" max="239" width="9.140625" style="2"/>
    <col min="240" max="240" width="9.28515625" style="2" bestFit="1" customWidth="1"/>
    <col min="241" max="241" width="9.140625" style="2"/>
    <col min="242" max="242" width="16.5703125" style="2" customWidth="1"/>
    <col min="243" max="243" width="4" style="2" bestFit="1" customWidth="1"/>
    <col min="244" max="244" width="3" style="2" bestFit="1" customWidth="1"/>
    <col min="245" max="245" width="5" style="2" bestFit="1" customWidth="1"/>
    <col min="246" max="246" width="4" style="2" bestFit="1" customWidth="1"/>
    <col min="247" max="248" width="3" style="2" bestFit="1" customWidth="1"/>
    <col min="249" max="255" width="4" style="2" bestFit="1" customWidth="1"/>
    <col min="256" max="256" width="5" style="2" bestFit="1" customWidth="1"/>
    <col min="257" max="257" width="4" style="2" bestFit="1" customWidth="1"/>
    <col min="258" max="258" width="3" style="2" bestFit="1" customWidth="1"/>
    <col min="259" max="259" width="5" style="2" bestFit="1" customWidth="1"/>
    <col min="260" max="262" width="4" style="2" bestFit="1" customWidth="1"/>
    <col min="263" max="263" width="5" style="2" bestFit="1" customWidth="1"/>
    <col min="264" max="264" width="4" style="2" bestFit="1" customWidth="1"/>
    <col min="265" max="265" width="6.7109375" style="2" bestFit="1" customWidth="1"/>
    <col min="266" max="488" width="9.140625" style="2"/>
    <col min="489" max="489" width="20.42578125" style="2" customWidth="1"/>
    <col min="490" max="490" width="17.140625" style="2" customWidth="1"/>
    <col min="491" max="492" width="9.140625" style="2"/>
    <col min="493" max="493" width="3.28515625" style="2" customWidth="1"/>
    <col min="494" max="494" width="12.140625" style="2" customWidth="1"/>
    <col min="495" max="495" width="9.140625" style="2"/>
    <col min="496" max="496" width="9.28515625" style="2" bestFit="1" customWidth="1"/>
    <col min="497" max="497" width="9.140625" style="2"/>
    <col min="498" max="498" width="16.5703125" style="2" customWidth="1"/>
    <col min="499" max="499" width="4" style="2" bestFit="1" customWidth="1"/>
    <col min="500" max="500" width="3" style="2" bestFit="1" customWidth="1"/>
    <col min="501" max="501" width="5" style="2" bestFit="1" customWidth="1"/>
    <col min="502" max="502" width="4" style="2" bestFit="1" customWidth="1"/>
    <col min="503" max="504" width="3" style="2" bestFit="1" customWidth="1"/>
    <col min="505" max="511" width="4" style="2" bestFit="1" customWidth="1"/>
    <col min="512" max="512" width="5" style="2" bestFit="1" customWidth="1"/>
    <col min="513" max="513" width="4" style="2" bestFit="1" customWidth="1"/>
    <col min="514" max="514" width="3" style="2" bestFit="1" customWidth="1"/>
    <col min="515" max="515" width="5" style="2" bestFit="1" customWidth="1"/>
    <col min="516" max="518" width="4" style="2" bestFit="1" customWidth="1"/>
    <col min="519" max="519" width="5" style="2" bestFit="1" customWidth="1"/>
    <col min="520" max="520" width="4" style="2" bestFit="1" customWidth="1"/>
    <col min="521" max="521" width="6.7109375" style="2" bestFit="1" customWidth="1"/>
    <col min="522" max="744" width="9.140625" style="2"/>
    <col min="745" max="745" width="20.42578125" style="2" customWidth="1"/>
    <col min="746" max="746" width="17.140625" style="2" customWidth="1"/>
    <col min="747" max="748" width="9.140625" style="2"/>
    <col min="749" max="749" width="3.28515625" style="2" customWidth="1"/>
    <col min="750" max="750" width="12.140625" style="2" customWidth="1"/>
    <col min="751" max="751" width="9.140625" style="2"/>
    <col min="752" max="752" width="9.28515625" style="2" bestFit="1" customWidth="1"/>
    <col min="753" max="753" width="9.140625" style="2"/>
    <col min="754" max="754" width="16.5703125" style="2" customWidth="1"/>
    <col min="755" max="755" width="4" style="2" bestFit="1" customWidth="1"/>
    <col min="756" max="756" width="3" style="2" bestFit="1" customWidth="1"/>
    <col min="757" max="757" width="5" style="2" bestFit="1" customWidth="1"/>
    <col min="758" max="758" width="4" style="2" bestFit="1" customWidth="1"/>
    <col min="759" max="760" width="3" style="2" bestFit="1" customWidth="1"/>
    <col min="761" max="767" width="4" style="2" bestFit="1" customWidth="1"/>
    <col min="768" max="768" width="5" style="2" bestFit="1" customWidth="1"/>
    <col min="769" max="769" width="4" style="2" bestFit="1" customWidth="1"/>
    <col min="770" max="770" width="3" style="2" bestFit="1" customWidth="1"/>
    <col min="771" max="771" width="5" style="2" bestFit="1" customWidth="1"/>
    <col min="772" max="774" width="4" style="2" bestFit="1" customWidth="1"/>
    <col min="775" max="775" width="5" style="2" bestFit="1" customWidth="1"/>
    <col min="776" max="776" width="4" style="2" bestFit="1" customWidth="1"/>
    <col min="777" max="777" width="6.7109375" style="2" bestFit="1" customWidth="1"/>
    <col min="778" max="1000" width="9.140625" style="2"/>
    <col min="1001" max="1001" width="20.42578125" style="2" customWidth="1"/>
    <col min="1002" max="1002" width="17.140625" style="2" customWidth="1"/>
    <col min="1003" max="1004" width="9.140625" style="2"/>
    <col min="1005" max="1005" width="3.28515625" style="2" customWidth="1"/>
    <col min="1006" max="1006" width="12.140625" style="2" customWidth="1"/>
    <col min="1007" max="1007" width="9.140625" style="2"/>
    <col min="1008" max="1008" width="9.28515625" style="2" bestFit="1" customWidth="1"/>
    <col min="1009" max="1009" width="9.140625" style="2"/>
    <col min="1010" max="1010" width="16.5703125" style="2" customWidth="1"/>
    <col min="1011" max="1011" width="4" style="2" bestFit="1" customWidth="1"/>
    <col min="1012" max="1012" width="3" style="2" bestFit="1" customWidth="1"/>
    <col min="1013" max="1013" width="5" style="2" bestFit="1" customWidth="1"/>
    <col min="1014" max="1014" width="4" style="2" bestFit="1" customWidth="1"/>
    <col min="1015" max="1016" width="3" style="2" bestFit="1" customWidth="1"/>
    <col min="1017" max="1023" width="4" style="2" bestFit="1" customWidth="1"/>
    <col min="1024" max="1024" width="5" style="2" bestFit="1" customWidth="1"/>
    <col min="1025" max="1025" width="4" style="2" bestFit="1" customWidth="1"/>
    <col min="1026" max="1026" width="3" style="2" bestFit="1" customWidth="1"/>
    <col min="1027" max="1027" width="5" style="2" bestFit="1" customWidth="1"/>
    <col min="1028" max="1030" width="4" style="2" bestFit="1" customWidth="1"/>
    <col min="1031" max="1031" width="5" style="2" bestFit="1" customWidth="1"/>
    <col min="1032" max="1032" width="4" style="2" bestFit="1" customWidth="1"/>
    <col min="1033" max="1033" width="6.7109375" style="2" bestFit="1" customWidth="1"/>
    <col min="1034" max="1256" width="9.140625" style="2"/>
    <col min="1257" max="1257" width="20.42578125" style="2" customWidth="1"/>
    <col min="1258" max="1258" width="17.140625" style="2" customWidth="1"/>
    <col min="1259" max="1260" width="9.140625" style="2"/>
    <col min="1261" max="1261" width="3.28515625" style="2" customWidth="1"/>
    <col min="1262" max="1262" width="12.140625" style="2" customWidth="1"/>
    <col min="1263" max="1263" width="9.140625" style="2"/>
    <col min="1264" max="1264" width="9.28515625" style="2" bestFit="1" customWidth="1"/>
    <col min="1265" max="1265" width="9.140625" style="2"/>
    <col min="1266" max="1266" width="16.5703125" style="2" customWidth="1"/>
    <col min="1267" max="1267" width="4" style="2" bestFit="1" customWidth="1"/>
    <col min="1268" max="1268" width="3" style="2" bestFit="1" customWidth="1"/>
    <col min="1269" max="1269" width="5" style="2" bestFit="1" customWidth="1"/>
    <col min="1270" max="1270" width="4" style="2" bestFit="1" customWidth="1"/>
    <col min="1271" max="1272" width="3" style="2" bestFit="1" customWidth="1"/>
    <col min="1273" max="1279" width="4" style="2" bestFit="1" customWidth="1"/>
    <col min="1280" max="1280" width="5" style="2" bestFit="1" customWidth="1"/>
    <col min="1281" max="1281" width="4" style="2" bestFit="1" customWidth="1"/>
    <col min="1282" max="1282" width="3" style="2" bestFit="1" customWidth="1"/>
    <col min="1283" max="1283" width="5" style="2" bestFit="1" customWidth="1"/>
    <col min="1284" max="1286" width="4" style="2" bestFit="1" customWidth="1"/>
    <col min="1287" max="1287" width="5" style="2" bestFit="1" customWidth="1"/>
    <col min="1288" max="1288" width="4" style="2" bestFit="1" customWidth="1"/>
    <col min="1289" max="1289" width="6.7109375" style="2" bestFit="1" customWidth="1"/>
    <col min="1290" max="1512" width="9.140625" style="2"/>
    <col min="1513" max="1513" width="20.42578125" style="2" customWidth="1"/>
    <col min="1514" max="1514" width="17.140625" style="2" customWidth="1"/>
    <col min="1515" max="1516" width="9.140625" style="2"/>
    <col min="1517" max="1517" width="3.28515625" style="2" customWidth="1"/>
    <col min="1518" max="1518" width="12.140625" style="2" customWidth="1"/>
    <col min="1519" max="1519" width="9.140625" style="2"/>
    <col min="1520" max="1520" width="9.28515625" style="2" bestFit="1" customWidth="1"/>
    <col min="1521" max="1521" width="9.140625" style="2"/>
    <col min="1522" max="1522" width="16.5703125" style="2" customWidth="1"/>
    <col min="1523" max="1523" width="4" style="2" bestFit="1" customWidth="1"/>
    <col min="1524" max="1524" width="3" style="2" bestFit="1" customWidth="1"/>
    <col min="1525" max="1525" width="5" style="2" bestFit="1" customWidth="1"/>
    <col min="1526" max="1526" width="4" style="2" bestFit="1" customWidth="1"/>
    <col min="1527" max="1528" width="3" style="2" bestFit="1" customWidth="1"/>
    <col min="1529" max="1535" width="4" style="2" bestFit="1" customWidth="1"/>
    <col min="1536" max="1536" width="5" style="2" bestFit="1" customWidth="1"/>
    <col min="1537" max="1537" width="4" style="2" bestFit="1" customWidth="1"/>
    <col min="1538" max="1538" width="3" style="2" bestFit="1" customWidth="1"/>
    <col min="1539" max="1539" width="5" style="2" bestFit="1" customWidth="1"/>
    <col min="1540" max="1542" width="4" style="2" bestFit="1" customWidth="1"/>
    <col min="1543" max="1543" width="5" style="2" bestFit="1" customWidth="1"/>
    <col min="1544" max="1544" width="4" style="2" bestFit="1" customWidth="1"/>
    <col min="1545" max="1545" width="6.7109375" style="2" bestFit="1" customWidth="1"/>
    <col min="1546" max="1768" width="9.140625" style="2"/>
    <col min="1769" max="1769" width="20.42578125" style="2" customWidth="1"/>
    <col min="1770" max="1770" width="17.140625" style="2" customWidth="1"/>
    <col min="1771" max="1772" width="9.140625" style="2"/>
    <col min="1773" max="1773" width="3.28515625" style="2" customWidth="1"/>
    <col min="1774" max="1774" width="12.140625" style="2" customWidth="1"/>
    <col min="1775" max="1775" width="9.140625" style="2"/>
    <col min="1776" max="1776" width="9.28515625" style="2" bestFit="1" customWidth="1"/>
    <col min="1777" max="1777" width="9.140625" style="2"/>
    <col min="1778" max="1778" width="16.5703125" style="2" customWidth="1"/>
    <col min="1779" max="1779" width="4" style="2" bestFit="1" customWidth="1"/>
    <col min="1780" max="1780" width="3" style="2" bestFit="1" customWidth="1"/>
    <col min="1781" max="1781" width="5" style="2" bestFit="1" customWidth="1"/>
    <col min="1782" max="1782" width="4" style="2" bestFit="1" customWidth="1"/>
    <col min="1783" max="1784" width="3" style="2" bestFit="1" customWidth="1"/>
    <col min="1785" max="1791" width="4" style="2" bestFit="1" customWidth="1"/>
    <col min="1792" max="1792" width="5" style="2" bestFit="1" customWidth="1"/>
    <col min="1793" max="1793" width="4" style="2" bestFit="1" customWidth="1"/>
    <col min="1794" max="1794" width="3" style="2" bestFit="1" customWidth="1"/>
    <col min="1795" max="1795" width="5" style="2" bestFit="1" customWidth="1"/>
    <col min="1796" max="1798" width="4" style="2" bestFit="1" customWidth="1"/>
    <col min="1799" max="1799" width="5" style="2" bestFit="1" customWidth="1"/>
    <col min="1800" max="1800" width="4" style="2" bestFit="1" customWidth="1"/>
    <col min="1801" max="1801" width="6.7109375" style="2" bestFit="1" customWidth="1"/>
    <col min="1802" max="2024" width="9.140625" style="2"/>
    <col min="2025" max="2025" width="20.42578125" style="2" customWidth="1"/>
    <col min="2026" max="2026" width="17.140625" style="2" customWidth="1"/>
    <col min="2027" max="2028" width="9.140625" style="2"/>
    <col min="2029" max="2029" width="3.28515625" style="2" customWidth="1"/>
    <col min="2030" max="2030" width="12.140625" style="2" customWidth="1"/>
    <col min="2031" max="2031" width="9.140625" style="2"/>
    <col min="2032" max="2032" width="9.28515625" style="2" bestFit="1" customWidth="1"/>
    <col min="2033" max="2033" width="9.140625" style="2"/>
    <col min="2034" max="2034" width="16.5703125" style="2" customWidth="1"/>
    <col min="2035" max="2035" width="4" style="2" bestFit="1" customWidth="1"/>
    <col min="2036" max="2036" width="3" style="2" bestFit="1" customWidth="1"/>
    <col min="2037" max="2037" width="5" style="2" bestFit="1" customWidth="1"/>
    <col min="2038" max="2038" width="4" style="2" bestFit="1" customWidth="1"/>
    <col min="2039" max="2040" width="3" style="2" bestFit="1" customWidth="1"/>
    <col min="2041" max="2047" width="4" style="2" bestFit="1" customWidth="1"/>
    <col min="2048" max="2048" width="5" style="2" bestFit="1" customWidth="1"/>
    <col min="2049" max="2049" width="4" style="2" bestFit="1" customWidth="1"/>
    <col min="2050" max="2050" width="3" style="2" bestFit="1" customWidth="1"/>
    <col min="2051" max="2051" width="5" style="2" bestFit="1" customWidth="1"/>
    <col min="2052" max="2054" width="4" style="2" bestFit="1" customWidth="1"/>
    <col min="2055" max="2055" width="5" style="2" bestFit="1" customWidth="1"/>
    <col min="2056" max="2056" width="4" style="2" bestFit="1" customWidth="1"/>
    <col min="2057" max="2057" width="6.7109375" style="2" bestFit="1" customWidth="1"/>
    <col min="2058" max="2280" width="9.140625" style="2"/>
    <col min="2281" max="2281" width="20.42578125" style="2" customWidth="1"/>
    <col min="2282" max="2282" width="17.140625" style="2" customWidth="1"/>
    <col min="2283" max="2284" width="9.140625" style="2"/>
    <col min="2285" max="2285" width="3.28515625" style="2" customWidth="1"/>
    <col min="2286" max="2286" width="12.140625" style="2" customWidth="1"/>
    <col min="2287" max="2287" width="9.140625" style="2"/>
    <col min="2288" max="2288" width="9.28515625" style="2" bestFit="1" customWidth="1"/>
    <col min="2289" max="2289" width="9.140625" style="2"/>
    <col min="2290" max="2290" width="16.5703125" style="2" customWidth="1"/>
    <col min="2291" max="2291" width="4" style="2" bestFit="1" customWidth="1"/>
    <col min="2292" max="2292" width="3" style="2" bestFit="1" customWidth="1"/>
    <col min="2293" max="2293" width="5" style="2" bestFit="1" customWidth="1"/>
    <col min="2294" max="2294" width="4" style="2" bestFit="1" customWidth="1"/>
    <col min="2295" max="2296" width="3" style="2" bestFit="1" customWidth="1"/>
    <col min="2297" max="2303" width="4" style="2" bestFit="1" customWidth="1"/>
    <col min="2304" max="2304" width="5" style="2" bestFit="1" customWidth="1"/>
    <col min="2305" max="2305" width="4" style="2" bestFit="1" customWidth="1"/>
    <col min="2306" max="2306" width="3" style="2" bestFit="1" customWidth="1"/>
    <col min="2307" max="2307" width="5" style="2" bestFit="1" customWidth="1"/>
    <col min="2308" max="2310" width="4" style="2" bestFit="1" customWidth="1"/>
    <col min="2311" max="2311" width="5" style="2" bestFit="1" customWidth="1"/>
    <col min="2312" max="2312" width="4" style="2" bestFit="1" customWidth="1"/>
    <col min="2313" max="2313" width="6.7109375" style="2" bestFit="1" customWidth="1"/>
    <col min="2314" max="2536" width="9.140625" style="2"/>
    <col min="2537" max="2537" width="20.42578125" style="2" customWidth="1"/>
    <col min="2538" max="2538" width="17.140625" style="2" customWidth="1"/>
    <col min="2539" max="2540" width="9.140625" style="2"/>
    <col min="2541" max="2541" width="3.28515625" style="2" customWidth="1"/>
    <col min="2542" max="2542" width="12.140625" style="2" customWidth="1"/>
    <col min="2543" max="2543" width="9.140625" style="2"/>
    <col min="2544" max="2544" width="9.28515625" style="2" bestFit="1" customWidth="1"/>
    <col min="2545" max="2545" width="9.140625" style="2"/>
    <col min="2546" max="2546" width="16.5703125" style="2" customWidth="1"/>
    <col min="2547" max="2547" width="4" style="2" bestFit="1" customWidth="1"/>
    <col min="2548" max="2548" width="3" style="2" bestFit="1" customWidth="1"/>
    <col min="2549" max="2549" width="5" style="2" bestFit="1" customWidth="1"/>
    <col min="2550" max="2550" width="4" style="2" bestFit="1" customWidth="1"/>
    <col min="2551" max="2552" width="3" style="2" bestFit="1" customWidth="1"/>
    <col min="2553" max="2559" width="4" style="2" bestFit="1" customWidth="1"/>
    <col min="2560" max="2560" width="5" style="2" bestFit="1" customWidth="1"/>
    <col min="2561" max="2561" width="4" style="2" bestFit="1" customWidth="1"/>
    <col min="2562" max="2562" width="3" style="2" bestFit="1" customWidth="1"/>
    <col min="2563" max="2563" width="5" style="2" bestFit="1" customWidth="1"/>
    <col min="2564" max="2566" width="4" style="2" bestFit="1" customWidth="1"/>
    <col min="2567" max="2567" width="5" style="2" bestFit="1" customWidth="1"/>
    <col min="2568" max="2568" width="4" style="2" bestFit="1" customWidth="1"/>
    <col min="2569" max="2569" width="6.7109375" style="2" bestFit="1" customWidth="1"/>
    <col min="2570" max="2792" width="9.140625" style="2"/>
    <col min="2793" max="2793" width="20.42578125" style="2" customWidth="1"/>
    <col min="2794" max="2794" width="17.140625" style="2" customWidth="1"/>
    <col min="2795" max="2796" width="9.140625" style="2"/>
    <col min="2797" max="2797" width="3.28515625" style="2" customWidth="1"/>
    <col min="2798" max="2798" width="12.140625" style="2" customWidth="1"/>
    <col min="2799" max="2799" width="9.140625" style="2"/>
    <col min="2800" max="2800" width="9.28515625" style="2" bestFit="1" customWidth="1"/>
    <col min="2801" max="2801" width="9.140625" style="2"/>
    <col min="2802" max="2802" width="16.5703125" style="2" customWidth="1"/>
    <col min="2803" max="2803" width="4" style="2" bestFit="1" customWidth="1"/>
    <col min="2804" max="2804" width="3" style="2" bestFit="1" customWidth="1"/>
    <col min="2805" max="2805" width="5" style="2" bestFit="1" customWidth="1"/>
    <col min="2806" max="2806" width="4" style="2" bestFit="1" customWidth="1"/>
    <col min="2807" max="2808" width="3" style="2" bestFit="1" customWidth="1"/>
    <col min="2809" max="2815" width="4" style="2" bestFit="1" customWidth="1"/>
    <col min="2816" max="2816" width="5" style="2" bestFit="1" customWidth="1"/>
    <col min="2817" max="2817" width="4" style="2" bestFit="1" customWidth="1"/>
    <col min="2818" max="2818" width="3" style="2" bestFit="1" customWidth="1"/>
    <col min="2819" max="2819" width="5" style="2" bestFit="1" customWidth="1"/>
    <col min="2820" max="2822" width="4" style="2" bestFit="1" customWidth="1"/>
    <col min="2823" max="2823" width="5" style="2" bestFit="1" customWidth="1"/>
    <col min="2824" max="2824" width="4" style="2" bestFit="1" customWidth="1"/>
    <col min="2825" max="2825" width="6.7109375" style="2" bestFit="1" customWidth="1"/>
    <col min="2826" max="3048" width="9.140625" style="2"/>
    <col min="3049" max="3049" width="20.42578125" style="2" customWidth="1"/>
    <col min="3050" max="3050" width="17.140625" style="2" customWidth="1"/>
    <col min="3051" max="3052" width="9.140625" style="2"/>
    <col min="3053" max="3053" width="3.28515625" style="2" customWidth="1"/>
    <col min="3054" max="3054" width="12.140625" style="2" customWidth="1"/>
    <col min="3055" max="3055" width="9.140625" style="2"/>
    <col min="3056" max="3056" width="9.28515625" style="2" bestFit="1" customWidth="1"/>
    <col min="3057" max="3057" width="9.140625" style="2"/>
    <col min="3058" max="3058" width="16.5703125" style="2" customWidth="1"/>
    <col min="3059" max="3059" width="4" style="2" bestFit="1" customWidth="1"/>
    <col min="3060" max="3060" width="3" style="2" bestFit="1" customWidth="1"/>
    <col min="3061" max="3061" width="5" style="2" bestFit="1" customWidth="1"/>
    <col min="3062" max="3062" width="4" style="2" bestFit="1" customWidth="1"/>
    <col min="3063" max="3064" width="3" style="2" bestFit="1" customWidth="1"/>
    <col min="3065" max="3071" width="4" style="2" bestFit="1" customWidth="1"/>
    <col min="3072" max="3072" width="5" style="2" bestFit="1" customWidth="1"/>
    <col min="3073" max="3073" width="4" style="2" bestFit="1" customWidth="1"/>
    <col min="3074" max="3074" width="3" style="2" bestFit="1" customWidth="1"/>
    <col min="3075" max="3075" width="5" style="2" bestFit="1" customWidth="1"/>
    <col min="3076" max="3078" width="4" style="2" bestFit="1" customWidth="1"/>
    <col min="3079" max="3079" width="5" style="2" bestFit="1" customWidth="1"/>
    <col min="3080" max="3080" width="4" style="2" bestFit="1" customWidth="1"/>
    <col min="3081" max="3081" width="6.7109375" style="2" bestFit="1" customWidth="1"/>
    <col min="3082" max="3304" width="9.140625" style="2"/>
    <col min="3305" max="3305" width="20.42578125" style="2" customWidth="1"/>
    <col min="3306" max="3306" width="17.140625" style="2" customWidth="1"/>
    <col min="3307" max="3308" width="9.140625" style="2"/>
    <col min="3309" max="3309" width="3.28515625" style="2" customWidth="1"/>
    <col min="3310" max="3310" width="12.140625" style="2" customWidth="1"/>
    <col min="3311" max="3311" width="9.140625" style="2"/>
    <col min="3312" max="3312" width="9.28515625" style="2" bestFit="1" customWidth="1"/>
    <col min="3313" max="3313" width="9.140625" style="2"/>
    <col min="3314" max="3314" width="16.5703125" style="2" customWidth="1"/>
    <col min="3315" max="3315" width="4" style="2" bestFit="1" customWidth="1"/>
    <col min="3316" max="3316" width="3" style="2" bestFit="1" customWidth="1"/>
    <col min="3317" max="3317" width="5" style="2" bestFit="1" customWidth="1"/>
    <col min="3318" max="3318" width="4" style="2" bestFit="1" customWidth="1"/>
    <col min="3319" max="3320" width="3" style="2" bestFit="1" customWidth="1"/>
    <col min="3321" max="3327" width="4" style="2" bestFit="1" customWidth="1"/>
    <col min="3328" max="3328" width="5" style="2" bestFit="1" customWidth="1"/>
    <col min="3329" max="3329" width="4" style="2" bestFit="1" customWidth="1"/>
    <col min="3330" max="3330" width="3" style="2" bestFit="1" customWidth="1"/>
    <col min="3331" max="3331" width="5" style="2" bestFit="1" customWidth="1"/>
    <col min="3332" max="3334" width="4" style="2" bestFit="1" customWidth="1"/>
    <col min="3335" max="3335" width="5" style="2" bestFit="1" customWidth="1"/>
    <col min="3336" max="3336" width="4" style="2" bestFit="1" customWidth="1"/>
    <col min="3337" max="3337" width="6.7109375" style="2" bestFit="1" customWidth="1"/>
    <col min="3338" max="3560" width="9.140625" style="2"/>
    <col min="3561" max="3561" width="20.42578125" style="2" customWidth="1"/>
    <col min="3562" max="3562" width="17.140625" style="2" customWidth="1"/>
    <col min="3563" max="3564" width="9.140625" style="2"/>
    <col min="3565" max="3565" width="3.28515625" style="2" customWidth="1"/>
    <col min="3566" max="3566" width="12.140625" style="2" customWidth="1"/>
    <col min="3567" max="3567" width="9.140625" style="2"/>
    <col min="3568" max="3568" width="9.28515625" style="2" bestFit="1" customWidth="1"/>
    <col min="3569" max="3569" width="9.140625" style="2"/>
    <col min="3570" max="3570" width="16.5703125" style="2" customWidth="1"/>
    <col min="3571" max="3571" width="4" style="2" bestFit="1" customWidth="1"/>
    <col min="3572" max="3572" width="3" style="2" bestFit="1" customWidth="1"/>
    <col min="3573" max="3573" width="5" style="2" bestFit="1" customWidth="1"/>
    <col min="3574" max="3574" width="4" style="2" bestFit="1" customWidth="1"/>
    <col min="3575" max="3576" width="3" style="2" bestFit="1" customWidth="1"/>
    <col min="3577" max="3583" width="4" style="2" bestFit="1" customWidth="1"/>
    <col min="3584" max="3584" width="5" style="2" bestFit="1" customWidth="1"/>
    <col min="3585" max="3585" width="4" style="2" bestFit="1" customWidth="1"/>
    <col min="3586" max="3586" width="3" style="2" bestFit="1" customWidth="1"/>
    <col min="3587" max="3587" width="5" style="2" bestFit="1" customWidth="1"/>
    <col min="3588" max="3590" width="4" style="2" bestFit="1" customWidth="1"/>
    <col min="3591" max="3591" width="5" style="2" bestFit="1" customWidth="1"/>
    <col min="3592" max="3592" width="4" style="2" bestFit="1" customWidth="1"/>
    <col min="3593" max="3593" width="6.7109375" style="2" bestFit="1" customWidth="1"/>
    <col min="3594" max="3816" width="9.140625" style="2"/>
    <col min="3817" max="3817" width="20.42578125" style="2" customWidth="1"/>
    <col min="3818" max="3818" width="17.140625" style="2" customWidth="1"/>
    <col min="3819" max="3820" width="9.140625" style="2"/>
    <col min="3821" max="3821" width="3.28515625" style="2" customWidth="1"/>
    <col min="3822" max="3822" width="12.140625" style="2" customWidth="1"/>
    <col min="3823" max="3823" width="9.140625" style="2"/>
    <col min="3824" max="3824" width="9.28515625" style="2" bestFit="1" customWidth="1"/>
    <col min="3825" max="3825" width="9.140625" style="2"/>
    <col min="3826" max="3826" width="16.5703125" style="2" customWidth="1"/>
    <col min="3827" max="3827" width="4" style="2" bestFit="1" customWidth="1"/>
    <col min="3828" max="3828" width="3" style="2" bestFit="1" customWidth="1"/>
    <col min="3829" max="3829" width="5" style="2" bestFit="1" customWidth="1"/>
    <col min="3830" max="3830" width="4" style="2" bestFit="1" customWidth="1"/>
    <col min="3831" max="3832" width="3" style="2" bestFit="1" customWidth="1"/>
    <col min="3833" max="3839" width="4" style="2" bestFit="1" customWidth="1"/>
    <col min="3840" max="3840" width="5" style="2" bestFit="1" customWidth="1"/>
    <col min="3841" max="3841" width="4" style="2" bestFit="1" customWidth="1"/>
    <col min="3842" max="3842" width="3" style="2" bestFit="1" customWidth="1"/>
    <col min="3843" max="3843" width="5" style="2" bestFit="1" customWidth="1"/>
    <col min="3844" max="3846" width="4" style="2" bestFit="1" customWidth="1"/>
    <col min="3847" max="3847" width="5" style="2" bestFit="1" customWidth="1"/>
    <col min="3848" max="3848" width="4" style="2" bestFit="1" customWidth="1"/>
    <col min="3849" max="3849" width="6.7109375" style="2" bestFit="1" customWidth="1"/>
    <col min="3850" max="4072" width="9.140625" style="2"/>
    <col min="4073" max="4073" width="20.42578125" style="2" customWidth="1"/>
    <col min="4074" max="4074" width="17.140625" style="2" customWidth="1"/>
    <col min="4075" max="4076" width="9.140625" style="2"/>
    <col min="4077" max="4077" width="3.28515625" style="2" customWidth="1"/>
    <col min="4078" max="4078" width="12.140625" style="2" customWidth="1"/>
    <col min="4079" max="4079" width="9.140625" style="2"/>
    <col min="4080" max="4080" width="9.28515625" style="2" bestFit="1" customWidth="1"/>
    <col min="4081" max="4081" width="9.140625" style="2"/>
    <col min="4082" max="4082" width="16.5703125" style="2" customWidth="1"/>
    <col min="4083" max="4083" width="4" style="2" bestFit="1" customWidth="1"/>
    <col min="4084" max="4084" width="3" style="2" bestFit="1" customWidth="1"/>
    <col min="4085" max="4085" width="5" style="2" bestFit="1" customWidth="1"/>
    <col min="4086" max="4086" width="4" style="2" bestFit="1" customWidth="1"/>
    <col min="4087" max="4088" width="3" style="2" bestFit="1" customWidth="1"/>
    <col min="4089" max="4095" width="4" style="2" bestFit="1" customWidth="1"/>
    <col min="4096" max="4096" width="5" style="2" bestFit="1" customWidth="1"/>
    <col min="4097" max="4097" width="4" style="2" bestFit="1" customWidth="1"/>
    <col min="4098" max="4098" width="3" style="2" bestFit="1" customWidth="1"/>
    <col min="4099" max="4099" width="5" style="2" bestFit="1" customWidth="1"/>
    <col min="4100" max="4102" width="4" style="2" bestFit="1" customWidth="1"/>
    <col min="4103" max="4103" width="5" style="2" bestFit="1" customWidth="1"/>
    <col min="4104" max="4104" width="4" style="2" bestFit="1" customWidth="1"/>
    <col min="4105" max="4105" width="6.7109375" style="2" bestFit="1" customWidth="1"/>
    <col min="4106" max="4328" width="9.140625" style="2"/>
    <col min="4329" max="4329" width="20.42578125" style="2" customWidth="1"/>
    <col min="4330" max="4330" width="17.140625" style="2" customWidth="1"/>
    <col min="4331" max="4332" width="9.140625" style="2"/>
    <col min="4333" max="4333" width="3.28515625" style="2" customWidth="1"/>
    <col min="4334" max="4334" width="12.140625" style="2" customWidth="1"/>
    <col min="4335" max="4335" width="9.140625" style="2"/>
    <col min="4336" max="4336" width="9.28515625" style="2" bestFit="1" customWidth="1"/>
    <col min="4337" max="4337" width="9.140625" style="2"/>
    <col min="4338" max="4338" width="16.5703125" style="2" customWidth="1"/>
    <col min="4339" max="4339" width="4" style="2" bestFit="1" customWidth="1"/>
    <col min="4340" max="4340" width="3" style="2" bestFit="1" customWidth="1"/>
    <col min="4341" max="4341" width="5" style="2" bestFit="1" customWidth="1"/>
    <col min="4342" max="4342" width="4" style="2" bestFit="1" customWidth="1"/>
    <col min="4343" max="4344" width="3" style="2" bestFit="1" customWidth="1"/>
    <col min="4345" max="4351" width="4" style="2" bestFit="1" customWidth="1"/>
    <col min="4352" max="4352" width="5" style="2" bestFit="1" customWidth="1"/>
    <col min="4353" max="4353" width="4" style="2" bestFit="1" customWidth="1"/>
    <col min="4354" max="4354" width="3" style="2" bestFit="1" customWidth="1"/>
    <col min="4355" max="4355" width="5" style="2" bestFit="1" customWidth="1"/>
    <col min="4356" max="4358" width="4" style="2" bestFit="1" customWidth="1"/>
    <col min="4359" max="4359" width="5" style="2" bestFit="1" customWidth="1"/>
    <col min="4360" max="4360" width="4" style="2" bestFit="1" customWidth="1"/>
    <col min="4361" max="4361" width="6.7109375" style="2" bestFit="1" customWidth="1"/>
    <col min="4362" max="4584" width="9.140625" style="2"/>
    <col min="4585" max="4585" width="20.42578125" style="2" customWidth="1"/>
    <col min="4586" max="4586" width="17.140625" style="2" customWidth="1"/>
    <col min="4587" max="4588" width="9.140625" style="2"/>
    <col min="4589" max="4589" width="3.28515625" style="2" customWidth="1"/>
    <col min="4590" max="4590" width="12.140625" style="2" customWidth="1"/>
    <col min="4591" max="4591" width="9.140625" style="2"/>
    <col min="4592" max="4592" width="9.28515625" style="2" bestFit="1" customWidth="1"/>
    <col min="4593" max="4593" width="9.140625" style="2"/>
    <col min="4594" max="4594" width="16.5703125" style="2" customWidth="1"/>
    <col min="4595" max="4595" width="4" style="2" bestFit="1" customWidth="1"/>
    <col min="4596" max="4596" width="3" style="2" bestFit="1" customWidth="1"/>
    <col min="4597" max="4597" width="5" style="2" bestFit="1" customWidth="1"/>
    <col min="4598" max="4598" width="4" style="2" bestFit="1" customWidth="1"/>
    <col min="4599" max="4600" width="3" style="2" bestFit="1" customWidth="1"/>
    <col min="4601" max="4607" width="4" style="2" bestFit="1" customWidth="1"/>
    <col min="4608" max="4608" width="5" style="2" bestFit="1" customWidth="1"/>
    <col min="4609" max="4609" width="4" style="2" bestFit="1" customWidth="1"/>
    <col min="4610" max="4610" width="3" style="2" bestFit="1" customWidth="1"/>
    <col min="4611" max="4611" width="5" style="2" bestFit="1" customWidth="1"/>
    <col min="4612" max="4614" width="4" style="2" bestFit="1" customWidth="1"/>
    <col min="4615" max="4615" width="5" style="2" bestFit="1" customWidth="1"/>
    <col min="4616" max="4616" width="4" style="2" bestFit="1" customWidth="1"/>
    <col min="4617" max="4617" width="6.7109375" style="2" bestFit="1" customWidth="1"/>
    <col min="4618" max="4840" width="9.140625" style="2"/>
    <col min="4841" max="4841" width="20.42578125" style="2" customWidth="1"/>
    <col min="4842" max="4842" width="17.140625" style="2" customWidth="1"/>
    <col min="4843" max="4844" width="9.140625" style="2"/>
    <col min="4845" max="4845" width="3.28515625" style="2" customWidth="1"/>
    <col min="4846" max="4846" width="12.140625" style="2" customWidth="1"/>
    <col min="4847" max="4847" width="9.140625" style="2"/>
    <col min="4848" max="4848" width="9.28515625" style="2" bestFit="1" customWidth="1"/>
    <col min="4849" max="4849" width="9.140625" style="2"/>
    <col min="4850" max="4850" width="16.5703125" style="2" customWidth="1"/>
    <col min="4851" max="4851" width="4" style="2" bestFit="1" customWidth="1"/>
    <col min="4852" max="4852" width="3" style="2" bestFit="1" customWidth="1"/>
    <col min="4853" max="4853" width="5" style="2" bestFit="1" customWidth="1"/>
    <col min="4854" max="4854" width="4" style="2" bestFit="1" customWidth="1"/>
    <col min="4855" max="4856" width="3" style="2" bestFit="1" customWidth="1"/>
    <col min="4857" max="4863" width="4" style="2" bestFit="1" customWidth="1"/>
    <col min="4864" max="4864" width="5" style="2" bestFit="1" customWidth="1"/>
    <col min="4865" max="4865" width="4" style="2" bestFit="1" customWidth="1"/>
    <col min="4866" max="4866" width="3" style="2" bestFit="1" customWidth="1"/>
    <col min="4867" max="4867" width="5" style="2" bestFit="1" customWidth="1"/>
    <col min="4868" max="4870" width="4" style="2" bestFit="1" customWidth="1"/>
    <col min="4871" max="4871" width="5" style="2" bestFit="1" customWidth="1"/>
    <col min="4872" max="4872" width="4" style="2" bestFit="1" customWidth="1"/>
    <col min="4873" max="4873" width="6.7109375" style="2" bestFit="1" customWidth="1"/>
    <col min="4874" max="5096" width="9.140625" style="2"/>
    <col min="5097" max="5097" width="20.42578125" style="2" customWidth="1"/>
    <col min="5098" max="5098" width="17.140625" style="2" customWidth="1"/>
    <col min="5099" max="5100" width="9.140625" style="2"/>
    <col min="5101" max="5101" width="3.28515625" style="2" customWidth="1"/>
    <col min="5102" max="5102" width="12.140625" style="2" customWidth="1"/>
    <col min="5103" max="5103" width="9.140625" style="2"/>
    <col min="5104" max="5104" width="9.28515625" style="2" bestFit="1" customWidth="1"/>
    <col min="5105" max="5105" width="9.140625" style="2"/>
    <col min="5106" max="5106" width="16.5703125" style="2" customWidth="1"/>
    <col min="5107" max="5107" width="4" style="2" bestFit="1" customWidth="1"/>
    <col min="5108" max="5108" width="3" style="2" bestFit="1" customWidth="1"/>
    <col min="5109" max="5109" width="5" style="2" bestFit="1" customWidth="1"/>
    <col min="5110" max="5110" width="4" style="2" bestFit="1" customWidth="1"/>
    <col min="5111" max="5112" width="3" style="2" bestFit="1" customWidth="1"/>
    <col min="5113" max="5119" width="4" style="2" bestFit="1" customWidth="1"/>
    <col min="5120" max="5120" width="5" style="2" bestFit="1" customWidth="1"/>
    <col min="5121" max="5121" width="4" style="2" bestFit="1" customWidth="1"/>
    <col min="5122" max="5122" width="3" style="2" bestFit="1" customWidth="1"/>
    <col min="5123" max="5123" width="5" style="2" bestFit="1" customWidth="1"/>
    <col min="5124" max="5126" width="4" style="2" bestFit="1" customWidth="1"/>
    <col min="5127" max="5127" width="5" style="2" bestFit="1" customWidth="1"/>
    <col min="5128" max="5128" width="4" style="2" bestFit="1" customWidth="1"/>
    <col min="5129" max="5129" width="6.7109375" style="2" bestFit="1" customWidth="1"/>
    <col min="5130" max="5352" width="9.140625" style="2"/>
    <col min="5353" max="5353" width="20.42578125" style="2" customWidth="1"/>
    <col min="5354" max="5354" width="17.140625" style="2" customWidth="1"/>
    <col min="5355" max="5356" width="9.140625" style="2"/>
    <col min="5357" max="5357" width="3.28515625" style="2" customWidth="1"/>
    <col min="5358" max="5358" width="12.140625" style="2" customWidth="1"/>
    <col min="5359" max="5359" width="9.140625" style="2"/>
    <col min="5360" max="5360" width="9.28515625" style="2" bestFit="1" customWidth="1"/>
    <col min="5361" max="5361" width="9.140625" style="2"/>
    <col min="5362" max="5362" width="16.5703125" style="2" customWidth="1"/>
    <col min="5363" max="5363" width="4" style="2" bestFit="1" customWidth="1"/>
    <col min="5364" max="5364" width="3" style="2" bestFit="1" customWidth="1"/>
    <col min="5365" max="5365" width="5" style="2" bestFit="1" customWidth="1"/>
    <col min="5366" max="5366" width="4" style="2" bestFit="1" customWidth="1"/>
    <col min="5367" max="5368" width="3" style="2" bestFit="1" customWidth="1"/>
    <col min="5369" max="5375" width="4" style="2" bestFit="1" customWidth="1"/>
    <col min="5376" max="5376" width="5" style="2" bestFit="1" customWidth="1"/>
    <col min="5377" max="5377" width="4" style="2" bestFit="1" customWidth="1"/>
    <col min="5378" max="5378" width="3" style="2" bestFit="1" customWidth="1"/>
    <col min="5379" max="5379" width="5" style="2" bestFit="1" customWidth="1"/>
    <col min="5380" max="5382" width="4" style="2" bestFit="1" customWidth="1"/>
    <col min="5383" max="5383" width="5" style="2" bestFit="1" customWidth="1"/>
    <col min="5384" max="5384" width="4" style="2" bestFit="1" customWidth="1"/>
    <col min="5385" max="5385" width="6.7109375" style="2" bestFit="1" customWidth="1"/>
    <col min="5386" max="5608" width="9.140625" style="2"/>
    <col min="5609" max="5609" width="20.42578125" style="2" customWidth="1"/>
    <col min="5610" max="5610" width="17.140625" style="2" customWidth="1"/>
    <col min="5611" max="5612" width="9.140625" style="2"/>
    <col min="5613" max="5613" width="3.28515625" style="2" customWidth="1"/>
    <col min="5614" max="5614" width="12.140625" style="2" customWidth="1"/>
    <col min="5615" max="5615" width="9.140625" style="2"/>
    <col min="5616" max="5616" width="9.28515625" style="2" bestFit="1" customWidth="1"/>
    <col min="5617" max="5617" width="9.140625" style="2"/>
    <col min="5618" max="5618" width="16.5703125" style="2" customWidth="1"/>
    <col min="5619" max="5619" width="4" style="2" bestFit="1" customWidth="1"/>
    <col min="5620" max="5620" width="3" style="2" bestFit="1" customWidth="1"/>
    <col min="5621" max="5621" width="5" style="2" bestFit="1" customWidth="1"/>
    <col min="5622" max="5622" width="4" style="2" bestFit="1" customWidth="1"/>
    <col min="5623" max="5624" width="3" style="2" bestFit="1" customWidth="1"/>
    <col min="5625" max="5631" width="4" style="2" bestFit="1" customWidth="1"/>
    <col min="5632" max="5632" width="5" style="2" bestFit="1" customWidth="1"/>
    <col min="5633" max="5633" width="4" style="2" bestFit="1" customWidth="1"/>
    <col min="5634" max="5634" width="3" style="2" bestFit="1" customWidth="1"/>
    <col min="5635" max="5635" width="5" style="2" bestFit="1" customWidth="1"/>
    <col min="5636" max="5638" width="4" style="2" bestFit="1" customWidth="1"/>
    <col min="5639" max="5639" width="5" style="2" bestFit="1" customWidth="1"/>
    <col min="5640" max="5640" width="4" style="2" bestFit="1" customWidth="1"/>
    <col min="5641" max="5641" width="6.7109375" style="2" bestFit="1" customWidth="1"/>
    <col min="5642" max="5864" width="9.140625" style="2"/>
    <col min="5865" max="5865" width="20.42578125" style="2" customWidth="1"/>
    <col min="5866" max="5866" width="17.140625" style="2" customWidth="1"/>
    <col min="5867" max="5868" width="9.140625" style="2"/>
    <col min="5869" max="5869" width="3.28515625" style="2" customWidth="1"/>
    <col min="5870" max="5870" width="12.140625" style="2" customWidth="1"/>
    <col min="5871" max="5871" width="9.140625" style="2"/>
    <col min="5872" max="5872" width="9.28515625" style="2" bestFit="1" customWidth="1"/>
    <col min="5873" max="5873" width="9.140625" style="2"/>
    <col min="5874" max="5874" width="16.5703125" style="2" customWidth="1"/>
    <col min="5875" max="5875" width="4" style="2" bestFit="1" customWidth="1"/>
    <col min="5876" max="5876" width="3" style="2" bestFit="1" customWidth="1"/>
    <col min="5877" max="5877" width="5" style="2" bestFit="1" customWidth="1"/>
    <col min="5878" max="5878" width="4" style="2" bestFit="1" customWidth="1"/>
    <col min="5879" max="5880" width="3" style="2" bestFit="1" customWidth="1"/>
    <col min="5881" max="5887" width="4" style="2" bestFit="1" customWidth="1"/>
    <col min="5888" max="5888" width="5" style="2" bestFit="1" customWidth="1"/>
    <col min="5889" max="5889" width="4" style="2" bestFit="1" customWidth="1"/>
    <col min="5890" max="5890" width="3" style="2" bestFit="1" customWidth="1"/>
    <col min="5891" max="5891" width="5" style="2" bestFit="1" customWidth="1"/>
    <col min="5892" max="5894" width="4" style="2" bestFit="1" customWidth="1"/>
    <col min="5895" max="5895" width="5" style="2" bestFit="1" customWidth="1"/>
    <col min="5896" max="5896" width="4" style="2" bestFit="1" customWidth="1"/>
    <col min="5897" max="5897" width="6.7109375" style="2" bestFit="1" customWidth="1"/>
    <col min="5898" max="6120" width="9.140625" style="2"/>
    <col min="6121" max="6121" width="20.42578125" style="2" customWidth="1"/>
    <col min="6122" max="6122" width="17.140625" style="2" customWidth="1"/>
    <col min="6123" max="6124" width="9.140625" style="2"/>
    <col min="6125" max="6125" width="3.28515625" style="2" customWidth="1"/>
    <col min="6126" max="6126" width="12.140625" style="2" customWidth="1"/>
    <col min="6127" max="6127" width="9.140625" style="2"/>
    <col min="6128" max="6128" width="9.28515625" style="2" bestFit="1" customWidth="1"/>
    <col min="6129" max="6129" width="9.140625" style="2"/>
    <col min="6130" max="6130" width="16.5703125" style="2" customWidth="1"/>
    <col min="6131" max="6131" width="4" style="2" bestFit="1" customWidth="1"/>
    <col min="6132" max="6132" width="3" style="2" bestFit="1" customWidth="1"/>
    <col min="6133" max="6133" width="5" style="2" bestFit="1" customWidth="1"/>
    <col min="6134" max="6134" width="4" style="2" bestFit="1" customWidth="1"/>
    <col min="6135" max="6136" width="3" style="2" bestFit="1" customWidth="1"/>
    <col min="6137" max="6143" width="4" style="2" bestFit="1" customWidth="1"/>
    <col min="6144" max="6144" width="5" style="2" bestFit="1" customWidth="1"/>
    <col min="6145" max="6145" width="4" style="2" bestFit="1" customWidth="1"/>
    <col min="6146" max="6146" width="3" style="2" bestFit="1" customWidth="1"/>
    <col min="6147" max="6147" width="5" style="2" bestFit="1" customWidth="1"/>
    <col min="6148" max="6150" width="4" style="2" bestFit="1" customWidth="1"/>
    <col min="6151" max="6151" width="5" style="2" bestFit="1" customWidth="1"/>
    <col min="6152" max="6152" width="4" style="2" bestFit="1" customWidth="1"/>
    <col min="6153" max="6153" width="6.7109375" style="2" bestFit="1" customWidth="1"/>
    <col min="6154" max="6376" width="9.140625" style="2"/>
    <col min="6377" max="6377" width="20.42578125" style="2" customWidth="1"/>
    <col min="6378" max="6378" width="17.140625" style="2" customWidth="1"/>
    <col min="6379" max="6380" width="9.140625" style="2"/>
    <col min="6381" max="6381" width="3.28515625" style="2" customWidth="1"/>
    <col min="6382" max="6382" width="12.140625" style="2" customWidth="1"/>
    <col min="6383" max="6383" width="9.140625" style="2"/>
    <col min="6384" max="6384" width="9.28515625" style="2" bestFit="1" customWidth="1"/>
    <col min="6385" max="6385" width="9.140625" style="2"/>
    <col min="6386" max="6386" width="16.5703125" style="2" customWidth="1"/>
    <col min="6387" max="6387" width="4" style="2" bestFit="1" customWidth="1"/>
    <col min="6388" max="6388" width="3" style="2" bestFit="1" customWidth="1"/>
    <col min="6389" max="6389" width="5" style="2" bestFit="1" customWidth="1"/>
    <col min="6390" max="6390" width="4" style="2" bestFit="1" customWidth="1"/>
    <col min="6391" max="6392" width="3" style="2" bestFit="1" customWidth="1"/>
    <col min="6393" max="6399" width="4" style="2" bestFit="1" customWidth="1"/>
    <col min="6400" max="6400" width="5" style="2" bestFit="1" customWidth="1"/>
    <col min="6401" max="6401" width="4" style="2" bestFit="1" customWidth="1"/>
    <col min="6402" max="6402" width="3" style="2" bestFit="1" customWidth="1"/>
    <col min="6403" max="6403" width="5" style="2" bestFit="1" customWidth="1"/>
    <col min="6404" max="6406" width="4" style="2" bestFit="1" customWidth="1"/>
    <col min="6407" max="6407" width="5" style="2" bestFit="1" customWidth="1"/>
    <col min="6408" max="6408" width="4" style="2" bestFit="1" customWidth="1"/>
    <col min="6409" max="6409" width="6.7109375" style="2" bestFit="1" customWidth="1"/>
    <col min="6410" max="6632" width="9.140625" style="2"/>
    <col min="6633" max="6633" width="20.42578125" style="2" customWidth="1"/>
    <col min="6634" max="6634" width="17.140625" style="2" customWidth="1"/>
    <col min="6635" max="6636" width="9.140625" style="2"/>
    <col min="6637" max="6637" width="3.28515625" style="2" customWidth="1"/>
    <col min="6638" max="6638" width="12.140625" style="2" customWidth="1"/>
    <col min="6639" max="6639" width="9.140625" style="2"/>
    <col min="6640" max="6640" width="9.28515625" style="2" bestFit="1" customWidth="1"/>
    <col min="6641" max="6641" width="9.140625" style="2"/>
    <col min="6642" max="6642" width="16.5703125" style="2" customWidth="1"/>
    <col min="6643" max="6643" width="4" style="2" bestFit="1" customWidth="1"/>
    <col min="6644" max="6644" width="3" style="2" bestFit="1" customWidth="1"/>
    <col min="6645" max="6645" width="5" style="2" bestFit="1" customWidth="1"/>
    <col min="6646" max="6646" width="4" style="2" bestFit="1" customWidth="1"/>
    <col min="6647" max="6648" width="3" style="2" bestFit="1" customWidth="1"/>
    <col min="6649" max="6655" width="4" style="2" bestFit="1" customWidth="1"/>
    <col min="6656" max="6656" width="5" style="2" bestFit="1" customWidth="1"/>
    <col min="6657" max="6657" width="4" style="2" bestFit="1" customWidth="1"/>
    <col min="6658" max="6658" width="3" style="2" bestFit="1" customWidth="1"/>
    <col min="6659" max="6659" width="5" style="2" bestFit="1" customWidth="1"/>
    <col min="6660" max="6662" width="4" style="2" bestFit="1" customWidth="1"/>
    <col min="6663" max="6663" width="5" style="2" bestFit="1" customWidth="1"/>
    <col min="6664" max="6664" width="4" style="2" bestFit="1" customWidth="1"/>
    <col min="6665" max="6665" width="6.7109375" style="2" bestFit="1" customWidth="1"/>
    <col min="6666" max="6888" width="9.140625" style="2"/>
    <col min="6889" max="6889" width="20.42578125" style="2" customWidth="1"/>
    <col min="6890" max="6890" width="17.140625" style="2" customWidth="1"/>
    <col min="6891" max="6892" width="9.140625" style="2"/>
    <col min="6893" max="6893" width="3.28515625" style="2" customWidth="1"/>
    <col min="6894" max="6894" width="12.140625" style="2" customWidth="1"/>
    <col min="6895" max="6895" width="9.140625" style="2"/>
    <col min="6896" max="6896" width="9.28515625" style="2" bestFit="1" customWidth="1"/>
    <col min="6897" max="6897" width="9.140625" style="2"/>
    <col min="6898" max="6898" width="16.5703125" style="2" customWidth="1"/>
    <col min="6899" max="6899" width="4" style="2" bestFit="1" customWidth="1"/>
    <col min="6900" max="6900" width="3" style="2" bestFit="1" customWidth="1"/>
    <col min="6901" max="6901" width="5" style="2" bestFit="1" customWidth="1"/>
    <col min="6902" max="6902" width="4" style="2" bestFit="1" customWidth="1"/>
    <col min="6903" max="6904" width="3" style="2" bestFit="1" customWidth="1"/>
    <col min="6905" max="6911" width="4" style="2" bestFit="1" customWidth="1"/>
    <col min="6912" max="6912" width="5" style="2" bestFit="1" customWidth="1"/>
    <col min="6913" max="6913" width="4" style="2" bestFit="1" customWidth="1"/>
    <col min="6914" max="6914" width="3" style="2" bestFit="1" customWidth="1"/>
    <col min="6915" max="6915" width="5" style="2" bestFit="1" customWidth="1"/>
    <col min="6916" max="6918" width="4" style="2" bestFit="1" customWidth="1"/>
    <col min="6919" max="6919" width="5" style="2" bestFit="1" customWidth="1"/>
    <col min="6920" max="6920" width="4" style="2" bestFit="1" customWidth="1"/>
    <col min="6921" max="6921" width="6.7109375" style="2" bestFit="1" customWidth="1"/>
    <col min="6922" max="7144" width="9.140625" style="2"/>
    <col min="7145" max="7145" width="20.42578125" style="2" customWidth="1"/>
    <col min="7146" max="7146" width="17.140625" style="2" customWidth="1"/>
    <col min="7147" max="7148" width="9.140625" style="2"/>
    <col min="7149" max="7149" width="3.28515625" style="2" customWidth="1"/>
    <col min="7150" max="7150" width="12.140625" style="2" customWidth="1"/>
    <col min="7151" max="7151" width="9.140625" style="2"/>
    <col min="7152" max="7152" width="9.28515625" style="2" bestFit="1" customWidth="1"/>
    <col min="7153" max="7153" width="9.140625" style="2"/>
    <col min="7154" max="7154" width="16.5703125" style="2" customWidth="1"/>
    <col min="7155" max="7155" width="4" style="2" bestFit="1" customWidth="1"/>
    <col min="7156" max="7156" width="3" style="2" bestFit="1" customWidth="1"/>
    <col min="7157" max="7157" width="5" style="2" bestFit="1" customWidth="1"/>
    <col min="7158" max="7158" width="4" style="2" bestFit="1" customWidth="1"/>
    <col min="7159" max="7160" width="3" style="2" bestFit="1" customWidth="1"/>
    <col min="7161" max="7167" width="4" style="2" bestFit="1" customWidth="1"/>
    <col min="7168" max="7168" width="5" style="2" bestFit="1" customWidth="1"/>
    <col min="7169" max="7169" width="4" style="2" bestFit="1" customWidth="1"/>
    <col min="7170" max="7170" width="3" style="2" bestFit="1" customWidth="1"/>
    <col min="7171" max="7171" width="5" style="2" bestFit="1" customWidth="1"/>
    <col min="7172" max="7174" width="4" style="2" bestFit="1" customWidth="1"/>
    <col min="7175" max="7175" width="5" style="2" bestFit="1" customWidth="1"/>
    <col min="7176" max="7176" width="4" style="2" bestFit="1" customWidth="1"/>
    <col min="7177" max="7177" width="6.7109375" style="2" bestFit="1" customWidth="1"/>
    <col min="7178" max="7400" width="9.140625" style="2"/>
    <col min="7401" max="7401" width="20.42578125" style="2" customWidth="1"/>
    <col min="7402" max="7402" width="17.140625" style="2" customWidth="1"/>
    <col min="7403" max="7404" width="9.140625" style="2"/>
    <col min="7405" max="7405" width="3.28515625" style="2" customWidth="1"/>
    <col min="7406" max="7406" width="12.140625" style="2" customWidth="1"/>
    <col min="7407" max="7407" width="9.140625" style="2"/>
    <col min="7408" max="7408" width="9.28515625" style="2" bestFit="1" customWidth="1"/>
    <col min="7409" max="7409" width="9.140625" style="2"/>
    <col min="7410" max="7410" width="16.5703125" style="2" customWidth="1"/>
    <col min="7411" max="7411" width="4" style="2" bestFit="1" customWidth="1"/>
    <col min="7412" max="7412" width="3" style="2" bestFit="1" customWidth="1"/>
    <col min="7413" max="7413" width="5" style="2" bestFit="1" customWidth="1"/>
    <col min="7414" max="7414" width="4" style="2" bestFit="1" customWidth="1"/>
    <col min="7415" max="7416" width="3" style="2" bestFit="1" customWidth="1"/>
    <col min="7417" max="7423" width="4" style="2" bestFit="1" customWidth="1"/>
    <col min="7424" max="7424" width="5" style="2" bestFit="1" customWidth="1"/>
    <col min="7425" max="7425" width="4" style="2" bestFit="1" customWidth="1"/>
    <col min="7426" max="7426" width="3" style="2" bestFit="1" customWidth="1"/>
    <col min="7427" max="7427" width="5" style="2" bestFit="1" customWidth="1"/>
    <col min="7428" max="7430" width="4" style="2" bestFit="1" customWidth="1"/>
    <col min="7431" max="7431" width="5" style="2" bestFit="1" customWidth="1"/>
    <col min="7432" max="7432" width="4" style="2" bestFit="1" customWidth="1"/>
    <col min="7433" max="7433" width="6.7109375" style="2" bestFit="1" customWidth="1"/>
    <col min="7434" max="7656" width="9.140625" style="2"/>
    <col min="7657" max="7657" width="20.42578125" style="2" customWidth="1"/>
    <col min="7658" max="7658" width="17.140625" style="2" customWidth="1"/>
    <col min="7659" max="7660" width="9.140625" style="2"/>
    <col min="7661" max="7661" width="3.28515625" style="2" customWidth="1"/>
    <col min="7662" max="7662" width="12.140625" style="2" customWidth="1"/>
    <col min="7663" max="7663" width="9.140625" style="2"/>
    <col min="7664" max="7664" width="9.28515625" style="2" bestFit="1" customWidth="1"/>
    <col min="7665" max="7665" width="9.140625" style="2"/>
    <col min="7666" max="7666" width="16.5703125" style="2" customWidth="1"/>
    <col min="7667" max="7667" width="4" style="2" bestFit="1" customWidth="1"/>
    <col min="7668" max="7668" width="3" style="2" bestFit="1" customWidth="1"/>
    <col min="7669" max="7669" width="5" style="2" bestFit="1" customWidth="1"/>
    <col min="7670" max="7670" width="4" style="2" bestFit="1" customWidth="1"/>
    <col min="7671" max="7672" width="3" style="2" bestFit="1" customWidth="1"/>
    <col min="7673" max="7679" width="4" style="2" bestFit="1" customWidth="1"/>
    <col min="7680" max="7680" width="5" style="2" bestFit="1" customWidth="1"/>
    <col min="7681" max="7681" width="4" style="2" bestFit="1" customWidth="1"/>
    <col min="7682" max="7682" width="3" style="2" bestFit="1" customWidth="1"/>
    <col min="7683" max="7683" width="5" style="2" bestFit="1" customWidth="1"/>
    <col min="7684" max="7686" width="4" style="2" bestFit="1" customWidth="1"/>
    <col min="7687" max="7687" width="5" style="2" bestFit="1" customWidth="1"/>
    <col min="7688" max="7688" width="4" style="2" bestFit="1" customWidth="1"/>
    <col min="7689" max="7689" width="6.7109375" style="2" bestFit="1" customWidth="1"/>
    <col min="7690" max="7912" width="9.140625" style="2"/>
    <col min="7913" max="7913" width="20.42578125" style="2" customWidth="1"/>
    <col min="7914" max="7914" width="17.140625" style="2" customWidth="1"/>
    <col min="7915" max="7916" width="9.140625" style="2"/>
    <col min="7917" max="7917" width="3.28515625" style="2" customWidth="1"/>
    <col min="7918" max="7918" width="12.140625" style="2" customWidth="1"/>
    <col min="7919" max="7919" width="9.140625" style="2"/>
    <col min="7920" max="7920" width="9.28515625" style="2" bestFit="1" customWidth="1"/>
    <col min="7921" max="7921" width="9.140625" style="2"/>
    <col min="7922" max="7922" width="16.5703125" style="2" customWidth="1"/>
    <col min="7923" max="7923" width="4" style="2" bestFit="1" customWidth="1"/>
    <col min="7924" max="7924" width="3" style="2" bestFit="1" customWidth="1"/>
    <col min="7925" max="7925" width="5" style="2" bestFit="1" customWidth="1"/>
    <col min="7926" max="7926" width="4" style="2" bestFit="1" customWidth="1"/>
    <col min="7927" max="7928" width="3" style="2" bestFit="1" customWidth="1"/>
    <col min="7929" max="7935" width="4" style="2" bestFit="1" customWidth="1"/>
    <col min="7936" max="7936" width="5" style="2" bestFit="1" customWidth="1"/>
    <col min="7937" max="7937" width="4" style="2" bestFit="1" customWidth="1"/>
    <col min="7938" max="7938" width="3" style="2" bestFit="1" customWidth="1"/>
    <col min="7939" max="7939" width="5" style="2" bestFit="1" customWidth="1"/>
    <col min="7940" max="7942" width="4" style="2" bestFit="1" customWidth="1"/>
    <col min="7943" max="7943" width="5" style="2" bestFit="1" customWidth="1"/>
    <col min="7944" max="7944" width="4" style="2" bestFit="1" customWidth="1"/>
    <col min="7945" max="7945" width="6.7109375" style="2" bestFit="1" customWidth="1"/>
    <col min="7946" max="8168" width="9.140625" style="2"/>
    <col min="8169" max="8169" width="20.42578125" style="2" customWidth="1"/>
    <col min="8170" max="8170" width="17.140625" style="2" customWidth="1"/>
    <col min="8171" max="8172" width="9.140625" style="2"/>
    <col min="8173" max="8173" width="3.28515625" style="2" customWidth="1"/>
    <col min="8174" max="8174" width="12.140625" style="2" customWidth="1"/>
    <col min="8175" max="8175" width="9.140625" style="2"/>
    <col min="8176" max="8176" width="9.28515625" style="2" bestFit="1" customWidth="1"/>
    <col min="8177" max="8177" width="9.140625" style="2"/>
    <col min="8178" max="8178" width="16.5703125" style="2" customWidth="1"/>
    <col min="8179" max="8179" width="4" style="2" bestFit="1" customWidth="1"/>
    <col min="8180" max="8180" width="3" style="2" bestFit="1" customWidth="1"/>
    <col min="8181" max="8181" width="5" style="2" bestFit="1" customWidth="1"/>
    <col min="8182" max="8182" width="4" style="2" bestFit="1" customWidth="1"/>
    <col min="8183" max="8184" width="3" style="2" bestFit="1" customWidth="1"/>
    <col min="8185" max="8191" width="4" style="2" bestFit="1" customWidth="1"/>
    <col min="8192" max="8192" width="5" style="2" bestFit="1" customWidth="1"/>
    <col min="8193" max="8193" width="4" style="2" bestFit="1" customWidth="1"/>
    <col min="8194" max="8194" width="3" style="2" bestFit="1" customWidth="1"/>
    <col min="8195" max="8195" width="5" style="2" bestFit="1" customWidth="1"/>
    <col min="8196" max="8198" width="4" style="2" bestFit="1" customWidth="1"/>
    <col min="8199" max="8199" width="5" style="2" bestFit="1" customWidth="1"/>
    <col min="8200" max="8200" width="4" style="2" bestFit="1" customWidth="1"/>
    <col min="8201" max="8201" width="6.7109375" style="2" bestFit="1" customWidth="1"/>
    <col min="8202" max="8424" width="9.140625" style="2"/>
    <col min="8425" max="8425" width="20.42578125" style="2" customWidth="1"/>
    <col min="8426" max="8426" width="17.140625" style="2" customWidth="1"/>
    <col min="8427" max="8428" width="9.140625" style="2"/>
    <col min="8429" max="8429" width="3.28515625" style="2" customWidth="1"/>
    <col min="8430" max="8430" width="12.140625" style="2" customWidth="1"/>
    <col min="8431" max="8431" width="9.140625" style="2"/>
    <col min="8432" max="8432" width="9.28515625" style="2" bestFit="1" customWidth="1"/>
    <col min="8433" max="8433" width="9.140625" style="2"/>
    <col min="8434" max="8434" width="16.5703125" style="2" customWidth="1"/>
    <col min="8435" max="8435" width="4" style="2" bestFit="1" customWidth="1"/>
    <col min="8436" max="8436" width="3" style="2" bestFit="1" customWidth="1"/>
    <col min="8437" max="8437" width="5" style="2" bestFit="1" customWidth="1"/>
    <col min="8438" max="8438" width="4" style="2" bestFit="1" customWidth="1"/>
    <col min="8439" max="8440" width="3" style="2" bestFit="1" customWidth="1"/>
    <col min="8441" max="8447" width="4" style="2" bestFit="1" customWidth="1"/>
    <col min="8448" max="8448" width="5" style="2" bestFit="1" customWidth="1"/>
    <col min="8449" max="8449" width="4" style="2" bestFit="1" customWidth="1"/>
    <col min="8450" max="8450" width="3" style="2" bestFit="1" customWidth="1"/>
    <col min="8451" max="8451" width="5" style="2" bestFit="1" customWidth="1"/>
    <col min="8452" max="8454" width="4" style="2" bestFit="1" customWidth="1"/>
    <col min="8455" max="8455" width="5" style="2" bestFit="1" customWidth="1"/>
    <col min="8456" max="8456" width="4" style="2" bestFit="1" customWidth="1"/>
    <col min="8457" max="8457" width="6.7109375" style="2" bestFit="1" customWidth="1"/>
    <col min="8458" max="8680" width="9.140625" style="2"/>
    <col min="8681" max="8681" width="20.42578125" style="2" customWidth="1"/>
    <col min="8682" max="8682" width="17.140625" style="2" customWidth="1"/>
    <col min="8683" max="8684" width="9.140625" style="2"/>
    <col min="8685" max="8685" width="3.28515625" style="2" customWidth="1"/>
    <col min="8686" max="8686" width="12.140625" style="2" customWidth="1"/>
    <col min="8687" max="8687" width="9.140625" style="2"/>
    <col min="8688" max="8688" width="9.28515625" style="2" bestFit="1" customWidth="1"/>
    <col min="8689" max="8689" width="9.140625" style="2"/>
    <col min="8690" max="8690" width="16.5703125" style="2" customWidth="1"/>
    <col min="8691" max="8691" width="4" style="2" bestFit="1" customWidth="1"/>
    <col min="8692" max="8692" width="3" style="2" bestFit="1" customWidth="1"/>
    <col min="8693" max="8693" width="5" style="2" bestFit="1" customWidth="1"/>
    <col min="8694" max="8694" width="4" style="2" bestFit="1" customWidth="1"/>
    <col min="8695" max="8696" width="3" style="2" bestFit="1" customWidth="1"/>
    <col min="8697" max="8703" width="4" style="2" bestFit="1" customWidth="1"/>
    <col min="8704" max="8704" width="5" style="2" bestFit="1" customWidth="1"/>
    <col min="8705" max="8705" width="4" style="2" bestFit="1" customWidth="1"/>
    <col min="8706" max="8706" width="3" style="2" bestFit="1" customWidth="1"/>
    <col min="8707" max="8707" width="5" style="2" bestFit="1" customWidth="1"/>
    <col min="8708" max="8710" width="4" style="2" bestFit="1" customWidth="1"/>
    <col min="8711" max="8711" width="5" style="2" bestFit="1" customWidth="1"/>
    <col min="8712" max="8712" width="4" style="2" bestFit="1" customWidth="1"/>
    <col min="8713" max="8713" width="6.7109375" style="2" bestFit="1" customWidth="1"/>
    <col min="8714" max="8936" width="9.140625" style="2"/>
    <col min="8937" max="8937" width="20.42578125" style="2" customWidth="1"/>
    <col min="8938" max="8938" width="17.140625" style="2" customWidth="1"/>
    <col min="8939" max="8940" width="9.140625" style="2"/>
    <col min="8941" max="8941" width="3.28515625" style="2" customWidth="1"/>
    <col min="8942" max="8942" width="12.140625" style="2" customWidth="1"/>
    <col min="8943" max="8943" width="9.140625" style="2"/>
    <col min="8944" max="8944" width="9.28515625" style="2" bestFit="1" customWidth="1"/>
    <col min="8945" max="8945" width="9.140625" style="2"/>
    <col min="8946" max="8946" width="16.5703125" style="2" customWidth="1"/>
    <col min="8947" max="8947" width="4" style="2" bestFit="1" customWidth="1"/>
    <col min="8948" max="8948" width="3" style="2" bestFit="1" customWidth="1"/>
    <col min="8949" max="8949" width="5" style="2" bestFit="1" customWidth="1"/>
    <col min="8950" max="8950" width="4" style="2" bestFit="1" customWidth="1"/>
    <col min="8951" max="8952" width="3" style="2" bestFit="1" customWidth="1"/>
    <col min="8953" max="8959" width="4" style="2" bestFit="1" customWidth="1"/>
    <col min="8960" max="8960" width="5" style="2" bestFit="1" customWidth="1"/>
    <col min="8961" max="8961" width="4" style="2" bestFit="1" customWidth="1"/>
    <col min="8962" max="8962" width="3" style="2" bestFit="1" customWidth="1"/>
    <col min="8963" max="8963" width="5" style="2" bestFit="1" customWidth="1"/>
    <col min="8964" max="8966" width="4" style="2" bestFit="1" customWidth="1"/>
    <col min="8967" max="8967" width="5" style="2" bestFit="1" customWidth="1"/>
    <col min="8968" max="8968" width="4" style="2" bestFit="1" customWidth="1"/>
    <col min="8969" max="8969" width="6.7109375" style="2" bestFit="1" customWidth="1"/>
    <col min="8970" max="9192" width="9.140625" style="2"/>
    <col min="9193" max="9193" width="20.42578125" style="2" customWidth="1"/>
    <col min="9194" max="9194" width="17.140625" style="2" customWidth="1"/>
    <col min="9195" max="9196" width="9.140625" style="2"/>
    <col min="9197" max="9197" width="3.28515625" style="2" customWidth="1"/>
    <col min="9198" max="9198" width="12.140625" style="2" customWidth="1"/>
    <col min="9199" max="9199" width="9.140625" style="2"/>
    <col min="9200" max="9200" width="9.28515625" style="2" bestFit="1" customWidth="1"/>
    <col min="9201" max="9201" width="9.140625" style="2"/>
    <col min="9202" max="9202" width="16.5703125" style="2" customWidth="1"/>
    <col min="9203" max="9203" width="4" style="2" bestFit="1" customWidth="1"/>
    <col min="9204" max="9204" width="3" style="2" bestFit="1" customWidth="1"/>
    <col min="9205" max="9205" width="5" style="2" bestFit="1" customWidth="1"/>
    <col min="9206" max="9206" width="4" style="2" bestFit="1" customWidth="1"/>
    <col min="9207" max="9208" width="3" style="2" bestFit="1" customWidth="1"/>
    <col min="9209" max="9215" width="4" style="2" bestFit="1" customWidth="1"/>
    <col min="9216" max="9216" width="5" style="2" bestFit="1" customWidth="1"/>
    <col min="9217" max="9217" width="4" style="2" bestFit="1" customWidth="1"/>
    <col min="9218" max="9218" width="3" style="2" bestFit="1" customWidth="1"/>
    <col min="9219" max="9219" width="5" style="2" bestFit="1" customWidth="1"/>
    <col min="9220" max="9222" width="4" style="2" bestFit="1" customWidth="1"/>
    <col min="9223" max="9223" width="5" style="2" bestFit="1" customWidth="1"/>
    <col min="9224" max="9224" width="4" style="2" bestFit="1" customWidth="1"/>
    <col min="9225" max="9225" width="6.7109375" style="2" bestFit="1" customWidth="1"/>
    <col min="9226" max="9448" width="9.140625" style="2"/>
    <col min="9449" max="9449" width="20.42578125" style="2" customWidth="1"/>
    <col min="9450" max="9450" width="17.140625" style="2" customWidth="1"/>
    <col min="9451" max="9452" width="9.140625" style="2"/>
    <col min="9453" max="9453" width="3.28515625" style="2" customWidth="1"/>
    <col min="9454" max="9454" width="12.140625" style="2" customWidth="1"/>
    <col min="9455" max="9455" width="9.140625" style="2"/>
    <col min="9456" max="9456" width="9.28515625" style="2" bestFit="1" customWidth="1"/>
    <col min="9457" max="9457" width="9.140625" style="2"/>
    <col min="9458" max="9458" width="16.5703125" style="2" customWidth="1"/>
    <col min="9459" max="9459" width="4" style="2" bestFit="1" customWidth="1"/>
    <col min="9460" max="9460" width="3" style="2" bestFit="1" customWidth="1"/>
    <col min="9461" max="9461" width="5" style="2" bestFit="1" customWidth="1"/>
    <col min="9462" max="9462" width="4" style="2" bestFit="1" customWidth="1"/>
    <col min="9463" max="9464" width="3" style="2" bestFit="1" customWidth="1"/>
    <col min="9465" max="9471" width="4" style="2" bestFit="1" customWidth="1"/>
    <col min="9472" max="9472" width="5" style="2" bestFit="1" customWidth="1"/>
    <col min="9473" max="9473" width="4" style="2" bestFit="1" customWidth="1"/>
    <col min="9474" max="9474" width="3" style="2" bestFit="1" customWidth="1"/>
    <col min="9475" max="9475" width="5" style="2" bestFit="1" customWidth="1"/>
    <col min="9476" max="9478" width="4" style="2" bestFit="1" customWidth="1"/>
    <col min="9479" max="9479" width="5" style="2" bestFit="1" customWidth="1"/>
    <col min="9480" max="9480" width="4" style="2" bestFit="1" customWidth="1"/>
    <col min="9481" max="9481" width="6.7109375" style="2" bestFit="1" customWidth="1"/>
    <col min="9482" max="9704" width="9.140625" style="2"/>
    <col min="9705" max="9705" width="20.42578125" style="2" customWidth="1"/>
    <col min="9706" max="9706" width="17.140625" style="2" customWidth="1"/>
    <col min="9707" max="9708" width="9.140625" style="2"/>
    <col min="9709" max="9709" width="3.28515625" style="2" customWidth="1"/>
    <col min="9710" max="9710" width="12.140625" style="2" customWidth="1"/>
    <col min="9711" max="9711" width="9.140625" style="2"/>
    <col min="9712" max="9712" width="9.28515625" style="2" bestFit="1" customWidth="1"/>
    <col min="9713" max="9713" width="9.140625" style="2"/>
    <col min="9714" max="9714" width="16.5703125" style="2" customWidth="1"/>
    <col min="9715" max="9715" width="4" style="2" bestFit="1" customWidth="1"/>
    <col min="9716" max="9716" width="3" style="2" bestFit="1" customWidth="1"/>
    <col min="9717" max="9717" width="5" style="2" bestFit="1" customWidth="1"/>
    <col min="9718" max="9718" width="4" style="2" bestFit="1" customWidth="1"/>
    <col min="9719" max="9720" width="3" style="2" bestFit="1" customWidth="1"/>
    <col min="9721" max="9727" width="4" style="2" bestFit="1" customWidth="1"/>
    <col min="9728" max="9728" width="5" style="2" bestFit="1" customWidth="1"/>
    <col min="9729" max="9729" width="4" style="2" bestFit="1" customWidth="1"/>
    <col min="9730" max="9730" width="3" style="2" bestFit="1" customWidth="1"/>
    <col min="9731" max="9731" width="5" style="2" bestFit="1" customWidth="1"/>
    <col min="9732" max="9734" width="4" style="2" bestFit="1" customWidth="1"/>
    <col min="9735" max="9735" width="5" style="2" bestFit="1" customWidth="1"/>
    <col min="9736" max="9736" width="4" style="2" bestFit="1" customWidth="1"/>
    <col min="9737" max="9737" width="6.7109375" style="2" bestFit="1" customWidth="1"/>
    <col min="9738" max="9960" width="9.140625" style="2"/>
    <col min="9961" max="9961" width="20.42578125" style="2" customWidth="1"/>
    <col min="9962" max="9962" width="17.140625" style="2" customWidth="1"/>
    <col min="9963" max="9964" width="9.140625" style="2"/>
    <col min="9965" max="9965" width="3.28515625" style="2" customWidth="1"/>
    <col min="9966" max="9966" width="12.140625" style="2" customWidth="1"/>
    <col min="9967" max="9967" width="9.140625" style="2"/>
    <col min="9968" max="9968" width="9.28515625" style="2" bestFit="1" customWidth="1"/>
    <col min="9969" max="9969" width="9.140625" style="2"/>
    <col min="9970" max="9970" width="16.5703125" style="2" customWidth="1"/>
    <col min="9971" max="9971" width="4" style="2" bestFit="1" customWidth="1"/>
    <col min="9972" max="9972" width="3" style="2" bestFit="1" customWidth="1"/>
    <col min="9973" max="9973" width="5" style="2" bestFit="1" customWidth="1"/>
    <col min="9974" max="9974" width="4" style="2" bestFit="1" customWidth="1"/>
    <col min="9975" max="9976" width="3" style="2" bestFit="1" customWidth="1"/>
    <col min="9977" max="9983" width="4" style="2" bestFit="1" customWidth="1"/>
    <col min="9984" max="9984" width="5" style="2" bestFit="1" customWidth="1"/>
    <col min="9985" max="9985" width="4" style="2" bestFit="1" customWidth="1"/>
    <col min="9986" max="9986" width="3" style="2" bestFit="1" customWidth="1"/>
    <col min="9987" max="9987" width="5" style="2" bestFit="1" customWidth="1"/>
    <col min="9988" max="9990" width="4" style="2" bestFit="1" customWidth="1"/>
    <col min="9991" max="9991" width="5" style="2" bestFit="1" customWidth="1"/>
    <col min="9992" max="9992" width="4" style="2" bestFit="1" customWidth="1"/>
    <col min="9993" max="9993" width="6.7109375" style="2" bestFit="1" customWidth="1"/>
    <col min="9994" max="10216" width="9.140625" style="2"/>
    <col min="10217" max="10217" width="20.42578125" style="2" customWidth="1"/>
    <col min="10218" max="10218" width="17.140625" style="2" customWidth="1"/>
    <col min="10219" max="10220" width="9.140625" style="2"/>
    <col min="10221" max="10221" width="3.28515625" style="2" customWidth="1"/>
    <col min="10222" max="10222" width="12.140625" style="2" customWidth="1"/>
    <col min="10223" max="10223" width="9.140625" style="2"/>
    <col min="10224" max="10224" width="9.28515625" style="2" bestFit="1" customWidth="1"/>
    <col min="10225" max="10225" width="9.140625" style="2"/>
    <col min="10226" max="10226" width="16.5703125" style="2" customWidth="1"/>
    <col min="10227" max="10227" width="4" style="2" bestFit="1" customWidth="1"/>
    <col min="10228" max="10228" width="3" style="2" bestFit="1" customWidth="1"/>
    <col min="10229" max="10229" width="5" style="2" bestFit="1" customWidth="1"/>
    <col min="10230" max="10230" width="4" style="2" bestFit="1" customWidth="1"/>
    <col min="10231" max="10232" width="3" style="2" bestFit="1" customWidth="1"/>
    <col min="10233" max="10239" width="4" style="2" bestFit="1" customWidth="1"/>
    <col min="10240" max="10240" width="5" style="2" bestFit="1" customWidth="1"/>
    <col min="10241" max="10241" width="4" style="2" bestFit="1" customWidth="1"/>
    <col min="10242" max="10242" width="3" style="2" bestFit="1" customWidth="1"/>
    <col min="10243" max="10243" width="5" style="2" bestFit="1" customWidth="1"/>
    <col min="10244" max="10246" width="4" style="2" bestFit="1" customWidth="1"/>
    <col min="10247" max="10247" width="5" style="2" bestFit="1" customWidth="1"/>
    <col min="10248" max="10248" width="4" style="2" bestFit="1" customWidth="1"/>
    <col min="10249" max="10249" width="6.7109375" style="2" bestFit="1" customWidth="1"/>
    <col min="10250" max="10472" width="9.140625" style="2"/>
    <col min="10473" max="10473" width="20.42578125" style="2" customWidth="1"/>
    <col min="10474" max="10474" width="17.140625" style="2" customWidth="1"/>
    <col min="10475" max="10476" width="9.140625" style="2"/>
    <col min="10477" max="10477" width="3.28515625" style="2" customWidth="1"/>
    <col min="10478" max="10478" width="12.140625" style="2" customWidth="1"/>
    <col min="10479" max="10479" width="9.140625" style="2"/>
    <col min="10480" max="10480" width="9.28515625" style="2" bestFit="1" customWidth="1"/>
    <col min="10481" max="10481" width="9.140625" style="2"/>
    <col min="10482" max="10482" width="16.5703125" style="2" customWidth="1"/>
    <col min="10483" max="10483" width="4" style="2" bestFit="1" customWidth="1"/>
    <col min="10484" max="10484" width="3" style="2" bestFit="1" customWidth="1"/>
    <col min="10485" max="10485" width="5" style="2" bestFit="1" customWidth="1"/>
    <col min="10486" max="10486" width="4" style="2" bestFit="1" customWidth="1"/>
    <col min="10487" max="10488" width="3" style="2" bestFit="1" customWidth="1"/>
    <col min="10489" max="10495" width="4" style="2" bestFit="1" customWidth="1"/>
    <col min="10496" max="10496" width="5" style="2" bestFit="1" customWidth="1"/>
    <col min="10497" max="10497" width="4" style="2" bestFit="1" customWidth="1"/>
    <col min="10498" max="10498" width="3" style="2" bestFit="1" customWidth="1"/>
    <col min="10499" max="10499" width="5" style="2" bestFit="1" customWidth="1"/>
    <col min="10500" max="10502" width="4" style="2" bestFit="1" customWidth="1"/>
    <col min="10503" max="10503" width="5" style="2" bestFit="1" customWidth="1"/>
    <col min="10504" max="10504" width="4" style="2" bestFit="1" customWidth="1"/>
    <col min="10505" max="10505" width="6.7109375" style="2" bestFit="1" customWidth="1"/>
    <col min="10506" max="10728" width="9.140625" style="2"/>
    <col min="10729" max="10729" width="20.42578125" style="2" customWidth="1"/>
    <col min="10730" max="10730" width="17.140625" style="2" customWidth="1"/>
    <col min="10731" max="10732" width="9.140625" style="2"/>
    <col min="10733" max="10733" width="3.28515625" style="2" customWidth="1"/>
    <col min="10734" max="10734" width="12.140625" style="2" customWidth="1"/>
    <col min="10735" max="10735" width="9.140625" style="2"/>
    <col min="10736" max="10736" width="9.28515625" style="2" bestFit="1" customWidth="1"/>
    <col min="10737" max="10737" width="9.140625" style="2"/>
    <col min="10738" max="10738" width="16.5703125" style="2" customWidth="1"/>
    <col min="10739" max="10739" width="4" style="2" bestFit="1" customWidth="1"/>
    <col min="10740" max="10740" width="3" style="2" bestFit="1" customWidth="1"/>
    <col min="10741" max="10741" width="5" style="2" bestFit="1" customWidth="1"/>
    <col min="10742" max="10742" width="4" style="2" bestFit="1" customWidth="1"/>
    <col min="10743" max="10744" width="3" style="2" bestFit="1" customWidth="1"/>
    <col min="10745" max="10751" width="4" style="2" bestFit="1" customWidth="1"/>
    <col min="10752" max="10752" width="5" style="2" bestFit="1" customWidth="1"/>
    <col min="10753" max="10753" width="4" style="2" bestFit="1" customWidth="1"/>
    <col min="10754" max="10754" width="3" style="2" bestFit="1" customWidth="1"/>
    <col min="10755" max="10755" width="5" style="2" bestFit="1" customWidth="1"/>
    <col min="10756" max="10758" width="4" style="2" bestFit="1" customWidth="1"/>
    <col min="10759" max="10759" width="5" style="2" bestFit="1" customWidth="1"/>
    <col min="10760" max="10760" width="4" style="2" bestFit="1" customWidth="1"/>
    <col min="10761" max="10761" width="6.7109375" style="2" bestFit="1" customWidth="1"/>
    <col min="10762" max="10984" width="9.140625" style="2"/>
    <col min="10985" max="10985" width="20.42578125" style="2" customWidth="1"/>
    <col min="10986" max="10986" width="17.140625" style="2" customWidth="1"/>
    <col min="10987" max="10988" width="9.140625" style="2"/>
    <col min="10989" max="10989" width="3.28515625" style="2" customWidth="1"/>
    <col min="10990" max="10990" width="12.140625" style="2" customWidth="1"/>
    <col min="10991" max="10991" width="9.140625" style="2"/>
    <col min="10992" max="10992" width="9.28515625" style="2" bestFit="1" customWidth="1"/>
    <col min="10993" max="10993" width="9.140625" style="2"/>
    <col min="10994" max="10994" width="16.5703125" style="2" customWidth="1"/>
    <col min="10995" max="10995" width="4" style="2" bestFit="1" customWidth="1"/>
    <col min="10996" max="10996" width="3" style="2" bestFit="1" customWidth="1"/>
    <col min="10997" max="10997" width="5" style="2" bestFit="1" customWidth="1"/>
    <col min="10998" max="10998" width="4" style="2" bestFit="1" customWidth="1"/>
    <col min="10999" max="11000" width="3" style="2" bestFit="1" customWidth="1"/>
    <col min="11001" max="11007" width="4" style="2" bestFit="1" customWidth="1"/>
    <col min="11008" max="11008" width="5" style="2" bestFit="1" customWidth="1"/>
    <col min="11009" max="11009" width="4" style="2" bestFit="1" customWidth="1"/>
    <col min="11010" max="11010" width="3" style="2" bestFit="1" customWidth="1"/>
    <col min="11011" max="11011" width="5" style="2" bestFit="1" customWidth="1"/>
    <col min="11012" max="11014" width="4" style="2" bestFit="1" customWidth="1"/>
    <col min="11015" max="11015" width="5" style="2" bestFit="1" customWidth="1"/>
    <col min="11016" max="11016" width="4" style="2" bestFit="1" customWidth="1"/>
    <col min="11017" max="11017" width="6.7109375" style="2" bestFit="1" customWidth="1"/>
    <col min="11018" max="11240" width="9.140625" style="2"/>
    <col min="11241" max="11241" width="20.42578125" style="2" customWidth="1"/>
    <col min="11242" max="11242" width="17.140625" style="2" customWidth="1"/>
    <col min="11243" max="11244" width="9.140625" style="2"/>
    <col min="11245" max="11245" width="3.28515625" style="2" customWidth="1"/>
    <col min="11246" max="11246" width="12.140625" style="2" customWidth="1"/>
    <col min="11247" max="11247" width="9.140625" style="2"/>
    <col min="11248" max="11248" width="9.28515625" style="2" bestFit="1" customWidth="1"/>
    <col min="11249" max="11249" width="9.140625" style="2"/>
    <col min="11250" max="11250" width="16.5703125" style="2" customWidth="1"/>
    <col min="11251" max="11251" width="4" style="2" bestFit="1" customWidth="1"/>
    <col min="11252" max="11252" width="3" style="2" bestFit="1" customWidth="1"/>
    <col min="11253" max="11253" width="5" style="2" bestFit="1" customWidth="1"/>
    <col min="11254" max="11254" width="4" style="2" bestFit="1" customWidth="1"/>
    <col min="11255" max="11256" width="3" style="2" bestFit="1" customWidth="1"/>
    <col min="11257" max="11263" width="4" style="2" bestFit="1" customWidth="1"/>
    <col min="11264" max="11264" width="5" style="2" bestFit="1" customWidth="1"/>
    <col min="11265" max="11265" width="4" style="2" bestFit="1" customWidth="1"/>
    <col min="11266" max="11266" width="3" style="2" bestFit="1" customWidth="1"/>
    <col min="11267" max="11267" width="5" style="2" bestFit="1" customWidth="1"/>
    <col min="11268" max="11270" width="4" style="2" bestFit="1" customWidth="1"/>
    <col min="11271" max="11271" width="5" style="2" bestFit="1" customWidth="1"/>
    <col min="11272" max="11272" width="4" style="2" bestFit="1" customWidth="1"/>
    <col min="11273" max="11273" width="6.7109375" style="2" bestFit="1" customWidth="1"/>
    <col min="11274" max="11496" width="9.140625" style="2"/>
    <col min="11497" max="11497" width="20.42578125" style="2" customWidth="1"/>
    <col min="11498" max="11498" width="17.140625" style="2" customWidth="1"/>
    <col min="11499" max="11500" width="9.140625" style="2"/>
    <col min="11501" max="11501" width="3.28515625" style="2" customWidth="1"/>
    <col min="11502" max="11502" width="12.140625" style="2" customWidth="1"/>
    <col min="11503" max="11503" width="9.140625" style="2"/>
    <col min="11504" max="11504" width="9.28515625" style="2" bestFit="1" customWidth="1"/>
    <col min="11505" max="11505" width="9.140625" style="2"/>
    <col min="11506" max="11506" width="16.5703125" style="2" customWidth="1"/>
    <col min="11507" max="11507" width="4" style="2" bestFit="1" customWidth="1"/>
    <col min="11508" max="11508" width="3" style="2" bestFit="1" customWidth="1"/>
    <col min="11509" max="11509" width="5" style="2" bestFit="1" customWidth="1"/>
    <col min="11510" max="11510" width="4" style="2" bestFit="1" customWidth="1"/>
    <col min="11511" max="11512" width="3" style="2" bestFit="1" customWidth="1"/>
    <col min="11513" max="11519" width="4" style="2" bestFit="1" customWidth="1"/>
    <col min="11520" max="11520" width="5" style="2" bestFit="1" customWidth="1"/>
    <col min="11521" max="11521" width="4" style="2" bestFit="1" customWidth="1"/>
    <col min="11522" max="11522" width="3" style="2" bestFit="1" customWidth="1"/>
    <col min="11523" max="11523" width="5" style="2" bestFit="1" customWidth="1"/>
    <col min="11524" max="11526" width="4" style="2" bestFit="1" customWidth="1"/>
    <col min="11527" max="11527" width="5" style="2" bestFit="1" customWidth="1"/>
    <col min="11528" max="11528" width="4" style="2" bestFit="1" customWidth="1"/>
    <col min="11529" max="11529" width="6.7109375" style="2" bestFit="1" customWidth="1"/>
    <col min="11530" max="11752" width="9.140625" style="2"/>
    <col min="11753" max="11753" width="20.42578125" style="2" customWidth="1"/>
    <col min="11754" max="11754" width="17.140625" style="2" customWidth="1"/>
    <col min="11755" max="11756" width="9.140625" style="2"/>
    <col min="11757" max="11757" width="3.28515625" style="2" customWidth="1"/>
    <col min="11758" max="11758" width="12.140625" style="2" customWidth="1"/>
    <col min="11759" max="11759" width="9.140625" style="2"/>
    <col min="11760" max="11760" width="9.28515625" style="2" bestFit="1" customWidth="1"/>
    <col min="11761" max="11761" width="9.140625" style="2"/>
    <col min="11762" max="11762" width="16.5703125" style="2" customWidth="1"/>
    <col min="11763" max="11763" width="4" style="2" bestFit="1" customWidth="1"/>
    <col min="11764" max="11764" width="3" style="2" bestFit="1" customWidth="1"/>
    <col min="11765" max="11765" width="5" style="2" bestFit="1" customWidth="1"/>
    <col min="11766" max="11766" width="4" style="2" bestFit="1" customWidth="1"/>
    <col min="11767" max="11768" width="3" style="2" bestFit="1" customWidth="1"/>
    <col min="11769" max="11775" width="4" style="2" bestFit="1" customWidth="1"/>
    <col min="11776" max="11776" width="5" style="2" bestFit="1" customWidth="1"/>
    <col min="11777" max="11777" width="4" style="2" bestFit="1" customWidth="1"/>
    <col min="11778" max="11778" width="3" style="2" bestFit="1" customWidth="1"/>
    <col min="11779" max="11779" width="5" style="2" bestFit="1" customWidth="1"/>
    <col min="11780" max="11782" width="4" style="2" bestFit="1" customWidth="1"/>
    <col min="11783" max="11783" width="5" style="2" bestFit="1" customWidth="1"/>
    <col min="11784" max="11784" width="4" style="2" bestFit="1" customWidth="1"/>
    <col min="11785" max="11785" width="6.7109375" style="2" bestFit="1" customWidth="1"/>
    <col min="11786" max="12008" width="9.140625" style="2"/>
    <col min="12009" max="12009" width="20.42578125" style="2" customWidth="1"/>
    <col min="12010" max="12010" width="17.140625" style="2" customWidth="1"/>
    <col min="12011" max="12012" width="9.140625" style="2"/>
    <col min="12013" max="12013" width="3.28515625" style="2" customWidth="1"/>
    <col min="12014" max="12014" width="12.140625" style="2" customWidth="1"/>
    <col min="12015" max="12015" width="9.140625" style="2"/>
    <col min="12016" max="12016" width="9.28515625" style="2" bestFit="1" customWidth="1"/>
    <col min="12017" max="12017" width="9.140625" style="2"/>
    <col min="12018" max="12018" width="16.5703125" style="2" customWidth="1"/>
    <col min="12019" max="12019" width="4" style="2" bestFit="1" customWidth="1"/>
    <col min="12020" max="12020" width="3" style="2" bestFit="1" customWidth="1"/>
    <col min="12021" max="12021" width="5" style="2" bestFit="1" customWidth="1"/>
    <col min="12022" max="12022" width="4" style="2" bestFit="1" customWidth="1"/>
    <col min="12023" max="12024" width="3" style="2" bestFit="1" customWidth="1"/>
    <col min="12025" max="12031" width="4" style="2" bestFit="1" customWidth="1"/>
    <col min="12032" max="12032" width="5" style="2" bestFit="1" customWidth="1"/>
    <col min="12033" max="12033" width="4" style="2" bestFit="1" customWidth="1"/>
    <col min="12034" max="12034" width="3" style="2" bestFit="1" customWidth="1"/>
    <col min="12035" max="12035" width="5" style="2" bestFit="1" customWidth="1"/>
    <col min="12036" max="12038" width="4" style="2" bestFit="1" customWidth="1"/>
    <col min="12039" max="12039" width="5" style="2" bestFit="1" customWidth="1"/>
    <col min="12040" max="12040" width="4" style="2" bestFit="1" customWidth="1"/>
    <col min="12041" max="12041" width="6.7109375" style="2" bestFit="1" customWidth="1"/>
    <col min="12042" max="12264" width="9.140625" style="2"/>
    <col min="12265" max="12265" width="20.42578125" style="2" customWidth="1"/>
    <col min="12266" max="12266" width="17.140625" style="2" customWidth="1"/>
    <col min="12267" max="12268" width="9.140625" style="2"/>
    <col min="12269" max="12269" width="3.28515625" style="2" customWidth="1"/>
    <col min="12270" max="12270" width="12.140625" style="2" customWidth="1"/>
    <col min="12271" max="12271" width="9.140625" style="2"/>
    <col min="12272" max="12272" width="9.28515625" style="2" bestFit="1" customWidth="1"/>
    <col min="12273" max="12273" width="9.140625" style="2"/>
    <col min="12274" max="12274" width="16.5703125" style="2" customWidth="1"/>
    <col min="12275" max="12275" width="4" style="2" bestFit="1" customWidth="1"/>
    <col min="12276" max="12276" width="3" style="2" bestFit="1" customWidth="1"/>
    <col min="12277" max="12277" width="5" style="2" bestFit="1" customWidth="1"/>
    <col min="12278" max="12278" width="4" style="2" bestFit="1" customWidth="1"/>
    <col min="12279" max="12280" width="3" style="2" bestFit="1" customWidth="1"/>
    <col min="12281" max="12287" width="4" style="2" bestFit="1" customWidth="1"/>
    <col min="12288" max="12288" width="5" style="2" bestFit="1" customWidth="1"/>
    <col min="12289" max="12289" width="4" style="2" bestFit="1" customWidth="1"/>
    <col min="12290" max="12290" width="3" style="2" bestFit="1" customWidth="1"/>
    <col min="12291" max="12291" width="5" style="2" bestFit="1" customWidth="1"/>
    <col min="12292" max="12294" width="4" style="2" bestFit="1" customWidth="1"/>
    <col min="12295" max="12295" width="5" style="2" bestFit="1" customWidth="1"/>
    <col min="12296" max="12296" width="4" style="2" bestFit="1" customWidth="1"/>
    <col min="12297" max="12297" width="6.7109375" style="2" bestFit="1" customWidth="1"/>
    <col min="12298" max="12520" width="9.140625" style="2"/>
    <col min="12521" max="12521" width="20.42578125" style="2" customWidth="1"/>
    <col min="12522" max="12522" width="17.140625" style="2" customWidth="1"/>
    <col min="12523" max="12524" width="9.140625" style="2"/>
    <col min="12525" max="12525" width="3.28515625" style="2" customWidth="1"/>
    <col min="12526" max="12526" width="12.140625" style="2" customWidth="1"/>
    <col min="12527" max="12527" width="9.140625" style="2"/>
    <col min="12528" max="12528" width="9.28515625" style="2" bestFit="1" customWidth="1"/>
    <col min="12529" max="12529" width="9.140625" style="2"/>
    <col min="12530" max="12530" width="16.5703125" style="2" customWidth="1"/>
    <col min="12531" max="12531" width="4" style="2" bestFit="1" customWidth="1"/>
    <col min="12532" max="12532" width="3" style="2" bestFit="1" customWidth="1"/>
    <col min="12533" max="12533" width="5" style="2" bestFit="1" customWidth="1"/>
    <col min="12534" max="12534" width="4" style="2" bestFit="1" customWidth="1"/>
    <col min="12535" max="12536" width="3" style="2" bestFit="1" customWidth="1"/>
    <col min="12537" max="12543" width="4" style="2" bestFit="1" customWidth="1"/>
    <col min="12544" max="12544" width="5" style="2" bestFit="1" customWidth="1"/>
    <col min="12545" max="12545" width="4" style="2" bestFit="1" customWidth="1"/>
    <col min="12546" max="12546" width="3" style="2" bestFit="1" customWidth="1"/>
    <col min="12547" max="12547" width="5" style="2" bestFit="1" customWidth="1"/>
    <col min="12548" max="12550" width="4" style="2" bestFit="1" customWidth="1"/>
    <col min="12551" max="12551" width="5" style="2" bestFit="1" customWidth="1"/>
    <col min="12552" max="12552" width="4" style="2" bestFit="1" customWidth="1"/>
    <col min="12553" max="12553" width="6.7109375" style="2" bestFit="1" customWidth="1"/>
    <col min="12554" max="12776" width="9.140625" style="2"/>
    <col min="12777" max="12777" width="20.42578125" style="2" customWidth="1"/>
    <col min="12778" max="12778" width="17.140625" style="2" customWidth="1"/>
    <col min="12779" max="12780" width="9.140625" style="2"/>
    <col min="12781" max="12781" width="3.28515625" style="2" customWidth="1"/>
    <col min="12782" max="12782" width="12.140625" style="2" customWidth="1"/>
    <col min="12783" max="12783" width="9.140625" style="2"/>
    <col min="12784" max="12784" width="9.28515625" style="2" bestFit="1" customWidth="1"/>
    <col min="12785" max="12785" width="9.140625" style="2"/>
    <col min="12786" max="12786" width="16.5703125" style="2" customWidth="1"/>
    <col min="12787" max="12787" width="4" style="2" bestFit="1" customWidth="1"/>
    <col min="12788" max="12788" width="3" style="2" bestFit="1" customWidth="1"/>
    <col min="12789" max="12789" width="5" style="2" bestFit="1" customWidth="1"/>
    <col min="12790" max="12790" width="4" style="2" bestFit="1" customWidth="1"/>
    <col min="12791" max="12792" width="3" style="2" bestFit="1" customWidth="1"/>
    <col min="12793" max="12799" width="4" style="2" bestFit="1" customWidth="1"/>
    <col min="12800" max="12800" width="5" style="2" bestFit="1" customWidth="1"/>
    <col min="12801" max="12801" width="4" style="2" bestFit="1" customWidth="1"/>
    <col min="12802" max="12802" width="3" style="2" bestFit="1" customWidth="1"/>
    <col min="12803" max="12803" width="5" style="2" bestFit="1" customWidth="1"/>
    <col min="12804" max="12806" width="4" style="2" bestFit="1" customWidth="1"/>
    <col min="12807" max="12807" width="5" style="2" bestFit="1" customWidth="1"/>
    <col min="12808" max="12808" width="4" style="2" bestFit="1" customWidth="1"/>
    <col min="12809" max="12809" width="6.7109375" style="2" bestFit="1" customWidth="1"/>
    <col min="12810" max="13032" width="9.140625" style="2"/>
    <col min="13033" max="13033" width="20.42578125" style="2" customWidth="1"/>
    <col min="13034" max="13034" width="17.140625" style="2" customWidth="1"/>
    <col min="13035" max="13036" width="9.140625" style="2"/>
    <col min="13037" max="13037" width="3.28515625" style="2" customWidth="1"/>
    <col min="13038" max="13038" width="12.140625" style="2" customWidth="1"/>
    <col min="13039" max="13039" width="9.140625" style="2"/>
    <col min="13040" max="13040" width="9.28515625" style="2" bestFit="1" customWidth="1"/>
    <col min="13041" max="13041" width="9.140625" style="2"/>
    <col min="13042" max="13042" width="16.5703125" style="2" customWidth="1"/>
    <col min="13043" max="13043" width="4" style="2" bestFit="1" customWidth="1"/>
    <col min="13044" max="13044" width="3" style="2" bestFit="1" customWidth="1"/>
    <col min="13045" max="13045" width="5" style="2" bestFit="1" customWidth="1"/>
    <col min="13046" max="13046" width="4" style="2" bestFit="1" customWidth="1"/>
    <col min="13047" max="13048" width="3" style="2" bestFit="1" customWidth="1"/>
    <col min="13049" max="13055" width="4" style="2" bestFit="1" customWidth="1"/>
    <col min="13056" max="13056" width="5" style="2" bestFit="1" customWidth="1"/>
    <col min="13057" max="13057" width="4" style="2" bestFit="1" customWidth="1"/>
    <col min="13058" max="13058" width="3" style="2" bestFit="1" customWidth="1"/>
    <col min="13059" max="13059" width="5" style="2" bestFit="1" customWidth="1"/>
    <col min="13060" max="13062" width="4" style="2" bestFit="1" customWidth="1"/>
    <col min="13063" max="13063" width="5" style="2" bestFit="1" customWidth="1"/>
    <col min="13064" max="13064" width="4" style="2" bestFit="1" customWidth="1"/>
    <col min="13065" max="13065" width="6.7109375" style="2" bestFit="1" customWidth="1"/>
    <col min="13066" max="13288" width="9.140625" style="2"/>
    <col min="13289" max="13289" width="20.42578125" style="2" customWidth="1"/>
    <col min="13290" max="13290" width="17.140625" style="2" customWidth="1"/>
    <col min="13291" max="13292" width="9.140625" style="2"/>
    <col min="13293" max="13293" width="3.28515625" style="2" customWidth="1"/>
    <col min="13294" max="13294" width="12.140625" style="2" customWidth="1"/>
    <col min="13295" max="13295" width="9.140625" style="2"/>
    <col min="13296" max="13296" width="9.28515625" style="2" bestFit="1" customWidth="1"/>
    <col min="13297" max="13297" width="9.140625" style="2"/>
    <col min="13298" max="13298" width="16.5703125" style="2" customWidth="1"/>
    <col min="13299" max="13299" width="4" style="2" bestFit="1" customWidth="1"/>
    <col min="13300" max="13300" width="3" style="2" bestFit="1" customWidth="1"/>
    <col min="13301" max="13301" width="5" style="2" bestFit="1" customWidth="1"/>
    <col min="13302" max="13302" width="4" style="2" bestFit="1" customWidth="1"/>
    <col min="13303" max="13304" width="3" style="2" bestFit="1" customWidth="1"/>
    <col min="13305" max="13311" width="4" style="2" bestFit="1" customWidth="1"/>
    <col min="13312" max="13312" width="5" style="2" bestFit="1" customWidth="1"/>
    <col min="13313" max="13313" width="4" style="2" bestFit="1" customWidth="1"/>
    <col min="13314" max="13314" width="3" style="2" bestFit="1" customWidth="1"/>
    <col min="13315" max="13315" width="5" style="2" bestFit="1" customWidth="1"/>
    <col min="13316" max="13318" width="4" style="2" bestFit="1" customWidth="1"/>
    <col min="13319" max="13319" width="5" style="2" bestFit="1" customWidth="1"/>
    <col min="13320" max="13320" width="4" style="2" bestFit="1" customWidth="1"/>
    <col min="13321" max="13321" width="6.7109375" style="2" bestFit="1" customWidth="1"/>
    <col min="13322" max="13544" width="9.140625" style="2"/>
    <col min="13545" max="13545" width="20.42578125" style="2" customWidth="1"/>
    <col min="13546" max="13546" width="17.140625" style="2" customWidth="1"/>
    <col min="13547" max="13548" width="9.140625" style="2"/>
    <col min="13549" max="13549" width="3.28515625" style="2" customWidth="1"/>
    <col min="13550" max="13550" width="12.140625" style="2" customWidth="1"/>
    <col min="13551" max="13551" width="9.140625" style="2"/>
    <col min="13552" max="13552" width="9.28515625" style="2" bestFit="1" customWidth="1"/>
    <col min="13553" max="13553" width="9.140625" style="2"/>
    <col min="13554" max="13554" width="16.5703125" style="2" customWidth="1"/>
    <col min="13555" max="13555" width="4" style="2" bestFit="1" customWidth="1"/>
    <col min="13556" max="13556" width="3" style="2" bestFit="1" customWidth="1"/>
    <col min="13557" max="13557" width="5" style="2" bestFit="1" customWidth="1"/>
    <col min="13558" max="13558" width="4" style="2" bestFit="1" customWidth="1"/>
    <col min="13559" max="13560" width="3" style="2" bestFit="1" customWidth="1"/>
    <col min="13561" max="13567" width="4" style="2" bestFit="1" customWidth="1"/>
    <col min="13568" max="13568" width="5" style="2" bestFit="1" customWidth="1"/>
    <col min="13569" max="13569" width="4" style="2" bestFit="1" customWidth="1"/>
    <col min="13570" max="13570" width="3" style="2" bestFit="1" customWidth="1"/>
    <col min="13571" max="13571" width="5" style="2" bestFit="1" customWidth="1"/>
    <col min="13572" max="13574" width="4" style="2" bestFit="1" customWidth="1"/>
    <col min="13575" max="13575" width="5" style="2" bestFit="1" customWidth="1"/>
    <col min="13576" max="13576" width="4" style="2" bestFit="1" customWidth="1"/>
    <col min="13577" max="13577" width="6.7109375" style="2" bestFit="1" customWidth="1"/>
    <col min="13578" max="13800" width="9.140625" style="2"/>
    <col min="13801" max="13801" width="20.42578125" style="2" customWidth="1"/>
    <col min="13802" max="13802" width="17.140625" style="2" customWidth="1"/>
    <col min="13803" max="13804" width="9.140625" style="2"/>
    <col min="13805" max="13805" width="3.28515625" style="2" customWidth="1"/>
    <col min="13806" max="13806" width="12.140625" style="2" customWidth="1"/>
    <col min="13807" max="13807" width="9.140625" style="2"/>
    <col min="13808" max="13808" width="9.28515625" style="2" bestFit="1" customWidth="1"/>
    <col min="13809" max="13809" width="9.140625" style="2"/>
    <col min="13810" max="13810" width="16.5703125" style="2" customWidth="1"/>
    <col min="13811" max="13811" width="4" style="2" bestFit="1" customWidth="1"/>
    <col min="13812" max="13812" width="3" style="2" bestFit="1" customWidth="1"/>
    <col min="13813" max="13813" width="5" style="2" bestFit="1" customWidth="1"/>
    <col min="13814" max="13814" width="4" style="2" bestFit="1" customWidth="1"/>
    <col min="13815" max="13816" width="3" style="2" bestFit="1" customWidth="1"/>
    <col min="13817" max="13823" width="4" style="2" bestFit="1" customWidth="1"/>
    <col min="13824" max="13824" width="5" style="2" bestFit="1" customWidth="1"/>
    <col min="13825" max="13825" width="4" style="2" bestFit="1" customWidth="1"/>
    <col min="13826" max="13826" width="3" style="2" bestFit="1" customWidth="1"/>
    <col min="13827" max="13827" width="5" style="2" bestFit="1" customWidth="1"/>
    <col min="13828" max="13830" width="4" style="2" bestFit="1" customWidth="1"/>
    <col min="13831" max="13831" width="5" style="2" bestFit="1" customWidth="1"/>
    <col min="13832" max="13832" width="4" style="2" bestFit="1" customWidth="1"/>
    <col min="13833" max="13833" width="6.7109375" style="2" bestFit="1" customWidth="1"/>
    <col min="13834" max="14056" width="9.140625" style="2"/>
    <col min="14057" max="14057" width="20.42578125" style="2" customWidth="1"/>
    <col min="14058" max="14058" width="17.140625" style="2" customWidth="1"/>
    <col min="14059" max="14060" width="9.140625" style="2"/>
    <col min="14061" max="14061" width="3.28515625" style="2" customWidth="1"/>
    <col min="14062" max="14062" width="12.140625" style="2" customWidth="1"/>
    <col min="14063" max="14063" width="9.140625" style="2"/>
    <col min="14064" max="14064" width="9.28515625" style="2" bestFit="1" customWidth="1"/>
    <col min="14065" max="14065" width="9.140625" style="2"/>
    <col min="14066" max="14066" width="16.5703125" style="2" customWidth="1"/>
    <col min="14067" max="14067" width="4" style="2" bestFit="1" customWidth="1"/>
    <col min="14068" max="14068" width="3" style="2" bestFit="1" customWidth="1"/>
    <col min="14069" max="14069" width="5" style="2" bestFit="1" customWidth="1"/>
    <col min="14070" max="14070" width="4" style="2" bestFit="1" customWidth="1"/>
    <col min="14071" max="14072" width="3" style="2" bestFit="1" customWidth="1"/>
    <col min="14073" max="14079" width="4" style="2" bestFit="1" customWidth="1"/>
    <col min="14080" max="14080" width="5" style="2" bestFit="1" customWidth="1"/>
    <col min="14081" max="14081" width="4" style="2" bestFit="1" customWidth="1"/>
    <col min="14082" max="14082" width="3" style="2" bestFit="1" customWidth="1"/>
    <col min="14083" max="14083" width="5" style="2" bestFit="1" customWidth="1"/>
    <col min="14084" max="14086" width="4" style="2" bestFit="1" customWidth="1"/>
    <col min="14087" max="14087" width="5" style="2" bestFit="1" customWidth="1"/>
    <col min="14088" max="14088" width="4" style="2" bestFit="1" customWidth="1"/>
    <col min="14089" max="14089" width="6.7109375" style="2" bestFit="1" customWidth="1"/>
    <col min="14090" max="14312" width="9.140625" style="2"/>
    <col min="14313" max="14313" width="20.42578125" style="2" customWidth="1"/>
    <col min="14314" max="14314" width="17.140625" style="2" customWidth="1"/>
    <col min="14315" max="14316" width="9.140625" style="2"/>
    <col min="14317" max="14317" width="3.28515625" style="2" customWidth="1"/>
    <col min="14318" max="14318" width="12.140625" style="2" customWidth="1"/>
    <col min="14319" max="14319" width="9.140625" style="2"/>
    <col min="14320" max="14320" width="9.28515625" style="2" bestFit="1" customWidth="1"/>
    <col min="14321" max="14321" width="9.140625" style="2"/>
    <col min="14322" max="14322" width="16.5703125" style="2" customWidth="1"/>
    <col min="14323" max="14323" width="4" style="2" bestFit="1" customWidth="1"/>
    <col min="14324" max="14324" width="3" style="2" bestFit="1" customWidth="1"/>
    <col min="14325" max="14325" width="5" style="2" bestFit="1" customWidth="1"/>
    <col min="14326" max="14326" width="4" style="2" bestFit="1" customWidth="1"/>
    <col min="14327" max="14328" width="3" style="2" bestFit="1" customWidth="1"/>
    <col min="14329" max="14335" width="4" style="2" bestFit="1" customWidth="1"/>
    <col min="14336" max="14336" width="5" style="2" bestFit="1" customWidth="1"/>
    <col min="14337" max="14337" width="4" style="2" bestFit="1" customWidth="1"/>
    <col min="14338" max="14338" width="3" style="2" bestFit="1" customWidth="1"/>
    <col min="14339" max="14339" width="5" style="2" bestFit="1" customWidth="1"/>
    <col min="14340" max="14342" width="4" style="2" bestFit="1" customWidth="1"/>
    <col min="14343" max="14343" width="5" style="2" bestFit="1" customWidth="1"/>
    <col min="14344" max="14344" width="4" style="2" bestFit="1" customWidth="1"/>
    <col min="14345" max="14345" width="6.7109375" style="2" bestFit="1" customWidth="1"/>
    <col min="14346" max="14568" width="9.140625" style="2"/>
    <col min="14569" max="14569" width="20.42578125" style="2" customWidth="1"/>
    <col min="14570" max="14570" width="17.140625" style="2" customWidth="1"/>
    <col min="14571" max="14572" width="9.140625" style="2"/>
    <col min="14573" max="14573" width="3.28515625" style="2" customWidth="1"/>
    <col min="14574" max="14574" width="12.140625" style="2" customWidth="1"/>
    <col min="14575" max="14575" width="9.140625" style="2"/>
    <col min="14576" max="14576" width="9.28515625" style="2" bestFit="1" customWidth="1"/>
    <col min="14577" max="14577" width="9.140625" style="2"/>
    <col min="14578" max="14578" width="16.5703125" style="2" customWidth="1"/>
    <col min="14579" max="14579" width="4" style="2" bestFit="1" customWidth="1"/>
    <col min="14580" max="14580" width="3" style="2" bestFit="1" customWidth="1"/>
    <col min="14581" max="14581" width="5" style="2" bestFit="1" customWidth="1"/>
    <col min="14582" max="14582" width="4" style="2" bestFit="1" customWidth="1"/>
    <col min="14583" max="14584" width="3" style="2" bestFit="1" customWidth="1"/>
    <col min="14585" max="14591" width="4" style="2" bestFit="1" customWidth="1"/>
    <col min="14592" max="14592" width="5" style="2" bestFit="1" customWidth="1"/>
    <col min="14593" max="14593" width="4" style="2" bestFit="1" customWidth="1"/>
    <col min="14594" max="14594" width="3" style="2" bestFit="1" customWidth="1"/>
    <col min="14595" max="14595" width="5" style="2" bestFit="1" customWidth="1"/>
    <col min="14596" max="14598" width="4" style="2" bestFit="1" customWidth="1"/>
    <col min="14599" max="14599" width="5" style="2" bestFit="1" customWidth="1"/>
    <col min="14600" max="14600" width="4" style="2" bestFit="1" customWidth="1"/>
    <col min="14601" max="14601" width="6.7109375" style="2" bestFit="1" customWidth="1"/>
    <col min="14602" max="14824" width="9.140625" style="2"/>
    <col min="14825" max="14825" width="20.42578125" style="2" customWidth="1"/>
    <col min="14826" max="14826" width="17.140625" style="2" customWidth="1"/>
    <col min="14827" max="14828" width="9.140625" style="2"/>
    <col min="14829" max="14829" width="3.28515625" style="2" customWidth="1"/>
    <col min="14830" max="14830" width="12.140625" style="2" customWidth="1"/>
    <col min="14831" max="14831" width="9.140625" style="2"/>
    <col min="14832" max="14832" width="9.28515625" style="2" bestFit="1" customWidth="1"/>
    <col min="14833" max="14833" width="9.140625" style="2"/>
    <col min="14834" max="14834" width="16.5703125" style="2" customWidth="1"/>
    <col min="14835" max="14835" width="4" style="2" bestFit="1" customWidth="1"/>
    <col min="14836" max="14836" width="3" style="2" bestFit="1" customWidth="1"/>
    <col min="14837" max="14837" width="5" style="2" bestFit="1" customWidth="1"/>
    <col min="14838" max="14838" width="4" style="2" bestFit="1" customWidth="1"/>
    <col min="14839" max="14840" width="3" style="2" bestFit="1" customWidth="1"/>
    <col min="14841" max="14847" width="4" style="2" bestFit="1" customWidth="1"/>
    <col min="14848" max="14848" width="5" style="2" bestFit="1" customWidth="1"/>
    <col min="14849" max="14849" width="4" style="2" bestFit="1" customWidth="1"/>
    <col min="14850" max="14850" width="3" style="2" bestFit="1" customWidth="1"/>
    <col min="14851" max="14851" width="5" style="2" bestFit="1" customWidth="1"/>
    <col min="14852" max="14854" width="4" style="2" bestFit="1" customWidth="1"/>
    <col min="14855" max="14855" width="5" style="2" bestFit="1" customWidth="1"/>
    <col min="14856" max="14856" width="4" style="2" bestFit="1" customWidth="1"/>
    <col min="14857" max="14857" width="6.7109375" style="2" bestFit="1" customWidth="1"/>
    <col min="14858" max="15080" width="9.140625" style="2"/>
    <col min="15081" max="15081" width="20.42578125" style="2" customWidth="1"/>
    <col min="15082" max="15082" width="17.140625" style="2" customWidth="1"/>
    <col min="15083" max="15084" width="9.140625" style="2"/>
    <col min="15085" max="15085" width="3.28515625" style="2" customWidth="1"/>
    <col min="15086" max="15086" width="12.140625" style="2" customWidth="1"/>
    <col min="15087" max="15087" width="9.140625" style="2"/>
    <col min="15088" max="15088" width="9.28515625" style="2" bestFit="1" customWidth="1"/>
    <col min="15089" max="15089" width="9.140625" style="2"/>
    <col min="15090" max="15090" width="16.5703125" style="2" customWidth="1"/>
    <col min="15091" max="15091" width="4" style="2" bestFit="1" customWidth="1"/>
    <col min="15092" max="15092" width="3" style="2" bestFit="1" customWidth="1"/>
    <col min="15093" max="15093" width="5" style="2" bestFit="1" customWidth="1"/>
    <col min="15094" max="15094" width="4" style="2" bestFit="1" customWidth="1"/>
    <col min="15095" max="15096" width="3" style="2" bestFit="1" customWidth="1"/>
    <col min="15097" max="15103" width="4" style="2" bestFit="1" customWidth="1"/>
    <col min="15104" max="15104" width="5" style="2" bestFit="1" customWidth="1"/>
    <col min="15105" max="15105" width="4" style="2" bestFit="1" customWidth="1"/>
    <col min="15106" max="15106" width="3" style="2" bestFit="1" customWidth="1"/>
    <col min="15107" max="15107" width="5" style="2" bestFit="1" customWidth="1"/>
    <col min="15108" max="15110" width="4" style="2" bestFit="1" customWidth="1"/>
    <col min="15111" max="15111" width="5" style="2" bestFit="1" customWidth="1"/>
    <col min="15112" max="15112" width="4" style="2" bestFit="1" customWidth="1"/>
    <col min="15113" max="15113" width="6.7109375" style="2" bestFit="1" customWidth="1"/>
    <col min="15114" max="15336" width="9.140625" style="2"/>
    <col min="15337" max="15337" width="20.42578125" style="2" customWidth="1"/>
    <col min="15338" max="15338" width="17.140625" style="2" customWidth="1"/>
    <col min="15339" max="15340" width="9.140625" style="2"/>
    <col min="15341" max="15341" width="3.28515625" style="2" customWidth="1"/>
    <col min="15342" max="15342" width="12.140625" style="2" customWidth="1"/>
    <col min="15343" max="15343" width="9.140625" style="2"/>
    <col min="15344" max="15344" width="9.28515625" style="2" bestFit="1" customWidth="1"/>
    <col min="15345" max="15345" width="9.140625" style="2"/>
    <col min="15346" max="15346" width="16.5703125" style="2" customWidth="1"/>
    <col min="15347" max="15347" width="4" style="2" bestFit="1" customWidth="1"/>
    <col min="15348" max="15348" width="3" style="2" bestFit="1" customWidth="1"/>
    <col min="15349" max="15349" width="5" style="2" bestFit="1" customWidth="1"/>
    <col min="15350" max="15350" width="4" style="2" bestFit="1" customWidth="1"/>
    <col min="15351" max="15352" width="3" style="2" bestFit="1" customWidth="1"/>
    <col min="15353" max="15359" width="4" style="2" bestFit="1" customWidth="1"/>
    <col min="15360" max="15360" width="5" style="2" bestFit="1" customWidth="1"/>
    <col min="15361" max="15361" width="4" style="2" bestFit="1" customWidth="1"/>
    <col min="15362" max="15362" width="3" style="2" bestFit="1" customWidth="1"/>
    <col min="15363" max="15363" width="5" style="2" bestFit="1" customWidth="1"/>
    <col min="15364" max="15366" width="4" style="2" bestFit="1" customWidth="1"/>
    <col min="15367" max="15367" width="5" style="2" bestFit="1" customWidth="1"/>
    <col min="15368" max="15368" width="4" style="2" bestFit="1" customWidth="1"/>
    <col min="15369" max="15369" width="6.7109375" style="2" bestFit="1" customWidth="1"/>
    <col min="15370" max="15592" width="9.140625" style="2"/>
    <col min="15593" max="15593" width="20.42578125" style="2" customWidth="1"/>
    <col min="15594" max="15594" width="17.140625" style="2" customWidth="1"/>
    <col min="15595" max="15596" width="9.140625" style="2"/>
    <col min="15597" max="15597" width="3.28515625" style="2" customWidth="1"/>
    <col min="15598" max="15598" width="12.140625" style="2" customWidth="1"/>
    <col min="15599" max="15599" width="9.140625" style="2"/>
    <col min="15600" max="15600" width="9.28515625" style="2" bestFit="1" customWidth="1"/>
    <col min="15601" max="15601" width="9.140625" style="2"/>
    <col min="15602" max="15602" width="16.5703125" style="2" customWidth="1"/>
    <col min="15603" max="15603" width="4" style="2" bestFit="1" customWidth="1"/>
    <col min="15604" max="15604" width="3" style="2" bestFit="1" customWidth="1"/>
    <col min="15605" max="15605" width="5" style="2" bestFit="1" customWidth="1"/>
    <col min="15606" max="15606" width="4" style="2" bestFit="1" customWidth="1"/>
    <col min="15607" max="15608" width="3" style="2" bestFit="1" customWidth="1"/>
    <col min="15609" max="15615" width="4" style="2" bestFit="1" customWidth="1"/>
    <col min="15616" max="15616" width="5" style="2" bestFit="1" customWidth="1"/>
    <col min="15617" max="15617" width="4" style="2" bestFit="1" customWidth="1"/>
    <col min="15618" max="15618" width="3" style="2" bestFit="1" customWidth="1"/>
    <col min="15619" max="15619" width="5" style="2" bestFit="1" customWidth="1"/>
    <col min="15620" max="15622" width="4" style="2" bestFit="1" customWidth="1"/>
    <col min="15623" max="15623" width="5" style="2" bestFit="1" customWidth="1"/>
    <col min="15624" max="15624" width="4" style="2" bestFit="1" customWidth="1"/>
    <col min="15625" max="15625" width="6.7109375" style="2" bestFit="1" customWidth="1"/>
    <col min="15626" max="15848" width="9.140625" style="2"/>
    <col min="15849" max="15849" width="20.42578125" style="2" customWidth="1"/>
    <col min="15850" max="15850" width="17.140625" style="2" customWidth="1"/>
    <col min="15851" max="15852" width="9.140625" style="2"/>
    <col min="15853" max="15853" width="3.28515625" style="2" customWidth="1"/>
    <col min="15854" max="15854" width="12.140625" style="2" customWidth="1"/>
    <col min="15855" max="15855" width="9.140625" style="2"/>
    <col min="15856" max="15856" width="9.28515625" style="2" bestFit="1" customWidth="1"/>
    <col min="15857" max="15857" width="9.140625" style="2"/>
    <col min="15858" max="15858" width="16.5703125" style="2" customWidth="1"/>
    <col min="15859" max="15859" width="4" style="2" bestFit="1" customWidth="1"/>
    <col min="15860" max="15860" width="3" style="2" bestFit="1" customWidth="1"/>
    <col min="15861" max="15861" width="5" style="2" bestFit="1" customWidth="1"/>
    <col min="15862" max="15862" width="4" style="2" bestFit="1" customWidth="1"/>
    <col min="15863" max="15864" width="3" style="2" bestFit="1" customWidth="1"/>
    <col min="15865" max="15871" width="4" style="2" bestFit="1" customWidth="1"/>
    <col min="15872" max="15872" width="5" style="2" bestFit="1" customWidth="1"/>
    <col min="15873" max="15873" width="4" style="2" bestFit="1" customWidth="1"/>
    <col min="15874" max="15874" width="3" style="2" bestFit="1" customWidth="1"/>
    <col min="15875" max="15875" width="5" style="2" bestFit="1" customWidth="1"/>
    <col min="15876" max="15878" width="4" style="2" bestFit="1" customWidth="1"/>
    <col min="15879" max="15879" width="5" style="2" bestFit="1" customWidth="1"/>
    <col min="15880" max="15880" width="4" style="2" bestFit="1" customWidth="1"/>
    <col min="15881" max="15881" width="6.7109375" style="2" bestFit="1" customWidth="1"/>
    <col min="15882" max="16104" width="9.140625" style="2"/>
    <col min="16105" max="16105" width="20.42578125" style="2" customWidth="1"/>
    <col min="16106" max="16106" width="17.140625" style="2" customWidth="1"/>
    <col min="16107" max="16108" width="9.140625" style="2"/>
    <col min="16109" max="16109" width="3.28515625" style="2" customWidth="1"/>
    <col min="16110" max="16110" width="12.140625" style="2" customWidth="1"/>
    <col min="16111" max="16111" width="9.140625" style="2"/>
    <col min="16112" max="16112" width="9.28515625" style="2" bestFit="1" customWidth="1"/>
    <col min="16113" max="16113" width="9.140625" style="2"/>
    <col min="16114" max="16114" width="16.5703125" style="2" customWidth="1"/>
    <col min="16115" max="16115" width="4" style="2" bestFit="1" customWidth="1"/>
    <col min="16116" max="16116" width="3" style="2" bestFit="1" customWidth="1"/>
    <col min="16117" max="16117" width="5" style="2" bestFit="1" customWidth="1"/>
    <col min="16118" max="16118" width="4" style="2" bestFit="1" customWidth="1"/>
    <col min="16119" max="16120" width="3" style="2" bestFit="1" customWidth="1"/>
    <col min="16121" max="16127" width="4" style="2" bestFit="1" customWidth="1"/>
    <col min="16128" max="16128" width="5" style="2" bestFit="1" customWidth="1"/>
    <col min="16129" max="16129" width="4" style="2" bestFit="1" customWidth="1"/>
    <col min="16130" max="16130" width="3" style="2" bestFit="1" customWidth="1"/>
    <col min="16131" max="16131" width="5" style="2" bestFit="1" customWidth="1"/>
    <col min="16132" max="16134" width="4" style="2" bestFit="1" customWidth="1"/>
    <col min="16135" max="16135" width="5" style="2" bestFit="1" customWidth="1"/>
    <col min="16136" max="16136" width="4" style="2" bestFit="1" customWidth="1"/>
    <col min="16137" max="16137" width="6.7109375" style="2" bestFit="1" customWidth="1"/>
    <col min="16138" max="16384" width="9.140625" style="2"/>
  </cols>
  <sheetData>
    <row r="1" spans="1:8" x14ac:dyDescent="0.2">
      <c r="A1" s="1" t="s">
        <v>361</v>
      </c>
    </row>
    <row r="2" spans="1:8" x14ac:dyDescent="0.2">
      <c r="A2" s="69" t="s">
        <v>306</v>
      </c>
      <c r="C2" s="4"/>
    </row>
    <row r="3" spans="1:8" ht="13.5" thickBot="1" x14ac:dyDescent="0.25"/>
    <row r="4" spans="1:8" ht="13.5" x14ac:dyDescent="0.25">
      <c r="A4" s="317" t="s">
        <v>110</v>
      </c>
      <c r="B4" s="87" t="s">
        <v>111</v>
      </c>
      <c r="C4" s="339" t="s">
        <v>112</v>
      </c>
      <c r="D4" s="339" t="s">
        <v>113</v>
      </c>
      <c r="E4" s="317"/>
      <c r="F4" s="87" t="s">
        <v>114</v>
      </c>
      <c r="G4" s="339" t="s">
        <v>112</v>
      </c>
      <c r="H4" s="339" t="s">
        <v>113</v>
      </c>
    </row>
    <row r="5" spans="1:8" ht="14.25" thickBot="1" x14ac:dyDescent="0.3">
      <c r="A5" s="318"/>
      <c r="B5" s="88" t="s">
        <v>116</v>
      </c>
      <c r="C5" s="340"/>
      <c r="D5" s="340"/>
      <c r="E5" s="318"/>
      <c r="F5" s="88" t="s">
        <v>116</v>
      </c>
      <c r="G5" s="340"/>
      <c r="H5" s="340"/>
    </row>
    <row r="6" spans="1:8" ht="14.25" thickBot="1" x14ac:dyDescent="0.3">
      <c r="A6" s="11" t="s">
        <v>11</v>
      </c>
      <c r="B6" s="11" t="s">
        <v>121</v>
      </c>
      <c r="C6" s="9">
        <v>603</v>
      </c>
      <c r="D6" s="201">
        <v>3.8636509258665983</v>
      </c>
      <c r="E6" s="11"/>
      <c r="F6" s="11" t="s">
        <v>119</v>
      </c>
      <c r="G6" s="9">
        <v>503</v>
      </c>
      <c r="H6" s="201">
        <v>3.3256198347107442</v>
      </c>
    </row>
    <row r="7" spans="1:8" ht="14.25" thickBot="1" x14ac:dyDescent="0.3">
      <c r="A7" s="11" t="s">
        <v>79</v>
      </c>
      <c r="B7" s="11" t="s">
        <v>307</v>
      </c>
      <c r="C7" s="9">
        <v>11</v>
      </c>
      <c r="D7" s="201">
        <v>2.2964509394572024</v>
      </c>
      <c r="E7" s="11"/>
      <c r="F7" s="11" t="s">
        <v>309</v>
      </c>
      <c r="G7" s="9">
        <v>14</v>
      </c>
      <c r="H7" s="201">
        <v>3.3254156769596199</v>
      </c>
    </row>
    <row r="8" spans="1:8" ht="14.25" thickBot="1" x14ac:dyDescent="0.3">
      <c r="A8" s="11" t="s">
        <v>12</v>
      </c>
      <c r="B8" s="11" t="s">
        <v>121</v>
      </c>
      <c r="C8" s="14">
        <v>1430</v>
      </c>
      <c r="D8" s="201">
        <v>3.5487393289656541</v>
      </c>
      <c r="E8" s="11"/>
      <c r="F8" s="11" t="s">
        <v>119</v>
      </c>
      <c r="G8" s="14">
        <v>1207</v>
      </c>
      <c r="H8" s="201">
        <v>3.1958271552637156</v>
      </c>
    </row>
    <row r="9" spans="1:8" ht="14.25" thickBot="1" x14ac:dyDescent="0.3">
      <c r="A9" s="12" t="s">
        <v>41</v>
      </c>
      <c r="B9" s="12" t="s">
        <v>194</v>
      </c>
      <c r="C9" s="70">
        <v>56</v>
      </c>
      <c r="D9" s="201">
        <v>2.028250633828323</v>
      </c>
      <c r="E9" s="11"/>
      <c r="F9" s="12" t="s">
        <v>195</v>
      </c>
      <c r="G9" s="70">
        <v>67</v>
      </c>
      <c r="H9" s="201">
        <v>2.5878717651602932</v>
      </c>
    </row>
    <row r="10" spans="1:8" ht="14.25" thickBot="1" x14ac:dyDescent="0.3">
      <c r="A10" s="12" t="s">
        <v>13</v>
      </c>
      <c r="B10" s="11" t="s">
        <v>121</v>
      </c>
      <c r="C10" s="70">
        <v>72</v>
      </c>
      <c r="D10" s="201">
        <v>3.119584055459272</v>
      </c>
      <c r="E10" s="11"/>
      <c r="F10" s="12" t="s">
        <v>119</v>
      </c>
      <c r="G10" s="70">
        <v>53</v>
      </c>
      <c r="H10" s="201">
        <v>2.4245196706312901</v>
      </c>
    </row>
    <row r="11" spans="1:8" ht="14.25" thickBot="1" x14ac:dyDescent="0.3">
      <c r="A11" s="11" t="s">
        <v>15</v>
      </c>
      <c r="B11" s="11" t="s">
        <v>121</v>
      </c>
      <c r="C11" s="9">
        <v>664</v>
      </c>
      <c r="D11" s="201">
        <v>3.5449255245315254</v>
      </c>
      <c r="E11" s="11"/>
      <c r="F11" s="11" t="s">
        <v>119</v>
      </c>
      <c r="G11" s="9">
        <v>583</v>
      </c>
      <c r="H11" s="201">
        <v>3.3170232134729174</v>
      </c>
    </row>
    <row r="12" spans="1:8" ht="14.25" thickBot="1" x14ac:dyDescent="0.3">
      <c r="A12" s="11" t="s">
        <v>16</v>
      </c>
      <c r="B12" s="11" t="s">
        <v>121</v>
      </c>
      <c r="C12" s="9">
        <v>136</v>
      </c>
      <c r="D12" s="201">
        <v>3.2969696969696969</v>
      </c>
      <c r="E12" s="11"/>
      <c r="F12" s="11" t="s">
        <v>119</v>
      </c>
      <c r="G12" s="9">
        <v>111</v>
      </c>
      <c r="H12" s="201">
        <v>2.7826522938079723</v>
      </c>
    </row>
    <row r="13" spans="1:8" ht="14.25" thickBot="1" x14ac:dyDescent="0.3">
      <c r="A13" s="11" t="s">
        <v>17</v>
      </c>
      <c r="B13" s="11" t="s">
        <v>121</v>
      </c>
      <c r="C13" s="9">
        <v>177</v>
      </c>
      <c r="D13" s="201">
        <v>3.5909920876445525</v>
      </c>
      <c r="E13" s="11"/>
      <c r="F13" s="11" t="s">
        <v>119</v>
      </c>
      <c r="G13" s="9">
        <v>145</v>
      </c>
      <c r="H13" s="201">
        <v>3.1256736365596032</v>
      </c>
    </row>
    <row r="14" spans="1:8" ht="14.25" thickBot="1" x14ac:dyDescent="0.3">
      <c r="A14" s="11" t="s">
        <v>33</v>
      </c>
      <c r="B14" s="11" t="s">
        <v>121</v>
      </c>
      <c r="C14" s="9">
        <v>542</v>
      </c>
      <c r="D14" s="201">
        <v>3.1731163280838359</v>
      </c>
      <c r="E14" s="11"/>
      <c r="F14" s="11" t="s">
        <v>119</v>
      </c>
      <c r="G14" s="9">
        <v>549</v>
      </c>
      <c r="H14" s="201">
        <v>3.4500094262552627</v>
      </c>
    </row>
    <row r="15" spans="1:8" ht="14.25" thickBot="1" x14ac:dyDescent="0.3">
      <c r="A15" s="11" t="s">
        <v>18</v>
      </c>
      <c r="B15" s="11" t="s">
        <v>129</v>
      </c>
      <c r="C15" s="9">
        <v>490</v>
      </c>
      <c r="D15" s="201">
        <v>3.6417688591601634</v>
      </c>
      <c r="E15" s="11"/>
      <c r="F15" s="11" t="s">
        <v>119</v>
      </c>
      <c r="G15" s="9">
        <v>379</v>
      </c>
      <c r="H15" s="201">
        <v>3.0031695721077654</v>
      </c>
    </row>
    <row r="16" spans="1:8" ht="14.25" thickBot="1" x14ac:dyDescent="0.3">
      <c r="A16" s="11" t="s">
        <v>19</v>
      </c>
      <c r="B16" s="11" t="s">
        <v>129</v>
      </c>
      <c r="C16" s="9">
        <v>122</v>
      </c>
      <c r="D16" s="201">
        <v>3.9015030380556448</v>
      </c>
      <c r="E16" s="11"/>
      <c r="F16" s="11" t="s">
        <v>119</v>
      </c>
      <c r="G16" s="9">
        <v>123</v>
      </c>
      <c r="H16" s="201">
        <v>4.1109625668449192</v>
      </c>
    </row>
    <row r="17" spans="1:8" ht="14.25" thickBot="1" x14ac:dyDescent="0.3">
      <c r="A17" s="11" t="s">
        <v>20</v>
      </c>
      <c r="B17" s="11" t="s">
        <v>121</v>
      </c>
      <c r="C17" s="9">
        <v>192</v>
      </c>
      <c r="D17" s="201">
        <v>3.5049288061336252</v>
      </c>
      <c r="E17" s="11"/>
      <c r="F17" s="11" t="s">
        <v>119</v>
      </c>
      <c r="G17" s="9">
        <v>161</v>
      </c>
      <c r="H17" s="201">
        <v>3.1111111111111112</v>
      </c>
    </row>
    <row r="18" spans="1:8" ht="14.25" thickBot="1" x14ac:dyDescent="0.3">
      <c r="A18" s="11" t="s">
        <v>21</v>
      </c>
      <c r="B18" s="11" t="s">
        <v>121</v>
      </c>
      <c r="C18" s="14">
        <v>884</v>
      </c>
      <c r="D18" s="201">
        <v>3.9021806303522553</v>
      </c>
      <c r="E18" s="11"/>
      <c r="F18" s="11" t="s">
        <v>119</v>
      </c>
      <c r="G18" s="14">
        <v>750</v>
      </c>
      <c r="H18" s="201">
        <v>3.5196395889060961</v>
      </c>
    </row>
    <row r="19" spans="1:8" ht="14.25" thickBot="1" x14ac:dyDescent="0.3">
      <c r="A19" s="11" t="s">
        <v>22</v>
      </c>
      <c r="B19" s="11" t="s">
        <v>118</v>
      </c>
      <c r="C19" s="9">
        <v>181</v>
      </c>
      <c r="D19" s="201">
        <v>3.7489643744821874</v>
      </c>
      <c r="E19" s="11"/>
      <c r="F19" s="71" t="s">
        <v>119</v>
      </c>
      <c r="G19" s="72">
        <v>152</v>
      </c>
      <c r="H19" s="201">
        <v>3.356149260322367</v>
      </c>
    </row>
    <row r="20" spans="1:8" ht="14.25" thickBot="1" x14ac:dyDescent="0.3">
      <c r="A20" s="11" t="s">
        <v>23</v>
      </c>
      <c r="B20" s="11" t="s">
        <v>308</v>
      </c>
      <c r="C20" s="9">
        <v>53</v>
      </c>
      <c r="D20" s="201">
        <v>4.7704770477047704</v>
      </c>
      <c r="E20" s="11"/>
      <c r="F20" s="11" t="s">
        <v>310</v>
      </c>
      <c r="G20" s="72">
        <v>33</v>
      </c>
      <c r="H20" s="201">
        <v>3.3639143730886847</v>
      </c>
    </row>
    <row r="21" spans="1:8" ht="14.25" thickBot="1" x14ac:dyDescent="0.3">
      <c r="A21" s="11" t="s">
        <v>24</v>
      </c>
      <c r="B21" s="11" t="s">
        <v>118</v>
      </c>
      <c r="C21" s="14">
        <v>1339</v>
      </c>
      <c r="D21" s="201">
        <v>5.3425368072457413</v>
      </c>
      <c r="E21" s="11"/>
      <c r="F21" s="71" t="s">
        <v>133</v>
      </c>
      <c r="G21" s="72">
        <v>862</v>
      </c>
      <c r="H21" s="201">
        <v>3.6065436592611189</v>
      </c>
    </row>
    <row r="22" spans="1:8" ht="14.25" thickBot="1" x14ac:dyDescent="0.3">
      <c r="A22" s="11" t="s">
        <v>25</v>
      </c>
      <c r="B22" s="11" t="s">
        <v>118</v>
      </c>
      <c r="C22" s="9">
        <v>794</v>
      </c>
      <c r="D22" s="201">
        <v>5.3292167259547618</v>
      </c>
      <c r="E22" s="11"/>
      <c r="F22" s="71" t="s">
        <v>310</v>
      </c>
      <c r="G22" s="72">
        <v>506</v>
      </c>
      <c r="H22" s="201">
        <v>3.5354946897708217</v>
      </c>
    </row>
    <row r="23" spans="1:8" ht="14.25" customHeight="1" thickBot="1" x14ac:dyDescent="0.3">
      <c r="A23" s="11" t="s">
        <v>26</v>
      </c>
      <c r="B23" s="11" t="s">
        <v>118</v>
      </c>
      <c r="C23" s="9">
        <v>113</v>
      </c>
      <c r="D23" s="201">
        <v>5.4300816914944736</v>
      </c>
      <c r="E23" s="11"/>
      <c r="F23" s="71" t="s">
        <v>310</v>
      </c>
      <c r="G23" s="72">
        <v>67</v>
      </c>
      <c r="H23" s="201">
        <v>3.5524920466595971</v>
      </c>
    </row>
    <row r="24" spans="1:8" ht="14.25" thickBot="1" x14ac:dyDescent="0.3">
      <c r="A24" s="11" t="s">
        <v>27</v>
      </c>
      <c r="B24" s="11" t="s">
        <v>118</v>
      </c>
      <c r="C24" s="9">
        <v>512</v>
      </c>
      <c r="D24" s="201">
        <v>6.4096144216324475</v>
      </c>
      <c r="E24" s="11"/>
      <c r="F24" s="71" t="s">
        <v>119</v>
      </c>
      <c r="G24" s="72">
        <v>278</v>
      </c>
      <c r="H24" s="201">
        <v>3.6449455880424808</v>
      </c>
    </row>
    <row r="25" spans="1:8" ht="14.25" thickBot="1" x14ac:dyDescent="0.3">
      <c r="A25" s="11" t="s">
        <v>28</v>
      </c>
      <c r="B25" s="11" t="s">
        <v>181</v>
      </c>
      <c r="C25" s="14">
        <v>836</v>
      </c>
      <c r="D25" s="201">
        <v>3.9458158304620761</v>
      </c>
      <c r="E25" s="11"/>
      <c r="F25" s="71" t="s">
        <v>119</v>
      </c>
      <c r="G25" s="72">
        <v>744</v>
      </c>
      <c r="H25" s="201">
        <v>3.7428312707515849</v>
      </c>
    </row>
    <row r="26" spans="1:8" ht="14.25" thickBot="1" x14ac:dyDescent="0.3">
      <c r="A26" s="11" t="s">
        <v>29</v>
      </c>
      <c r="B26" s="11" t="s">
        <v>118</v>
      </c>
      <c r="C26" s="9">
        <v>191</v>
      </c>
      <c r="D26" s="201">
        <v>3.6879706507047691</v>
      </c>
      <c r="E26" s="11"/>
      <c r="F26" s="71" t="s">
        <v>119</v>
      </c>
      <c r="G26" s="72">
        <v>145</v>
      </c>
      <c r="H26" s="201">
        <v>2.9927760577915374</v>
      </c>
    </row>
    <row r="27" spans="1:8" ht="14.25" thickBot="1" x14ac:dyDescent="0.3">
      <c r="A27" s="13" t="s">
        <v>30</v>
      </c>
      <c r="B27" s="13" t="s">
        <v>118</v>
      </c>
      <c r="C27" s="73">
        <v>7209</v>
      </c>
      <c r="D27" s="202">
        <v>3.0891257118615743</v>
      </c>
      <c r="E27" s="13"/>
      <c r="F27" s="13" t="s">
        <v>119</v>
      </c>
      <c r="G27" s="73">
        <v>7173</v>
      </c>
      <c r="H27" s="202">
        <v>3.2565910442611266</v>
      </c>
    </row>
  </sheetData>
  <mergeCells count="6">
    <mergeCell ref="H4:H5"/>
    <mergeCell ref="A4:A5"/>
    <mergeCell ref="C4:C5"/>
    <mergeCell ref="D4:D5"/>
    <mergeCell ref="E4:E5"/>
    <mergeCell ref="G4:G5"/>
  </mergeCells>
  <pageMargins left="0.75" right="0.75" top="1" bottom="1" header="0.5" footer="0.5"/>
  <pageSetup paperSize="9" scale="96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23"/>
  <sheetViews>
    <sheetView workbookViewId="0">
      <selection activeCell="N20" sqref="N20"/>
    </sheetView>
  </sheetViews>
  <sheetFormatPr defaultRowHeight="15" x14ac:dyDescent="0.25"/>
  <cols>
    <col min="1" max="1" width="14.7109375" customWidth="1"/>
    <col min="5" max="5" width="2.140625" customWidth="1"/>
    <col min="6" max="6" width="13.42578125" customWidth="1"/>
    <col min="7" max="7" width="10.85546875" bestFit="1" customWidth="1"/>
  </cols>
  <sheetData>
    <row r="1" spans="1:9" ht="15.75" thickBot="1" x14ac:dyDescent="0.3">
      <c r="A1" s="1" t="s">
        <v>362</v>
      </c>
    </row>
    <row r="2" spans="1:9" ht="25.5" x14ac:dyDescent="0.25">
      <c r="A2" s="349" t="s">
        <v>151</v>
      </c>
      <c r="B2" s="74" t="s">
        <v>111</v>
      </c>
      <c r="C2" s="347" t="s">
        <v>112</v>
      </c>
      <c r="D2" s="347" t="s">
        <v>113</v>
      </c>
      <c r="E2" s="90"/>
      <c r="F2" s="349" t="s">
        <v>151</v>
      </c>
      <c r="G2" s="74" t="s">
        <v>114</v>
      </c>
      <c r="H2" s="347" t="s">
        <v>112</v>
      </c>
      <c r="I2" s="347" t="s">
        <v>113</v>
      </c>
    </row>
    <row r="3" spans="1:9" ht="26.25" thickBot="1" x14ac:dyDescent="0.3">
      <c r="A3" s="350"/>
      <c r="B3" s="75" t="s">
        <v>116</v>
      </c>
      <c r="C3" s="348"/>
      <c r="D3" s="348"/>
      <c r="E3" s="91"/>
      <c r="F3" s="350"/>
      <c r="G3" s="75" t="s">
        <v>116</v>
      </c>
      <c r="H3" s="348"/>
      <c r="I3" s="348"/>
    </row>
    <row r="4" spans="1:9" ht="15.75" thickBot="1" x14ac:dyDescent="0.3">
      <c r="A4" s="341" t="s">
        <v>152</v>
      </c>
      <c r="B4" s="197" t="s">
        <v>153</v>
      </c>
      <c r="C4" s="198">
        <v>168</v>
      </c>
      <c r="D4" s="203">
        <v>2.1855080005203589</v>
      </c>
      <c r="E4" s="199"/>
      <c r="F4" s="344" t="s">
        <v>152</v>
      </c>
      <c r="G4" s="197" t="s">
        <v>115</v>
      </c>
      <c r="H4" s="198">
        <v>177</v>
      </c>
      <c r="I4" s="203">
        <v>2.4088187261839957</v>
      </c>
    </row>
    <row r="5" spans="1:9" ht="15.75" thickBot="1" x14ac:dyDescent="0.3">
      <c r="A5" s="342"/>
      <c r="B5" s="197" t="s">
        <v>156</v>
      </c>
      <c r="C5" s="198">
        <v>112</v>
      </c>
      <c r="D5" s="203">
        <v>1.4570053336802395</v>
      </c>
      <c r="E5" s="199"/>
      <c r="F5" s="345"/>
      <c r="G5" s="197" t="s">
        <v>157</v>
      </c>
      <c r="H5" s="198">
        <v>131</v>
      </c>
      <c r="I5" s="203">
        <v>1.7827980402830703</v>
      </c>
    </row>
    <row r="6" spans="1:9" ht="15.75" thickBot="1" x14ac:dyDescent="0.3">
      <c r="A6" s="342"/>
      <c r="B6" s="197" t="s">
        <v>154</v>
      </c>
      <c r="C6" s="198">
        <v>109</v>
      </c>
      <c r="D6" s="203">
        <v>1.4179784050995186</v>
      </c>
      <c r="E6" s="199"/>
      <c r="F6" s="345"/>
      <c r="G6" s="197" t="s">
        <v>124</v>
      </c>
      <c r="H6" s="198">
        <v>70</v>
      </c>
      <c r="I6" s="203">
        <v>0.95264017419706049</v>
      </c>
    </row>
    <row r="7" spans="1:9" ht="15.75" thickBot="1" x14ac:dyDescent="0.3">
      <c r="A7" s="342"/>
      <c r="B7" s="197" t="s">
        <v>138</v>
      </c>
      <c r="C7" s="198">
        <v>104</v>
      </c>
      <c r="D7" s="203">
        <v>1.3529335241316509</v>
      </c>
      <c r="E7" s="199"/>
      <c r="F7" s="345"/>
      <c r="G7" s="197" t="s">
        <v>158</v>
      </c>
      <c r="H7" s="198">
        <v>66</v>
      </c>
      <c r="I7" s="203">
        <v>0.89820359281437123</v>
      </c>
    </row>
    <row r="8" spans="1:9" ht="15.75" thickBot="1" x14ac:dyDescent="0.3">
      <c r="A8" s="343"/>
      <c r="B8" s="197" t="s">
        <v>155</v>
      </c>
      <c r="C8" s="198">
        <v>80</v>
      </c>
      <c r="D8" s="203">
        <v>1.0407180954858852</v>
      </c>
      <c r="E8" s="199"/>
      <c r="F8" s="346"/>
      <c r="G8" s="197" t="s">
        <v>312</v>
      </c>
      <c r="H8" s="198">
        <v>59</v>
      </c>
      <c r="I8" s="203">
        <v>0.80293957539466521</v>
      </c>
    </row>
    <row r="9" spans="1:9" ht="15.75" thickBot="1" x14ac:dyDescent="0.3">
      <c r="A9" s="341" t="s">
        <v>159</v>
      </c>
      <c r="B9" s="197" t="s">
        <v>160</v>
      </c>
      <c r="C9" s="198">
        <v>314</v>
      </c>
      <c r="D9" s="203">
        <v>6.6412859560067679</v>
      </c>
      <c r="E9" s="199"/>
      <c r="F9" s="344" t="s">
        <v>159</v>
      </c>
      <c r="G9" s="197" t="s">
        <v>127</v>
      </c>
      <c r="H9" s="198">
        <v>172</v>
      </c>
      <c r="I9" s="203">
        <v>3.8703870387038699</v>
      </c>
    </row>
    <row r="10" spans="1:9" ht="15.75" thickBot="1" x14ac:dyDescent="0.3">
      <c r="A10" s="342"/>
      <c r="B10" s="197" t="s">
        <v>163</v>
      </c>
      <c r="C10" s="198">
        <v>219</v>
      </c>
      <c r="D10" s="203">
        <v>4.6319796954314718</v>
      </c>
      <c r="E10" s="199"/>
      <c r="F10" s="345"/>
      <c r="G10" s="197" t="s">
        <v>162</v>
      </c>
      <c r="H10" s="198">
        <v>162</v>
      </c>
      <c r="I10" s="203">
        <v>3.6453645364536458</v>
      </c>
    </row>
    <row r="11" spans="1:9" ht="15.75" thickBot="1" x14ac:dyDescent="0.3">
      <c r="A11" s="342"/>
      <c r="B11" s="197" t="s">
        <v>161</v>
      </c>
      <c r="C11" s="198">
        <v>191</v>
      </c>
      <c r="D11" s="203">
        <v>4.0397631133671741</v>
      </c>
      <c r="E11" s="199"/>
      <c r="F11" s="345"/>
      <c r="G11" s="197" t="s">
        <v>197</v>
      </c>
      <c r="H11" s="198">
        <v>147</v>
      </c>
      <c r="I11" s="203">
        <v>3.3078307830783076</v>
      </c>
    </row>
    <row r="12" spans="1:9" ht="15.75" thickBot="1" x14ac:dyDescent="0.3">
      <c r="A12" s="342"/>
      <c r="B12" s="197" t="s">
        <v>164</v>
      </c>
      <c r="C12" s="198">
        <v>187</v>
      </c>
      <c r="D12" s="203">
        <v>3.9551607445008461</v>
      </c>
      <c r="E12" s="200"/>
      <c r="F12" s="345"/>
      <c r="G12" s="197" t="s">
        <v>182</v>
      </c>
      <c r="H12" s="198">
        <v>125</v>
      </c>
      <c r="I12" s="203">
        <v>2.8127812781278125</v>
      </c>
    </row>
    <row r="13" spans="1:9" ht="15.75" thickBot="1" x14ac:dyDescent="0.3">
      <c r="A13" s="343"/>
      <c r="B13" s="197" t="s">
        <v>311</v>
      </c>
      <c r="C13" s="198">
        <v>129</v>
      </c>
      <c r="D13" s="203">
        <v>2.7284263959390862</v>
      </c>
      <c r="E13" s="199"/>
      <c r="F13" s="346"/>
      <c r="G13" s="197" t="s">
        <v>165</v>
      </c>
      <c r="H13" s="198">
        <v>113</v>
      </c>
      <c r="I13" s="203">
        <v>2.542754275427543</v>
      </c>
    </row>
    <row r="14" spans="1:9" ht="15.75" thickBot="1" x14ac:dyDescent="0.3">
      <c r="A14" s="341" t="s">
        <v>167</v>
      </c>
      <c r="B14" s="197" t="s">
        <v>154</v>
      </c>
      <c r="C14" s="198">
        <v>68</v>
      </c>
      <c r="D14" s="203">
        <v>1.8186680930730144</v>
      </c>
      <c r="E14" s="199"/>
      <c r="F14" s="344" t="s">
        <v>167</v>
      </c>
      <c r="G14" s="197" t="s">
        <v>183</v>
      </c>
      <c r="H14" s="198">
        <v>129</v>
      </c>
      <c r="I14" s="203">
        <v>3.4630872483221475</v>
      </c>
    </row>
    <row r="15" spans="1:9" ht="15.75" thickBot="1" x14ac:dyDescent="0.3">
      <c r="A15" s="342"/>
      <c r="B15" s="197" t="s">
        <v>137</v>
      </c>
      <c r="C15" s="198">
        <v>68</v>
      </c>
      <c r="D15" s="203">
        <v>1.8186680930730144</v>
      </c>
      <c r="E15" s="199"/>
      <c r="F15" s="345"/>
      <c r="G15" s="197" t="s">
        <v>120</v>
      </c>
      <c r="H15" s="198">
        <v>127</v>
      </c>
      <c r="I15" s="203">
        <v>3.4093959731543624</v>
      </c>
    </row>
    <row r="16" spans="1:9" ht="15.75" thickBot="1" x14ac:dyDescent="0.3">
      <c r="A16" s="342"/>
      <c r="B16" s="197" t="s">
        <v>170</v>
      </c>
      <c r="C16" s="198">
        <v>64</v>
      </c>
      <c r="D16" s="203">
        <v>1.7116876170098956</v>
      </c>
      <c r="E16" s="199"/>
      <c r="F16" s="345"/>
      <c r="G16" s="197" t="s">
        <v>150</v>
      </c>
      <c r="H16" s="198">
        <v>105</v>
      </c>
      <c r="I16" s="203">
        <v>2.8187919463087248</v>
      </c>
    </row>
    <row r="17" spans="1:9" ht="15.75" thickBot="1" x14ac:dyDescent="0.3">
      <c r="A17" s="342"/>
      <c r="B17" s="197" t="s">
        <v>168</v>
      </c>
      <c r="C17" s="198">
        <v>64</v>
      </c>
      <c r="D17" s="203">
        <v>1.7116876170098956</v>
      </c>
      <c r="E17" s="199"/>
      <c r="F17" s="345"/>
      <c r="G17" s="197" t="s">
        <v>124</v>
      </c>
      <c r="H17" s="198">
        <v>99</v>
      </c>
      <c r="I17" s="203">
        <v>2.6577181208053693</v>
      </c>
    </row>
    <row r="18" spans="1:9" ht="15.75" thickBot="1" x14ac:dyDescent="0.3">
      <c r="A18" s="343"/>
      <c r="B18" s="197" t="s">
        <v>198</v>
      </c>
      <c r="C18" s="198">
        <v>64</v>
      </c>
      <c r="D18" s="203">
        <v>1.7116876170098956</v>
      </c>
      <c r="E18" s="199"/>
      <c r="F18" s="346"/>
      <c r="G18" s="197" t="s">
        <v>171</v>
      </c>
      <c r="H18" s="198">
        <v>93</v>
      </c>
      <c r="I18" s="203">
        <v>2.4966442953020134</v>
      </c>
    </row>
    <row r="19" spans="1:9" ht="15.75" thickBot="1" x14ac:dyDescent="0.3">
      <c r="A19" s="341" t="s">
        <v>172</v>
      </c>
      <c r="B19" s="197" t="s">
        <v>168</v>
      </c>
      <c r="C19" s="198">
        <v>38</v>
      </c>
      <c r="D19" s="203">
        <v>1.8645731108930326</v>
      </c>
      <c r="E19" s="199"/>
      <c r="F19" s="344" t="s">
        <v>172</v>
      </c>
      <c r="G19" s="197" t="s">
        <v>171</v>
      </c>
      <c r="H19" s="198">
        <v>30</v>
      </c>
      <c r="I19" s="203">
        <v>1.6438356164383561</v>
      </c>
    </row>
    <row r="20" spans="1:9" ht="15.75" thickBot="1" x14ac:dyDescent="0.3">
      <c r="A20" s="342"/>
      <c r="B20" s="197" t="s">
        <v>136</v>
      </c>
      <c r="C20" s="198">
        <v>21</v>
      </c>
      <c r="D20" s="203">
        <v>1.0304219823356231</v>
      </c>
      <c r="E20" s="199"/>
      <c r="F20" s="345"/>
      <c r="G20" s="197" t="s">
        <v>313</v>
      </c>
      <c r="H20" s="198">
        <v>19</v>
      </c>
      <c r="I20" s="203">
        <v>1.0410958904109588</v>
      </c>
    </row>
    <row r="21" spans="1:9" ht="15.75" thickBot="1" x14ac:dyDescent="0.3">
      <c r="A21" s="342"/>
      <c r="B21" s="197" t="s">
        <v>138</v>
      </c>
      <c r="C21" s="198">
        <v>21</v>
      </c>
      <c r="D21" s="203">
        <v>1.0304219823356231</v>
      </c>
      <c r="E21" s="199"/>
      <c r="F21" s="345"/>
      <c r="G21" s="197" t="s">
        <v>115</v>
      </c>
      <c r="H21" s="198">
        <v>17</v>
      </c>
      <c r="I21" s="203">
        <v>0.93150684931506844</v>
      </c>
    </row>
    <row r="22" spans="1:9" ht="15.75" thickBot="1" x14ac:dyDescent="0.3">
      <c r="A22" s="342"/>
      <c r="B22" s="197" t="s">
        <v>196</v>
      </c>
      <c r="C22" s="198">
        <v>18</v>
      </c>
      <c r="D22" s="203">
        <v>0.88321884200196277</v>
      </c>
      <c r="E22" s="200"/>
      <c r="F22" s="345"/>
      <c r="G22" s="197" t="s">
        <v>173</v>
      </c>
      <c r="H22" s="198">
        <v>16</v>
      </c>
      <c r="I22" s="203">
        <v>0.87671232876712324</v>
      </c>
    </row>
    <row r="23" spans="1:9" ht="15.75" thickBot="1" x14ac:dyDescent="0.3">
      <c r="A23" s="343"/>
      <c r="B23" s="197" t="s">
        <v>174</v>
      </c>
      <c r="C23" s="198">
        <v>18</v>
      </c>
      <c r="D23" s="203">
        <v>0.88321884200196277</v>
      </c>
      <c r="E23" s="199"/>
      <c r="F23" s="346"/>
      <c r="G23" s="197" t="s">
        <v>199</v>
      </c>
      <c r="H23" s="198">
        <v>14</v>
      </c>
      <c r="I23" s="203">
        <v>0.76712328767123283</v>
      </c>
    </row>
  </sheetData>
  <mergeCells count="14">
    <mergeCell ref="I2:I3"/>
    <mergeCell ref="A2:A3"/>
    <mergeCell ref="C2:C3"/>
    <mergeCell ref="D2:D3"/>
    <mergeCell ref="F2:F3"/>
    <mergeCell ref="H2:H3"/>
    <mergeCell ref="A19:A23"/>
    <mergeCell ref="F19:F23"/>
    <mergeCell ref="A4:A8"/>
    <mergeCell ref="F4:F8"/>
    <mergeCell ref="A9:A13"/>
    <mergeCell ref="F9:F13"/>
    <mergeCell ref="A14:A18"/>
    <mergeCell ref="F14:F18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2"/>
  <sheetViews>
    <sheetView workbookViewId="0">
      <selection activeCell="O31" sqref="O31"/>
    </sheetView>
  </sheetViews>
  <sheetFormatPr defaultRowHeight="12.75" x14ac:dyDescent="0.25"/>
  <cols>
    <col min="1" max="1" width="9.140625" style="96" customWidth="1"/>
    <col min="2" max="16384" width="9.140625" style="96"/>
  </cols>
  <sheetData>
    <row r="1" spans="1:9" x14ac:dyDescent="0.25">
      <c r="A1" s="143" t="s">
        <v>324</v>
      </c>
      <c r="B1" s="92"/>
      <c r="C1" s="92"/>
      <c r="D1" s="93"/>
      <c r="E1" s="94"/>
      <c r="F1" s="94"/>
      <c r="G1" s="94"/>
      <c r="H1" s="95"/>
      <c r="I1" s="95"/>
    </row>
    <row r="2" spans="1:9" ht="13.5" x14ac:dyDescent="0.25">
      <c r="A2" s="316" t="s">
        <v>228</v>
      </c>
      <c r="B2" s="92"/>
      <c r="C2" s="92"/>
      <c r="D2" s="93"/>
      <c r="E2" s="94"/>
      <c r="F2" s="94"/>
      <c r="G2" s="94"/>
      <c r="H2" s="95"/>
      <c r="I2" s="95"/>
    </row>
    <row r="3" spans="1:9" x14ac:dyDescent="0.25">
      <c r="A3" s="93"/>
      <c r="B3" s="92"/>
      <c r="C3" s="92"/>
      <c r="D3" s="93"/>
      <c r="E3" s="94"/>
      <c r="F3" s="94"/>
      <c r="G3" s="94"/>
      <c r="H3" s="95"/>
      <c r="I3" s="95"/>
    </row>
    <row r="4" spans="1:9" x14ac:dyDescent="0.25">
      <c r="A4" s="93"/>
      <c r="B4" s="92"/>
      <c r="C4" s="92"/>
      <c r="D4" s="93"/>
      <c r="E4" s="94"/>
      <c r="F4" s="94"/>
      <c r="G4" s="94"/>
      <c r="H4" s="95"/>
      <c r="I4" s="95"/>
    </row>
    <row r="5" spans="1:9" x14ac:dyDescent="0.25">
      <c r="A5" s="93"/>
      <c r="B5" s="92"/>
      <c r="C5" s="92"/>
      <c r="D5" s="93"/>
      <c r="E5" s="94"/>
      <c r="F5" s="94"/>
      <c r="G5" s="94"/>
      <c r="H5" s="95"/>
      <c r="I5" s="95"/>
    </row>
    <row r="6" spans="1:9" x14ac:dyDescent="0.25">
      <c r="A6" s="93"/>
      <c r="B6" s="92"/>
      <c r="C6" s="92"/>
      <c r="D6" s="93"/>
      <c r="E6" s="94"/>
      <c r="F6" s="97"/>
      <c r="G6" s="94"/>
      <c r="H6" s="95"/>
      <c r="I6" s="95"/>
    </row>
    <row r="7" spans="1:9" x14ac:dyDescent="0.25">
      <c r="A7" s="93"/>
      <c r="B7" s="92"/>
      <c r="C7" s="92"/>
      <c r="D7" s="93"/>
      <c r="E7" s="94"/>
      <c r="F7" s="94"/>
      <c r="G7" s="94"/>
      <c r="H7" s="95"/>
      <c r="I7" s="95"/>
    </row>
    <row r="8" spans="1:9" x14ac:dyDescent="0.25">
      <c r="A8" s="93"/>
      <c r="B8" s="92"/>
      <c r="C8" s="92"/>
      <c r="D8" s="93"/>
      <c r="E8" s="94"/>
      <c r="F8" s="94"/>
      <c r="G8" s="94"/>
      <c r="H8" s="95"/>
      <c r="I8" s="95"/>
    </row>
    <row r="9" spans="1:9" x14ac:dyDescent="0.25">
      <c r="A9" s="93"/>
      <c r="B9" s="92"/>
      <c r="C9" s="92"/>
      <c r="D9" s="93"/>
      <c r="E9" s="94"/>
      <c r="F9" s="94"/>
      <c r="G9" s="94"/>
      <c r="H9" s="95"/>
      <c r="I9" s="95"/>
    </row>
    <row r="10" spans="1:9" x14ac:dyDescent="0.25">
      <c r="A10" s="93"/>
      <c r="B10" s="92"/>
      <c r="C10" s="92"/>
      <c r="D10" s="93"/>
      <c r="E10" s="94"/>
      <c r="F10" s="94"/>
      <c r="G10" s="94"/>
      <c r="H10" s="95"/>
      <c r="I10" s="95"/>
    </row>
    <row r="11" spans="1:9" x14ac:dyDescent="0.25">
      <c r="A11" s="93"/>
      <c r="B11" s="92"/>
      <c r="C11" s="92"/>
      <c r="D11" s="93"/>
      <c r="E11" s="94"/>
      <c r="F11" s="94"/>
      <c r="G11" s="94"/>
      <c r="H11" s="95"/>
      <c r="I11" s="95"/>
    </row>
    <row r="12" spans="1:9" x14ac:dyDescent="0.25">
      <c r="A12" s="93"/>
      <c r="B12" s="92"/>
      <c r="C12" s="92"/>
      <c r="D12" s="93"/>
      <c r="E12" s="94"/>
      <c r="F12" s="94"/>
      <c r="G12" s="94"/>
      <c r="H12" s="95"/>
      <c r="I12" s="95"/>
    </row>
    <row r="13" spans="1:9" x14ac:dyDescent="0.25">
      <c r="A13" s="93"/>
      <c r="B13" s="92"/>
      <c r="C13" s="92"/>
      <c r="D13" s="93"/>
      <c r="E13" s="94"/>
      <c r="F13" s="94"/>
      <c r="G13" s="94"/>
      <c r="H13" s="95"/>
      <c r="I13" s="95"/>
    </row>
    <row r="14" spans="1:9" x14ac:dyDescent="0.25">
      <c r="A14" s="93"/>
      <c r="B14" s="92"/>
      <c r="C14" s="92"/>
      <c r="D14" s="93"/>
      <c r="E14" s="94"/>
      <c r="F14" s="94"/>
      <c r="G14" s="94"/>
      <c r="H14" s="95"/>
      <c r="I14" s="95"/>
    </row>
    <row r="15" spans="1:9" x14ac:dyDescent="0.25">
      <c r="A15" s="93"/>
      <c r="B15" s="92"/>
      <c r="C15" s="92"/>
      <c r="D15" s="93"/>
      <c r="E15" s="94"/>
      <c r="F15" s="94"/>
      <c r="G15" s="94"/>
      <c r="H15" s="95"/>
      <c r="I15" s="95"/>
    </row>
    <row r="16" spans="1:9" x14ac:dyDescent="0.25">
      <c r="A16" s="93"/>
      <c r="B16" s="92"/>
      <c r="C16" s="92"/>
      <c r="D16" s="93"/>
      <c r="E16" s="94"/>
      <c r="F16" s="94"/>
      <c r="G16" s="94"/>
      <c r="H16" s="95"/>
      <c r="I16" s="95"/>
    </row>
    <row r="17" spans="1:14" x14ac:dyDescent="0.25">
      <c r="A17" s="93"/>
      <c r="B17" s="92"/>
      <c r="C17" s="92"/>
      <c r="D17" s="93"/>
      <c r="E17" s="94"/>
      <c r="F17" s="94"/>
      <c r="G17" s="94"/>
      <c r="H17" s="95"/>
      <c r="I17" s="95"/>
    </row>
    <row r="18" spans="1:14" x14ac:dyDescent="0.25">
      <c r="A18" s="93"/>
      <c r="B18" s="92"/>
      <c r="C18" s="92"/>
      <c r="D18" s="93"/>
      <c r="E18" s="94"/>
      <c r="F18" s="94"/>
      <c r="G18" s="94"/>
      <c r="H18" s="95"/>
      <c r="I18" s="95"/>
    </row>
    <row r="19" spans="1:14" x14ac:dyDescent="0.25">
      <c r="A19" s="93"/>
      <c r="B19" s="92"/>
      <c r="C19" s="92"/>
      <c r="D19" s="93"/>
      <c r="E19" s="94"/>
      <c r="F19" s="94"/>
      <c r="G19" s="94"/>
      <c r="H19" s="95"/>
      <c r="I19" s="95"/>
    </row>
    <row r="20" spans="1:14" x14ac:dyDescent="0.25">
      <c r="A20" s="93"/>
      <c r="B20" s="92"/>
      <c r="C20" s="92"/>
      <c r="D20" s="93"/>
      <c r="E20" s="94"/>
      <c r="F20" s="94"/>
      <c r="G20" s="94"/>
      <c r="H20" s="95"/>
      <c r="I20" s="95"/>
    </row>
    <row r="21" spans="1:14" x14ac:dyDescent="0.25">
      <c r="A21" s="93"/>
      <c r="B21" s="92"/>
      <c r="C21" s="92"/>
      <c r="D21" s="93"/>
      <c r="E21" s="94"/>
      <c r="F21" s="94"/>
      <c r="G21" s="94"/>
      <c r="H21" s="95"/>
      <c r="I21" s="95"/>
      <c r="J21" s="97"/>
      <c r="K21" s="97"/>
      <c r="L21" s="97"/>
      <c r="M21" s="95"/>
      <c r="N21" s="95"/>
    </row>
    <row r="22" spans="1:14" x14ac:dyDescent="0.25">
      <c r="A22" s="93"/>
      <c r="B22" s="92"/>
      <c r="C22" s="92"/>
      <c r="D22" s="93"/>
      <c r="E22" s="94"/>
      <c r="F22" s="94"/>
      <c r="G22" s="94"/>
      <c r="H22" s="95"/>
      <c r="I22" s="95"/>
    </row>
    <row r="23" spans="1:14" x14ac:dyDescent="0.25">
      <c r="A23" s="93" t="s">
        <v>10</v>
      </c>
      <c r="B23" s="92"/>
      <c r="C23" s="92"/>
      <c r="D23" s="93"/>
      <c r="E23" s="94"/>
      <c r="F23" s="94"/>
      <c r="G23" s="94"/>
      <c r="H23" s="95"/>
      <c r="I23" s="95"/>
    </row>
    <row r="24" spans="1:14" x14ac:dyDescent="0.25">
      <c r="A24" s="93"/>
      <c r="B24" s="92"/>
      <c r="C24" s="92"/>
      <c r="D24" s="93" t="s">
        <v>40</v>
      </c>
      <c r="E24" s="94" t="s">
        <v>202</v>
      </c>
      <c r="F24" s="94"/>
      <c r="G24" s="94"/>
      <c r="H24" s="95"/>
      <c r="I24" s="95"/>
      <c r="J24" s="97"/>
      <c r="K24" s="97"/>
      <c r="L24" s="97"/>
    </row>
    <row r="25" spans="1:14" x14ac:dyDescent="0.25">
      <c r="B25" s="92"/>
      <c r="C25" s="98">
        <v>1995</v>
      </c>
      <c r="D25" s="99">
        <v>526064</v>
      </c>
      <c r="E25" s="114">
        <v>265936</v>
      </c>
      <c r="F25" s="124"/>
      <c r="G25" s="124"/>
      <c r="H25" s="95">
        <f>100</f>
        <v>100</v>
      </c>
      <c r="I25" s="95">
        <f>100</f>
        <v>100</v>
      </c>
    </row>
    <row r="26" spans="1:14" x14ac:dyDescent="0.25">
      <c r="B26" s="92"/>
      <c r="C26" s="98">
        <v>1996</v>
      </c>
      <c r="D26" s="99">
        <v>536740</v>
      </c>
      <c r="E26" s="114">
        <v>255127</v>
      </c>
      <c r="F26" s="124"/>
      <c r="G26" s="124"/>
      <c r="H26" s="95">
        <f>D26/D$25*100</f>
        <v>102.02941087016029</v>
      </c>
      <c r="I26" s="95">
        <f>E26/E$25*100</f>
        <v>95.935488237771494</v>
      </c>
    </row>
    <row r="27" spans="1:14" x14ac:dyDescent="0.25">
      <c r="C27" s="98">
        <v>1997</v>
      </c>
      <c r="D27" s="99">
        <v>540048</v>
      </c>
      <c r="E27" s="114">
        <v>253126</v>
      </c>
      <c r="F27" s="124"/>
      <c r="G27" s="124"/>
      <c r="H27" s="95">
        <f t="shared" ref="H27:H45" si="0">D27/D$25*100</f>
        <v>102.65823169804436</v>
      </c>
      <c r="I27" s="95">
        <f t="shared" ref="I27:I45" si="1">E27/E$25*100</f>
        <v>95.183051561277892</v>
      </c>
    </row>
    <row r="28" spans="1:14" x14ac:dyDescent="0.25">
      <c r="C28" s="98">
        <v>1998</v>
      </c>
      <c r="D28" s="99">
        <v>532843</v>
      </c>
      <c r="E28" s="114">
        <v>255547</v>
      </c>
      <c r="F28" s="124"/>
      <c r="G28" s="124"/>
      <c r="H28" s="95">
        <f t="shared" si="0"/>
        <v>101.2886264789075</v>
      </c>
      <c r="I28" s="95">
        <f t="shared" si="1"/>
        <v>96.093420973467303</v>
      </c>
    </row>
    <row r="29" spans="1:14" x14ac:dyDescent="0.25">
      <c r="C29" s="98">
        <v>1999</v>
      </c>
      <c r="D29" s="99">
        <v>537242</v>
      </c>
      <c r="E29" s="114">
        <v>254239</v>
      </c>
      <c r="F29" s="124"/>
      <c r="G29" s="124"/>
      <c r="H29" s="95">
        <f t="shared" si="0"/>
        <v>102.12483652179203</v>
      </c>
      <c r="I29" s="95">
        <f t="shared" si="1"/>
        <v>95.601573310871785</v>
      </c>
    </row>
    <row r="30" spans="1:14" x14ac:dyDescent="0.25">
      <c r="C30" s="98">
        <v>2000</v>
      </c>
      <c r="D30" s="100">
        <v>543039</v>
      </c>
      <c r="E30" s="114">
        <v>256739</v>
      </c>
      <c r="F30" s="124"/>
      <c r="G30" s="124"/>
      <c r="H30" s="95">
        <f t="shared" si="0"/>
        <v>103.22679369810517</v>
      </c>
      <c r="I30" s="95">
        <f t="shared" si="1"/>
        <v>96.541649118584928</v>
      </c>
    </row>
    <row r="31" spans="1:14" x14ac:dyDescent="0.25">
      <c r="C31" s="98">
        <v>2001</v>
      </c>
      <c r="D31" s="101">
        <v>535282</v>
      </c>
      <c r="E31" s="117">
        <v>237925</v>
      </c>
      <c r="F31" s="124"/>
      <c r="G31" s="124"/>
      <c r="H31" s="95">
        <f t="shared" si="0"/>
        <v>101.75225828036132</v>
      </c>
      <c r="I31" s="95">
        <f t="shared" si="1"/>
        <v>89.467014620058961</v>
      </c>
    </row>
    <row r="32" spans="1:14" x14ac:dyDescent="0.25">
      <c r="C32" s="102">
        <v>2002</v>
      </c>
      <c r="D32" s="103">
        <v>538198</v>
      </c>
      <c r="E32" s="117">
        <v>241079</v>
      </c>
      <c r="F32" s="124"/>
      <c r="G32" s="124"/>
      <c r="H32" s="95">
        <f t="shared" si="0"/>
        <v>102.30656345995925</v>
      </c>
      <c r="I32" s="95">
        <f t="shared" si="1"/>
        <v>90.653014259069849</v>
      </c>
    </row>
    <row r="33" spans="1:10" x14ac:dyDescent="0.25">
      <c r="C33" s="98">
        <v>2003</v>
      </c>
      <c r="D33" s="104">
        <v>544063</v>
      </c>
      <c r="E33" s="117">
        <v>234844</v>
      </c>
      <c r="F33" s="124"/>
      <c r="G33" s="124"/>
      <c r="H33" s="95">
        <f t="shared" si="0"/>
        <v>103.42144682015876</v>
      </c>
      <c r="I33" s="95">
        <f t="shared" si="1"/>
        <v>88.308465194633285</v>
      </c>
    </row>
    <row r="34" spans="1:10" x14ac:dyDescent="0.25">
      <c r="C34" s="98">
        <v>2004</v>
      </c>
      <c r="D34" s="99">
        <v>562599</v>
      </c>
      <c r="E34" s="117">
        <v>218670</v>
      </c>
      <c r="F34" s="124"/>
      <c r="G34" s="124"/>
      <c r="H34" s="95">
        <f t="shared" si="0"/>
        <v>106.94497247483197</v>
      </c>
      <c r="I34" s="95">
        <f t="shared" si="1"/>
        <v>82.226550749052407</v>
      </c>
    </row>
    <row r="35" spans="1:10" x14ac:dyDescent="0.25">
      <c r="C35" s="98">
        <v>2005</v>
      </c>
      <c r="D35" s="104">
        <v>554022</v>
      </c>
      <c r="E35" s="118">
        <v>217117</v>
      </c>
      <c r="F35" s="124"/>
      <c r="G35" s="124"/>
      <c r="H35" s="95">
        <f t="shared" si="0"/>
        <v>105.31456248669365</v>
      </c>
      <c r="I35" s="95">
        <f t="shared" si="1"/>
        <v>81.642575657301009</v>
      </c>
    </row>
    <row r="36" spans="1:10" x14ac:dyDescent="0.25">
      <c r="C36" s="98">
        <v>2006</v>
      </c>
      <c r="D36" s="99">
        <v>560010</v>
      </c>
      <c r="E36" s="118">
        <v>214146</v>
      </c>
      <c r="F36" s="124"/>
      <c r="G36" s="124"/>
      <c r="H36" s="95">
        <f t="shared" si="0"/>
        <v>106.45282703245233</v>
      </c>
      <c r="I36" s="95">
        <f t="shared" si="1"/>
        <v>80.52538956741472</v>
      </c>
    </row>
    <row r="37" spans="1:10" x14ac:dyDescent="0.25">
      <c r="C37" s="98">
        <v>2007</v>
      </c>
      <c r="D37" s="105">
        <v>563933</v>
      </c>
      <c r="E37" s="118">
        <v>217290</v>
      </c>
      <c r="F37" s="124"/>
      <c r="G37" s="124"/>
      <c r="H37" s="95">
        <f t="shared" si="0"/>
        <v>107.19855378813223</v>
      </c>
      <c r="I37" s="95">
        <f t="shared" si="1"/>
        <v>81.707628903194745</v>
      </c>
    </row>
    <row r="38" spans="1:10" x14ac:dyDescent="0.25">
      <c r="B38" s="106"/>
      <c r="C38" s="98">
        <v>2008</v>
      </c>
      <c r="D38" s="99">
        <v>576659</v>
      </c>
      <c r="E38" s="118">
        <v>212476</v>
      </c>
      <c r="F38" s="124"/>
      <c r="G38" s="124"/>
      <c r="H38" s="95">
        <f t="shared" si="0"/>
        <v>109.61765108427872</v>
      </c>
      <c r="I38" s="95">
        <f t="shared" si="1"/>
        <v>79.897418927862347</v>
      </c>
    </row>
    <row r="39" spans="1:10" x14ac:dyDescent="0.25">
      <c r="B39" s="106"/>
      <c r="C39" s="98">
        <v>2009</v>
      </c>
      <c r="D39" s="104">
        <v>568857</v>
      </c>
      <c r="E39" s="118">
        <v>197740</v>
      </c>
      <c r="F39" s="124"/>
      <c r="G39" s="124"/>
      <c r="H39" s="95">
        <f t="shared" si="0"/>
        <v>108.13456157425712</v>
      </c>
      <c r="I39" s="95">
        <f t="shared" si="1"/>
        <v>74.356236086878042</v>
      </c>
    </row>
    <row r="40" spans="1:10" x14ac:dyDescent="0.25">
      <c r="B40" s="107"/>
      <c r="C40" s="98">
        <v>2010</v>
      </c>
      <c r="D40" s="104">
        <v>561944</v>
      </c>
      <c r="E40" s="118">
        <v>186045</v>
      </c>
      <c r="F40" s="124"/>
      <c r="G40" s="124"/>
      <c r="H40" s="95">
        <f t="shared" si="0"/>
        <v>106.82046290945588</v>
      </c>
      <c r="I40" s="95">
        <f t="shared" si="1"/>
        <v>69.958561458396005</v>
      </c>
    </row>
    <row r="41" spans="1:10" x14ac:dyDescent="0.25">
      <c r="B41" s="106"/>
      <c r="C41" s="98">
        <v>2011</v>
      </c>
      <c r="D41" s="104">
        <v>546585</v>
      </c>
      <c r="E41" s="118">
        <v>173782</v>
      </c>
      <c r="F41" s="124"/>
      <c r="G41" s="124"/>
      <c r="H41" s="95">
        <f t="shared" si="0"/>
        <v>103.90085616959152</v>
      </c>
      <c r="I41" s="95">
        <f t="shared" si="1"/>
        <v>65.347301606401544</v>
      </c>
    </row>
    <row r="42" spans="1:10" x14ac:dyDescent="0.25">
      <c r="B42" s="106"/>
      <c r="C42" s="98">
        <v>2012</v>
      </c>
      <c r="D42" s="104">
        <v>534186</v>
      </c>
      <c r="E42" s="120">
        <v>174583</v>
      </c>
      <c r="F42" s="124"/>
      <c r="G42" s="124"/>
      <c r="H42" s="95">
        <f t="shared" si="0"/>
        <v>101.54391861066334</v>
      </c>
      <c r="I42" s="95">
        <f t="shared" si="1"/>
        <v>65.648501895192823</v>
      </c>
    </row>
    <row r="43" spans="1:10" x14ac:dyDescent="0.25">
      <c r="B43" s="106"/>
      <c r="C43" s="98">
        <v>2013</v>
      </c>
      <c r="D43" s="104">
        <v>514308</v>
      </c>
      <c r="E43" s="120">
        <v>163366</v>
      </c>
      <c r="F43" s="124"/>
      <c r="G43" s="124"/>
      <c r="H43" s="95">
        <f t="shared" si="0"/>
        <v>97.765290915173821</v>
      </c>
      <c r="I43" s="95">
        <f t="shared" si="1"/>
        <v>61.430569761145534</v>
      </c>
    </row>
    <row r="44" spans="1:10" s="108" customFormat="1" x14ac:dyDescent="0.25">
      <c r="C44" s="98">
        <v>2014</v>
      </c>
      <c r="D44" s="104">
        <v>502596</v>
      </c>
      <c r="E44" s="122">
        <v>159127</v>
      </c>
      <c r="F44" s="124"/>
      <c r="G44" s="124"/>
      <c r="H44" s="95">
        <f t="shared" si="0"/>
        <v>95.538945831685879</v>
      </c>
      <c r="I44" s="95">
        <f t="shared" si="1"/>
        <v>59.836577221587149</v>
      </c>
      <c r="J44" s="96"/>
    </row>
    <row r="45" spans="1:10" x14ac:dyDescent="0.25">
      <c r="C45" s="98">
        <v>2015</v>
      </c>
      <c r="D45" s="104">
        <v>485780</v>
      </c>
      <c r="E45" s="122">
        <v>160798</v>
      </c>
      <c r="F45" s="124"/>
      <c r="G45" s="124"/>
      <c r="H45" s="95">
        <f t="shared" si="0"/>
        <v>92.342376592962069</v>
      </c>
      <c r="I45" s="95">
        <f t="shared" si="1"/>
        <v>60.464923891462604</v>
      </c>
    </row>
    <row r="46" spans="1:10" x14ac:dyDescent="0.25">
      <c r="C46" s="98">
        <v>2016</v>
      </c>
      <c r="D46" s="104">
        <v>473438</v>
      </c>
      <c r="E46" s="122">
        <v>165316</v>
      </c>
      <c r="F46" s="124"/>
      <c r="G46" s="124"/>
      <c r="H46" s="95">
        <f>D46/D$25*100</f>
        <v>89.996274217585693</v>
      </c>
      <c r="I46" s="95">
        <f>E46/E$25*100</f>
        <v>62.163828891161785</v>
      </c>
    </row>
    <row r="47" spans="1:10" x14ac:dyDescent="0.25">
      <c r="A47" s="93"/>
      <c r="C47" s="161">
        <v>2017</v>
      </c>
      <c r="D47" s="162">
        <v>458151</v>
      </c>
      <c r="E47" s="122">
        <v>152500</v>
      </c>
      <c r="H47" s="160">
        <f>D47/D$25*100</f>
        <v>87.090354025365741</v>
      </c>
      <c r="I47" s="96">
        <f>E47/E$25*100</f>
        <v>57.344624270501178</v>
      </c>
    </row>
    <row r="48" spans="1:10" x14ac:dyDescent="0.25">
      <c r="A48" s="93"/>
    </row>
    <row r="49" spans="1:18" x14ac:dyDescent="0.25">
      <c r="A49" s="112" t="s">
        <v>10</v>
      </c>
    </row>
    <row r="50" spans="1:18" x14ac:dyDescent="0.25">
      <c r="A50" s="115">
        <v>1995</v>
      </c>
    </row>
    <row r="51" spans="1:18" x14ac:dyDescent="0.25">
      <c r="A51" s="113">
        <v>1996</v>
      </c>
    </row>
    <row r="52" spans="1:18" x14ac:dyDescent="0.25">
      <c r="A52" s="116">
        <v>1997</v>
      </c>
    </row>
    <row r="53" spans="1:18" x14ac:dyDescent="0.25">
      <c r="A53" s="115">
        <v>1998</v>
      </c>
    </row>
    <row r="54" spans="1:18" x14ac:dyDescent="0.25">
      <c r="A54" s="115">
        <v>1999</v>
      </c>
    </row>
    <row r="55" spans="1:18" x14ac:dyDescent="0.25">
      <c r="A55" s="115">
        <v>2000</v>
      </c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</row>
    <row r="56" spans="1:18" x14ac:dyDescent="0.25">
      <c r="A56" s="115">
        <v>2001</v>
      </c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</row>
    <row r="57" spans="1:18" x14ac:dyDescent="0.25">
      <c r="A57" s="115">
        <v>2002</v>
      </c>
      <c r="B57" s="109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</row>
    <row r="58" spans="1:18" x14ac:dyDescent="0.25">
      <c r="A58" s="113">
        <v>2003</v>
      </c>
      <c r="B58" s="109"/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</row>
    <row r="59" spans="1:18" x14ac:dyDescent="0.25">
      <c r="A59" s="115">
        <v>2004</v>
      </c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</row>
    <row r="60" spans="1:18" x14ac:dyDescent="0.25">
      <c r="A60" s="115">
        <v>2005</v>
      </c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</row>
    <row r="61" spans="1:18" x14ac:dyDescent="0.25">
      <c r="A61" s="113">
        <v>2006</v>
      </c>
    </row>
    <row r="62" spans="1:18" x14ac:dyDescent="0.25">
      <c r="A62" s="113">
        <v>2007</v>
      </c>
    </row>
    <row r="63" spans="1:18" x14ac:dyDescent="0.25">
      <c r="A63" s="113">
        <v>2008</v>
      </c>
    </row>
    <row r="64" spans="1:18" x14ac:dyDescent="0.25">
      <c r="A64" s="113">
        <v>2009</v>
      </c>
    </row>
    <row r="65" spans="1:1" x14ac:dyDescent="0.25">
      <c r="A65" s="113">
        <v>2010</v>
      </c>
    </row>
    <row r="66" spans="1:1" x14ac:dyDescent="0.25">
      <c r="A66" s="113">
        <v>2011</v>
      </c>
    </row>
    <row r="67" spans="1:1" x14ac:dyDescent="0.25">
      <c r="A67" s="119">
        <v>2012</v>
      </c>
    </row>
    <row r="68" spans="1:1" x14ac:dyDescent="0.25">
      <c r="A68" s="119">
        <v>2013</v>
      </c>
    </row>
    <row r="69" spans="1:1" x14ac:dyDescent="0.25">
      <c r="A69" s="121">
        <v>2014</v>
      </c>
    </row>
    <row r="70" spans="1:1" x14ac:dyDescent="0.25">
      <c r="A70" s="121">
        <v>2015</v>
      </c>
    </row>
    <row r="71" spans="1:1" x14ac:dyDescent="0.25">
      <c r="A71" s="121">
        <v>2016</v>
      </c>
    </row>
    <row r="72" spans="1:1" x14ac:dyDescent="0.25">
      <c r="A72" s="123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zoomScaleNormal="100" workbookViewId="0">
      <selection activeCell="Z37" sqref="Z37"/>
    </sheetView>
  </sheetViews>
  <sheetFormatPr defaultRowHeight="15" x14ac:dyDescent="0.25"/>
  <cols>
    <col min="3" max="3" width="11.42578125" bestFit="1" customWidth="1"/>
  </cols>
  <sheetData>
    <row r="1" spans="1:17" x14ac:dyDescent="0.25">
      <c r="A1" s="190"/>
      <c r="B1" s="190"/>
      <c r="D1" s="79"/>
      <c r="E1" s="79"/>
      <c r="F1" s="79"/>
      <c r="G1" s="79"/>
      <c r="I1" s="132"/>
      <c r="J1" s="192"/>
      <c r="K1" s="132"/>
      <c r="L1" s="132"/>
      <c r="N1" s="132"/>
      <c r="O1" s="192"/>
      <c r="P1" s="132"/>
      <c r="Q1" s="132"/>
    </row>
    <row r="2" spans="1:17" x14ac:dyDescent="0.25">
      <c r="A2" s="190" t="s">
        <v>326</v>
      </c>
      <c r="B2" s="190"/>
      <c r="D2" s="79" t="s">
        <v>206</v>
      </c>
      <c r="E2" s="79"/>
      <c r="F2" s="79"/>
      <c r="G2" s="79"/>
      <c r="I2" s="132"/>
      <c r="J2" s="192"/>
      <c r="K2" s="132"/>
      <c r="L2" s="132"/>
      <c r="N2" s="132"/>
      <c r="O2" s="192"/>
      <c r="P2" s="132"/>
      <c r="Q2" s="132"/>
    </row>
    <row r="3" spans="1:17" x14ac:dyDescent="0.25">
      <c r="A3" s="230" t="s">
        <v>298</v>
      </c>
      <c r="B3" s="231" t="s">
        <v>325</v>
      </c>
      <c r="D3" t="s">
        <v>230</v>
      </c>
      <c r="E3" t="s">
        <v>325</v>
      </c>
      <c r="F3" s="79"/>
      <c r="G3" s="79"/>
      <c r="I3" s="132"/>
      <c r="J3" s="192"/>
      <c r="K3" s="132"/>
      <c r="L3" s="132"/>
      <c r="N3" s="132"/>
      <c r="O3" s="192"/>
      <c r="P3" s="132"/>
      <c r="Q3" s="132"/>
    </row>
    <row r="4" spans="1:17" x14ac:dyDescent="0.25">
      <c r="A4" s="232" t="s">
        <v>233</v>
      </c>
      <c r="B4" s="233">
        <v>-35.5</v>
      </c>
      <c r="D4" s="238">
        <v>2</v>
      </c>
      <c r="E4" s="239">
        <v>-45.6</v>
      </c>
      <c r="F4" s="79"/>
      <c r="G4" s="79"/>
      <c r="I4" s="132"/>
      <c r="J4" s="192"/>
      <c r="K4" s="132"/>
      <c r="L4" s="132"/>
      <c r="N4" s="132"/>
      <c r="O4" s="192"/>
      <c r="P4" s="132"/>
      <c r="Q4" s="132"/>
    </row>
    <row r="5" spans="1:17" x14ac:dyDescent="0.25">
      <c r="A5" s="232" t="s">
        <v>252</v>
      </c>
      <c r="B5" s="233">
        <v>-30.6</v>
      </c>
      <c r="D5" s="238">
        <v>20</v>
      </c>
      <c r="E5" s="239">
        <v>-40.9</v>
      </c>
      <c r="F5" s="79"/>
      <c r="G5" s="79"/>
      <c r="I5" s="132"/>
      <c r="J5" s="192"/>
      <c r="K5" s="132"/>
      <c r="L5" s="132"/>
      <c r="N5" s="132"/>
      <c r="O5" s="192"/>
      <c r="P5" s="132"/>
      <c r="Q5" s="132"/>
    </row>
    <row r="6" spans="1:17" x14ac:dyDescent="0.25">
      <c r="A6" s="232" t="s">
        <v>243</v>
      </c>
      <c r="B6" s="233">
        <v>-30.3</v>
      </c>
      <c r="C6" s="133"/>
      <c r="D6" s="238">
        <v>10</v>
      </c>
      <c r="E6" s="239">
        <v>-39.299999999999997</v>
      </c>
      <c r="F6" s="134"/>
      <c r="G6" s="134"/>
      <c r="I6" s="132"/>
      <c r="J6" s="192"/>
      <c r="K6" s="132"/>
      <c r="L6" s="132"/>
      <c r="N6" s="132"/>
      <c r="O6" s="192"/>
      <c r="P6" s="132"/>
      <c r="Q6" s="132"/>
    </row>
    <row r="7" spans="1:17" x14ac:dyDescent="0.25">
      <c r="A7" s="232" t="s">
        <v>245</v>
      </c>
      <c r="B7" s="234">
        <v>-29.6</v>
      </c>
      <c r="D7" s="238">
        <v>11</v>
      </c>
      <c r="E7" s="239">
        <v>-38.1</v>
      </c>
      <c r="I7" s="130"/>
      <c r="J7" s="114"/>
      <c r="K7" s="114"/>
      <c r="L7" s="114"/>
      <c r="M7" s="114"/>
    </row>
    <row r="8" spans="1:17" x14ac:dyDescent="0.25">
      <c r="A8" s="232" t="s">
        <v>247</v>
      </c>
      <c r="B8" s="234">
        <v>-29.3</v>
      </c>
      <c r="D8" s="238">
        <v>3</v>
      </c>
      <c r="E8" s="240">
        <v>-31.4</v>
      </c>
      <c r="I8" s="130"/>
      <c r="J8" s="134"/>
      <c r="K8" s="114"/>
      <c r="L8" s="114"/>
      <c r="M8" s="114"/>
      <c r="O8" s="189"/>
    </row>
    <row r="9" spans="1:17" x14ac:dyDescent="0.25">
      <c r="A9" s="232" t="s">
        <v>239</v>
      </c>
      <c r="B9" s="234">
        <v>-29.2</v>
      </c>
      <c r="D9" s="238">
        <v>5</v>
      </c>
      <c r="E9" s="240">
        <v>-31.1</v>
      </c>
      <c r="I9" s="130"/>
      <c r="J9" s="114"/>
      <c r="K9" s="143" t="s">
        <v>327</v>
      </c>
      <c r="L9" s="114"/>
      <c r="M9" s="114"/>
    </row>
    <row r="10" spans="1:17" x14ac:dyDescent="0.25">
      <c r="A10" s="232" t="s">
        <v>254</v>
      </c>
      <c r="B10" s="234">
        <v>-29.2</v>
      </c>
      <c r="D10" s="238">
        <v>15</v>
      </c>
      <c r="E10" s="241">
        <v>-29.1</v>
      </c>
      <c r="I10" s="130"/>
      <c r="J10" s="114"/>
      <c r="K10" s="114"/>
      <c r="L10" s="114"/>
      <c r="M10" s="114"/>
    </row>
    <row r="11" spans="1:17" x14ac:dyDescent="0.25">
      <c r="A11" s="232" t="s">
        <v>241</v>
      </c>
      <c r="B11" s="235">
        <v>-28.2</v>
      </c>
      <c r="D11" s="238">
        <v>9</v>
      </c>
      <c r="E11" s="241">
        <v>-29</v>
      </c>
      <c r="I11" s="130"/>
      <c r="J11" s="114"/>
      <c r="K11" s="114"/>
      <c r="L11" s="114"/>
      <c r="M11" s="114"/>
    </row>
    <row r="12" spans="1:17" x14ac:dyDescent="0.25">
      <c r="A12" s="232" t="s">
        <v>231</v>
      </c>
      <c r="B12" s="235">
        <v>-28.1</v>
      </c>
      <c r="D12" s="238">
        <v>12</v>
      </c>
      <c r="E12" s="241">
        <v>-29</v>
      </c>
      <c r="I12" s="130"/>
      <c r="J12" s="114"/>
      <c r="K12" s="114"/>
      <c r="L12" s="114"/>
      <c r="M12" s="114"/>
    </row>
    <row r="13" spans="1:17" x14ac:dyDescent="0.25">
      <c r="A13" s="232" t="s">
        <v>235</v>
      </c>
      <c r="B13" s="235">
        <v>-25.9</v>
      </c>
      <c r="C13" s="189"/>
      <c r="D13" s="238">
        <v>8</v>
      </c>
      <c r="E13" s="241">
        <v>-28.1</v>
      </c>
      <c r="I13" s="130"/>
      <c r="J13" s="114"/>
      <c r="K13" s="114"/>
      <c r="L13" s="114"/>
      <c r="M13" s="114"/>
    </row>
    <row r="14" spans="1:17" x14ac:dyDescent="0.25">
      <c r="A14" s="232" t="s">
        <v>274</v>
      </c>
      <c r="B14" s="235">
        <v>-25.8</v>
      </c>
      <c r="D14" s="238">
        <v>13</v>
      </c>
      <c r="E14" s="241">
        <v>-28</v>
      </c>
      <c r="I14" s="130"/>
      <c r="J14" s="114"/>
      <c r="K14" s="114"/>
      <c r="L14" s="114"/>
      <c r="M14" s="114"/>
    </row>
    <row r="15" spans="1:17" x14ac:dyDescent="0.25">
      <c r="A15" s="232" t="s">
        <v>256</v>
      </c>
      <c r="B15" s="235">
        <v>-25.4</v>
      </c>
      <c r="D15" s="238">
        <v>16</v>
      </c>
      <c r="E15" s="242">
        <v>-27.9</v>
      </c>
      <c r="I15" s="130"/>
      <c r="J15" s="114"/>
      <c r="K15" s="114"/>
      <c r="L15" s="114"/>
      <c r="M15" s="114"/>
    </row>
    <row r="16" spans="1:17" x14ac:dyDescent="0.25">
      <c r="A16" s="232" t="s">
        <v>258</v>
      </c>
      <c r="B16" s="236">
        <v>-22.7</v>
      </c>
      <c r="D16" s="238">
        <v>7</v>
      </c>
      <c r="E16" s="242">
        <v>-27.9</v>
      </c>
      <c r="I16" s="130"/>
      <c r="J16" s="114"/>
      <c r="K16" s="114"/>
      <c r="L16" s="114"/>
      <c r="M16" s="114"/>
    </row>
    <row r="17" spans="1:13" x14ac:dyDescent="0.25">
      <c r="A17" s="232" t="s">
        <v>264</v>
      </c>
      <c r="B17" s="236">
        <v>-21.1</v>
      </c>
      <c r="D17" s="238">
        <v>6</v>
      </c>
      <c r="E17" s="242">
        <v>-27.8</v>
      </c>
      <c r="I17" s="130"/>
      <c r="J17" s="114"/>
      <c r="K17" s="114"/>
      <c r="L17" s="114"/>
      <c r="M17" s="114"/>
    </row>
    <row r="18" spans="1:13" x14ac:dyDescent="0.25">
      <c r="A18" s="232" t="s">
        <v>278</v>
      </c>
      <c r="B18" s="236">
        <v>-20</v>
      </c>
      <c r="D18" s="238">
        <v>1</v>
      </c>
      <c r="E18" s="242">
        <v>-27.6</v>
      </c>
      <c r="I18" s="130"/>
      <c r="J18" s="114"/>
      <c r="K18" s="114"/>
      <c r="L18" s="114"/>
      <c r="M18" s="114"/>
    </row>
    <row r="19" spans="1:13" x14ac:dyDescent="0.25">
      <c r="A19" s="232" t="s">
        <v>262</v>
      </c>
      <c r="B19" s="236">
        <v>-17.7</v>
      </c>
      <c r="D19" s="238">
        <v>14</v>
      </c>
      <c r="E19" s="243">
        <v>-26.2</v>
      </c>
      <c r="I19" s="130"/>
      <c r="J19" s="114"/>
      <c r="K19" s="114"/>
      <c r="L19" s="114"/>
      <c r="M19" s="114"/>
    </row>
    <row r="20" spans="1:13" x14ac:dyDescent="0.25">
      <c r="A20" s="232" t="s">
        <v>270</v>
      </c>
      <c r="B20" s="236">
        <v>-17.7</v>
      </c>
      <c r="D20" s="244">
        <v>22</v>
      </c>
      <c r="E20" s="243">
        <v>-25.8</v>
      </c>
      <c r="I20" s="130"/>
      <c r="J20" s="114"/>
      <c r="K20" s="114"/>
      <c r="L20" s="114"/>
      <c r="M20" s="114"/>
    </row>
    <row r="21" spans="1:13" x14ac:dyDescent="0.25">
      <c r="A21" s="232" t="s">
        <v>266</v>
      </c>
      <c r="B21" s="237">
        <v>-14.5</v>
      </c>
      <c r="D21" s="238">
        <v>18</v>
      </c>
      <c r="E21" s="243">
        <v>-20.8</v>
      </c>
      <c r="I21" s="130"/>
      <c r="J21" s="114"/>
      <c r="K21" s="114"/>
      <c r="L21" s="114"/>
      <c r="M21" s="114"/>
    </row>
    <row r="22" spans="1:13" x14ac:dyDescent="0.25">
      <c r="A22" s="232" t="s">
        <v>260</v>
      </c>
      <c r="B22" s="237">
        <v>-14.2</v>
      </c>
      <c r="D22" s="238">
        <v>19</v>
      </c>
      <c r="E22" s="243">
        <v>-20.7</v>
      </c>
      <c r="I22" s="133"/>
      <c r="J22" s="134"/>
      <c r="K22" s="134"/>
      <c r="L22" s="134"/>
      <c r="M22" s="134"/>
    </row>
    <row r="23" spans="1:13" x14ac:dyDescent="0.25">
      <c r="A23" s="232" t="s">
        <v>268</v>
      </c>
      <c r="B23" s="237">
        <v>-12.1</v>
      </c>
      <c r="D23" s="238">
        <v>17</v>
      </c>
      <c r="E23" s="243">
        <v>-14.8</v>
      </c>
    </row>
    <row r="24" spans="1:13" x14ac:dyDescent="0.25">
      <c r="A24" s="232" t="s">
        <v>276</v>
      </c>
      <c r="B24" s="237">
        <v>3.1</v>
      </c>
      <c r="D24" s="238">
        <v>21</v>
      </c>
      <c r="E24" s="241">
        <v>23.9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1"/>
  <sheetViews>
    <sheetView topLeftCell="E1" workbookViewId="0">
      <selection activeCell="O22" sqref="O22"/>
    </sheetView>
  </sheetViews>
  <sheetFormatPr defaultRowHeight="15" x14ac:dyDescent="0.25"/>
  <cols>
    <col min="1" max="1" width="4.7109375" bestFit="1" customWidth="1"/>
    <col min="2" max="2" width="12.28515625" bestFit="1" customWidth="1"/>
    <col min="3" max="3" width="13.5703125" bestFit="1" customWidth="1"/>
  </cols>
  <sheetData>
    <row r="1" spans="1:23" x14ac:dyDescent="0.25">
      <c r="A1" s="143" t="s">
        <v>215</v>
      </c>
    </row>
    <row r="2" spans="1:23" x14ac:dyDescent="0.25">
      <c r="A2" s="145" t="s">
        <v>328</v>
      </c>
    </row>
    <row r="5" spans="1:23" x14ac:dyDescent="0.25">
      <c r="C5">
        <v>2008</v>
      </c>
      <c r="E5">
        <v>2014</v>
      </c>
      <c r="G5">
        <v>2017</v>
      </c>
    </row>
    <row r="6" spans="1:23" x14ac:dyDescent="0.25">
      <c r="A6" t="s">
        <v>207</v>
      </c>
      <c r="C6" t="s">
        <v>208</v>
      </c>
      <c r="E6" t="s">
        <v>208</v>
      </c>
      <c r="G6" t="s">
        <v>208</v>
      </c>
    </row>
    <row r="7" spans="1:23" x14ac:dyDescent="0.25">
      <c r="A7">
        <v>16</v>
      </c>
      <c r="C7">
        <v>0.17310501935314115</v>
      </c>
      <c r="E7">
        <v>2.8973697315405857E-2</v>
      </c>
      <c r="G7" s="246">
        <v>0</v>
      </c>
      <c r="V7" s="126"/>
      <c r="W7" s="126"/>
    </row>
    <row r="8" spans="1:23" x14ac:dyDescent="0.25">
      <c r="A8">
        <v>17</v>
      </c>
      <c r="C8">
        <v>0.36197410333843544</v>
      </c>
      <c r="E8">
        <v>7.9663385983589338E-2</v>
      </c>
      <c r="G8">
        <v>7.1462133108942238E-3</v>
      </c>
      <c r="V8" s="126"/>
      <c r="W8" s="126"/>
    </row>
    <row r="9" spans="1:23" x14ac:dyDescent="0.25">
      <c r="A9">
        <v>18</v>
      </c>
      <c r="C9">
        <v>6.0026609734212073</v>
      </c>
      <c r="E9">
        <v>2.4395938112500022</v>
      </c>
      <c r="G9">
        <v>1.8118709904714998</v>
      </c>
    </row>
    <row r="10" spans="1:23" x14ac:dyDescent="0.25">
      <c r="A10">
        <v>19</v>
      </c>
      <c r="C10">
        <v>8.0856464423155643</v>
      </c>
      <c r="E10">
        <v>3.4836843273589162</v>
      </c>
      <c r="G10">
        <v>2.8270123179527835</v>
      </c>
    </row>
    <row r="11" spans="1:23" x14ac:dyDescent="0.25">
      <c r="A11">
        <v>20</v>
      </c>
      <c r="C11">
        <v>10.945689133565701</v>
      </c>
      <c r="E11">
        <v>5.2274535531329818</v>
      </c>
      <c r="G11">
        <v>4.2424631998457283</v>
      </c>
    </row>
    <row r="12" spans="1:23" x14ac:dyDescent="0.25">
      <c r="A12">
        <v>21</v>
      </c>
      <c r="C12">
        <v>14.744045017482518</v>
      </c>
      <c r="E12">
        <v>7.849180007973664</v>
      </c>
      <c r="G12">
        <v>6.1689327568551597</v>
      </c>
    </row>
    <row r="13" spans="1:23" x14ac:dyDescent="0.25">
      <c r="A13">
        <v>22</v>
      </c>
      <c r="C13">
        <v>19.621230701923011</v>
      </c>
      <c r="E13">
        <v>10.467488689789764</v>
      </c>
      <c r="G13">
        <v>8.5425579824363886</v>
      </c>
    </row>
    <row r="14" spans="1:23" x14ac:dyDescent="0.25">
      <c r="A14">
        <v>23</v>
      </c>
      <c r="C14">
        <v>25.430026673400274</v>
      </c>
      <c r="E14">
        <v>14.022701879948832</v>
      </c>
      <c r="G14">
        <v>12.017420628590346</v>
      </c>
    </row>
    <row r="15" spans="1:23" x14ac:dyDescent="0.25">
      <c r="A15">
        <v>24</v>
      </c>
      <c r="C15">
        <v>32.138746305801838</v>
      </c>
      <c r="E15">
        <v>19.73097029198011</v>
      </c>
      <c r="G15">
        <v>16.711646424398474</v>
      </c>
    </row>
    <row r="16" spans="1:23" x14ac:dyDescent="0.25">
      <c r="A16">
        <v>25</v>
      </c>
      <c r="C16">
        <v>38.915136762078355</v>
      </c>
      <c r="E16">
        <v>25.43852643216993</v>
      </c>
      <c r="G16">
        <v>22.710815296013109</v>
      </c>
    </row>
    <row r="17" spans="1:7" x14ac:dyDescent="0.25">
      <c r="A17">
        <v>26</v>
      </c>
      <c r="C17">
        <v>44.749325346912578</v>
      </c>
      <c r="E17">
        <v>31.476610072577376</v>
      </c>
      <c r="G17">
        <v>28.371190270549356</v>
      </c>
    </row>
    <row r="18" spans="1:7" x14ac:dyDescent="0.25">
      <c r="A18">
        <v>27</v>
      </c>
      <c r="C18">
        <v>48.202595808519341</v>
      </c>
      <c r="E18">
        <v>35.1990084610905</v>
      </c>
      <c r="G18">
        <v>33.71532941861944</v>
      </c>
    </row>
    <row r="19" spans="1:7" x14ac:dyDescent="0.25">
      <c r="A19">
        <v>28</v>
      </c>
      <c r="C19">
        <v>47.998197972994319</v>
      </c>
      <c r="E19">
        <v>37.981220514658752</v>
      </c>
      <c r="G19">
        <v>36.838675203775601</v>
      </c>
    </row>
    <row r="20" spans="1:7" x14ac:dyDescent="0.25">
      <c r="A20">
        <v>29</v>
      </c>
      <c r="C20">
        <v>45.852539990419579</v>
      </c>
      <c r="E20">
        <v>38.705922153822065</v>
      </c>
      <c r="G20">
        <v>38.549842818245061</v>
      </c>
    </row>
    <row r="21" spans="1:7" x14ac:dyDescent="0.25">
      <c r="A21">
        <v>30</v>
      </c>
      <c r="C21">
        <v>41.54294519128235</v>
      </c>
      <c r="E21">
        <v>37.114142347126396</v>
      </c>
      <c r="G21">
        <v>37.608707373999586</v>
      </c>
    </row>
    <row r="22" spans="1:7" x14ac:dyDescent="0.25">
      <c r="A22">
        <v>31</v>
      </c>
      <c r="C22">
        <v>35.758811856049768</v>
      </c>
      <c r="E22">
        <v>33.088473192456696</v>
      </c>
      <c r="G22">
        <v>33.943349408590244</v>
      </c>
    </row>
    <row r="23" spans="1:7" x14ac:dyDescent="0.25">
      <c r="A23">
        <v>32</v>
      </c>
      <c r="C23">
        <v>30.337620633778485</v>
      </c>
      <c r="E23">
        <v>28.747788631643719</v>
      </c>
      <c r="G23">
        <v>29.890539208785022</v>
      </c>
    </row>
    <row r="24" spans="1:7" x14ac:dyDescent="0.25">
      <c r="A24">
        <v>33</v>
      </c>
      <c r="C24">
        <v>25.48682267322361</v>
      </c>
      <c r="E24">
        <v>24.173249729449292</v>
      </c>
      <c r="G24">
        <v>25.630944923278538</v>
      </c>
    </row>
    <row r="25" spans="1:7" x14ac:dyDescent="0.25">
      <c r="A25">
        <v>34</v>
      </c>
      <c r="C25">
        <v>20.749130832961072</v>
      </c>
      <c r="E25">
        <v>19.285699283809041</v>
      </c>
      <c r="G25">
        <v>21.301672321419812</v>
      </c>
    </row>
    <row r="26" spans="1:7" x14ac:dyDescent="0.25">
      <c r="A26">
        <v>35</v>
      </c>
      <c r="C26">
        <v>16.925921712029655</v>
      </c>
      <c r="E26">
        <v>15.97629049170858</v>
      </c>
      <c r="G26">
        <v>18.46325767898692</v>
      </c>
    </row>
    <row r="27" spans="1:7" x14ac:dyDescent="0.25">
      <c r="A27">
        <v>36</v>
      </c>
      <c r="C27">
        <v>13.263517980251629</v>
      </c>
      <c r="E27">
        <v>13.392320164739731</v>
      </c>
      <c r="G27">
        <v>14.42514412339146</v>
      </c>
    </row>
    <row r="28" spans="1:7" x14ac:dyDescent="0.25">
      <c r="A28">
        <v>37</v>
      </c>
      <c r="C28">
        <v>10.332965046203293</v>
      </c>
      <c r="E28">
        <v>10.612136256589187</v>
      </c>
      <c r="G28">
        <v>11.972799811328171</v>
      </c>
    </row>
    <row r="29" spans="1:7" x14ac:dyDescent="0.25">
      <c r="A29">
        <v>38</v>
      </c>
      <c r="C29">
        <v>8.348890271727857</v>
      </c>
      <c r="E29">
        <v>8.970167665134392</v>
      </c>
      <c r="G29">
        <v>10.065863522349556</v>
      </c>
    </row>
    <row r="30" spans="1:7" x14ac:dyDescent="0.25">
      <c r="A30">
        <v>39</v>
      </c>
      <c r="C30">
        <v>6.8321697947367825</v>
      </c>
      <c r="E30">
        <v>7.5603680889375369</v>
      </c>
      <c r="G30">
        <v>8.6307081896686544</v>
      </c>
    </row>
    <row r="31" spans="1:7" x14ac:dyDescent="0.25">
      <c r="A31">
        <v>40</v>
      </c>
      <c r="C31">
        <v>5.7373832025366136</v>
      </c>
      <c r="E31">
        <v>6.5057655762041593</v>
      </c>
      <c r="G31">
        <v>7.3878518079760109</v>
      </c>
    </row>
    <row r="32" spans="1:7" x14ac:dyDescent="0.25">
      <c r="A32">
        <v>41</v>
      </c>
      <c r="C32">
        <v>4.3848870673249749</v>
      </c>
      <c r="E32">
        <v>5.1022998689193884</v>
      </c>
      <c r="G32">
        <v>6.1323363493573435</v>
      </c>
    </row>
    <row r="33" spans="1:7" x14ac:dyDescent="0.25">
      <c r="A33">
        <v>42</v>
      </c>
      <c r="C33">
        <v>3.4942792015783737</v>
      </c>
      <c r="E33">
        <v>4.2716437633488873</v>
      </c>
      <c r="G33">
        <v>5.1751512243585873</v>
      </c>
    </row>
    <row r="34" spans="1:7" x14ac:dyDescent="0.25">
      <c r="A34">
        <v>43</v>
      </c>
      <c r="C34">
        <v>3.0842329846809089</v>
      </c>
      <c r="E34">
        <v>3.6600227371244896</v>
      </c>
      <c r="G34">
        <v>4.6257906033816338</v>
      </c>
    </row>
    <row r="35" spans="1:7" x14ac:dyDescent="0.25">
      <c r="A35">
        <v>44</v>
      </c>
      <c r="C35">
        <v>2.6663338012547935</v>
      </c>
      <c r="E35">
        <v>2.9543264773911964</v>
      </c>
      <c r="G35">
        <v>3.9877275142819184</v>
      </c>
    </row>
    <row r="36" spans="1:7" x14ac:dyDescent="0.25">
      <c r="A36">
        <v>45</v>
      </c>
      <c r="C36">
        <v>2.181974537212827</v>
      </c>
      <c r="E36">
        <v>2.5408864470037966</v>
      </c>
      <c r="G36">
        <v>3.5134813428394347</v>
      </c>
    </row>
    <row r="37" spans="1:7" x14ac:dyDescent="0.25">
      <c r="A37">
        <v>46</v>
      </c>
      <c r="C37">
        <v>1.8831277019265338</v>
      </c>
      <c r="E37">
        <v>2.3452594043001094</v>
      </c>
      <c r="G37">
        <v>2.9537891768821956</v>
      </c>
    </row>
    <row r="38" spans="1:7" x14ac:dyDescent="0.25">
      <c r="A38">
        <v>47</v>
      </c>
      <c r="C38">
        <v>1.5087815802915405</v>
      </c>
      <c r="E38">
        <v>1.8996544816927015</v>
      </c>
      <c r="G38">
        <v>2.5332347623089553</v>
      </c>
    </row>
    <row r="39" spans="1:7" x14ac:dyDescent="0.25">
      <c r="A39">
        <v>48</v>
      </c>
      <c r="C39">
        <v>1.3668476068642026</v>
      </c>
      <c r="E39">
        <v>1.5867411906112523</v>
      </c>
      <c r="G39">
        <v>2.2918855621235332</v>
      </c>
    </row>
    <row r="40" spans="1:7" x14ac:dyDescent="0.25">
      <c r="A40">
        <v>49</v>
      </c>
      <c r="C40">
        <v>1.2542825896294392</v>
      </c>
      <c r="E40">
        <v>1.4973097677790759</v>
      </c>
      <c r="G40">
        <v>2.031923644557641</v>
      </c>
    </row>
    <row r="41" spans="1:7" x14ac:dyDescent="0.25">
      <c r="A41">
        <v>50</v>
      </c>
      <c r="C41">
        <v>1.0635469290082427</v>
      </c>
      <c r="E41">
        <v>1.438497202977991</v>
      </c>
      <c r="G41">
        <v>2.0504604568999789</v>
      </c>
    </row>
    <row r="42" spans="1:7" x14ac:dyDescent="0.25">
      <c r="A42">
        <v>51</v>
      </c>
      <c r="C42">
        <v>0.9223624810564256</v>
      </c>
      <c r="E42">
        <v>1.0943233030886224</v>
      </c>
      <c r="G42">
        <v>1.6113823273135273</v>
      </c>
    </row>
    <row r="43" spans="1:7" x14ac:dyDescent="0.25">
      <c r="A43">
        <v>52</v>
      </c>
      <c r="C43">
        <v>0.87831573573956812</v>
      </c>
      <c r="E43">
        <v>1.1028296969808149</v>
      </c>
      <c r="G43">
        <v>1.3993892496071632</v>
      </c>
    </row>
    <row r="44" spans="1:7" x14ac:dyDescent="0.25">
      <c r="A44">
        <v>53</v>
      </c>
      <c r="C44">
        <v>0.74789290680620579</v>
      </c>
      <c r="E44">
        <v>0.93925350341556768</v>
      </c>
      <c r="G44">
        <v>1.3409590280470467</v>
      </c>
    </row>
    <row r="45" spans="1:7" x14ac:dyDescent="0.25">
      <c r="A45">
        <v>54</v>
      </c>
      <c r="C45">
        <v>0.72525018522576679</v>
      </c>
      <c r="E45">
        <v>0.82181393860005592</v>
      </c>
      <c r="G45">
        <v>1.100686397333001</v>
      </c>
    </row>
    <row r="46" spans="1:7" x14ac:dyDescent="0.25">
      <c r="A46">
        <v>55</v>
      </c>
      <c r="C46">
        <v>0.67530177548091797</v>
      </c>
      <c r="E46">
        <v>0.71506441440913404</v>
      </c>
      <c r="G46">
        <v>0.9989598682499784</v>
      </c>
    </row>
    <row r="47" spans="1:7" x14ac:dyDescent="0.25">
      <c r="A47">
        <v>56</v>
      </c>
      <c r="C47">
        <v>0.49957026214009453</v>
      </c>
      <c r="E47">
        <v>0.63972833190837464</v>
      </c>
      <c r="G47">
        <v>0.9817945961314628</v>
      </c>
    </row>
    <row r="48" spans="1:7" x14ac:dyDescent="0.25">
      <c r="A48">
        <v>57</v>
      </c>
      <c r="C48">
        <v>0.48464670835330748</v>
      </c>
      <c r="E48">
        <v>0.60545249028956749</v>
      </c>
      <c r="G48">
        <v>0.91548435629007385</v>
      </c>
    </row>
    <row r="49" spans="1:7" x14ac:dyDescent="0.25">
      <c r="A49">
        <v>58</v>
      </c>
      <c r="C49">
        <v>0.34275921165381318</v>
      </c>
      <c r="E49">
        <v>0.5147992345159208</v>
      </c>
      <c r="G49">
        <v>0.81889548226926079</v>
      </c>
    </row>
    <row r="50" spans="1:7" x14ac:dyDescent="0.25">
      <c r="A50">
        <v>59</v>
      </c>
      <c r="C50">
        <v>0.29835366442232836</v>
      </c>
      <c r="E50">
        <v>0.45225660888393682</v>
      </c>
      <c r="G50">
        <v>0.71496952290932014</v>
      </c>
    </row>
    <row r="51" spans="1:7" x14ac:dyDescent="0.25">
      <c r="A51">
        <v>60</v>
      </c>
      <c r="C51">
        <v>0.31183989248948468</v>
      </c>
      <c r="E51">
        <v>0.56831809128544175</v>
      </c>
      <c r="G51">
        <v>0.711501082638758</v>
      </c>
    </row>
    <row r="52" spans="1:7" x14ac:dyDescent="0.25">
      <c r="A52">
        <v>61</v>
      </c>
      <c r="C52">
        <v>0.2219268738482868</v>
      </c>
      <c r="E52">
        <v>0.41159625366704011</v>
      </c>
      <c r="G52">
        <v>0.58779496505885487</v>
      </c>
    </row>
    <row r="53" spans="1:7" x14ac:dyDescent="0.25">
      <c r="A53">
        <v>62</v>
      </c>
      <c r="C53">
        <v>0.22099385693025547</v>
      </c>
      <c r="E53">
        <v>0.38516674058070666</v>
      </c>
      <c r="G53">
        <v>0.52104817524586966</v>
      </c>
    </row>
    <row r="54" spans="1:7" x14ac:dyDescent="0.25">
      <c r="A54">
        <v>63</v>
      </c>
      <c r="C54">
        <v>0.19494924244925424</v>
      </c>
      <c r="E54">
        <v>0.26966772130775496</v>
      </c>
      <c r="G54">
        <v>0.3984100536534334</v>
      </c>
    </row>
    <row r="55" spans="1:7" x14ac:dyDescent="0.25">
      <c r="A55">
        <v>64</v>
      </c>
      <c r="C55">
        <v>0.1622025266869063</v>
      </c>
      <c r="E55">
        <v>0.17264019168292796</v>
      </c>
      <c r="G55">
        <v>0.45546096331357394</v>
      </c>
    </row>
    <row r="56" spans="1:7" x14ac:dyDescent="0.25">
      <c r="A56">
        <v>65</v>
      </c>
      <c r="C56">
        <v>0.13353687590478819</v>
      </c>
      <c r="E56">
        <v>0.2041357911282585</v>
      </c>
      <c r="G56">
        <v>0.33303195317735879</v>
      </c>
    </row>
    <row r="57" spans="1:7" x14ac:dyDescent="0.25">
      <c r="A57">
        <v>66</v>
      </c>
      <c r="C57">
        <v>0.15085709458287261</v>
      </c>
      <c r="E57">
        <v>0.15924271243420179</v>
      </c>
      <c r="G57">
        <v>0.24142238473776512</v>
      </c>
    </row>
    <row r="58" spans="1:7" x14ac:dyDescent="0.25">
      <c r="A58">
        <v>67</v>
      </c>
      <c r="C58">
        <v>0.10552539525677608</v>
      </c>
      <c r="E58">
        <v>0.17379925164086943</v>
      </c>
      <c r="G58">
        <v>0.17847058698176935</v>
      </c>
    </row>
    <row r="59" spans="1:7" x14ac:dyDescent="0.25">
      <c r="A59">
        <v>68</v>
      </c>
      <c r="C59">
        <v>8.223413703496596E-2</v>
      </c>
      <c r="E59">
        <v>0.14699969303005278</v>
      </c>
      <c r="G59">
        <v>0.15883203772391086</v>
      </c>
    </row>
    <row r="60" spans="1:7" x14ac:dyDescent="0.25">
      <c r="A60">
        <v>69</v>
      </c>
      <c r="C60">
        <v>0.10055205873357474</v>
      </c>
      <c r="E60">
        <v>0.14962950433600281</v>
      </c>
      <c r="G60">
        <v>0.1472765465975242</v>
      </c>
    </row>
    <row r="61" spans="1:7" x14ac:dyDescent="0.25">
      <c r="A61">
        <v>70</v>
      </c>
      <c r="C61">
        <v>8.1993136003186015E-2</v>
      </c>
      <c r="E61">
        <v>0.10193858518800501</v>
      </c>
      <c r="G61">
        <v>0.14932978434945265</v>
      </c>
    </row>
    <row r="62" spans="1:7" x14ac:dyDescent="0.25">
      <c r="A62">
        <v>71</v>
      </c>
      <c r="C62">
        <v>4.9811184478834918E-2</v>
      </c>
      <c r="E62">
        <v>7.6226774654597429E-2</v>
      </c>
      <c r="G62">
        <v>8.2932738587122329E-2</v>
      </c>
    </row>
    <row r="63" spans="1:7" x14ac:dyDescent="0.25">
      <c r="A63">
        <v>72</v>
      </c>
      <c r="C63">
        <v>7.2564590372887344E-2</v>
      </c>
      <c r="E63">
        <v>9.524142112899181E-2</v>
      </c>
      <c r="G63">
        <v>9.3897028494394685E-2</v>
      </c>
    </row>
    <row r="64" spans="1:7" x14ac:dyDescent="0.25">
      <c r="A64">
        <v>73</v>
      </c>
      <c r="C64">
        <v>4.1058228463774799E-2</v>
      </c>
      <c r="E64">
        <v>6.6469273067859089E-2</v>
      </c>
      <c r="G64">
        <v>0.12527527593527882</v>
      </c>
    </row>
    <row r="65" spans="1:7" x14ac:dyDescent="0.25">
      <c r="A65">
        <v>74</v>
      </c>
      <c r="C65">
        <v>3.8950163266101019E-2</v>
      </c>
      <c r="E65">
        <v>3.7918120194607462E-2</v>
      </c>
      <c r="G65">
        <v>6.598046978094485E-2</v>
      </c>
    </row>
    <row r="66" spans="1:7" x14ac:dyDescent="0.25">
      <c r="A66">
        <v>75</v>
      </c>
      <c r="C66">
        <v>4.0132638369812228E-2</v>
      </c>
      <c r="E66">
        <v>5.6887419796223276E-2</v>
      </c>
      <c r="G66">
        <v>5.6349419435246233E-2</v>
      </c>
    </row>
    <row r="67" spans="1:7" x14ac:dyDescent="0.25">
      <c r="A67">
        <v>76</v>
      </c>
      <c r="C67">
        <v>3.3969179763200845E-2</v>
      </c>
      <c r="E67">
        <v>3.803305706543271E-2</v>
      </c>
      <c r="G67">
        <v>5.6961574671086458E-2</v>
      </c>
    </row>
    <row r="68" spans="1:7" x14ac:dyDescent="0.25">
      <c r="A68">
        <v>77</v>
      </c>
      <c r="C68">
        <v>3.3621243246332762E-2</v>
      </c>
      <c r="E68">
        <v>4.7785239480847501E-2</v>
      </c>
      <c r="G68">
        <v>3.6893448645856711E-2</v>
      </c>
    </row>
    <row r="69" spans="1:7" x14ac:dyDescent="0.25">
      <c r="A69">
        <v>78</v>
      </c>
      <c r="C69">
        <v>3.8467523793037729E-2</v>
      </c>
      <c r="E69">
        <v>3.5114763826877192E-2</v>
      </c>
      <c r="G69">
        <v>6.6787732683690121E-2</v>
      </c>
    </row>
    <row r="70" spans="1:7" x14ac:dyDescent="0.25">
      <c r="A70">
        <v>79</v>
      </c>
      <c r="C70">
        <v>2.9914202328446722E-2</v>
      </c>
      <c r="E70">
        <v>1.4300346604650831E-2</v>
      </c>
      <c r="G70">
        <v>3.7358546956297298E-2</v>
      </c>
    </row>
    <row r="71" spans="1:7" x14ac:dyDescent="0.25">
      <c r="A71">
        <v>80</v>
      </c>
      <c r="C71">
        <v>2.709130349806781E-2</v>
      </c>
      <c r="E71">
        <v>3.7408979277295931E-2</v>
      </c>
      <c r="G71">
        <v>2.957994627542258E-2</v>
      </c>
    </row>
    <row r="72" spans="1:7" x14ac:dyDescent="0.25">
      <c r="A72">
        <v>81</v>
      </c>
      <c r="C72">
        <v>4.061573453555907E-3</v>
      </c>
      <c r="E72">
        <v>1.5744498281881625E-2</v>
      </c>
      <c r="G72">
        <v>5.0075112669003503E-2</v>
      </c>
    </row>
    <row r="73" spans="1:7" x14ac:dyDescent="0.25">
      <c r="A73">
        <v>82</v>
      </c>
      <c r="C73">
        <v>1.7225972459976528E-2</v>
      </c>
      <c r="E73">
        <v>3.2877568046291612E-2</v>
      </c>
      <c r="G73">
        <v>2.3873470605789315E-2</v>
      </c>
    </row>
    <row r="74" spans="1:7" x14ac:dyDescent="0.25">
      <c r="A74">
        <v>83</v>
      </c>
      <c r="C74">
        <v>1.3763204073908405E-2</v>
      </c>
      <c r="E74">
        <v>2.5077426554486977E-2</v>
      </c>
      <c r="G74">
        <v>2.5418182049256201E-2</v>
      </c>
    </row>
    <row r="75" spans="1:7" x14ac:dyDescent="0.25">
      <c r="A75">
        <v>84</v>
      </c>
      <c r="C75">
        <v>9.8111837683775727E-3</v>
      </c>
      <c r="E75">
        <v>1.3475272874275704E-2</v>
      </c>
      <c r="G75">
        <v>9.0972151150229136E-3</v>
      </c>
    </row>
    <row r="76" spans="1:7" x14ac:dyDescent="0.25">
      <c r="A76">
        <v>85</v>
      </c>
      <c r="C76">
        <v>5.3056308660381262E-3</v>
      </c>
      <c r="E76">
        <v>4.9972390254384453E-3</v>
      </c>
      <c r="G76">
        <v>1.9428463184276545E-2</v>
      </c>
    </row>
    <row r="77" spans="1:7" x14ac:dyDescent="0.25">
      <c r="A77">
        <v>86</v>
      </c>
      <c r="C77">
        <v>5.8493385860393836E-3</v>
      </c>
      <c r="E77">
        <v>2.7051958697069459E-2</v>
      </c>
      <c r="G77">
        <v>2.0299828466449458E-2</v>
      </c>
    </row>
    <row r="78" spans="1:7" x14ac:dyDescent="0.25">
      <c r="A78">
        <v>87</v>
      </c>
      <c r="C78">
        <v>0</v>
      </c>
      <c r="E78">
        <v>2.3938693007208536E-2</v>
      </c>
      <c r="G78">
        <v>1.1218559985640244E-2</v>
      </c>
    </row>
    <row r="79" spans="1:7" x14ac:dyDescent="0.25">
      <c r="A79">
        <v>88</v>
      </c>
      <c r="C79">
        <v>8.912497103438442E-3</v>
      </c>
      <c r="E79">
        <v>0</v>
      </c>
      <c r="G79">
        <v>6.4642076820644098E-3</v>
      </c>
    </row>
    <row r="80" spans="1:7" x14ac:dyDescent="0.25">
      <c r="A80">
        <v>89</v>
      </c>
      <c r="C80">
        <v>0</v>
      </c>
      <c r="E80">
        <v>0</v>
      </c>
      <c r="G80">
        <v>7.2992967127617258E-3</v>
      </c>
    </row>
    <row r="81" spans="1:7" x14ac:dyDescent="0.25">
      <c r="A81">
        <v>90</v>
      </c>
      <c r="C81">
        <v>0</v>
      </c>
      <c r="E81">
        <v>0</v>
      </c>
      <c r="G81">
        <v>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0"/>
  <sheetViews>
    <sheetView workbookViewId="0">
      <selection activeCell="H10" sqref="H10"/>
    </sheetView>
  </sheetViews>
  <sheetFormatPr defaultRowHeight="12.75" x14ac:dyDescent="0.2"/>
  <cols>
    <col min="1" max="1" width="18.140625" style="2" customWidth="1"/>
    <col min="2" max="2" width="23.140625" style="2" customWidth="1"/>
    <col min="3" max="3" width="9.140625" style="4"/>
    <col min="4" max="6" width="9.140625" style="2"/>
    <col min="7" max="7" width="11.5703125" style="2" bestFit="1" customWidth="1"/>
    <col min="8" max="222" width="9.140625" style="2"/>
    <col min="223" max="223" width="12.42578125" style="2" customWidth="1"/>
    <col min="224" max="224" width="12.85546875" style="2" customWidth="1"/>
    <col min="225" max="225" width="12" style="2" customWidth="1"/>
    <col min="226" max="226" width="12.85546875" style="2" customWidth="1"/>
    <col min="227" max="227" width="12" style="2" customWidth="1"/>
    <col min="228" max="233" width="10.5703125" style="2" bestFit="1" customWidth="1"/>
    <col min="234" max="235" width="10.5703125" style="2" customWidth="1"/>
    <col min="236" max="241" width="9.140625" style="2"/>
    <col min="242" max="242" width="9.28515625" style="2" bestFit="1" customWidth="1"/>
    <col min="243" max="243" width="11.5703125" style="2" bestFit="1" customWidth="1"/>
    <col min="244" max="244" width="9.28515625" style="2" bestFit="1" customWidth="1"/>
    <col min="245" max="245" width="11.5703125" style="2" bestFit="1" customWidth="1"/>
    <col min="246" max="246" width="9.28515625" style="2" bestFit="1" customWidth="1"/>
    <col min="247" max="247" width="9.140625" style="2"/>
    <col min="248" max="248" width="9.28515625" style="2" bestFit="1" customWidth="1"/>
    <col min="249" max="251" width="9.140625" style="2"/>
    <col min="252" max="253" width="9.28515625" style="2" bestFit="1" customWidth="1"/>
    <col min="254" max="255" width="11.5703125" style="2" bestFit="1" customWidth="1"/>
    <col min="256" max="478" width="9.140625" style="2"/>
    <col min="479" max="479" width="12.42578125" style="2" customWidth="1"/>
    <col min="480" max="480" width="12.85546875" style="2" customWidth="1"/>
    <col min="481" max="481" width="12" style="2" customWidth="1"/>
    <col min="482" max="482" width="12.85546875" style="2" customWidth="1"/>
    <col min="483" max="483" width="12" style="2" customWidth="1"/>
    <col min="484" max="489" width="10.5703125" style="2" bestFit="1" customWidth="1"/>
    <col min="490" max="491" width="10.5703125" style="2" customWidth="1"/>
    <col min="492" max="497" width="9.140625" style="2"/>
    <col min="498" max="498" width="9.28515625" style="2" bestFit="1" customWidth="1"/>
    <col min="499" max="499" width="11.5703125" style="2" bestFit="1" customWidth="1"/>
    <col min="500" max="500" width="9.28515625" style="2" bestFit="1" customWidth="1"/>
    <col min="501" max="501" width="11.5703125" style="2" bestFit="1" customWidth="1"/>
    <col min="502" max="502" width="9.28515625" style="2" bestFit="1" customWidth="1"/>
    <col min="503" max="503" width="9.140625" style="2"/>
    <col min="504" max="504" width="9.28515625" style="2" bestFit="1" customWidth="1"/>
    <col min="505" max="507" width="9.140625" style="2"/>
    <col min="508" max="509" width="9.28515625" style="2" bestFit="1" customWidth="1"/>
    <col min="510" max="511" width="11.5703125" style="2" bestFit="1" customWidth="1"/>
    <col min="512" max="734" width="9.140625" style="2"/>
    <col min="735" max="735" width="12.42578125" style="2" customWidth="1"/>
    <col min="736" max="736" width="12.85546875" style="2" customWidth="1"/>
    <col min="737" max="737" width="12" style="2" customWidth="1"/>
    <col min="738" max="738" width="12.85546875" style="2" customWidth="1"/>
    <col min="739" max="739" width="12" style="2" customWidth="1"/>
    <col min="740" max="745" width="10.5703125" style="2" bestFit="1" customWidth="1"/>
    <col min="746" max="747" width="10.5703125" style="2" customWidth="1"/>
    <col min="748" max="753" width="9.140625" style="2"/>
    <col min="754" max="754" width="9.28515625" style="2" bestFit="1" customWidth="1"/>
    <col min="755" max="755" width="11.5703125" style="2" bestFit="1" customWidth="1"/>
    <col min="756" max="756" width="9.28515625" style="2" bestFit="1" customWidth="1"/>
    <col min="757" max="757" width="11.5703125" style="2" bestFit="1" customWidth="1"/>
    <col min="758" max="758" width="9.28515625" style="2" bestFit="1" customWidth="1"/>
    <col min="759" max="759" width="9.140625" style="2"/>
    <col min="760" max="760" width="9.28515625" style="2" bestFit="1" customWidth="1"/>
    <col min="761" max="763" width="9.140625" style="2"/>
    <col min="764" max="765" width="9.28515625" style="2" bestFit="1" customWidth="1"/>
    <col min="766" max="767" width="11.5703125" style="2" bestFit="1" customWidth="1"/>
    <col min="768" max="990" width="9.140625" style="2"/>
    <col min="991" max="991" width="12.42578125" style="2" customWidth="1"/>
    <col min="992" max="992" width="12.85546875" style="2" customWidth="1"/>
    <col min="993" max="993" width="12" style="2" customWidth="1"/>
    <col min="994" max="994" width="12.85546875" style="2" customWidth="1"/>
    <col min="995" max="995" width="12" style="2" customWidth="1"/>
    <col min="996" max="1001" width="10.5703125" style="2" bestFit="1" customWidth="1"/>
    <col min="1002" max="1003" width="10.5703125" style="2" customWidth="1"/>
    <col min="1004" max="1009" width="9.140625" style="2"/>
    <col min="1010" max="1010" width="9.28515625" style="2" bestFit="1" customWidth="1"/>
    <col min="1011" max="1011" width="11.5703125" style="2" bestFit="1" customWidth="1"/>
    <col min="1012" max="1012" width="9.28515625" style="2" bestFit="1" customWidth="1"/>
    <col min="1013" max="1013" width="11.5703125" style="2" bestFit="1" customWidth="1"/>
    <col min="1014" max="1014" width="9.28515625" style="2" bestFit="1" customWidth="1"/>
    <col min="1015" max="1015" width="9.140625" style="2"/>
    <col min="1016" max="1016" width="9.28515625" style="2" bestFit="1" customWidth="1"/>
    <col min="1017" max="1019" width="9.140625" style="2"/>
    <col min="1020" max="1021" width="9.28515625" style="2" bestFit="1" customWidth="1"/>
    <col min="1022" max="1023" width="11.5703125" style="2" bestFit="1" customWidth="1"/>
    <col min="1024" max="1246" width="9.140625" style="2"/>
    <col min="1247" max="1247" width="12.42578125" style="2" customWidth="1"/>
    <col min="1248" max="1248" width="12.85546875" style="2" customWidth="1"/>
    <col min="1249" max="1249" width="12" style="2" customWidth="1"/>
    <col min="1250" max="1250" width="12.85546875" style="2" customWidth="1"/>
    <col min="1251" max="1251" width="12" style="2" customWidth="1"/>
    <col min="1252" max="1257" width="10.5703125" style="2" bestFit="1" customWidth="1"/>
    <col min="1258" max="1259" width="10.5703125" style="2" customWidth="1"/>
    <col min="1260" max="1265" width="9.140625" style="2"/>
    <col min="1266" max="1266" width="9.28515625" style="2" bestFit="1" customWidth="1"/>
    <col min="1267" max="1267" width="11.5703125" style="2" bestFit="1" customWidth="1"/>
    <col min="1268" max="1268" width="9.28515625" style="2" bestFit="1" customWidth="1"/>
    <col min="1269" max="1269" width="11.5703125" style="2" bestFit="1" customWidth="1"/>
    <col min="1270" max="1270" width="9.28515625" style="2" bestFit="1" customWidth="1"/>
    <col min="1271" max="1271" width="9.140625" style="2"/>
    <col min="1272" max="1272" width="9.28515625" style="2" bestFit="1" customWidth="1"/>
    <col min="1273" max="1275" width="9.140625" style="2"/>
    <col min="1276" max="1277" width="9.28515625" style="2" bestFit="1" customWidth="1"/>
    <col min="1278" max="1279" width="11.5703125" style="2" bestFit="1" customWidth="1"/>
    <col min="1280" max="1502" width="9.140625" style="2"/>
    <col min="1503" max="1503" width="12.42578125" style="2" customWidth="1"/>
    <col min="1504" max="1504" width="12.85546875" style="2" customWidth="1"/>
    <col min="1505" max="1505" width="12" style="2" customWidth="1"/>
    <col min="1506" max="1506" width="12.85546875" style="2" customWidth="1"/>
    <col min="1507" max="1507" width="12" style="2" customWidth="1"/>
    <col min="1508" max="1513" width="10.5703125" style="2" bestFit="1" customWidth="1"/>
    <col min="1514" max="1515" width="10.5703125" style="2" customWidth="1"/>
    <col min="1516" max="1521" width="9.140625" style="2"/>
    <col min="1522" max="1522" width="9.28515625" style="2" bestFit="1" customWidth="1"/>
    <col min="1523" max="1523" width="11.5703125" style="2" bestFit="1" customWidth="1"/>
    <col min="1524" max="1524" width="9.28515625" style="2" bestFit="1" customWidth="1"/>
    <col min="1525" max="1525" width="11.5703125" style="2" bestFit="1" customWidth="1"/>
    <col min="1526" max="1526" width="9.28515625" style="2" bestFit="1" customWidth="1"/>
    <col min="1527" max="1527" width="9.140625" style="2"/>
    <col min="1528" max="1528" width="9.28515625" style="2" bestFit="1" customWidth="1"/>
    <col min="1529" max="1531" width="9.140625" style="2"/>
    <col min="1532" max="1533" width="9.28515625" style="2" bestFit="1" customWidth="1"/>
    <col min="1534" max="1535" width="11.5703125" style="2" bestFit="1" customWidth="1"/>
    <col min="1536" max="1758" width="9.140625" style="2"/>
    <col min="1759" max="1759" width="12.42578125" style="2" customWidth="1"/>
    <col min="1760" max="1760" width="12.85546875" style="2" customWidth="1"/>
    <col min="1761" max="1761" width="12" style="2" customWidth="1"/>
    <col min="1762" max="1762" width="12.85546875" style="2" customWidth="1"/>
    <col min="1763" max="1763" width="12" style="2" customWidth="1"/>
    <col min="1764" max="1769" width="10.5703125" style="2" bestFit="1" customWidth="1"/>
    <col min="1770" max="1771" width="10.5703125" style="2" customWidth="1"/>
    <col min="1772" max="1777" width="9.140625" style="2"/>
    <col min="1778" max="1778" width="9.28515625" style="2" bestFit="1" customWidth="1"/>
    <col min="1779" max="1779" width="11.5703125" style="2" bestFit="1" customWidth="1"/>
    <col min="1780" max="1780" width="9.28515625" style="2" bestFit="1" customWidth="1"/>
    <col min="1781" max="1781" width="11.5703125" style="2" bestFit="1" customWidth="1"/>
    <col min="1782" max="1782" width="9.28515625" style="2" bestFit="1" customWidth="1"/>
    <col min="1783" max="1783" width="9.140625" style="2"/>
    <col min="1784" max="1784" width="9.28515625" style="2" bestFit="1" customWidth="1"/>
    <col min="1785" max="1787" width="9.140625" style="2"/>
    <col min="1788" max="1789" width="9.28515625" style="2" bestFit="1" customWidth="1"/>
    <col min="1790" max="1791" width="11.5703125" style="2" bestFit="1" customWidth="1"/>
    <col min="1792" max="2014" width="9.140625" style="2"/>
    <col min="2015" max="2015" width="12.42578125" style="2" customWidth="1"/>
    <col min="2016" max="2016" width="12.85546875" style="2" customWidth="1"/>
    <col min="2017" max="2017" width="12" style="2" customWidth="1"/>
    <col min="2018" max="2018" width="12.85546875" style="2" customWidth="1"/>
    <col min="2019" max="2019" width="12" style="2" customWidth="1"/>
    <col min="2020" max="2025" width="10.5703125" style="2" bestFit="1" customWidth="1"/>
    <col min="2026" max="2027" width="10.5703125" style="2" customWidth="1"/>
    <col min="2028" max="2033" width="9.140625" style="2"/>
    <col min="2034" max="2034" width="9.28515625" style="2" bestFit="1" customWidth="1"/>
    <col min="2035" max="2035" width="11.5703125" style="2" bestFit="1" customWidth="1"/>
    <col min="2036" max="2036" width="9.28515625" style="2" bestFit="1" customWidth="1"/>
    <col min="2037" max="2037" width="11.5703125" style="2" bestFit="1" customWidth="1"/>
    <col min="2038" max="2038" width="9.28515625" style="2" bestFit="1" customWidth="1"/>
    <col min="2039" max="2039" width="9.140625" style="2"/>
    <col min="2040" max="2040" width="9.28515625" style="2" bestFit="1" customWidth="1"/>
    <col min="2041" max="2043" width="9.140625" style="2"/>
    <col min="2044" max="2045" width="9.28515625" style="2" bestFit="1" customWidth="1"/>
    <col min="2046" max="2047" width="11.5703125" style="2" bestFit="1" customWidth="1"/>
    <col min="2048" max="2270" width="9.140625" style="2"/>
    <col min="2271" max="2271" width="12.42578125" style="2" customWidth="1"/>
    <col min="2272" max="2272" width="12.85546875" style="2" customWidth="1"/>
    <col min="2273" max="2273" width="12" style="2" customWidth="1"/>
    <col min="2274" max="2274" width="12.85546875" style="2" customWidth="1"/>
    <col min="2275" max="2275" width="12" style="2" customWidth="1"/>
    <col min="2276" max="2281" width="10.5703125" style="2" bestFit="1" customWidth="1"/>
    <col min="2282" max="2283" width="10.5703125" style="2" customWidth="1"/>
    <col min="2284" max="2289" width="9.140625" style="2"/>
    <col min="2290" max="2290" width="9.28515625" style="2" bestFit="1" customWidth="1"/>
    <col min="2291" max="2291" width="11.5703125" style="2" bestFit="1" customWidth="1"/>
    <col min="2292" max="2292" width="9.28515625" style="2" bestFit="1" customWidth="1"/>
    <col min="2293" max="2293" width="11.5703125" style="2" bestFit="1" customWidth="1"/>
    <col min="2294" max="2294" width="9.28515625" style="2" bestFit="1" customWidth="1"/>
    <col min="2295" max="2295" width="9.140625" style="2"/>
    <col min="2296" max="2296" width="9.28515625" style="2" bestFit="1" customWidth="1"/>
    <col min="2297" max="2299" width="9.140625" style="2"/>
    <col min="2300" max="2301" width="9.28515625" style="2" bestFit="1" customWidth="1"/>
    <col min="2302" max="2303" width="11.5703125" style="2" bestFit="1" customWidth="1"/>
    <col min="2304" max="2526" width="9.140625" style="2"/>
    <col min="2527" max="2527" width="12.42578125" style="2" customWidth="1"/>
    <col min="2528" max="2528" width="12.85546875" style="2" customWidth="1"/>
    <col min="2529" max="2529" width="12" style="2" customWidth="1"/>
    <col min="2530" max="2530" width="12.85546875" style="2" customWidth="1"/>
    <col min="2531" max="2531" width="12" style="2" customWidth="1"/>
    <col min="2532" max="2537" width="10.5703125" style="2" bestFit="1" customWidth="1"/>
    <col min="2538" max="2539" width="10.5703125" style="2" customWidth="1"/>
    <col min="2540" max="2545" width="9.140625" style="2"/>
    <col min="2546" max="2546" width="9.28515625" style="2" bestFit="1" customWidth="1"/>
    <col min="2547" max="2547" width="11.5703125" style="2" bestFit="1" customWidth="1"/>
    <col min="2548" max="2548" width="9.28515625" style="2" bestFit="1" customWidth="1"/>
    <col min="2549" max="2549" width="11.5703125" style="2" bestFit="1" customWidth="1"/>
    <col min="2550" max="2550" width="9.28515625" style="2" bestFit="1" customWidth="1"/>
    <col min="2551" max="2551" width="9.140625" style="2"/>
    <col min="2552" max="2552" width="9.28515625" style="2" bestFit="1" customWidth="1"/>
    <col min="2553" max="2555" width="9.140625" style="2"/>
    <col min="2556" max="2557" width="9.28515625" style="2" bestFit="1" customWidth="1"/>
    <col min="2558" max="2559" width="11.5703125" style="2" bestFit="1" customWidth="1"/>
    <col min="2560" max="2782" width="9.140625" style="2"/>
    <col min="2783" max="2783" width="12.42578125" style="2" customWidth="1"/>
    <col min="2784" max="2784" width="12.85546875" style="2" customWidth="1"/>
    <col min="2785" max="2785" width="12" style="2" customWidth="1"/>
    <col min="2786" max="2786" width="12.85546875" style="2" customWidth="1"/>
    <col min="2787" max="2787" width="12" style="2" customWidth="1"/>
    <col min="2788" max="2793" width="10.5703125" style="2" bestFit="1" customWidth="1"/>
    <col min="2794" max="2795" width="10.5703125" style="2" customWidth="1"/>
    <col min="2796" max="2801" width="9.140625" style="2"/>
    <col min="2802" max="2802" width="9.28515625" style="2" bestFit="1" customWidth="1"/>
    <col min="2803" max="2803" width="11.5703125" style="2" bestFit="1" customWidth="1"/>
    <col min="2804" max="2804" width="9.28515625" style="2" bestFit="1" customWidth="1"/>
    <col min="2805" max="2805" width="11.5703125" style="2" bestFit="1" customWidth="1"/>
    <col min="2806" max="2806" width="9.28515625" style="2" bestFit="1" customWidth="1"/>
    <col min="2807" max="2807" width="9.140625" style="2"/>
    <col min="2808" max="2808" width="9.28515625" style="2" bestFit="1" customWidth="1"/>
    <col min="2809" max="2811" width="9.140625" style="2"/>
    <col min="2812" max="2813" width="9.28515625" style="2" bestFit="1" customWidth="1"/>
    <col min="2814" max="2815" width="11.5703125" style="2" bestFit="1" customWidth="1"/>
    <col min="2816" max="3038" width="9.140625" style="2"/>
    <col min="3039" max="3039" width="12.42578125" style="2" customWidth="1"/>
    <col min="3040" max="3040" width="12.85546875" style="2" customWidth="1"/>
    <col min="3041" max="3041" width="12" style="2" customWidth="1"/>
    <col min="3042" max="3042" width="12.85546875" style="2" customWidth="1"/>
    <col min="3043" max="3043" width="12" style="2" customWidth="1"/>
    <col min="3044" max="3049" width="10.5703125" style="2" bestFit="1" customWidth="1"/>
    <col min="3050" max="3051" width="10.5703125" style="2" customWidth="1"/>
    <col min="3052" max="3057" width="9.140625" style="2"/>
    <col min="3058" max="3058" width="9.28515625" style="2" bestFit="1" customWidth="1"/>
    <col min="3059" max="3059" width="11.5703125" style="2" bestFit="1" customWidth="1"/>
    <col min="3060" max="3060" width="9.28515625" style="2" bestFit="1" customWidth="1"/>
    <col min="3061" max="3061" width="11.5703125" style="2" bestFit="1" customWidth="1"/>
    <col min="3062" max="3062" width="9.28515625" style="2" bestFit="1" customWidth="1"/>
    <col min="3063" max="3063" width="9.140625" style="2"/>
    <col min="3064" max="3064" width="9.28515625" style="2" bestFit="1" customWidth="1"/>
    <col min="3065" max="3067" width="9.140625" style="2"/>
    <col min="3068" max="3069" width="9.28515625" style="2" bestFit="1" customWidth="1"/>
    <col min="3070" max="3071" width="11.5703125" style="2" bestFit="1" customWidth="1"/>
    <col min="3072" max="3294" width="9.140625" style="2"/>
    <col min="3295" max="3295" width="12.42578125" style="2" customWidth="1"/>
    <col min="3296" max="3296" width="12.85546875" style="2" customWidth="1"/>
    <col min="3297" max="3297" width="12" style="2" customWidth="1"/>
    <col min="3298" max="3298" width="12.85546875" style="2" customWidth="1"/>
    <col min="3299" max="3299" width="12" style="2" customWidth="1"/>
    <col min="3300" max="3305" width="10.5703125" style="2" bestFit="1" customWidth="1"/>
    <col min="3306" max="3307" width="10.5703125" style="2" customWidth="1"/>
    <col min="3308" max="3313" width="9.140625" style="2"/>
    <col min="3314" max="3314" width="9.28515625" style="2" bestFit="1" customWidth="1"/>
    <col min="3315" max="3315" width="11.5703125" style="2" bestFit="1" customWidth="1"/>
    <col min="3316" max="3316" width="9.28515625" style="2" bestFit="1" customWidth="1"/>
    <col min="3317" max="3317" width="11.5703125" style="2" bestFit="1" customWidth="1"/>
    <col min="3318" max="3318" width="9.28515625" style="2" bestFit="1" customWidth="1"/>
    <col min="3319" max="3319" width="9.140625" style="2"/>
    <col min="3320" max="3320" width="9.28515625" style="2" bestFit="1" customWidth="1"/>
    <col min="3321" max="3323" width="9.140625" style="2"/>
    <col min="3324" max="3325" width="9.28515625" style="2" bestFit="1" customWidth="1"/>
    <col min="3326" max="3327" width="11.5703125" style="2" bestFit="1" customWidth="1"/>
    <col min="3328" max="3550" width="9.140625" style="2"/>
    <col min="3551" max="3551" width="12.42578125" style="2" customWidth="1"/>
    <col min="3552" max="3552" width="12.85546875" style="2" customWidth="1"/>
    <col min="3553" max="3553" width="12" style="2" customWidth="1"/>
    <col min="3554" max="3554" width="12.85546875" style="2" customWidth="1"/>
    <col min="3555" max="3555" width="12" style="2" customWidth="1"/>
    <col min="3556" max="3561" width="10.5703125" style="2" bestFit="1" customWidth="1"/>
    <col min="3562" max="3563" width="10.5703125" style="2" customWidth="1"/>
    <col min="3564" max="3569" width="9.140625" style="2"/>
    <col min="3570" max="3570" width="9.28515625" style="2" bestFit="1" customWidth="1"/>
    <col min="3571" max="3571" width="11.5703125" style="2" bestFit="1" customWidth="1"/>
    <col min="3572" max="3572" width="9.28515625" style="2" bestFit="1" customWidth="1"/>
    <col min="3573" max="3573" width="11.5703125" style="2" bestFit="1" customWidth="1"/>
    <col min="3574" max="3574" width="9.28515625" style="2" bestFit="1" customWidth="1"/>
    <col min="3575" max="3575" width="9.140625" style="2"/>
    <col min="3576" max="3576" width="9.28515625" style="2" bestFit="1" customWidth="1"/>
    <col min="3577" max="3579" width="9.140625" style="2"/>
    <col min="3580" max="3581" width="9.28515625" style="2" bestFit="1" customWidth="1"/>
    <col min="3582" max="3583" width="11.5703125" style="2" bestFit="1" customWidth="1"/>
    <col min="3584" max="3806" width="9.140625" style="2"/>
    <col min="3807" max="3807" width="12.42578125" style="2" customWidth="1"/>
    <col min="3808" max="3808" width="12.85546875" style="2" customWidth="1"/>
    <col min="3809" max="3809" width="12" style="2" customWidth="1"/>
    <col min="3810" max="3810" width="12.85546875" style="2" customWidth="1"/>
    <col min="3811" max="3811" width="12" style="2" customWidth="1"/>
    <col min="3812" max="3817" width="10.5703125" style="2" bestFit="1" customWidth="1"/>
    <col min="3818" max="3819" width="10.5703125" style="2" customWidth="1"/>
    <col min="3820" max="3825" width="9.140625" style="2"/>
    <col min="3826" max="3826" width="9.28515625" style="2" bestFit="1" customWidth="1"/>
    <col min="3827" max="3827" width="11.5703125" style="2" bestFit="1" customWidth="1"/>
    <col min="3828" max="3828" width="9.28515625" style="2" bestFit="1" customWidth="1"/>
    <col min="3829" max="3829" width="11.5703125" style="2" bestFit="1" customWidth="1"/>
    <col min="3830" max="3830" width="9.28515625" style="2" bestFit="1" customWidth="1"/>
    <col min="3831" max="3831" width="9.140625" style="2"/>
    <col min="3832" max="3832" width="9.28515625" style="2" bestFit="1" customWidth="1"/>
    <col min="3833" max="3835" width="9.140625" style="2"/>
    <col min="3836" max="3837" width="9.28515625" style="2" bestFit="1" customWidth="1"/>
    <col min="3838" max="3839" width="11.5703125" style="2" bestFit="1" customWidth="1"/>
    <col min="3840" max="4062" width="9.140625" style="2"/>
    <col min="4063" max="4063" width="12.42578125" style="2" customWidth="1"/>
    <col min="4064" max="4064" width="12.85546875" style="2" customWidth="1"/>
    <col min="4065" max="4065" width="12" style="2" customWidth="1"/>
    <col min="4066" max="4066" width="12.85546875" style="2" customWidth="1"/>
    <col min="4067" max="4067" width="12" style="2" customWidth="1"/>
    <col min="4068" max="4073" width="10.5703125" style="2" bestFit="1" customWidth="1"/>
    <col min="4074" max="4075" width="10.5703125" style="2" customWidth="1"/>
    <col min="4076" max="4081" width="9.140625" style="2"/>
    <col min="4082" max="4082" width="9.28515625" style="2" bestFit="1" customWidth="1"/>
    <col min="4083" max="4083" width="11.5703125" style="2" bestFit="1" customWidth="1"/>
    <col min="4084" max="4084" width="9.28515625" style="2" bestFit="1" customWidth="1"/>
    <col min="4085" max="4085" width="11.5703125" style="2" bestFit="1" customWidth="1"/>
    <col min="4086" max="4086" width="9.28515625" style="2" bestFit="1" customWidth="1"/>
    <col min="4087" max="4087" width="9.140625" style="2"/>
    <col min="4088" max="4088" width="9.28515625" style="2" bestFit="1" customWidth="1"/>
    <col min="4089" max="4091" width="9.140625" style="2"/>
    <col min="4092" max="4093" width="9.28515625" style="2" bestFit="1" customWidth="1"/>
    <col min="4094" max="4095" width="11.5703125" style="2" bestFit="1" customWidth="1"/>
    <col min="4096" max="4318" width="9.140625" style="2"/>
    <col min="4319" max="4319" width="12.42578125" style="2" customWidth="1"/>
    <col min="4320" max="4320" width="12.85546875" style="2" customWidth="1"/>
    <col min="4321" max="4321" width="12" style="2" customWidth="1"/>
    <col min="4322" max="4322" width="12.85546875" style="2" customWidth="1"/>
    <col min="4323" max="4323" width="12" style="2" customWidth="1"/>
    <col min="4324" max="4329" width="10.5703125" style="2" bestFit="1" customWidth="1"/>
    <col min="4330" max="4331" width="10.5703125" style="2" customWidth="1"/>
    <col min="4332" max="4337" width="9.140625" style="2"/>
    <col min="4338" max="4338" width="9.28515625" style="2" bestFit="1" customWidth="1"/>
    <col min="4339" max="4339" width="11.5703125" style="2" bestFit="1" customWidth="1"/>
    <col min="4340" max="4340" width="9.28515625" style="2" bestFit="1" customWidth="1"/>
    <col min="4341" max="4341" width="11.5703125" style="2" bestFit="1" customWidth="1"/>
    <col min="4342" max="4342" width="9.28515625" style="2" bestFit="1" customWidth="1"/>
    <col min="4343" max="4343" width="9.140625" style="2"/>
    <col min="4344" max="4344" width="9.28515625" style="2" bestFit="1" customWidth="1"/>
    <col min="4345" max="4347" width="9.140625" style="2"/>
    <col min="4348" max="4349" width="9.28515625" style="2" bestFit="1" customWidth="1"/>
    <col min="4350" max="4351" width="11.5703125" style="2" bestFit="1" customWidth="1"/>
    <col min="4352" max="4574" width="9.140625" style="2"/>
    <col min="4575" max="4575" width="12.42578125" style="2" customWidth="1"/>
    <col min="4576" max="4576" width="12.85546875" style="2" customWidth="1"/>
    <col min="4577" max="4577" width="12" style="2" customWidth="1"/>
    <col min="4578" max="4578" width="12.85546875" style="2" customWidth="1"/>
    <col min="4579" max="4579" width="12" style="2" customWidth="1"/>
    <col min="4580" max="4585" width="10.5703125" style="2" bestFit="1" customWidth="1"/>
    <col min="4586" max="4587" width="10.5703125" style="2" customWidth="1"/>
    <col min="4588" max="4593" width="9.140625" style="2"/>
    <col min="4594" max="4594" width="9.28515625" style="2" bestFit="1" customWidth="1"/>
    <col min="4595" max="4595" width="11.5703125" style="2" bestFit="1" customWidth="1"/>
    <col min="4596" max="4596" width="9.28515625" style="2" bestFit="1" customWidth="1"/>
    <col min="4597" max="4597" width="11.5703125" style="2" bestFit="1" customWidth="1"/>
    <col min="4598" max="4598" width="9.28515625" style="2" bestFit="1" customWidth="1"/>
    <col min="4599" max="4599" width="9.140625" style="2"/>
    <col min="4600" max="4600" width="9.28515625" style="2" bestFit="1" customWidth="1"/>
    <col min="4601" max="4603" width="9.140625" style="2"/>
    <col min="4604" max="4605" width="9.28515625" style="2" bestFit="1" customWidth="1"/>
    <col min="4606" max="4607" width="11.5703125" style="2" bestFit="1" customWidth="1"/>
    <col min="4608" max="4830" width="9.140625" style="2"/>
    <col min="4831" max="4831" width="12.42578125" style="2" customWidth="1"/>
    <col min="4832" max="4832" width="12.85546875" style="2" customWidth="1"/>
    <col min="4833" max="4833" width="12" style="2" customWidth="1"/>
    <col min="4834" max="4834" width="12.85546875" style="2" customWidth="1"/>
    <col min="4835" max="4835" width="12" style="2" customWidth="1"/>
    <col min="4836" max="4841" width="10.5703125" style="2" bestFit="1" customWidth="1"/>
    <col min="4842" max="4843" width="10.5703125" style="2" customWidth="1"/>
    <col min="4844" max="4849" width="9.140625" style="2"/>
    <col min="4850" max="4850" width="9.28515625" style="2" bestFit="1" customWidth="1"/>
    <col min="4851" max="4851" width="11.5703125" style="2" bestFit="1" customWidth="1"/>
    <col min="4852" max="4852" width="9.28515625" style="2" bestFit="1" customWidth="1"/>
    <col min="4853" max="4853" width="11.5703125" style="2" bestFit="1" customWidth="1"/>
    <col min="4854" max="4854" width="9.28515625" style="2" bestFit="1" customWidth="1"/>
    <col min="4855" max="4855" width="9.140625" style="2"/>
    <col min="4856" max="4856" width="9.28515625" style="2" bestFit="1" customWidth="1"/>
    <col min="4857" max="4859" width="9.140625" style="2"/>
    <col min="4860" max="4861" width="9.28515625" style="2" bestFit="1" customWidth="1"/>
    <col min="4862" max="4863" width="11.5703125" style="2" bestFit="1" customWidth="1"/>
    <col min="4864" max="5086" width="9.140625" style="2"/>
    <col min="5087" max="5087" width="12.42578125" style="2" customWidth="1"/>
    <col min="5088" max="5088" width="12.85546875" style="2" customWidth="1"/>
    <col min="5089" max="5089" width="12" style="2" customWidth="1"/>
    <col min="5090" max="5090" width="12.85546875" style="2" customWidth="1"/>
    <col min="5091" max="5091" width="12" style="2" customWidth="1"/>
    <col min="5092" max="5097" width="10.5703125" style="2" bestFit="1" customWidth="1"/>
    <col min="5098" max="5099" width="10.5703125" style="2" customWidth="1"/>
    <col min="5100" max="5105" width="9.140625" style="2"/>
    <col min="5106" max="5106" width="9.28515625" style="2" bestFit="1" customWidth="1"/>
    <col min="5107" max="5107" width="11.5703125" style="2" bestFit="1" customWidth="1"/>
    <col min="5108" max="5108" width="9.28515625" style="2" bestFit="1" customWidth="1"/>
    <col min="5109" max="5109" width="11.5703125" style="2" bestFit="1" customWidth="1"/>
    <col min="5110" max="5110" width="9.28515625" style="2" bestFit="1" customWidth="1"/>
    <col min="5111" max="5111" width="9.140625" style="2"/>
    <col min="5112" max="5112" width="9.28515625" style="2" bestFit="1" customWidth="1"/>
    <col min="5113" max="5115" width="9.140625" style="2"/>
    <col min="5116" max="5117" width="9.28515625" style="2" bestFit="1" customWidth="1"/>
    <col min="5118" max="5119" width="11.5703125" style="2" bestFit="1" customWidth="1"/>
    <col min="5120" max="5342" width="9.140625" style="2"/>
    <col min="5343" max="5343" width="12.42578125" style="2" customWidth="1"/>
    <col min="5344" max="5344" width="12.85546875" style="2" customWidth="1"/>
    <col min="5345" max="5345" width="12" style="2" customWidth="1"/>
    <col min="5346" max="5346" width="12.85546875" style="2" customWidth="1"/>
    <col min="5347" max="5347" width="12" style="2" customWidth="1"/>
    <col min="5348" max="5353" width="10.5703125" style="2" bestFit="1" customWidth="1"/>
    <col min="5354" max="5355" width="10.5703125" style="2" customWidth="1"/>
    <col min="5356" max="5361" width="9.140625" style="2"/>
    <col min="5362" max="5362" width="9.28515625" style="2" bestFit="1" customWidth="1"/>
    <col min="5363" max="5363" width="11.5703125" style="2" bestFit="1" customWidth="1"/>
    <col min="5364" max="5364" width="9.28515625" style="2" bestFit="1" customWidth="1"/>
    <col min="5365" max="5365" width="11.5703125" style="2" bestFit="1" customWidth="1"/>
    <col min="5366" max="5366" width="9.28515625" style="2" bestFit="1" customWidth="1"/>
    <col min="5367" max="5367" width="9.140625" style="2"/>
    <col min="5368" max="5368" width="9.28515625" style="2" bestFit="1" customWidth="1"/>
    <col min="5369" max="5371" width="9.140625" style="2"/>
    <col min="5372" max="5373" width="9.28515625" style="2" bestFit="1" customWidth="1"/>
    <col min="5374" max="5375" width="11.5703125" style="2" bestFit="1" customWidth="1"/>
    <col min="5376" max="5598" width="9.140625" style="2"/>
    <col min="5599" max="5599" width="12.42578125" style="2" customWidth="1"/>
    <col min="5600" max="5600" width="12.85546875" style="2" customWidth="1"/>
    <col min="5601" max="5601" width="12" style="2" customWidth="1"/>
    <col min="5602" max="5602" width="12.85546875" style="2" customWidth="1"/>
    <col min="5603" max="5603" width="12" style="2" customWidth="1"/>
    <col min="5604" max="5609" width="10.5703125" style="2" bestFit="1" customWidth="1"/>
    <col min="5610" max="5611" width="10.5703125" style="2" customWidth="1"/>
    <col min="5612" max="5617" width="9.140625" style="2"/>
    <col min="5618" max="5618" width="9.28515625" style="2" bestFit="1" customWidth="1"/>
    <col min="5619" max="5619" width="11.5703125" style="2" bestFit="1" customWidth="1"/>
    <col min="5620" max="5620" width="9.28515625" style="2" bestFit="1" customWidth="1"/>
    <col min="5621" max="5621" width="11.5703125" style="2" bestFit="1" customWidth="1"/>
    <col min="5622" max="5622" width="9.28515625" style="2" bestFit="1" customWidth="1"/>
    <col min="5623" max="5623" width="9.140625" style="2"/>
    <col min="5624" max="5624" width="9.28515625" style="2" bestFit="1" customWidth="1"/>
    <col min="5625" max="5627" width="9.140625" style="2"/>
    <col min="5628" max="5629" width="9.28515625" style="2" bestFit="1" customWidth="1"/>
    <col min="5630" max="5631" width="11.5703125" style="2" bestFit="1" customWidth="1"/>
    <col min="5632" max="5854" width="9.140625" style="2"/>
    <col min="5855" max="5855" width="12.42578125" style="2" customWidth="1"/>
    <col min="5856" max="5856" width="12.85546875" style="2" customWidth="1"/>
    <col min="5857" max="5857" width="12" style="2" customWidth="1"/>
    <col min="5858" max="5858" width="12.85546875" style="2" customWidth="1"/>
    <col min="5859" max="5859" width="12" style="2" customWidth="1"/>
    <col min="5860" max="5865" width="10.5703125" style="2" bestFit="1" customWidth="1"/>
    <col min="5866" max="5867" width="10.5703125" style="2" customWidth="1"/>
    <col min="5868" max="5873" width="9.140625" style="2"/>
    <col min="5874" max="5874" width="9.28515625" style="2" bestFit="1" customWidth="1"/>
    <col min="5875" max="5875" width="11.5703125" style="2" bestFit="1" customWidth="1"/>
    <col min="5876" max="5876" width="9.28515625" style="2" bestFit="1" customWidth="1"/>
    <col min="5877" max="5877" width="11.5703125" style="2" bestFit="1" customWidth="1"/>
    <col min="5878" max="5878" width="9.28515625" style="2" bestFit="1" customWidth="1"/>
    <col min="5879" max="5879" width="9.140625" style="2"/>
    <col min="5880" max="5880" width="9.28515625" style="2" bestFit="1" customWidth="1"/>
    <col min="5881" max="5883" width="9.140625" style="2"/>
    <col min="5884" max="5885" width="9.28515625" style="2" bestFit="1" customWidth="1"/>
    <col min="5886" max="5887" width="11.5703125" style="2" bestFit="1" customWidth="1"/>
    <col min="5888" max="6110" width="9.140625" style="2"/>
    <col min="6111" max="6111" width="12.42578125" style="2" customWidth="1"/>
    <col min="6112" max="6112" width="12.85546875" style="2" customWidth="1"/>
    <col min="6113" max="6113" width="12" style="2" customWidth="1"/>
    <col min="6114" max="6114" width="12.85546875" style="2" customWidth="1"/>
    <col min="6115" max="6115" width="12" style="2" customWidth="1"/>
    <col min="6116" max="6121" width="10.5703125" style="2" bestFit="1" customWidth="1"/>
    <col min="6122" max="6123" width="10.5703125" style="2" customWidth="1"/>
    <col min="6124" max="6129" width="9.140625" style="2"/>
    <col min="6130" max="6130" width="9.28515625" style="2" bestFit="1" customWidth="1"/>
    <col min="6131" max="6131" width="11.5703125" style="2" bestFit="1" customWidth="1"/>
    <col min="6132" max="6132" width="9.28515625" style="2" bestFit="1" customWidth="1"/>
    <col min="6133" max="6133" width="11.5703125" style="2" bestFit="1" customWidth="1"/>
    <col min="6134" max="6134" width="9.28515625" style="2" bestFit="1" customWidth="1"/>
    <col min="6135" max="6135" width="9.140625" style="2"/>
    <col min="6136" max="6136" width="9.28515625" style="2" bestFit="1" customWidth="1"/>
    <col min="6137" max="6139" width="9.140625" style="2"/>
    <col min="6140" max="6141" width="9.28515625" style="2" bestFit="1" customWidth="1"/>
    <col min="6142" max="6143" width="11.5703125" style="2" bestFit="1" customWidth="1"/>
    <col min="6144" max="6366" width="9.140625" style="2"/>
    <col min="6367" max="6367" width="12.42578125" style="2" customWidth="1"/>
    <col min="6368" max="6368" width="12.85546875" style="2" customWidth="1"/>
    <col min="6369" max="6369" width="12" style="2" customWidth="1"/>
    <col min="6370" max="6370" width="12.85546875" style="2" customWidth="1"/>
    <col min="6371" max="6371" width="12" style="2" customWidth="1"/>
    <col min="6372" max="6377" width="10.5703125" style="2" bestFit="1" customWidth="1"/>
    <col min="6378" max="6379" width="10.5703125" style="2" customWidth="1"/>
    <col min="6380" max="6385" width="9.140625" style="2"/>
    <col min="6386" max="6386" width="9.28515625" style="2" bestFit="1" customWidth="1"/>
    <col min="6387" max="6387" width="11.5703125" style="2" bestFit="1" customWidth="1"/>
    <col min="6388" max="6388" width="9.28515625" style="2" bestFit="1" customWidth="1"/>
    <col min="6389" max="6389" width="11.5703125" style="2" bestFit="1" customWidth="1"/>
    <col min="6390" max="6390" width="9.28515625" style="2" bestFit="1" customWidth="1"/>
    <col min="6391" max="6391" width="9.140625" style="2"/>
    <col min="6392" max="6392" width="9.28515625" style="2" bestFit="1" customWidth="1"/>
    <col min="6393" max="6395" width="9.140625" style="2"/>
    <col min="6396" max="6397" width="9.28515625" style="2" bestFit="1" customWidth="1"/>
    <col min="6398" max="6399" width="11.5703125" style="2" bestFit="1" customWidth="1"/>
    <col min="6400" max="6622" width="9.140625" style="2"/>
    <col min="6623" max="6623" width="12.42578125" style="2" customWidth="1"/>
    <col min="6624" max="6624" width="12.85546875" style="2" customWidth="1"/>
    <col min="6625" max="6625" width="12" style="2" customWidth="1"/>
    <col min="6626" max="6626" width="12.85546875" style="2" customWidth="1"/>
    <col min="6627" max="6627" width="12" style="2" customWidth="1"/>
    <col min="6628" max="6633" width="10.5703125" style="2" bestFit="1" customWidth="1"/>
    <col min="6634" max="6635" width="10.5703125" style="2" customWidth="1"/>
    <col min="6636" max="6641" width="9.140625" style="2"/>
    <col min="6642" max="6642" width="9.28515625" style="2" bestFit="1" customWidth="1"/>
    <col min="6643" max="6643" width="11.5703125" style="2" bestFit="1" customWidth="1"/>
    <col min="6644" max="6644" width="9.28515625" style="2" bestFit="1" customWidth="1"/>
    <col min="6645" max="6645" width="11.5703125" style="2" bestFit="1" customWidth="1"/>
    <col min="6646" max="6646" width="9.28515625" style="2" bestFit="1" customWidth="1"/>
    <col min="6647" max="6647" width="9.140625" style="2"/>
    <col min="6648" max="6648" width="9.28515625" style="2" bestFit="1" customWidth="1"/>
    <col min="6649" max="6651" width="9.140625" style="2"/>
    <col min="6652" max="6653" width="9.28515625" style="2" bestFit="1" customWidth="1"/>
    <col min="6654" max="6655" width="11.5703125" style="2" bestFit="1" customWidth="1"/>
    <col min="6656" max="6878" width="9.140625" style="2"/>
    <col min="6879" max="6879" width="12.42578125" style="2" customWidth="1"/>
    <col min="6880" max="6880" width="12.85546875" style="2" customWidth="1"/>
    <col min="6881" max="6881" width="12" style="2" customWidth="1"/>
    <col min="6882" max="6882" width="12.85546875" style="2" customWidth="1"/>
    <col min="6883" max="6883" width="12" style="2" customWidth="1"/>
    <col min="6884" max="6889" width="10.5703125" style="2" bestFit="1" customWidth="1"/>
    <col min="6890" max="6891" width="10.5703125" style="2" customWidth="1"/>
    <col min="6892" max="6897" width="9.140625" style="2"/>
    <col min="6898" max="6898" width="9.28515625" style="2" bestFit="1" customWidth="1"/>
    <col min="6899" max="6899" width="11.5703125" style="2" bestFit="1" customWidth="1"/>
    <col min="6900" max="6900" width="9.28515625" style="2" bestFit="1" customWidth="1"/>
    <col min="6901" max="6901" width="11.5703125" style="2" bestFit="1" customWidth="1"/>
    <col min="6902" max="6902" width="9.28515625" style="2" bestFit="1" customWidth="1"/>
    <col min="6903" max="6903" width="9.140625" style="2"/>
    <col min="6904" max="6904" width="9.28515625" style="2" bestFit="1" customWidth="1"/>
    <col min="6905" max="6907" width="9.140625" style="2"/>
    <col min="6908" max="6909" width="9.28515625" style="2" bestFit="1" customWidth="1"/>
    <col min="6910" max="6911" width="11.5703125" style="2" bestFit="1" customWidth="1"/>
    <col min="6912" max="7134" width="9.140625" style="2"/>
    <col min="7135" max="7135" width="12.42578125" style="2" customWidth="1"/>
    <col min="7136" max="7136" width="12.85546875" style="2" customWidth="1"/>
    <col min="7137" max="7137" width="12" style="2" customWidth="1"/>
    <col min="7138" max="7138" width="12.85546875" style="2" customWidth="1"/>
    <col min="7139" max="7139" width="12" style="2" customWidth="1"/>
    <col min="7140" max="7145" width="10.5703125" style="2" bestFit="1" customWidth="1"/>
    <col min="7146" max="7147" width="10.5703125" style="2" customWidth="1"/>
    <col min="7148" max="7153" width="9.140625" style="2"/>
    <col min="7154" max="7154" width="9.28515625" style="2" bestFit="1" customWidth="1"/>
    <col min="7155" max="7155" width="11.5703125" style="2" bestFit="1" customWidth="1"/>
    <col min="7156" max="7156" width="9.28515625" style="2" bestFit="1" customWidth="1"/>
    <col min="7157" max="7157" width="11.5703125" style="2" bestFit="1" customWidth="1"/>
    <col min="7158" max="7158" width="9.28515625" style="2" bestFit="1" customWidth="1"/>
    <col min="7159" max="7159" width="9.140625" style="2"/>
    <col min="7160" max="7160" width="9.28515625" style="2" bestFit="1" customWidth="1"/>
    <col min="7161" max="7163" width="9.140625" style="2"/>
    <col min="7164" max="7165" width="9.28515625" style="2" bestFit="1" customWidth="1"/>
    <col min="7166" max="7167" width="11.5703125" style="2" bestFit="1" customWidth="1"/>
    <col min="7168" max="7390" width="9.140625" style="2"/>
    <col min="7391" max="7391" width="12.42578125" style="2" customWidth="1"/>
    <col min="7392" max="7392" width="12.85546875" style="2" customWidth="1"/>
    <col min="7393" max="7393" width="12" style="2" customWidth="1"/>
    <col min="7394" max="7394" width="12.85546875" style="2" customWidth="1"/>
    <col min="7395" max="7395" width="12" style="2" customWidth="1"/>
    <col min="7396" max="7401" width="10.5703125" style="2" bestFit="1" customWidth="1"/>
    <col min="7402" max="7403" width="10.5703125" style="2" customWidth="1"/>
    <col min="7404" max="7409" width="9.140625" style="2"/>
    <col min="7410" max="7410" width="9.28515625" style="2" bestFit="1" customWidth="1"/>
    <col min="7411" max="7411" width="11.5703125" style="2" bestFit="1" customWidth="1"/>
    <col min="7412" max="7412" width="9.28515625" style="2" bestFit="1" customWidth="1"/>
    <col min="7413" max="7413" width="11.5703125" style="2" bestFit="1" customWidth="1"/>
    <col min="7414" max="7414" width="9.28515625" style="2" bestFit="1" customWidth="1"/>
    <col min="7415" max="7415" width="9.140625" style="2"/>
    <col min="7416" max="7416" width="9.28515625" style="2" bestFit="1" customWidth="1"/>
    <col min="7417" max="7419" width="9.140625" style="2"/>
    <col min="7420" max="7421" width="9.28515625" style="2" bestFit="1" customWidth="1"/>
    <col min="7422" max="7423" width="11.5703125" style="2" bestFit="1" customWidth="1"/>
    <col min="7424" max="7646" width="9.140625" style="2"/>
    <col min="7647" max="7647" width="12.42578125" style="2" customWidth="1"/>
    <col min="7648" max="7648" width="12.85546875" style="2" customWidth="1"/>
    <col min="7649" max="7649" width="12" style="2" customWidth="1"/>
    <col min="7650" max="7650" width="12.85546875" style="2" customWidth="1"/>
    <col min="7651" max="7651" width="12" style="2" customWidth="1"/>
    <col min="7652" max="7657" width="10.5703125" style="2" bestFit="1" customWidth="1"/>
    <col min="7658" max="7659" width="10.5703125" style="2" customWidth="1"/>
    <col min="7660" max="7665" width="9.140625" style="2"/>
    <col min="7666" max="7666" width="9.28515625" style="2" bestFit="1" customWidth="1"/>
    <col min="7667" max="7667" width="11.5703125" style="2" bestFit="1" customWidth="1"/>
    <col min="7668" max="7668" width="9.28515625" style="2" bestFit="1" customWidth="1"/>
    <col min="7669" max="7669" width="11.5703125" style="2" bestFit="1" customWidth="1"/>
    <col min="7670" max="7670" width="9.28515625" style="2" bestFit="1" customWidth="1"/>
    <col min="7671" max="7671" width="9.140625" style="2"/>
    <col min="7672" max="7672" width="9.28515625" style="2" bestFit="1" customWidth="1"/>
    <col min="7673" max="7675" width="9.140625" style="2"/>
    <col min="7676" max="7677" width="9.28515625" style="2" bestFit="1" customWidth="1"/>
    <col min="7678" max="7679" width="11.5703125" style="2" bestFit="1" customWidth="1"/>
    <col min="7680" max="7902" width="9.140625" style="2"/>
    <col min="7903" max="7903" width="12.42578125" style="2" customWidth="1"/>
    <col min="7904" max="7904" width="12.85546875" style="2" customWidth="1"/>
    <col min="7905" max="7905" width="12" style="2" customWidth="1"/>
    <col min="7906" max="7906" width="12.85546875" style="2" customWidth="1"/>
    <col min="7907" max="7907" width="12" style="2" customWidth="1"/>
    <col min="7908" max="7913" width="10.5703125" style="2" bestFit="1" customWidth="1"/>
    <col min="7914" max="7915" width="10.5703125" style="2" customWidth="1"/>
    <col min="7916" max="7921" width="9.140625" style="2"/>
    <col min="7922" max="7922" width="9.28515625" style="2" bestFit="1" customWidth="1"/>
    <col min="7923" max="7923" width="11.5703125" style="2" bestFit="1" customWidth="1"/>
    <col min="7924" max="7924" width="9.28515625" style="2" bestFit="1" customWidth="1"/>
    <col min="7925" max="7925" width="11.5703125" style="2" bestFit="1" customWidth="1"/>
    <col min="7926" max="7926" width="9.28515625" style="2" bestFit="1" customWidth="1"/>
    <col min="7927" max="7927" width="9.140625" style="2"/>
    <col min="7928" max="7928" width="9.28515625" style="2" bestFit="1" customWidth="1"/>
    <col min="7929" max="7931" width="9.140625" style="2"/>
    <col min="7932" max="7933" width="9.28515625" style="2" bestFit="1" customWidth="1"/>
    <col min="7934" max="7935" width="11.5703125" style="2" bestFit="1" customWidth="1"/>
    <col min="7936" max="8158" width="9.140625" style="2"/>
    <col min="8159" max="8159" width="12.42578125" style="2" customWidth="1"/>
    <col min="8160" max="8160" width="12.85546875" style="2" customWidth="1"/>
    <col min="8161" max="8161" width="12" style="2" customWidth="1"/>
    <col min="8162" max="8162" width="12.85546875" style="2" customWidth="1"/>
    <col min="8163" max="8163" width="12" style="2" customWidth="1"/>
    <col min="8164" max="8169" width="10.5703125" style="2" bestFit="1" customWidth="1"/>
    <col min="8170" max="8171" width="10.5703125" style="2" customWidth="1"/>
    <col min="8172" max="8177" width="9.140625" style="2"/>
    <col min="8178" max="8178" width="9.28515625" style="2" bestFit="1" customWidth="1"/>
    <col min="8179" max="8179" width="11.5703125" style="2" bestFit="1" customWidth="1"/>
    <col min="8180" max="8180" width="9.28515625" style="2" bestFit="1" customWidth="1"/>
    <col min="8181" max="8181" width="11.5703125" style="2" bestFit="1" customWidth="1"/>
    <col min="8182" max="8182" width="9.28515625" style="2" bestFit="1" customWidth="1"/>
    <col min="8183" max="8183" width="9.140625" style="2"/>
    <col min="8184" max="8184" width="9.28515625" style="2" bestFit="1" customWidth="1"/>
    <col min="8185" max="8187" width="9.140625" style="2"/>
    <col min="8188" max="8189" width="9.28515625" style="2" bestFit="1" customWidth="1"/>
    <col min="8190" max="8191" width="11.5703125" style="2" bestFit="1" customWidth="1"/>
    <col min="8192" max="8414" width="9.140625" style="2"/>
    <col min="8415" max="8415" width="12.42578125" style="2" customWidth="1"/>
    <col min="8416" max="8416" width="12.85546875" style="2" customWidth="1"/>
    <col min="8417" max="8417" width="12" style="2" customWidth="1"/>
    <col min="8418" max="8418" width="12.85546875" style="2" customWidth="1"/>
    <col min="8419" max="8419" width="12" style="2" customWidth="1"/>
    <col min="8420" max="8425" width="10.5703125" style="2" bestFit="1" customWidth="1"/>
    <col min="8426" max="8427" width="10.5703125" style="2" customWidth="1"/>
    <col min="8428" max="8433" width="9.140625" style="2"/>
    <col min="8434" max="8434" width="9.28515625" style="2" bestFit="1" customWidth="1"/>
    <col min="8435" max="8435" width="11.5703125" style="2" bestFit="1" customWidth="1"/>
    <col min="8436" max="8436" width="9.28515625" style="2" bestFit="1" customWidth="1"/>
    <col min="8437" max="8437" width="11.5703125" style="2" bestFit="1" customWidth="1"/>
    <col min="8438" max="8438" width="9.28515625" style="2" bestFit="1" customWidth="1"/>
    <col min="8439" max="8439" width="9.140625" style="2"/>
    <col min="8440" max="8440" width="9.28515625" style="2" bestFit="1" customWidth="1"/>
    <col min="8441" max="8443" width="9.140625" style="2"/>
    <col min="8444" max="8445" width="9.28515625" style="2" bestFit="1" customWidth="1"/>
    <col min="8446" max="8447" width="11.5703125" style="2" bestFit="1" customWidth="1"/>
    <col min="8448" max="8670" width="9.140625" style="2"/>
    <col min="8671" max="8671" width="12.42578125" style="2" customWidth="1"/>
    <col min="8672" max="8672" width="12.85546875" style="2" customWidth="1"/>
    <col min="8673" max="8673" width="12" style="2" customWidth="1"/>
    <col min="8674" max="8674" width="12.85546875" style="2" customWidth="1"/>
    <col min="8675" max="8675" width="12" style="2" customWidth="1"/>
    <col min="8676" max="8681" width="10.5703125" style="2" bestFit="1" customWidth="1"/>
    <col min="8682" max="8683" width="10.5703125" style="2" customWidth="1"/>
    <col min="8684" max="8689" width="9.140625" style="2"/>
    <col min="8690" max="8690" width="9.28515625" style="2" bestFit="1" customWidth="1"/>
    <col min="8691" max="8691" width="11.5703125" style="2" bestFit="1" customWidth="1"/>
    <col min="8692" max="8692" width="9.28515625" style="2" bestFit="1" customWidth="1"/>
    <col min="8693" max="8693" width="11.5703125" style="2" bestFit="1" customWidth="1"/>
    <col min="8694" max="8694" width="9.28515625" style="2" bestFit="1" customWidth="1"/>
    <col min="8695" max="8695" width="9.140625" style="2"/>
    <col min="8696" max="8696" width="9.28515625" style="2" bestFit="1" customWidth="1"/>
    <col min="8697" max="8699" width="9.140625" style="2"/>
    <col min="8700" max="8701" width="9.28515625" style="2" bestFit="1" customWidth="1"/>
    <col min="8702" max="8703" width="11.5703125" style="2" bestFit="1" customWidth="1"/>
    <col min="8704" max="8926" width="9.140625" style="2"/>
    <col min="8927" max="8927" width="12.42578125" style="2" customWidth="1"/>
    <col min="8928" max="8928" width="12.85546875" style="2" customWidth="1"/>
    <col min="8929" max="8929" width="12" style="2" customWidth="1"/>
    <col min="8930" max="8930" width="12.85546875" style="2" customWidth="1"/>
    <col min="8931" max="8931" width="12" style="2" customWidth="1"/>
    <col min="8932" max="8937" width="10.5703125" style="2" bestFit="1" customWidth="1"/>
    <col min="8938" max="8939" width="10.5703125" style="2" customWidth="1"/>
    <col min="8940" max="8945" width="9.140625" style="2"/>
    <col min="8946" max="8946" width="9.28515625" style="2" bestFit="1" customWidth="1"/>
    <col min="8947" max="8947" width="11.5703125" style="2" bestFit="1" customWidth="1"/>
    <col min="8948" max="8948" width="9.28515625" style="2" bestFit="1" customWidth="1"/>
    <col min="8949" max="8949" width="11.5703125" style="2" bestFit="1" customWidth="1"/>
    <col min="8950" max="8950" width="9.28515625" style="2" bestFit="1" customWidth="1"/>
    <col min="8951" max="8951" width="9.140625" style="2"/>
    <col min="8952" max="8952" width="9.28515625" style="2" bestFit="1" customWidth="1"/>
    <col min="8953" max="8955" width="9.140625" style="2"/>
    <col min="8956" max="8957" width="9.28515625" style="2" bestFit="1" customWidth="1"/>
    <col min="8958" max="8959" width="11.5703125" style="2" bestFit="1" customWidth="1"/>
    <col min="8960" max="9182" width="9.140625" style="2"/>
    <col min="9183" max="9183" width="12.42578125" style="2" customWidth="1"/>
    <col min="9184" max="9184" width="12.85546875" style="2" customWidth="1"/>
    <col min="9185" max="9185" width="12" style="2" customWidth="1"/>
    <col min="9186" max="9186" width="12.85546875" style="2" customWidth="1"/>
    <col min="9187" max="9187" width="12" style="2" customWidth="1"/>
    <col min="9188" max="9193" width="10.5703125" style="2" bestFit="1" customWidth="1"/>
    <col min="9194" max="9195" width="10.5703125" style="2" customWidth="1"/>
    <col min="9196" max="9201" width="9.140625" style="2"/>
    <col min="9202" max="9202" width="9.28515625" style="2" bestFit="1" customWidth="1"/>
    <col min="9203" max="9203" width="11.5703125" style="2" bestFit="1" customWidth="1"/>
    <col min="9204" max="9204" width="9.28515625" style="2" bestFit="1" customWidth="1"/>
    <col min="9205" max="9205" width="11.5703125" style="2" bestFit="1" customWidth="1"/>
    <col min="9206" max="9206" width="9.28515625" style="2" bestFit="1" customWidth="1"/>
    <col min="9207" max="9207" width="9.140625" style="2"/>
    <col min="9208" max="9208" width="9.28515625" style="2" bestFit="1" customWidth="1"/>
    <col min="9209" max="9211" width="9.140625" style="2"/>
    <col min="9212" max="9213" width="9.28515625" style="2" bestFit="1" customWidth="1"/>
    <col min="9214" max="9215" width="11.5703125" style="2" bestFit="1" customWidth="1"/>
    <col min="9216" max="9438" width="9.140625" style="2"/>
    <col min="9439" max="9439" width="12.42578125" style="2" customWidth="1"/>
    <col min="9440" max="9440" width="12.85546875" style="2" customWidth="1"/>
    <col min="9441" max="9441" width="12" style="2" customWidth="1"/>
    <col min="9442" max="9442" width="12.85546875" style="2" customWidth="1"/>
    <col min="9443" max="9443" width="12" style="2" customWidth="1"/>
    <col min="9444" max="9449" width="10.5703125" style="2" bestFit="1" customWidth="1"/>
    <col min="9450" max="9451" width="10.5703125" style="2" customWidth="1"/>
    <col min="9452" max="9457" width="9.140625" style="2"/>
    <col min="9458" max="9458" width="9.28515625" style="2" bestFit="1" customWidth="1"/>
    <col min="9459" max="9459" width="11.5703125" style="2" bestFit="1" customWidth="1"/>
    <col min="9460" max="9460" width="9.28515625" style="2" bestFit="1" customWidth="1"/>
    <col min="9461" max="9461" width="11.5703125" style="2" bestFit="1" customWidth="1"/>
    <col min="9462" max="9462" width="9.28515625" style="2" bestFit="1" customWidth="1"/>
    <col min="9463" max="9463" width="9.140625" style="2"/>
    <col min="9464" max="9464" width="9.28515625" style="2" bestFit="1" customWidth="1"/>
    <col min="9465" max="9467" width="9.140625" style="2"/>
    <col min="9468" max="9469" width="9.28515625" style="2" bestFit="1" customWidth="1"/>
    <col min="9470" max="9471" width="11.5703125" style="2" bestFit="1" customWidth="1"/>
    <col min="9472" max="9694" width="9.140625" style="2"/>
    <col min="9695" max="9695" width="12.42578125" style="2" customWidth="1"/>
    <col min="9696" max="9696" width="12.85546875" style="2" customWidth="1"/>
    <col min="9697" max="9697" width="12" style="2" customWidth="1"/>
    <col min="9698" max="9698" width="12.85546875" style="2" customWidth="1"/>
    <col min="9699" max="9699" width="12" style="2" customWidth="1"/>
    <col min="9700" max="9705" width="10.5703125" style="2" bestFit="1" customWidth="1"/>
    <col min="9706" max="9707" width="10.5703125" style="2" customWidth="1"/>
    <col min="9708" max="9713" width="9.140625" style="2"/>
    <col min="9714" max="9714" width="9.28515625" style="2" bestFit="1" customWidth="1"/>
    <col min="9715" max="9715" width="11.5703125" style="2" bestFit="1" customWidth="1"/>
    <col min="9716" max="9716" width="9.28515625" style="2" bestFit="1" customWidth="1"/>
    <col min="9717" max="9717" width="11.5703125" style="2" bestFit="1" customWidth="1"/>
    <col min="9718" max="9718" width="9.28515625" style="2" bestFit="1" customWidth="1"/>
    <col min="9719" max="9719" width="9.140625" style="2"/>
    <col min="9720" max="9720" width="9.28515625" style="2" bestFit="1" customWidth="1"/>
    <col min="9721" max="9723" width="9.140625" style="2"/>
    <col min="9724" max="9725" width="9.28515625" style="2" bestFit="1" customWidth="1"/>
    <col min="9726" max="9727" width="11.5703125" style="2" bestFit="1" customWidth="1"/>
    <col min="9728" max="9950" width="9.140625" style="2"/>
    <col min="9951" max="9951" width="12.42578125" style="2" customWidth="1"/>
    <col min="9952" max="9952" width="12.85546875" style="2" customWidth="1"/>
    <col min="9953" max="9953" width="12" style="2" customWidth="1"/>
    <col min="9954" max="9954" width="12.85546875" style="2" customWidth="1"/>
    <col min="9955" max="9955" width="12" style="2" customWidth="1"/>
    <col min="9956" max="9961" width="10.5703125" style="2" bestFit="1" customWidth="1"/>
    <col min="9962" max="9963" width="10.5703125" style="2" customWidth="1"/>
    <col min="9964" max="9969" width="9.140625" style="2"/>
    <col min="9970" max="9970" width="9.28515625" style="2" bestFit="1" customWidth="1"/>
    <col min="9971" max="9971" width="11.5703125" style="2" bestFit="1" customWidth="1"/>
    <col min="9972" max="9972" width="9.28515625" style="2" bestFit="1" customWidth="1"/>
    <col min="9973" max="9973" width="11.5703125" style="2" bestFit="1" customWidth="1"/>
    <col min="9974" max="9974" width="9.28515625" style="2" bestFit="1" customWidth="1"/>
    <col min="9975" max="9975" width="9.140625" style="2"/>
    <col min="9976" max="9976" width="9.28515625" style="2" bestFit="1" customWidth="1"/>
    <col min="9977" max="9979" width="9.140625" style="2"/>
    <col min="9980" max="9981" width="9.28515625" style="2" bestFit="1" customWidth="1"/>
    <col min="9982" max="9983" width="11.5703125" style="2" bestFit="1" customWidth="1"/>
    <col min="9984" max="10206" width="9.140625" style="2"/>
    <col min="10207" max="10207" width="12.42578125" style="2" customWidth="1"/>
    <col min="10208" max="10208" width="12.85546875" style="2" customWidth="1"/>
    <col min="10209" max="10209" width="12" style="2" customWidth="1"/>
    <col min="10210" max="10210" width="12.85546875" style="2" customWidth="1"/>
    <col min="10211" max="10211" width="12" style="2" customWidth="1"/>
    <col min="10212" max="10217" width="10.5703125" style="2" bestFit="1" customWidth="1"/>
    <col min="10218" max="10219" width="10.5703125" style="2" customWidth="1"/>
    <col min="10220" max="10225" width="9.140625" style="2"/>
    <col min="10226" max="10226" width="9.28515625" style="2" bestFit="1" customWidth="1"/>
    <col min="10227" max="10227" width="11.5703125" style="2" bestFit="1" customWidth="1"/>
    <col min="10228" max="10228" width="9.28515625" style="2" bestFit="1" customWidth="1"/>
    <col min="10229" max="10229" width="11.5703125" style="2" bestFit="1" customWidth="1"/>
    <col min="10230" max="10230" width="9.28515625" style="2" bestFit="1" customWidth="1"/>
    <col min="10231" max="10231" width="9.140625" style="2"/>
    <col min="10232" max="10232" width="9.28515625" style="2" bestFit="1" customWidth="1"/>
    <col min="10233" max="10235" width="9.140625" style="2"/>
    <col min="10236" max="10237" width="9.28515625" style="2" bestFit="1" customWidth="1"/>
    <col min="10238" max="10239" width="11.5703125" style="2" bestFit="1" customWidth="1"/>
    <col min="10240" max="10462" width="9.140625" style="2"/>
    <col min="10463" max="10463" width="12.42578125" style="2" customWidth="1"/>
    <col min="10464" max="10464" width="12.85546875" style="2" customWidth="1"/>
    <col min="10465" max="10465" width="12" style="2" customWidth="1"/>
    <col min="10466" max="10466" width="12.85546875" style="2" customWidth="1"/>
    <col min="10467" max="10467" width="12" style="2" customWidth="1"/>
    <col min="10468" max="10473" width="10.5703125" style="2" bestFit="1" customWidth="1"/>
    <col min="10474" max="10475" width="10.5703125" style="2" customWidth="1"/>
    <col min="10476" max="10481" width="9.140625" style="2"/>
    <col min="10482" max="10482" width="9.28515625" style="2" bestFit="1" customWidth="1"/>
    <col min="10483" max="10483" width="11.5703125" style="2" bestFit="1" customWidth="1"/>
    <col min="10484" max="10484" width="9.28515625" style="2" bestFit="1" customWidth="1"/>
    <col min="10485" max="10485" width="11.5703125" style="2" bestFit="1" customWidth="1"/>
    <col min="10486" max="10486" width="9.28515625" style="2" bestFit="1" customWidth="1"/>
    <col min="10487" max="10487" width="9.140625" style="2"/>
    <col min="10488" max="10488" width="9.28515625" style="2" bestFit="1" customWidth="1"/>
    <col min="10489" max="10491" width="9.140625" style="2"/>
    <col min="10492" max="10493" width="9.28515625" style="2" bestFit="1" customWidth="1"/>
    <col min="10494" max="10495" width="11.5703125" style="2" bestFit="1" customWidth="1"/>
    <col min="10496" max="10718" width="9.140625" style="2"/>
    <col min="10719" max="10719" width="12.42578125" style="2" customWidth="1"/>
    <col min="10720" max="10720" width="12.85546875" style="2" customWidth="1"/>
    <col min="10721" max="10721" width="12" style="2" customWidth="1"/>
    <col min="10722" max="10722" width="12.85546875" style="2" customWidth="1"/>
    <col min="10723" max="10723" width="12" style="2" customWidth="1"/>
    <col min="10724" max="10729" width="10.5703125" style="2" bestFit="1" customWidth="1"/>
    <col min="10730" max="10731" width="10.5703125" style="2" customWidth="1"/>
    <col min="10732" max="10737" width="9.140625" style="2"/>
    <col min="10738" max="10738" width="9.28515625" style="2" bestFit="1" customWidth="1"/>
    <col min="10739" max="10739" width="11.5703125" style="2" bestFit="1" customWidth="1"/>
    <col min="10740" max="10740" width="9.28515625" style="2" bestFit="1" customWidth="1"/>
    <col min="10741" max="10741" width="11.5703125" style="2" bestFit="1" customWidth="1"/>
    <col min="10742" max="10742" width="9.28515625" style="2" bestFit="1" customWidth="1"/>
    <col min="10743" max="10743" width="9.140625" style="2"/>
    <col min="10744" max="10744" width="9.28515625" style="2" bestFit="1" customWidth="1"/>
    <col min="10745" max="10747" width="9.140625" style="2"/>
    <col min="10748" max="10749" width="9.28515625" style="2" bestFit="1" customWidth="1"/>
    <col min="10750" max="10751" width="11.5703125" style="2" bestFit="1" customWidth="1"/>
    <col min="10752" max="10974" width="9.140625" style="2"/>
    <col min="10975" max="10975" width="12.42578125" style="2" customWidth="1"/>
    <col min="10976" max="10976" width="12.85546875" style="2" customWidth="1"/>
    <col min="10977" max="10977" width="12" style="2" customWidth="1"/>
    <col min="10978" max="10978" width="12.85546875" style="2" customWidth="1"/>
    <col min="10979" max="10979" width="12" style="2" customWidth="1"/>
    <col min="10980" max="10985" width="10.5703125" style="2" bestFit="1" customWidth="1"/>
    <col min="10986" max="10987" width="10.5703125" style="2" customWidth="1"/>
    <col min="10988" max="10993" width="9.140625" style="2"/>
    <col min="10994" max="10994" width="9.28515625" style="2" bestFit="1" customWidth="1"/>
    <col min="10995" max="10995" width="11.5703125" style="2" bestFit="1" customWidth="1"/>
    <col min="10996" max="10996" width="9.28515625" style="2" bestFit="1" customWidth="1"/>
    <col min="10997" max="10997" width="11.5703125" style="2" bestFit="1" customWidth="1"/>
    <col min="10998" max="10998" width="9.28515625" style="2" bestFit="1" customWidth="1"/>
    <col min="10999" max="10999" width="9.140625" style="2"/>
    <col min="11000" max="11000" width="9.28515625" style="2" bestFit="1" customWidth="1"/>
    <col min="11001" max="11003" width="9.140625" style="2"/>
    <col min="11004" max="11005" width="9.28515625" style="2" bestFit="1" customWidth="1"/>
    <col min="11006" max="11007" width="11.5703125" style="2" bestFit="1" customWidth="1"/>
    <col min="11008" max="11230" width="9.140625" style="2"/>
    <col min="11231" max="11231" width="12.42578125" style="2" customWidth="1"/>
    <col min="11232" max="11232" width="12.85546875" style="2" customWidth="1"/>
    <col min="11233" max="11233" width="12" style="2" customWidth="1"/>
    <col min="11234" max="11234" width="12.85546875" style="2" customWidth="1"/>
    <col min="11235" max="11235" width="12" style="2" customWidth="1"/>
    <col min="11236" max="11241" width="10.5703125" style="2" bestFit="1" customWidth="1"/>
    <col min="11242" max="11243" width="10.5703125" style="2" customWidth="1"/>
    <col min="11244" max="11249" width="9.140625" style="2"/>
    <col min="11250" max="11250" width="9.28515625" style="2" bestFit="1" customWidth="1"/>
    <col min="11251" max="11251" width="11.5703125" style="2" bestFit="1" customWidth="1"/>
    <col min="11252" max="11252" width="9.28515625" style="2" bestFit="1" customWidth="1"/>
    <col min="11253" max="11253" width="11.5703125" style="2" bestFit="1" customWidth="1"/>
    <col min="11254" max="11254" width="9.28515625" style="2" bestFit="1" customWidth="1"/>
    <col min="11255" max="11255" width="9.140625" style="2"/>
    <col min="11256" max="11256" width="9.28515625" style="2" bestFit="1" customWidth="1"/>
    <col min="11257" max="11259" width="9.140625" style="2"/>
    <col min="11260" max="11261" width="9.28515625" style="2" bestFit="1" customWidth="1"/>
    <col min="11262" max="11263" width="11.5703125" style="2" bestFit="1" customWidth="1"/>
    <col min="11264" max="11486" width="9.140625" style="2"/>
    <col min="11487" max="11487" width="12.42578125" style="2" customWidth="1"/>
    <col min="11488" max="11488" width="12.85546875" style="2" customWidth="1"/>
    <col min="11489" max="11489" width="12" style="2" customWidth="1"/>
    <col min="11490" max="11490" width="12.85546875" style="2" customWidth="1"/>
    <col min="11491" max="11491" width="12" style="2" customWidth="1"/>
    <col min="11492" max="11497" width="10.5703125" style="2" bestFit="1" customWidth="1"/>
    <col min="11498" max="11499" width="10.5703125" style="2" customWidth="1"/>
    <col min="11500" max="11505" width="9.140625" style="2"/>
    <col min="11506" max="11506" width="9.28515625" style="2" bestFit="1" customWidth="1"/>
    <col min="11507" max="11507" width="11.5703125" style="2" bestFit="1" customWidth="1"/>
    <col min="11508" max="11508" width="9.28515625" style="2" bestFit="1" customWidth="1"/>
    <col min="11509" max="11509" width="11.5703125" style="2" bestFit="1" customWidth="1"/>
    <col min="11510" max="11510" width="9.28515625" style="2" bestFit="1" customWidth="1"/>
    <col min="11511" max="11511" width="9.140625" style="2"/>
    <col min="11512" max="11512" width="9.28515625" style="2" bestFit="1" customWidth="1"/>
    <col min="11513" max="11515" width="9.140625" style="2"/>
    <col min="11516" max="11517" width="9.28515625" style="2" bestFit="1" customWidth="1"/>
    <col min="11518" max="11519" width="11.5703125" style="2" bestFit="1" customWidth="1"/>
    <col min="11520" max="11742" width="9.140625" style="2"/>
    <col min="11743" max="11743" width="12.42578125" style="2" customWidth="1"/>
    <col min="11744" max="11744" width="12.85546875" style="2" customWidth="1"/>
    <col min="11745" max="11745" width="12" style="2" customWidth="1"/>
    <col min="11746" max="11746" width="12.85546875" style="2" customWidth="1"/>
    <col min="11747" max="11747" width="12" style="2" customWidth="1"/>
    <col min="11748" max="11753" width="10.5703125" style="2" bestFit="1" customWidth="1"/>
    <col min="11754" max="11755" width="10.5703125" style="2" customWidth="1"/>
    <col min="11756" max="11761" width="9.140625" style="2"/>
    <col min="11762" max="11762" width="9.28515625" style="2" bestFit="1" customWidth="1"/>
    <col min="11763" max="11763" width="11.5703125" style="2" bestFit="1" customWidth="1"/>
    <col min="11764" max="11764" width="9.28515625" style="2" bestFit="1" customWidth="1"/>
    <col min="11765" max="11765" width="11.5703125" style="2" bestFit="1" customWidth="1"/>
    <col min="11766" max="11766" width="9.28515625" style="2" bestFit="1" customWidth="1"/>
    <col min="11767" max="11767" width="9.140625" style="2"/>
    <col min="11768" max="11768" width="9.28515625" style="2" bestFit="1" customWidth="1"/>
    <col min="11769" max="11771" width="9.140625" style="2"/>
    <col min="11772" max="11773" width="9.28515625" style="2" bestFit="1" customWidth="1"/>
    <col min="11774" max="11775" width="11.5703125" style="2" bestFit="1" customWidth="1"/>
    <col min="11776" max="11998" width="9.140625" style="2"/>
    <col min="11999" max="11999" width="12.42578125" style="2" customWidth="1"/>
    <col min="12000" max="12000" width="12.85546875" style="2" customWidth="1"/>
    <col min="12001" max="12001" width="12" style="2" customWidth="1"/>
    <col min="12002" max="12002" width="12.85546875" style="2" customWidth="1"/>
    <col min="12003" max="12003" width="12" style="2" customWidth="1"/>
    <col min="12004" max="12009" width="10.5703125" style="2" bestFit="1" customWidth="1"/>
    <col min="12010" max="12011" width="10.5703125" style="2" customWidth="1"/>
    <col min="12012" max="12017" width="9.140625" style="2"/>
    <col min="12018" max="12018" width="9.28515625" style="2" bestFit="1" customWidth="1"/>
    <col min="12019" max="12019" width="11.5703125" style="2" bestFit="1" customWidth="1"/>
    <col min="12020" max="12020" width="9.28515625" style="2" bestFit="1" customWidth="1"/>
    <col min="12021" max="12021" width="11.5703125" style="2" bestFit="1" customWidth="1"/>
    <col min="12022" max="12022" width="9.28515625" style="2" bestFit="1" customWidth="1"/>
    <col min="12023" max="12023" width="9.140625" style="2"/>
    <col min="12024" max="12024" width="9.28515625" style="2" bestFit="1" customWidth="1"/>
    <col min="12025" max="12027" width="9.140625" style="2"/>
    <col min="12028" max="12029" width="9.28515625" style="2" bestFit="1" customWidth="1"/>
    <col min="12030" max="12031" width="11.5703125" style="2" bestFit="1" customWidth="1"/>
    <col min="12032" max="12254" width="9.140625" style="2"/>
    <col min="12255" max="12255" width="12.42578125" style="2" customWidth="1"/>
    <col min="12256" max="12256" width="12.85546875" style="2" customWidth="1"/>
    <col min="12257" max="12257" width="12" style="2" customWidth="1"/>
    <col min="12258" max="12258" width="12.85546875" style="2" customWidth="1"/>
    <col min="12259" max="12259" width="12" style="2" customWidth="1"/>
    <col min="12260" max="12265" width="10.5703125" style="2" bestFit="1" customWidth="1"/>
    <col min="12266" max="12267" width="10.5703125" style="2" customWidth="1"/>
    <col min="12268" max="12273" width="9.140625" style="2"/>
    <col min="12274" max="12274" width="9.28515625" style="2" bestFit="1" customWidth="1"/>
    <col min="12275" max="12275" width="11.5703125" style="2" bestFit="1" customWidth="1"/>
    <col min="12276" max="12276" width="9.28515625" style="2" bestFit="1" customWidth="1"/>
    <col min="12277" max="12277" width="11.5703125" style="2" bestFit="1" customWidth="1"/>
    <col min="12278" max="12278" width="9.28515625" style="2" bestFit="1" customWidth="1"/>
    <col min="12279" max="12279" width="9.140625" style="2"/>
    <col min="12280" max="12280" width="9.28515625" style="2" bestFit="1" customWidth="1"/>
    <col min="12281" max="12283" width="9.140625" style="2"/>
    <col min="12284" max="12285" width="9.28515625" style="2" bestFit="1" customWidth="1"/>
    <col min="12286" max="12287" width="11.5703125" style="2" bestFit="1" customWidth="1"/>
    <col min="12288" max="12510" width="9.140625" style="2"/>
    <col min="12511" max="12511" width="12.42578125" style="2" customWidth="1"/>
    <col min="12512" max="12512" width="12.85546875" style="2" customWidth="1"/>
    <col min="12513" max="12513" width="12" style="2" customWidth="1"/>
    <col min="12514" max="12514" width="12.85546875" style="2" customWidth="1"/>
    <col min="12515" max="12515" width="12" style="2" customWidth="1"/>
    <col min="12516" max="12521" width="10.5703125" style="2" bestFit="1" customWidth="1"/>
    <col min="12522" max="12523" width="10.5703125" style="2" customWidth="1"/>
    <col min="12524" max="12529" width="9.140625" style="2"/>
    <col min="12530" max="12530" width="9.28515625" style="2" bestFit="1" customWidth="1"/>
    <col min="12531" max="12531" width="11.5703125" style="2" bestFit="1" customWidth="1"/>
    <col min="12532" max="12532" width="9.28515625" style="2" bestFit="1" customWidth="1"/>
    <col min="12533" max="12533" width="11.5703125" style="2" bestFit="1" customWidth="1"/>
    <col min="12534" max="12534" width="9.28515625" style="2" bestFit="1" customWidth="1"/>
    <col min="12535" max="12535" width="9.140625" style="2"/>
    <col min="12536" max="12536" width="9.28515625" style="2" bestFit="1" customWidth="1"/>
    <col min="12537" max="12539" width="9.140625" style="2"/>
    <col min="12540" max="12541" width="9.28515625" style="2" bestFit="1" customWidth="1"/>
    <col min="12542" max="12543" width="11.5703125" style="2" bestFit="1" customWidth="1"/>
    <col min="12544" max="12766" width="9.140625" style="2"/>
    <col min="12767" max="12767" width="12.42578125" style="2" customWidth="1"/>
    <col min="12768" max="12768" width="12.85546875" style="2" customWidth="1"/>
    <col min="12769" max="12769" width="12" style="2" customWidth="1"/>
    <col min="12770" max="12770" width="12.85546875" style="2" customWidth="1"/>
    <col min="12771" max="12771" width="12" style="2" customWidth="1"/>
    <col min="12772" max="12777" width="10.5703125" style="2" bestFit="1" customWidth="1"/>
    <col min="12778" max="12779" width="10.5703125" style="2" customWidth="1"/>
    <col min="12780" max="12785" width="9.140625" style="2"/>
    <col min="12786" max="12786" width="9.28515625" style="2" bestFit="1" customWidth="1"/>
    <col min="12787" max="12787" width="11.5703125" style="2" bestFit="1" customWidth="1"/>
    <col min="12788" max="12788" width="9.28515625" style="2" bestFit="1" customWidth="1"/>
    <col min="12789" max="12789" width="11.5703125" style="2" bestFit="1" customWidth="1"/>
    <col min="12790" max="12790" width="9.28515625" style="2" bestFit="1" customWidth="1"/>
    <col min="12791" max="12791" width="9.140625" style="2"/>
    <col min="12792" max="12792" width="9.28515625" style="2" bestFit="1" customWidth="1"/>
    <col min="12793" max="12795" width="9.140625" style="2"/>
    <col min="12796" max="12797" width="9.28515625" style="2" bestFit="1" customWidth="1"/>
    <col min="12798" max="12799" width="11.5703125" style="2" bestFit="1" customWidth="1"/>
    <col min="12800" max="13022" width="9.140625" style="2"/>
    <col min="13023" max="13023" width="12.42578125" style="2" customWidth="1"/>
    <col min="13024" max="13024" width="12.85546875" style="2" customWidth="1"/>
    <col min="13025" max="13025" width="12" style="2" customWidth="1"/>
    <col min="13026" max="13026" width="12.85546875" style="2" customWidth="1"/>
    <col min="13027" max="13027" width="12" style="2" customWidth="1"/>
    <col min="13028" max="13033" width="10.5703125" style="2" bestFit="1" customWidth="1"/>
    <col min="13034" max="13035" width="10.5703125" style="2" customWidth="1"/>
    <col min="13036" max="13041" width="9.140625" style="2"/>
    <col min="13042" max="13042" width="9.28515625" style="2" bestFit="1" customWidth="1"/>
    <col min="13043" max="13043" width="11.5703125" style="2" bestFit="1" customWidth="1"/>
    <col min="13044" max="13044" width="9.28515625" style="2" bestFit="1" customWidth="1"/>
    <col min="13045" max="13045" width="11.5703125" style="2" bestFit="1" customWidth="1"/>
    <col min="13046" max="13046" width="9.28515625" style="2" bestFit="1" customWidth="1"/>
    <col min="13047" max="13047" width="9.140625" style="2"/>
    <col min="13048" max="13048" width="9.28515625" style="2" bestFit="1" customWidth="1"/>
    <col min="13049" max="13051" width="9.140625" style="2"/>
    <col min="13052" max="13053" width="9.28515625" style="2" bestFit="1" customWidth="1"/>
    <col min="13054" max="13055" width="11.5703125" style="2" bestFit="1" customWidth="1"/>
    <col min="13056" max="13278" width="9.140625" style="2"/>
    <col min="13279" max="13279" width="12.42578125" style="2" customWidth="1"/>
    <col min="13280" max="13280" width="12.85546875" style="2" customWidth="1"/>
    <col min="13281" max="13281" width="12" style="2" customWidth="1"/>
    <col min="13282" max="13282" width="12.85546875" style="2" customWidth="1"/>
    <col min="13283" max="13283" width="12" style="2" customWidth="1"/>
    <col min="13284" max="13289" width="10.5703125" style="2" bestFit="1" customWidth="1"/>
    <col min="13290" max="13291" width="10.5703125" style="2" customWidth="1"/>
    <col min="13292" max="13297" width="9.140625" style="2"/>
    <col min="13298" max="13298" width="9.28515625" style="2" bestFit="1" customWidth="1"/>
    <col min="13299" max="13299" width="11.5703125" style="2" bestFit="1" customWidth="1"/>
    <col min="13300" max="13300" width="9.28515625" style="2" bestFit="1" customWidth="1"/>
    <col min="13301" max="13301" width="11.5703125" style="2" bestFit="1" customWidth="1"/>
    <col min="13302" max="13302" width="9.28515625" style="2" bestFit="1" customWidth="1"/>
    <col min="13303" max="13303" width="9.140625" style="2"/>
    <col min="13304" max="13304" width="9.28515625" style="2" bestFit="1" customWidth="1"/>
    <col min="13305" max="13307" width="9.140625" style="2"/>
    <col min="13308" max="13309" width="9.28515625" style="2" bestFit="1" customWidth="1"/>
    <col min="13310" max="13311" width="11.5703125" style="2" bestFit="1" customWidth="1"/>
    <col min="13312" max="13534" width="9.140625" style="2"/>
    <col min="13535" max="13535" width="12.42578125" style="2" customWidth="1"/>
    <col min="13536" max="13536" width="12.85546875" style="2" customWidth="1"/>
    <col min="13537" max="13537" width="12" style="2" customWidth="1"/>
    <col min="13538" max="13538" width="12.85546875" style="2" customWidth="1"/>
    <col min="13539" max="13539" width="12" style="2" customWidth="1"/>
    <col min="13540" max="13545" width="10.5703125" style="2" bestFit="1" customWidth="1"/>
    <col min="13546" max="13547" width="10.5703125" style="2" customWidth="1"/>
    <col min="13548" max="13553" width="9.140625" style="2"/>
    <col min="13554" max="13554" width="9.28515625" style="2" bestFit="1" customWidth="1"/>
    <col min="13555" max="13555" width="11.5703125" style="2" bestFit="1" customWidth="1"/>
    <col min="13556" max="13556" width="9.28515625" style="2" bestFit="1" customWidth="1"/>
    <col min="13557" max="13557" width="11.5703125" style="2" bestFit="1" customWidth="1"/>
    <col min="13558" max="13558" width="9.28515625" style="2" bestFit="1" customWidth="1"/>
    <col min="13559" max="13559" width="9.140625" style="2"/>
    <col min="13560" max="13560" width="9.28515625" style="2" bestFit="1" customWidth="1"/>
    <col min="13561" max="13563" width="9.140625" style="2"/>
    <col min="13564" max="13565" width="9.28515625" style="2" bestFit="1" customWidth="1"/>
    <col min="13566" max="13567" width="11.5703125" style="2" bestFit="1" customWidth="1"/>
    <col min="13568" max="13790" width="9.140625" style="2"/>
    <col min="13791" max="13791" width="12.42578125" style="2" customWidth="1"/>
    <col min="13792" max="13792" width="12.85546875" style="2" customWidth="1"/>
    <col min="13793" max="13793" width="12" style="2" customWidth="1"/>
    <col min="13794" max="13794" width="12.85546875" style="2" customWidth="1"/>
    <col min="13795" max="13795" width="12" style="2" customWidth="1"/>
    <col min="13796" max="13801" width="10.5703125" style="2" bestFit="1" customWidth="1"/>
    <col min="13802" max="13803" width="10.5703125" style="2" customWidth="1"/>
    <col min="13804" max="13809" width="9.140625" style="2"/>
    <col min="13810" max="13810" width="9.28515625" style="2" bestFit="1" customWidth="1"/>
    <col min="13811" max="13811" width="11.5703125" style="2" bestFit="1" customWidth="1"/>
    <col min="13812" max="13812" width="9.28515625" style="2" bestFit="1" customWidth="1"/>
    <col min="13813" max="13813" width="11.5703125" style="2" bestFit="1" customWidth="1"/>
    <col min="13814" max="13814" width="9.28515625" style="2" bestFit="1" customWidth="1"/>
    <col min="13815" max="13815" width="9.140625" style="2"/>
    <col min="13816" max="13816" width="9.28515625" style="2" bestFit="1" customWidth="1"/>
    <col min="13817" max="13819" width="9.140625" style="2"/>
    <col min="13820" max="13821" width="9.28515625" style="2" bestFit="1" customWidth="1"/>
    <col min="13822" max="13823" width="11.5703125" style="2" bestFit="1" customWidth="1"/>
    <col min="13824" max="14046" width="9.140625" style="2"/>
    <col min="14047" max="14047" width="12.42578125" style="2" customWidth="1"/>
    <col min="14048" max="14048" width="12.85546875" style="2" customWidth="1"/>
    <col min="14049" max="14049" width="12" style="2" customWidth="1"/>
    <col min="14050" max="14050" width="12.85546875" style="2" customWidth="1"/>
    <col min="14051" max="14051" width="12" style="2" customWidth="1"/>
    <col min="14052" max="14057" width="10.5703125" style="2" bestFit="1" customWidth="1"/>
    <col min="14058" max="14059" width="10.5703125" style="2" customWidth="1"/>
    <col min="14060" max="14065" width="9.140625" style="2"/>
    <col min="14066" max="14066" width="9.28515625" style="2" bestFit="1" customWidth="1"/>
    <col min="14067" max="14067" width="11.5703125" style="2" bestFit="1" customWidth="1"/>
    <col min="14068" max="14068" width="9.28515625" style="2" bestFit="1" customWidth="1"/>
    <col min="14069" max="14069" width="11.5703125" style="2" bestFit="1" customWidth="1"/>
    <col min="14070" max="14070" width="9.28515625" style="2" bestFit="1" customWidth="1"/>
    <col min="14071" max="14071" width="9.140625" style="2"/>
    <col min="14072" max="14072" width="9.28515625" style="2" bestFit="1" customWidth="1"/>
    <col min="14073" max="14075" width="9.140625" style="2"/>
    <col min="14076" max="14077" width="9.28515625" style="2" bestFit="1" customWidth="1"/>
    <col min="14078" max="14079" width="11.5703125" style="2" bestFit="1" customWidth="1"/>
    <col min="14080" max="14302" width="9.140625" style="2"/>
    <col min="14303" max="14303" width="12.42578125" style="2" customWidth="1"/>
    <col min="14304" max="14304" width="12.85546875" style="2" customWidth="1"/>
    <col min="14305" max="14305" width="12" style="2" customWidth="1"/>
    <col min="14306" max="14306" width="12.85546875" style="2" customWidth="1"/>
    <col min="14307" max="14307" width="12" style="2" customWidth="1"/>
    <col min="14308" max="14313" width="10.5703125" style="2" bestFit="1" customWidth="1"/>
    <col min="14314" max="14315" width="10.5703125" style="2" customWidth="1"/>
    <col min="14316" max="14321" width="9.140625" style="2"/>
    <col min="14322" max="14322" width="9.28515625" style="2" bestFit="1" customWidth="1"/>
    <col min="14323" max="14323" width="11.5703125" style="2" bestFit="1" customWidth="1"/>
    <col min="14324" max="14324" width="9.28515625" style="2" bestFit="1" customWidth="1"/>
    <col min="14325" max="14325" width="11.5703125" style="2" bestFit="1" customWidth="1"/>
    <col min="14326" max="14326" width="9.28515625" style="2" bestFit="1" customWidth="1"/>
    <col min="14327" max="14327" width="9.140625" style="2"/>
    <col min="14328" max="14328" width="9.28515625" style="2" bestFit="1" customWidth="1"/>
    <col min="14329" max="14331" width="9.140625" style="2"/>
    <col min="14332" max="14333" width="9.28515625" style="2" bestFit="1" customWidth="1"/>
    <col min="14334" max="14335" width="11.5703125" style="2" bestFit="1" customWidth="1"/>
    <col min="14336" max="14558" width="9.140625" style="2"/>
    <col min="14559" max="14559" width="12.42578125" style="2" customWidth="1"/>
    <col min="14560" max="14560" width="12.85546875" style="2" customWidth="1"/>
    <col min="14561" max="14561" width="12" style="2" customWidth="1"/>
    <col min="14562" max="14562" width="12.85546875" style="2" customWidth="1"/>
    <col min="14563" max="14563" width="12" style="2" customWidth="1"/>
    <col min="14564" max="14569" width="10.5703125" style="2" bestFit="1" customWidth="1"/>
    <col min="14570" max="14571" width="10.5703125" style="2" customWidth="1"/>
    <col min="14572" max="14577" width="9.140625" style="2"/>
    <col min="14578" max="14578" width="9.28515625" style="2" bestFit="1" customWidth="1"/>
    <col min="14579" max="14579" width="11.5703125" style="2" bestFit="1" customWidth="1"/>
    <col min="14580" max="14580" width="9.28515625" style="2" bestFit="1" customWidth="1"/>
    <col min="14581" max="14581" width="11.5703125" style="2" bestFit="1" customWidth="1"/>
    <col min="14582" max="14582" width="9.28515625" style="2" bestFit="1" customWidth="1"/>
    <col min="14583" max="14583" width="9.140625" style="2"/>
    <col min="14584" max="14584" width="9.28515625" style="2" bestFit="1" customWidth="1"/>
    <col min="14585" max="14587" width="9.140625" style="2"/>
    <col min="14588" max="14589" width="9.28515625" style="2" bestFit="1" customWidth="1"/>
    <col min="14590" max="14591" width="11.5703125" style="2" bestFit="1" customWidth="1"/>
    <col min="14592" max="14814" width="9.140625" style="2"/>
    <col min="14815" max="14815" width="12.42578125" style="2" customWidth="1"/>
    <col min="14816" max="14816" width="12.85546875" style="2" customWidth="1"/>
    <col min="14817" max="14817" width="12" style="2" customWidth="1"/>
    <col min="14818" max="14818" width="12.85546875" style="2" customWidth="1"/>
    <col min="14819" max="14819" width="12" style="2" customWidth="1"/>
    <col min="14820" max="14825" width="10.5703125" style="2" bestFit="1" customWidth="1"/>
    <col min="14826" max="14827" width="10.5703125" style="2" customWidth="1"/>
    <col min="14828" max="14833" width="9.140625" style="2"/>
    <col min="14834" max="14834" width="9.28515625" style="2" bestFit="1" customWidth="1"/>
    <col min="14835" max="14835" width="11.5703125" style="2" bestFit="1" customWidth="1"/>
    <col min="14836" max="14836" width="9.28515625" style="2" bestFit="1" customWidth="1"/>
    <col min="14837" max="14837" width="11.5703125" style="2" bestFit="1" customWidth="1"/>
    <col min="14838" max="14838" width="9.28515625" style="2" bestFit="1" customWidth="1"/>
    <col min="14839" max="14839" width="9.140625" style="2"/>
    <col min="14840" max="14840" width="9.28515625" style="2" bestFit="1" customWidth="1"/>
    <col min="14841" max="14843" width="9.140625" style="2"/>
    <col min="14844" max="14845" width="9.28515625" style="2" bestFit="1" customWidth="1"/>
    <col min="14846" max="14847" width="11.5703125" style="2" bestFit="1" customWidth="1"/>
    <col min="14848" max="15070" width="9.140625" style="2"/>
    <col min="15071" max="15071" width="12.42578125" style="2" customWidth="1"/>
    <col min="15072" max="15072" width="12.85546875" style="2" customWidth="1"/>
    <col min="15073" max="15073" width="12" style="2" customWidth="1"/>
    <col min="15074" max="15074" width="12.85546875" style="2" customWidth="1"/>
    <col min="15075" max="15075" width="12" style="2" customWidth="1"/>
    <col min="15076" max="15081" width="10.5703125" style="2" bestFit="1" customWidth="1"/>
    <col min="15082" max="15083" width="10.5703125" style="2" customWidth="1"/>
    <col min="15084" max="15089" width="9.140625" style="2"/>
    <col min="15090" max="15090" width="9.28515625" style="2" bestFit="1" customWidth="1"/>
    <col min="15091" max="15091" width="11.5703125" style="2" bestFit="1" customWidth="1"/>
    <col min="15092" max="15092" width="9.28515625" style="2" bestFit="1" customWidth="1"/>
    <col min="15093" max="15093" width="11.5703125" style="2" bestFit="1" customWidth="1"/>
    <col min="15094" max="15094" width="9.28515625" style="2" bestFit="1" customWidth="1"/>
    <col min="15095" max="15095" width="9.140625" style="2"/>
    <col min="15096" max="15096" width="9.28515625" style="2" bestFit="1" customWidth="1"/>
    <col min="15097" max="15099" width="9.140625" style="2"/>
    <col min="15100" max="15101" width="9.28515625" style="2" bestFit="1" customWidth="1"/>
    <col min="15102" max="15103" width="11.5703125" style="2" bestFit="1" customWidth="1"/>
    <col min="15104" max="15326" width="9.140625" style="2"/>
    <col min="15327" max="15327" width="12.42578125" style="2" customWidth="1"/>
    <col min="15328" max="15328" width="12.85546875" style="2" customWidth="1"/>
    <col min="15329" max="15329" width="12" style="2" customWidth="1"/>
    <col min="15330" max="15330" width="12.85546875" style="2" customWidth="1"/>
    <col min="15331" max="15331" width="12" style="2" customWidth="1"/>
    <col min="15332" max="15337" width="10.5703125" style="2" bestFit="1" customWidth="1"/>
    <col min="15338" max="15339" width="10.5703125" style="2" customWidth="1"/>
    <col min="15340" max="15345" width="9.140625" style="2"/>
    <col min="15346" max="15346" width="9.28515625" style="2" bestFit="1" customWidth="1"/>
    <col min="15347" max="15347" width="11.5703125" style="2" bestFit="1" customWidth="1"/>
    <col min="15348" max="15348" width="9.28515625" style="2" bestFit="1" customWidth="1"/>
    <col min="15349" max="15349" width="11.5703125" style="2" bestFit="1" customWidth="1"/>
    <col min="15350" max="15350" width="9.28515625" style="2" bestFit="1" customWidth="1"/>
    <col min="15351" max="15351" width="9.140625" style="2"/>
    <col min="15352" max="15352" width="9.28515625" style="2" bestFit="1" customWidth="1"/>
    <col min="15353" max="15355" width="9.140625" style="2"/>
    <col min="15356" max="15357" width="9.28515625" style="2" bestFit="1" customWidth="1"/>
    <col min="15358" max="15359" width="11.5703125" style="2" bestFit="1" customWidth="1"/>
    <col min="15360" max="15582" width="9.140625" style="2"/>
    <col min="15583" max="15583" width="12.42578125" style="2" customWidth="1"/>
    <col min="15584" max="15584" width="12.85546875" style="2" customWidth="1"/>
    <col min="15585" max="15585" width="12" style="2" customWidth="1"/>
    <col min="15586" max="15586" width="12.85546875" style="2" customWidth="1"/>
    <col min="15587" max="15587" width="12" style="2" customWidth="1"/>
    <col min="15588" max="15593" width="10.5703125" style="2" bestFit="1" customWidth="1"/>
    <col min="15594" max="15595" width="10.5703125" style="2" customWidth="1"/>
    <col min="15596" max="15601" width="9.140625" style="2"/>
    <col min="15602" max="15602" width="9.28515625" style="2" bestFit="1" customWidth="1"/>
    <col min="15603" max="15603" width="11.5703125" style="2" bestFit="1" customWidth="1"/>
    <col min="15604" max="15604" width="9.28515625" style="2" bestFit="1" customWidth="1"/>
    <col min="15605" max="15605" width="11.5703125" style="2" bestFit="1" customWidth="1"/>
    <col min="15606" max="15606" width="9.28515625" style="2" bestFit="1" customWidth="1"/>
    <col min="15607" max="15607" width="9.140625" style="2"/>
    <col min="15608" max="15608" width="9.28515625" style="2" bestFit="1" customWidth="1"/>
    <col min="15609" max="15611" width="9.140625" style="2"/>
    <col min="15612" max="15613" width="9.28515625" style="2" bestFit="1" customWidth="1"/>
    <col min="15614" max="15615" width="11.5703125" style="2" bestFit="1" customWidth="1"/>
    <col min="15616" max="15838" width="9.140625" style="2"/>
    <col min="15839" max="15839" width="12.42578125" style="2" customWidth="1"/>
    <col min="15840" max="15840" width="12.85546875" style="2" customWidth="1"/>
    <col min="15841" max="15841" width="12" style="2" customWidth="1"/>
    <col min="15842" max="15842" width="12.85546875" style="2" customWidth="1"/>
    <col min="15843" max="15843" width="12" style="2" customWidth="1"/>
    <col min="15844" max="15849" width="10.5703125" style="2" bestFit="1" customWidth="1"/>
    <col min="15850" max="15851" width="10.5703125" style="2" customWidth="1"/>
    <col min="15852" max="15857" width="9.140625" style="2"/>
    <col min="15858" max="15858" width="9.28515625" style="2" bestFit="1" customWidth="1"/>
    <col min="15859" max="15859" width="11.5703125" style="2" bestFit="1" customWidth="1"/>
    <col min="15860" max="15860" width="9.28515625" style="2" bestFit="1" customWidth="1"/>
    <col min="15861" max="15861" width="11.5703125" style="2" bestFit="1" customWidth="1"/>
    <col min="15862" max="15862" width="9.28515625" style="2" bestFit="1" customWidth="1"/>
    <col min="15863" max="15863" width="9.140625" style="2"/>
    <col min="15864" max="15864" width="9.28515625" style="2" bestFit="1" customWidth="1"/>
    <col min="15865" max="15867" width="9.140625" style="2"/>
    <col min="15868" max="15869" width="9.28515625" style="2" bestFit="1" customWidth="1"/>
    <col min="15870" max="15871" width="11.5703125" style="2" bestFit="1" customWidth="1"/>
    <col min="15872" max="16094" width="9.140625" style="2"/>
    <col min="16095" max="16095" width="12.42578125" style="2" customWidth="1"/>
    <col min="16096" max="16096" width="12.85546875" style="2" customWidth="1"/>
    <col min="16097" max="16097" width="12" style="2" customWidth="1"/>
    <col min="16098" max="16098" width="12.85546875" style="2" customWidth="1"/>
    <col min="16099" max="16099" width="12" style="2" customWidth="1"/>
    <col min="16100" max="16105" width="10.5703125" style="2" bestFit="1" customWidth="1"/>
    <col min="16106" max="16107" width="10.5703125" style="2" customWidth="1"/>
    <col min="16108" max="16113" width="9.140625" style="2"/>
    <col min="16114" max="16114" width="9.28515625" style="2" bestFit="1" customWidth="1"/>
    <col min="16115" max="16115" width="11.5703125" style="2" bestFit="1" customWidth="1"/>
    <col min="16116" max="16116" width="9.28515625" style="2" bestFit="1" customWidth="1"/>
    <col min="16117" max="16117" width="11.5703125" style="2" bestFit="1" customWidth="1"/>
    <col min="16118" max="16118" width="9.28515625" style="2" bestFit="1" customWidth="1"/>
    <col min="16119" max="16119" width="9.140625" style="2"/>
    <col min="16120" max="16120" width="9.28515625" style="2" bestFit="1" customWidth="1"/>
    <col min="16121" max="16123" width="9.140625" style="2"/>
    <col min="16124" max="16125" width="9.28515625" style="2" bestFit="1" customWidth="1"/>
    <col min="16126" max="16127" width="11.5703125" style="2" bestFit="1" customWidth="1"/>
    <col min="16128" max="16384" width="9.140625" style="2"/>
  </cols>
  <sheetData>
    <row r="2" spans="1:21" x14ac:dyDescent="0.2">
      <c r="A2" s="143" t="s">
        <v>329</v>
      </c>
    </row>
    <row r="3" spans="1:21" ht="13.5" thickBot="1" x14ac:dyDescent="0.25">
      <c r="B3" s="8"/>
    </row>
    <row r="4" spans="1:21" ht="13.5" x14ac:dyDescent="0.25">
      <c r="A4" s="317" t="s">
        <v>31</v>
      </c>
      <c r="B4" s="53">
        <v>1995</v>
      </c>
      <c r="C4" s="319">
        <v>2017</v>
      </c>
      <c r="D4" s="319"/>
    </row>
    <row r="5" spans="1:21" ht="39" thickBot="1" x14ac:dyDescent="0.3">
      <c r="A5" s="318"/>
      <c r="B5" s="51" t="s">
        <v>80</v>
      </c>
      <c r="C5" s="204" t="s">
        <v>80</v>
      </c>
      <c r="D5" s="210" t="s">
        <v>81</v>
      </c>
    </row>
    <row r="6" spans="1:21" ht="14.25" thickBot="1" x14ac:dyDescent="0.3">
      <c r="A6" s="111" t="s">
        <v>34</v>
      </c>
      <c r="B6" s="51">
        <v>9.5</v>
      </c>
      <c r="C6" s="205">
        <v>33.258455010607761</v>
      </c>
      <c r="D6" s="211">
        <v>38.386193366788454</v>
      </c>
      <c r="E6" s="22"/>
      <c r="F6" s="22"/>
    </row>
    <row r="7" spans="1:21" ht="14.25" thickBot="1" x14ac:dyDescent="0.3">
      <c r="A7" s="111" t="s">
        <v>35</v>
      </c>
      <c r="B7" s="51">
        <v>10</v>
      </c>
      <c r="C7" s="205">
        <v>34.459212569653786</v>
      </c>
      <c r="D7" s="211">
        <v>41.198118218377722</v>
      </c>
      <c r="E7" s="22"/>
      <c r="F7" s="22"/>
    </row>
    <row r="8" spans="1:21" ht="14.25" thickBot="1" x14ac:dyDescent="0.3">
      <c r="A8" s="111" t="s">
        <v>36</v>
      </c>
      <c r="B8" s="51">
        <v>9.1</v>
      </c>
      <c r="C8" s="205">
        <v>36.1852487135506</v>
      </c>
      <c r="D8" s="211">
        <v>39.700267618198041</v>
      </c>
      <c r="E8" s="22"/>
      <c r="F8" s="22"/>
    </row>
    <row r="9" spans="1:21" ht="14.25" thickBot="1" x14ac:dyDescent="0.3">
      <c r="A9" s="111" t="s">
        <v>37</v>
      </c>
      <c r="B9" s="51">
        <v>5.2</v>
      </c>
      <c r="C9" s="205">
        <v>23.176921902092374</v>
      </c>
      <c r="D9" s="211">
        <v>22.26429296442868</v>
      </c>
      <c r="E9" s="22"/>
      <c r="F9" s="22"/>
    </row>
    <row r="10" spans="1:21" ht="14.25" thickBot="1" x14ac:dyDescent="0.3">
      <c r="A10" s="111" t="s">
        <v>38</v>
      </c>
      <c r="B10" s="51">
        <v>8.6999999999999993</v>
      </c>
      <c r="C10" s="205">
        <v>27.145928982390888</v>
      </c>
      <c r="D10" s="211">
        <v>26.83091040570531</v>
      </c>
      <c r="E10" s="22"/>
      <c r="F10" s="22"/>
    </row>
    <row r="11" spans="1:21" ht="14.25" thickBot="1" x14ac:dyDescent="0.3">
      <c r="A11" s="20" t="s">
        <v>39</v>
      </c>
      <c r="B11" s="21">
        <v>8.1</v>
      </c>
      <c r="C11" s="206">
        <v>30.908586906936797</v>
      </c>
      <c r="D11" s="206">
        <v>32.993043223252251</v>
      </c>
      <c r="E11" s="22"/>
      <c r="F11" s="22"/>
    </row>
    <row r="15" spans="1:21" ht="15" x14ac:dyDescent="0.25">
      <c r="F15" s="5"/>
      <c r="G15" s="194"/>
      <c r="H15" s="195"/>
      <c r="I15" s="195"/>
      <c r="J15" s="195"/>
      <c r="K15" s="194"/>
      <c r="L15" s="194"/>
      <c r="M15" s="194"/>
      <c r="N15" s="194"/>
      <c r="O15" s="196"/>
      <c r="P15" s="196"/>
      <c r="Q15" s="196"/>
      <c r="R15" s="5"/>
      <c r="S15" s="5"/>
      <c r="T15" s="5"/>
      <c r="U15" s="5"/>
    </row>
    <row r="16" spans="1:21" ht="15" x14ac:dyDescent="0.25">
      <c r="F16" s="5"/>
      <c r="G16" s="194"/>
      <c r="H16" s="195"/>
      <c r="I16" s="195"/>
      <c r="J16" s="195"/>
      <c r="K16" s="194"/>
      <c r="L16" s="194"/>
      <c r="M16" s="194"/>
      <c r="N16" s="194"/>
      <c r="O16" s="196"/>
      <c r="P16" s="196"/>
      <c r="Q16" s="196"/>
      <c r="R16" s="5"/>
      <c r="S16" s="5"/>
      <c r="T16" s="5"/>
      <c r="U16" s="5"/>
    </row>
    <row r="17" spans="6:21" ht="15" x14ac:dyDescent="0.25">
      <c r="F17" s="5"/>
      <c r="G17" s="194"/>
      <c r="H17" s="195"/>
      <c r="I17" s="195"/>
      <c r="J17" s="195"/>
      <c r="K17" s="194"/>
      <c r="L17" s="194"/>
      <c r="M17" s="194"/>
      <c r="N17" s="194"/>
      <c r="O17" s="196"/>
      <c r="P17" s="196"/>
      <c r="Q17" s="196"/>
      <c r="R17" s="5"/>
      <c r="S17" s="5"/>
      <c r="T17" s="5"/>
      <c r="U17" s="5"/>
    </row>
    <row r="18" spans="6:21" ht="15" x14ac:dyDescent="0.25">
      <c r="F18" s="5"/>
      <c r="G18" s="194"/>
      <c r="H18" s="195"/>
      <c r="I18" s="195"/>
      <c r="J18" s="195"/>
      <c r="K18" s="194"/>
      <c r="L18" s="194"/>
      <c r="M18" s="194"/>
      <c r="N18" s="194"/>
      <c r="O18" s="196"/>
      <c r="P18" s="196"/>
      <c r="Q18" s="196"/>
      <c r="R18" s="5"/>
      <c r="S18" s="5"/>
      <c r="T18" s="5"/>
      <c r="U18" s="5"/>
    </row>
    <row r="19" spans="6:21" ht="15" x14ac:dyDescent="0.25">
      <c r="F19" s="5"/>
      <c r="G19" s="194"/>
      <c r="H19" s="195"/>
      <c r="I19" s="195"/>
      <c r="J19" s="195"/>
      <c r="K19" s="194"/>
      <c r="L19" s="194"/>
      <c r="M19" s="194"/>
      <c r="N19" s="194"/>
      <c r="O19" s="196"/>
      <c r="P19" s="196"/>
      <c r="Q19" s="196"/>
      <c r="R19" s="5"/>
      <c r="S19" s="5"/>
      <c r="T19" s="5"/>
      <c r="U19" s="5"/>
    </row>
    <row r="20" spans="6:21" ht="15" x14ac:dyDescent="0.25">
      <c r="F20" s="5"/>
      <c r="G20" s="194"/>
      <c r="H20" s="195"/>
      <c r="I20" s="195"/>
      <c r="J20" s="195"/>
      <c r="K20" s="194"/>
      <c r="L20" s="194"/>
      <c r="M20" s="194"/>
      <c r="N20" s="194"/>
      <c r="O20" s="196"/>
      <c r="P20" s="196"/>
      <c r="Q20" s="196"/>
      <c r="R20" s="5"/>
      <c r="S20" s="5"/>
      <c r="T20" s="5"/>
      <c r="U20" s="5"/>
    </row>
  </sheetData>
  <mergeCells count="2">
    <mergeCell ref="A4:A5"/>
    <mergeCell ref="C4:D4"/>
  </mergeCells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88"/>
  <sheetViews>
    <sheetView workbookViewId="0">
      <selection activeCell="E31" sqref="E31"/>
    </sheetView>
  </sheetViews>
  <sheetFormatPr defaultColWidth="11.7109375" defaultRowHeight="12.75" x14ac:dyDescent="0.2"/>
  <cols>
    <col min="1" max="1" width="3" style="2" customWidth="1"/>
    <col min="2" max="2" width="22" style="2" customWidth="1"/>
    <col min="3" max="4" width="11.7109375" style="2" customWidth="1"/>
    <col min="5" max="5" width="12.5703125" style="2" customWidth="1"/>
    <col min="6" max="6" width="11.7109375" style="2" customWidth="1"/>
    <col min="7" max="7" width="29.140625" style="5" bestFit="1" customWidth="1"/>
    <col min="8" max="8" width="13.28515625" style="5" customWidth="1"/>
    <col min="9" max="9" width="9.7109375" style="5" customWidth="1"/>
    <col min="10" max="11" width="11.7109375" style="5" customWidth="1"/>
    <col min="12" max="14" width="11.7109375" style="2"/>
    <col min="15" max="16" width="12.5703125" style="2" bestFit="1" customWidth="1"/>
    <col min="17" max="251" width="11.7109375" style="2"/>
    <col min="252" max="252" width="22" style="2" customWidth="1"/>
    <col min="253" max="254" width="11.7109375" style="2" customWidth="1"/>
    <col min="255" max="255" width="12.5703125" style="2" customWidth="1"/>
    <col min="256" max="256" width="11.7109375" style="2" customWidth="1"/>
    <col min="257" max="257" width="21.28515625" style="2" customWidth="1"/>
    <col min="258" max="259" width="12.42578125" style="2" customWidth="1"/>
    <col min="260" max="260" width="13.28515625" style="2" customWidth="1"/>
    <col min="261" max="261" width="9.7109375" style="2" customWidth="1"/>
    <col min="262" max="262" width="11.7109375" style="2" customWidth="1"/>
    <col min="263" max="263" width="20.85546875" style="2" bestFit="1" customWidth="1"/>
    <col min="264" max="264" width="13.28515625" style="2" customWidth="1"/>
    <col min="265" max="265" width="9.7109375" style="2" customWidth="1"/>
    <col min="266" max="267" width="11.7109375" style="2" customWidth="1"/>
    <col min="268" max="507" width="11.7109375" style="2"/>
    <col min="508" max="508" width="22" style="2" customWidth="1"/>
    <col min="509" max="510" width="11.7109375" style="2" customWidth="1"/>
    <col min="511" max="511" width="12.5703125" style="2" customWidth="1"/>
    <col min="512" max="512" width="11.7109375" style="2" customWidth="1"/>
    <col min="513" max="513" width="21.28515625" style="2" customWidth="1"/>
    <col min="514" max="515" width="12.42578125" style="2" customWidth="1"/>
    <col min="516" max="516" width="13.28515625" style="2" customWidth="1"/>
    <col min="517" max="517" width="9.7109375" style="2" customWidth="1"/>
    <col min="518" max="518" width="11.7109375" style="2" customWidth="1"/>
    <col min="519" max="519" width="20.85546875" style="2" bestFit="1" customWidth="1"/>
    <col min="520" max="520" width="13.28515625" style="2" customWidth="1"/>
    <col min="521" max="521" width="9.7109375" style="2" customWidth="1"/>
    <col min="522" max="523" width="11.7109375" style="2" customWidth="1"/>
    <col min="524" max="763" width="11.7109375" style="2"/>
    <col min="764" max="764" width="22" style="2" customWidth="1"/>
    <col min="765" max="766" width="11.7109375" style="2" customWidth="1"/>
    <col min="767" max="767" width="12.5703125" style="2" customWidth="1"/>
    <col min="768" max="768" width="11.7109375" style="2" customWidth="1"/>
    <col min="769" max="769" width="21.28515625" style="2" customWidth="1"/>
    <col min="770" max="771" width="12.42578125" style="2" customWidth="1"/>
    <col min="772" max="772" width="13.28515625" style="2" customWidth="1"/>
    <col min="773" max="773" width="9.7109375" style="2" customWidth="1"/>
    <col min="774" max="774" width="11.7109375" style="2" customWidth="1"/>
    <col min="775" max="775" width="20.85546875" style="2" bestFit="1" customWidth="1"/>
    <col min="776" max="776" width="13.28515625" style="2" customWidth="1"/>
    <col min="777" max="777" width="9.7109375" style="2" customWidth="1"/>
    <col min="778" max="779" width="11.7109375" style="2" customWidth="1"/>
    <col min="780" max="1019" width="11.7109375" style="2"/>
    <col min="1020" max="1020" width="22" style="2" customWidth="1"/>
    <col min="1021" max="1022" width="11.7109375" style="2" customWidth="1"/>
    <col min="1023" max="1023" width="12.5703125" style="2" customWidth="1"/>
    <col min="1024" max="1024" width="11.7109375" style="2" customWidth="1"/>
    <col min="1025" max="1025" width="21.28515625" style="2" customWidth="1"/>
    <col min="1026" max="1027" width="12.42578125" style="2" customWidth="1"/>
    <col min="1028" max="1028" width="13.28515625" style="2" customWidth="1"/>
    <col min="1029" max="1029" width="9.7109375" style="2" customWidth="1"/>
    <col min="1030" max="1030" width="11.7109375" style="2" customWidth="1"/>
    <col min="1031" max="1031" width="20.85546875" style="2" bestFit="1" customWidth="1"/>
    <col min="1032" max="1032" width="13.28515625" style="2" customWidth="1"/>
    <col min="1033" max="1033" width="9.7109375" style="2" customWidth="1"/>
    <col min="1034" max="1035" width="11.7109375" style="2" customWidth="1"/>
    <col min="1036" max="1275" width="11.7109375" style="2"/>
    <col min="1276" max="1276" width="22" style="2" customWidth="1"/>
    <col min="1277" max="1278" width="11.7109375" style="2" customWidth="1"/>
    <col min="1279" max="1279" width="12.5703125" style="2" customWidth="1"/>
    <col min="1280" max="1280" width="11.7109375" style="2" customWidth="1"/>
    <col min="1281" max="1281" width="21.28515625" style="2" customWidth="1"/>
    <col min="1282" max="1283" width="12.42578125" style="2" customWidth="1"/>
    <col min="1284" max="1284" width="13.28515625" style="2" customWidth="1"/>
    <col min="1285" max="1285" width="9.7109375" style="2" customWidth="1"/>
    <col min="1286" max="1286" width="11.7109375" style="2" customWidth="1"/>
    <col min="1287" max="1287" width="20.85546875" style="2" bestFit="1" customWidth="1"/>
    <col min="1288" max="1288" width="13.28515625" style="2" customWidth="1"/>
    <col min="1289" max="1289" width="9.7109375" style="2" customWidth="1"/>
    <col min="1290" max="1291" width="11.7109375" style="2" customWidth="1"/>
    <col min="1292" max="1531" width="11.7109375" style="2"/>
    <col min="1532" max="1532" width="22" style="2" customWidth="1"/>
    <col min="1533" max="1534" width="11.7109375" style="2" customWidth="1"/>
    <col min="1535" max="1535" width="12.5703125" style="2" customWidth="1"/>
    <col min="1536" max="1536" width="11.7109375" style="2" customWidth="1"/>
    <col min="1537" max="1537" width="21.28515625" style="2" customWidth="1"/>
    <col min="1538" max="1539" width="12.42578125" style="2" customWidth="1"/>
    <col min="1540" max="1540" width="13.28515625" style="2" customWidth="1"/>
    <col min="1541" max="1541" width="9.7109375" style="2" customWidth="1"/>
    <col min="1542" max="1542" width="11.7109375" style="2" customWidth="1"/>
    <col min="1543" max="1543" width="20.85546875" style="2" bestFit="1" customWidth="1"/>
    <col min="1544" max="1544" width="13.28515625" style="2" customWidth="1"/>
    <col min="1545" max="1545" width="9.7109375" style="2" customWidth="1"/>
    <col min="1546" max="1547" width="11.7109375" style="2" customWidth="1"/>
    <col min="1548" max="1787" width="11.7109375" style="2"/>
    <col min="1788" max="1788" width="22" style="2" customWidth="1"/>
    <col min="1789" max="1790" width="11.7109375" style="2" customWidth="1"/>
    <col min="1791" max="1791" width="12.5703125" style="2" customWidth="1"/>
    <col min="1792" max="1792" width="11.7109375" style="2" customWidth="1"/>
    <col min="1793" max="1793" width="21.28515625" style="2" customWidth="1"/>
    <col min="1794" max="1795" width="12.42578125" style="2" customWidth="1"/>
    <col min="1796" max="1796" width="13.28515625" style="2" customWidth="1"/>
    <col min="1797" max="1797" width="9.7109375" style="2" customWidth="1"/>
    <col min="1798" max="1798" width="11.7109375" style="2" customWidth="1"/>
    <col min="1799" max="1799" width="20.85546875" style="2" bestFit="1" customWidth="1"/>
    <col min="1800" max="1800" width="13.28515625" style="2" customWidth="1"/>
    <col min="1801" max="1801" width="9.7109375" style="2" customWidth="1"/>
    <col min="1802" max="1803" width="11.7109375" style="2" customWidth="1"/>
    <col min="1804" max="2043" width="11.7109375" style="2"/>
    <col min="2044" max="2044" width="22" style="2" customWidth="1"/>
    <col min="2045" max="2046" width="11.7109375" style="2" customWidth="1"/>
    <col min="2047" max="2047" width="12.5703125" style="2" customWidth="1"/>
    <col min="2048" max="2048" width="11.7109375" style="2" customWidth="1"/>
    <col min="2049" max="2049" width="21.28515625" style="2" customWidth="1"/>
    <col min="2050" max="2051" width="12.42578125" style="2" customWidth="1"/>
    <col min="2052" max="2052" width="13.28515625" style="2" customWidth="1"/>
    <col min="2053" max="2053" width="9.7109375" style="2" customWidth="1"/>
    <col min="2054" max="2054" width="11.7109375" style="2" customWidth="1"/>
    <col min="2055" max="2055" width="20.85546875" style="2" bestFit="1" customWidth="1"/>
    <col min="2056" max="2056" width="13.28515625" style="2" customWidth="1"/>
    <col min="2057" max="2057" width="9.7109375" style="2" customWidth="1"/>
    <col min="2058" max="2059" width="11.7109375" style="2" customWidth="1"/>
    <col min="2060" max="2299" width="11.7109375" style="2"/>
    <col min="2300" max="2300" width="22" style="2" customWidth="1"/>
    <col min="2301" max="2302" width="11.7109375" style="2" customWidth="1"/>
    <col min="2303" max="2303" width="12.5703125" style="2" customWidth="1"/>
    <col min="2304" max="2304" width="11.7109375" style="2" customWidth="1"/>
    <col min="2305" max="2305" width="21.28515625" style="2" customWidth="1"/>
    <col min="2306" max="2307" width="12.42578125" style="2" customWidth="1"/>
    <col min="2308" max="2308" width="13.28515625" style="2" customWidth="1"/>
    <col min="2309" max="2309" width="9.7109375" style="2" customWidth="1"/>
    <col min="2310" max="2310" width="11.7109375" style="2" customWidth="1"/>
    <col min="2311" max="2311" width="20.85546875" style="2" bestFit="1" customWidth="1"/>
    <col min="2312" max="2312" width="13.28515625" style="2" customWidth="1"/>
    <col min="2313" max="2313" width="9.7109375" style="2" customWidth="1"/>
    <col min="2314" max="2315" width="11.7109375" style="2" customWidth="1"/>
    <col min="2316" max="2555" width="11.7109375" style="2"/>
    <col min="2556" max="2556" width="22" style="2" customWidth="1"/>
    <col min="2557" max="2558" width="11.7109375" style="2" customWidth="1"/>
    <col min="2559" max="2559" width="12.5703125" style="2" customWidth="1"/>
    <col min="2560" max="2560" width="11.7109375" style="2" customWidth="1"/>
    <col min="2561" max="2561" width="21.28515625" style="2" customWidth="1"/>
    <col min="2562" max="2563" width="12.42578125" style="2" customWidth="1"/>
    <col min="2564" max="2564" width="13.28515625" style="2" customWidth="1"/>
    <col min="2565" max="2565" width="9.7109375" style="2" customWidth="1"/>
    <col min="2566" max="2566" width="11.7109375" style="2" customWidth="1"/>
    <col min="2567" max="2567" width="20.85546875" style="2" bestFit="1" customWidth="1"/>
    <col min="2568" max="2568" width="13.28515625" style="2" customWidth="1"/>
    <col min="2569" max="2569" width="9.7109375" style="2" customWidth="1"/>
    <col min="2570" max="2571" width="11.7109375" style="2" customWidth="1"/>
    <col min="2572" max="2811" width="11.7109375" style="2"/>
    <col min="2812" max="2812" width="22" style="2" customWidth="1"/>
    <col min="2813" max="2814" width="11.7109375" style="2" customWidth="1"/>
    <col min="2815" max="2815" width="12.5703125" style="2" customWidth="1"/>
    <col min="2816" max="2816" width="11.7109375" style="2" customWidth="1"/>
    <col min="2817" max="2817" width="21.28515625" style="2" customWidth="1"/>
    <col min="2818" max="2819" width="12.42578125" style="2" customWidth="1"/>
    <col min="2820" max="2820" width="13.28515625" style="2" customWidth="1"/>
    <col min="2821" max="2821" width="9.7109375" style="2" customWidth="1"/>
    <col min="2822" max="2822" width="11.7109375" style="2" customWidth="1"/>
    <col min="2823" max="2823" width="20.85546875" style="2" bestFit="1" customWidth="1"/>
    <col min="2824" max="2824" width="13.28515625" style="2" customWidth="1"/>
    <col min="2825" max="2825" width="9.7109375" style="2" customWidth="1"/>
    <col min="2826" max="2827" width="11.7109375" style="2" customWidth="1"/>
    <col min="2828" max="3067" width="11.7109375" style="2"/>
    <col min="3068" max="3068" width="22" style="2" customWidth="1"/>
    <col min="3069" max="3070" width="11.7109375" style="2" customWidth="1"/>
    <col min="3071" max="3071" width="12.5703125" style="2" customWidth="1"/>
    <col min="3072" max="3072" width="11.7109375" style="2" customWidth="1"/>
    <col min="3073" max="3073" width="21.28515625" style="2" customWidth="1"/>
    <col min="3074" max="3075" width="12.42578125" style="2" customWidth="1"/>
    <col min="3076" max="3076" width="13.28515625" style="2" customWidth="1"/>
    <col min="3077" max="3077" width="9.7109375" style="2" customWidth="1"/>
    <col min="3078" max="3078" width="11.7109375" style="2" customWidth="1"/>
    <col min="3079" max="3079" width="20.85546875" style="2" bestFit="1" customWidth="1"/>
    <col min="3080" max="3080" width="13.28515625" style="2" customWidth="1"/>
    <col min="3081" max="3081" width="9.7109375" style="2" customWidth="1"/>
    <col min="3082" max="3083" width="11.7109375" style="2" customWidth="1"/>
    <col min="3084" max="3323" width="11.7109375" style="2"/>
    <col min="3324" max="3324" width="22" style="2" customWidth="1"/>
    <col min="3325" max="3326" width="11.7109375" style="2" customWidth="1"/>
    <col min="3327" max="3327" width="12.5703125" style="2" customWidth="1"/>
    <col min="3328" max="3328" width="11.7109375" style="2" customWidth="1"/>
    <col min="3329" max="3329" width="21.28515625" style="2" customWidth="1"/>
    <col min="3330" max="3331" width="12.42578125" style="2" customWidth="1"/>
    <col min="3332" max="3332" width="13.28515625" style="2" customWidth="1"/>
    <col min="3333" max="3333" width="9.7109375" style="2" customWidth="1"/>
    <col min="3334" max="3334" width="11.7109375" style="2" customWidth="1"/>
    <col min="3335" max="3335" width="20.85546875" style="2" bestFit="1" customWidth="1"/>
    <col min="3336" max="3336" width="13.28515625" style="2" customWidth="1"/>
    <col min="3337" max="3337" width="9.7109375" style="2" customWidth="1"/>
    <col min="3338" max="3339" width="11.7109375" style="2" customWidth="1"/>
    <col min="3340" max="3579" width="11.7109375" style="2"/>
    <col min="3580" max="3580" width="22" style="2" customWidth="1"/>
    <col min="3581" max="3582" width="11.7109375" style="2" customWidth="1"/>
    <col min="3583" max="3583" width="12.5703125" style="2" customWidth="1"/>
    <col min="3584" max="3584" width="11.7109375" style="2" customWidth="1"/>
    <col min="3585" max="3585" width="21.28515625" style="2" customWidth="1"/>
    <col min="3586" max="3587" width="12.42578125" style="2" customWidth="1"/>
    <col min="3588" max="3588" width="13.28515625" style="2" customWidth="1"/>
    <col min="3589" max="3589" width="9.7109375" style="2" customWidth="1"/>
    <col min="3590" max="3590" width="11.7109375" style="2" customWidth="1"/>
    <col min="3591" max="3591" width="20.85546875" style="2" bestFit="1" customWidth="1"/>
    <col min="3592" max="3592" width="13.28515625" style="2" customWidth="1"/>
    <col min="3593" max="3593" width="9.7109375" style="2" customWidth="1"/>
    <col min="3594" max="3595" width="11.7109375" style="2" customWidth="1"/>
    <col min="3596" max="3835" width="11.7109375" style="2"/>
    <col min="3836" max="3836" width="22" style="2" customWidth="1"/>
    <col min="3837" max="3838" width="11.7109375" style="2" customWidth="1"/>
    <col min="3839" max="3839" width="12.5703125" style="2" customWidth="1"/>
    <col min="3840" max="3840" width="11.7109375" style="2" customWidth="1"/>
    <col min="3841" max="3841" width="21.28515625" style="2" customWidth="1"/>
    <col min="3842" max="3843" width="12.42578125" style="2" customWidth="1"/>
    <col min="3844" max="3844" width="13.28515625" style="2" customWidth="1"/>
    <col min="3845" max="3845" width="9.7109375" style="2" customWidth="1"/>
    <col min="3846" max="3846" width="11.7109375" style="2" customWidth="1"/>
    <col min="3847" max="3847" width="20.85546875" style="2" bestFit="1" customWidth="1"/>
    <col min="3848" max="3848" width="13.28515625" style="2" customWidth="1"/>
    <col min="3849" max="3849" width="9.7109375" style="2" customWidth="1"/>
    <col min="3850" max="3851" width="11.7109375" style="2" customWidth="1"/>
    <col min="3852" max="4091" width="11.7109375" style="2"/>
    <col min="4092" max="4092" width="22" style="2" customWidth="1"/>
    <col min="4093" max="4094" width="11.7109375" style="2" customWidth="1"/>
    <col min="4095" max="4095" width="12.5703125" style="2" customWidth="1"/>
    <col min="4096" max="4096" width="11.7109375" style="2" customWidth="1"/>
    <col min="4097" max="4097" width="21.28515625" style="2" customWidth="1"/>
    <col min="4098" max="4099" width="12.42578125" style="2" customWidth="1"/>
    <col min="4100" max="4100" width="13.28515625" style="2" customWidth="1"/>
    <col min="4101" max="4101" width="9.7109375" style="2" customWidth="1"/>
    <col min="4102" max="4102" width="11.7109375" style="2" customWidth="1"/>
    <col min="4103" max="4103" width="20.85546875" style="2" bestFit="1" customWidth="1"/>
    <col min="4104" max="4104" width="13.28515625" style="2" customWidth="1"/>
    <col min="4105" max="4105" width="9.7109375" style="2" customWidth="1"/>
    <col min="4106" max="4107" width="11.7109375" style="2" customWidth="1"/>
    <col min="4108" max="4347" width="11.7109375" style="2"/>
    <col min="4348" max="4348" width="22" style="2" customWidth="1"/>
    <col min="4349" max="4350" width="11.7109375" style="2" customWidth="1"/>
    <col min="4351" max="4351" width="12.5703125" style="2" customWidth="1"/>
    <col min="4352" max="4352" width="11.7109375" style="2" customWidth="1"/>
    <col min="4353" max="4353" width="21.28515625" style="2" customWidth="1"/>
    <col min="4354" max="4355" width="12.42578125" style="2" customWidth="1"/>
    <col min="4356" max="4356" width="13.28515625" style="2" customWidth="1"/>
    <col min="4357" max="4357" width="9.7109375" style="2" customWidth="1"/>
    <col min="4358" max="4358" width="11.7109375" style="2" customWidth="1"/>
    <col min="4359" max="4359" width="20.85546875" style="2" bestFit="1" customWidth="1"/>
    <col min="4360" max="4360" width="13.28515625" style="2" customWidth="1"/>
    <col min="4361" max="4361" width="9.7109375" style="2" customWidth="1"/>
    <col min="4362" max="4363" width="11.7109375" style="2" customWidth="1"/>
    <col min="4364" max="4603" width="11.7109375" style="2"/>
    <col min="4604" max="4604" width="22" style="2" customWidth="1"/>
    <col min="4605" max="4606" width="11.7109375" style="2" customWidth="1"/>
    <col min="4607" max="4607" width="12.5703125" style="2" customWidth="1"/>
    <col min="4608" max="4608" width="11.7109375" style="2" customWidth="1"/>
    <col min="4609" max="4609" width="21.28515625" style="2" customWidth="1"/>
    <col min="4610" max="4611" width="12.42578125" style="2" customWidth="1"/>
    <col min="4612" max="4612" width="13.28515625" style="2" customWidth="1"/>
    <col min="4613" max="4613" width="9.7109375" style="2" customWidth="1"/>
    <col min="4614" max="4614" width="11.7109375" style="2" customWidth="1"/>
    <col min="4615" max="4615" width="20.85546875" style="2" bestFit="1" customWidth="1"/>
    <col min="4616" max="4616" width="13.28515625" style="2" customWidth="1"/>
    <col min="4617" max="4617" width="9.7109375" style="2" customWidth="1"/>
    <col min="4618" max="4619" width="11.7109375" style="2" customWidth="1"/>
    <col min="4620" max="4859" width="11.7109375" style="2"/>
    <col min="4860" max="4860" width="22" style="2" customWidth="1"/>
    <col min="4861" max="4862" width="11.7109375" style="2" customWidth="1"/>
    <col min="4863" max="4863" width="12.5703125" style="2" customWidth="1"/>
    <col min="4864" max="4864" width="11.7109375" style="2" customWidth="1"/>
    <col min="4865" max="4865" width="21.28515625" style="2" customWidth="1"/>
    <col min="4866" max="4867" width="12.42578125" style="2" customWidth="1"/>
    <col min="4868" max="4868" width="13.28515625" style="2" customWidth="1"/>
    <col min="4869" max="4869" width="9.7109375" style="2" customWidth="1"/>
    <col min="4870" max="4870" width="11.7109375" style="2" customWidth="1"/>
    <col min="4871" max="4871" width="20.85546875" style="2" bestFit="1" customWidth="1"/>
    <col min="4872" max="4872" width="13.28515625" style="2" customWidth="1"/>
    <col min="4873" max="4873" width="9.7109375" style="2" customWidth="1"/>
    <col min="4874" max="4875" width="11.7109375" style="2" customWidth="1"/>
    <col min="4876" max="5115" width="11.7109375" style="2"/>
    <col min="5116" max="5116" width="22" style="2" customWidth="1"/>
    <col min="5117" max="5118" width="11.7109375" style="2" customWidth="1"/>
    <col min="5119" max="5119" width="12.5703125" style="2" customWidth="1"/>
    <col min="5120" max="5120" width="11.7109375" style="2" customWidth="1"/>
    <col min="5121" max="5121" width="21.28515625" style="2" customWidth="1"/>
    <col min="5122" max="5123" width="12.42578125" style="2" customWidth="1"/>
    <col min="5124" max="5124" width="13.28515625" style="2" customWidth="1"/>
    <col min="5125" max="5125" width="9.7109375" style="2" customWidth="1"/>
    <col min="5126" max="5126" width="11.7109375" style="2" customWidth="1"/>
    <col min="5127" max="5127" width="20.85546875" style="2" bestFit="1" customWidth="1"/>
    <col min="5128" max="5128" width="13.28515625" style="2" customWidth="1"/>
    <col min="5129" max="5129" width="9.7109375" style="2" customWidth="1"/>
    <col min="5130" max="5131" width="11.7109375" style="2" customWidth="1"/>
    <col min="5132" max="5371" width="11.7109375" style="2"/>
    <col min="5372" max="5372" width="22" style="2" customWidth="1"/>
    <col min="5373" max="5374" width="11.7109375" style="2" customWidth="1"/>
    <col min="5375" max="5375" width="12.5703125" style="2" customWidth="1"/>
    <col min="5376" max="5376" width="11.7109375" style="2" customWidth="1"/>
    <col min="5377" max="5377" width="21.28515625" style="2" customWidth="1"/>
    <col min="5378" max="5379" width="12.42578125" style="2" customWidth="1"/>
    <col min="5380" max="5380" width="13.28515625" style="2" customWidth="1"/>
    <col min="5381" max="5381" width="9.7109375" style="2" customWidth="1"/>
    <col min="5382" max="5382" width="11.7109375" style="2" customWidth="1"/>
    <col min="5383" max="5383" width="20.85546875" style="2" bestFit="1" customWidth="1"/>
    <col min="5384" max="5384" width="13.28515625" style="2" customWidth="1"/>
    <col min="5385" max="5385" width="9.7109375" style="2" customWidth="1"/>
    <col min="5386" max="5387" width="11.7109375" style="2" customWidth="1"/>
    <col min="5388" max="5627" width="11.7109375" style="2"/>
    <col min="5628" max="5628" width="22" style="2" customWidth="1"/>
    <col min="5629" max="5630" width="11.7109375" style="2" customWidth="1"/>
    <col min="5631" max="5631" width="12.5703125" style="2" customWidth="1"/>
    <col min="5632" max="5632" width="11.7109375" style="2" customWidth="1"/>
    <col min="5633" max="5633" width="21.28515625" style="2" customWidth="1"/>
    <col min="5634" max="5635" width="12.42578125" style="2" customWidth="1"/>
    <col min="5636" max="5636" width="13.28515625" style="2" customWidth="1"/>
    <col min="5637" max="5637" width="9.7109375" style="2" customWidth="1"/>
    <col min="5638" max="5638" width="11.7109375" style="2" customWidth="1"/>
    <col min="5639" max="5639" width="20.85546875" style="2" bestFit="1" customWidth="1"/>
    <col min="5640" max="5640" width="13.28515625" style="2" customWidth="1"/>
    <col min="5641" max="5641" width="9.7109375" style="2" customWidth="1"/>
    <col min="5642" max="5643" width="11.7109375" style="2" customWidth="1"/>
    <col min="5644" max="5883" width="11.7109375" style="2"/>
    <col min="5884" max="5884" width="22" style="2" customWidth="1"/>
    <col min="5885" max="5886" width="11.7109375" style="2" customWidth="1"/>
    <col min="5887" max="5887" width="12.5703125" style="2" customWidth="1"/>
    <col min="5888" max="5888" width="11.7109375" style="2" customWidth="1"/>
    <col min="5889" max="5889" width="21.28515625" style="2" customWidth="1"/>
    <col min="5890" max="5891" width="12.42578125" style="2" customWidth="1"/>
    <col min="5892" max="5892" width="13.28515625" style="2" customWidth="1"/>
    <col min="5893" max="5893" width="9.7109375" style="2" customWidth="1"/>
    <col min="5894" max="5894" width="11.7109375" style="2" customWidth="1"/>
    <col min="5895" max="5895" width="20.85546875" style="2" bestFit="1" customWidth="1"/>
    <col min="5896" max="5896" width="13.28515625" style="2" customWidth="1"/>
    <col min="5897" max="5897" width="9.7109375" style="2" customWidth="1"/>
    <col min="5898" max="5899" width="11.7109375" style="2" customWidth="1"/>
    <col min="5900" max="6139" width="11.7109375" style="2"/>
    <col min="6140" max="6140" width="22" style="2" customWidth="1"/>
    <col min="6141" max="6142" width="11.7109375" style="2" customWidth="1"/>
    <col min="6143" max="6143" width="12.5703125" style="2" customWidth="1"/>
    <col min="6144" max="6144" width="11.7109375" style="2" customWidth="1"/>
    <col min="6145" max="6145" width="21.28515625" style="2" customWidth="1"/>
    <col min="6146" max="6147" width="12.42578125" style="2" customWidth="1"/>
    <col min="6148" max="6148" width="13.28515625" style="2" customWidth="1"/>
    <col min="6149" max="6149" width="9.7109375" style="2" customWidth="1"/>
    <col min="6150" max="6150" width="11.7109375" style="2" customWidth="1"/>
    <col min="6151" max="6151" width="20.85546875" style="2" bestFit="1" customWidth="1"/>
    <col min="6152" max="6152" width="13.28515625" style="2" customWidth="1"/>
    <col min="6153" max="6153" width="9.7109375" style="2" customWidth="1"/>
    <col min="6154" max="6155" width="11.7109375" style="2" customWidth="1"/>
    <col min="6156" max="6395" width="11.7109375" style="2"/>
    <col min="6396" max="6396" width="22" style="2" customWidth="1"/>
    <col min="6397" max="6398" width="11.7109375" style="2" customWidth="1"/>
    <col min="6399" max="6399" width="12.5703125" style="2" customWidth="1"/>
    <col min="6400" max="6400" width="11.7109375" style="2" customWidth="1"/>
    <col min="6401" max="6401" width="21.28515625" style="2" customWidth="1"/>
    <col min="6402" max="6403" width="12.42578125" style="2" customWidth="1"/>
    <col min="6404" max="6404" width="13.28515625" style="2" customWidth="1"/>
    <col min="6405" max="6405" width="9.7109375" style="2" customWidth="1"/>
    <col min="6406" max="6406" width="11.7109375" style="2" customWidth="1"/>
    <col min="6407" max="6407" width="20.85546875" style="2" bestFit="1" customWidth="1"/>
    <col min="6408" max="6408" width="13.28515625" style="2" customWidth="1"/>
    <col min="6409" max="6409" width="9.7109375" style="2" customWidth="1"/>
    <col min="6410" max="6411" width="11.7109375" style="2" customWidth="1"/>
    <col min="6412" max="6651" width="11.7109375" style="2"/>
    <col min="6652" max="6652" width="22" style="2" customWidth="1"/>
    <col min="6653" max="6654" width="11.7109375" style="2" customWidth="1"/>
    <col min="6655" max="6655" width="12.5703125" style="2" customWidth="1"/>
    <col min="6656" max="6656" width="11.7109375" style="2" customWidth="1"/>
    <col min="6657" max="6657" width="21.28515625" style="2" customWidth="1"/>
    <col min="6658" max="6659" width="12.42578125" style="2" customWidth="1"/>
    <col min="6660" max="6660" width="13.28515625" style="2" customWidth="1"/>
    <col min="6661" max="6661" width="9.7109375" style="2" customWidth="1"/>
    <col min="6662" max="6662" width="11.7109375" style="2" customWidth="1"/>
    <col min="6663" max="6663" width="20.85546875" style="2" bestFit="1" customWidth="1"/>
    <col min="6664" max="6664" width="13.28515625" style="2" customWidth="1"/>
    <col min="6665" max="6665" width="9.7109375" style="2" customWidth="1"/>
    <col min="6666" max="6667" width="11.7109375" style="2" customWidth="1"/>
    <col min="6668" max="6907" width="11.7109375" style="2"/>
    <col min="6908" max="6908" width="22" style="2" customWidth="1"/>
    <col min="6909" max="6910" width="11.7109375" style="2" customWidth="1"/>
    <col min="6911" max="6911" width="12.5703125" style="2" customWidth="1"/>
    <col min="6912" max="6912" width="11.7109375" style="2" customWidth="1"/>
    <col min="6913" max="6913" width="21.28515625" style="2" customWidth="1"/>
    <col min="6914" max="6915" width="12.42578125" style="2" customWidth="1"/>
    <col min="6916" max="6916" width="13.28515625" style="2" customWidth="1"/>
    <col min="6917" max="6917" width="9.7109375" style="2" customWidth="1"/>
    <col min="6918" max="6918" width="11.7109375" style="2" customWidth="1"/>
    <col min="6919" max="6919" width="20.85546875" style="2" bestFit="1" customWidth="1"/>
    <col min="6920" max="6920" width="13.28515625" style="2" customWidth="1"/>
    <col min="6921" max="6921" width="9.7109375" style="2" customWidth="1"/>
    <col min="6922" max="6923" width="11.7109375" style="2" customWidth="1"/>
    <col min="6924" max="7163" width="11.7109375" style="2"/>
    <col min="7164" max="7164" width="22" style="2" customWidth="1"/>
    <col min="7165" max="7166" width="11.7109375" style="2" customWidth="1"/>
    <col min="7167" max="7167" width="12.5703125" style="2" customWidth="1"/>
    <col min="7168" max="7168" width="11.7109375" style="2" customWidth="1"/>
    <col min="7169" max="7169" width="21.28515625" style="2" customWidth="1"/>
    <col min="7170" max="7171" width="12.42578125" style="2" customWidth="1"/>
    <col min="7172" max="7172" width="13.28515625" style="2" customWidth="1"/>
    <col min="7173" max="7173" width="9.7109375" style="2" customWidth="1"/>
    <col min="7174" max="7174" width="11.7109375" style="2" customWidth="1"/>
    <col min="7175" max="7175" width="20.85546875" style="2" bestFit="1" customWidth="1"/>
    <col min="7176" max="7176" width="13.28515625" style="2" customWidth="1"/>
    <col min="7177" max="7177" width="9.7109375" style="2" customWidth="1"/>
    <col min="7178" max="7179" width="11.7109375" style="2" customWidth="1"/>
    <col min="7180" max="7419" width="11.7109375" style="2"/>
    <col min="7420" max="7420" width="22" style="2" customWidth="1"/>
    <col min="7421" max="7422" width="11.7109375" style="2" customWidth="1"/>
    <col min="7423" max="7423" width="12.5703125" style="2" customWidth="1"/>
    <col min="7424" max="7424" width="11.7109375" style="2" customWidth="1"/>
    <col min="7425" max="7425" width="21.28515625" style="2" customWidth="1"/>
    <col min="7426" max="7427" width="12.42578125" style="2" customWidth="1"/>
    <col min="7428" max="7428" width="13.28515625" style="2" customWidth="1"/>
    <col min="7429" max="7429" width="9.7109375" style="2" customWidth="1"/>
    <col min="7430" max="7430" width="11.7109375" style="2" customWidth="1"/>
    <col min="7431" max="7431" width="20.85546875" style="2" bestFit="1" customWidth="1"/>
    <col min="7432" max="7432" width="13.28515625" style="2" customWidth="1"/>
    <col min="7433" max="7433" width="9.7109375" style="2" customWidth="1"/>
    <col min="7434" max="7435" width="11.7109375" style="2" customWidth="1"/>
    <col min="7436" max="7675" width="11.7109375" style="2"/>
    <col min="7676" max="7676" width="22" style="2" customWidth="1"/>
    <col min="7677" max="7678" width="11.7109375" style="2" customWidth="1"/>
    <col min="7679" max="7679" width="12.5703125" style="2" customWidth="1"/>
    <col min="7680" max="7680" width="11.7109375" style="2" customWidth="1"/>
    <col min="7681" max="7681" width="21.28515625" style="2" customWidth="1"/>
    <col min="7682" max="7683" width="12.42578125" style="2" customWidth="1"/>
    <col min="7684" max="7684" width="13.28515625" style="2" customWidth="1"/>
    <col min="7685" max="7685" width="9.7109375" style="2" customWidth="1"/>
    <col min="7686" max="7686" width="11.7109375" style="2" customWidth="1"/>
    <col min="7687" max="7687" width="20.85546875" style="2" bestFit="1" customWidth="1"/>
    <col min="7688" max="7688" width="13.28515625" style="2" customWidth="1"/>
    <col min="7689" max="7689" width="9.7109375" style="2" customWidth="1"/>
    <col min="7690" max="7691" width="11.7109375" style="2" customWidth="1"/>
    <col min="7692" max="7931" width="11.7109375" style="2"/>
    <col min="7932" max="7932" width="22" style="2" customWidth="1"/>
    <col min="7933" max="7934" width="11.7109375" style="2" customWidth="1"/>
    <col min="7935" max="7935" width="12.5703125" style="2" customWidth="1"/>
    <col min="7936" max="7936" width="11.7109375" style="2" customWidth="1"/>
    <col min="7937" max="7937" width="21.28515625" style="2" customWidth="1"/>
    <col min="7938" max="7939" width="12.42578125" style="2" customWidth="1"/>
    <col min="7940" max="7940" width="13.28515625" style="2" customWidth="1"/>
    <col min="7941" max="7941" width="9.7109375" style="2" customWidth="1"/>
    <col min="7942" max="7942" width="11.7109375" style="2" customWidth="1"/>
    <col min="7943" max="7943" width="20.85546875" style="2" bestFit="1" customWidth="1"/>
    <col min="7944" max="7944" width="13.28515625" style="2" customWidth="1"/>
    <col min="7945" max="7945" width="9.7109375" style="2" customWidth="1"/>
    <col min="7946" max="7947" width="11.7109375" style="2" customWidth="1"/>
    <col min="7948" max="8187" width="11.7109375" style="2"/>
    <col min="8188" max="8188" width="22" style="2" customWidth="1"/>
    <col min="8189" max="8190" width="11.7109375" style="2" customWidth="1"/>
    <col min="8191" max="8191" width="12.5703125" style="2" customWidth="1"/>
    <col min="8192" max="8192" width="11.7109375" style="2" customWidth="1"/>
    <col min="8193" max="8193" width="21.28515625" style="2" customWidth="1"/>
    <col min="8194" max="8195" width="12.42578125" style="2" customWidth="1"/>
    <col min="8196" max="8196" width="13.28515625" style="2" customWidth="1"/>
    <col min="8197" max="8197" width="9.7109375" style="2" customWidth="1"/>
    <col min="8198" max="8198" width="11.7109375" style="2" customWidth="1"/>
    <col min="8199" max="8199" width="20.85546875" style="2" bestFit="1" customWidth="1"/>
    <col min="8200" max="8200" width="13.28515625" style="2" customWidth="1"/>
    <col min="8201" max="8201" width="9.7109375" style="2" customWidth="1"/>
    <col min="8202" max="8203" width="11.7109375" style="2" customWidth="1"/>
    <col min="8204" max="8443" width="11.7109375" style="2"/>
    <col min="8444" max="8444" width="22" style="2" customWidth="1"/>
    <col min="8445" max="8446" width="11.7109375" style="2" customWidth="1"/>
    <col min="8447" max="8447" width="12.5703125" style="2" customWidth="1"/>
    <col min="8448" max="8448" width="11.7109375" style="2" customWidth="1"/>
    <col min="8449" max="8449" width="21.28515625" style="2" customWidth="1"/>
    <col min="8450" max="8451" width="12.42578125" style="2" customWidth="1"/>
    <col min="8452" max="8452" width="13.28515625" style="2" customWidth="1"/>
    <col min="8453" max="8453" width="9.7109375" style="2" customWidth="1"/>
    <col min="8454" max="8454" width="11.7109375" style="2" customWidth="1"/>
    <col min="8455" max="8455" width="20.85546875" style="2" bestFit="1" customWidth="1"/>
    <col min="8456" max="8456" width="13.28515625" style="2" customWidth="1"/>
    <col min="8457" max="8457" width="9.7109375" style="2" customWidth="1"/>
    <col min="8458" max="8459" width="11.7109375" style="2" customWidth="1"/>
    <col min="8460" max="8699" width="11.7109375" style="2"/>
    <col min="8700" max="8700" width="22" style="2" customWidth="1"/>
    <col min="8701" max="8702" width="11.7109375" style="2" customWidth="1"/>
    <col min="8703" max="8703" width="12.5703125" style="2" customWidth="1"/>
    <col min="8704" max="8704" width="11.7109375" style="2" customWidth="1"/>
    <col min="8705" max="8705" width="21.28515625" style="2" customWidth="1"/>
    <col min="8706" max="8707" width="12.42578125" style="2" customWidth="1"/>
    <col min="8708" max="8708" width="13.28515625" style="2" customWidth="1"/>
    <col min="8709" max="8709" width="9.7109375" style="2" customWidth="1"/>
    <col min="8710" max="8710" width="11.7109375" style="2" customWidth="1"/>
    <col min="8711" max="8711" width="20.85546875" style="2" bestFit="1" customWidth="1"/>
    <col min="8712" max="8712" width="13.28515625" style="2" customWidth="1"/>
    <col min="8713" max="8713" width="9.7109375" style="2" customWidth="1"/>
    <col min="8714" max="8715" width="11.7109375" style="2" customWidth="1"/>
    <col min="8716" max="8955" width="11.7109375" style="2"/>
    <col min="8956" max="8956" width="22" style="2" customWidth="1"/>
    <col min="8957" max="8958" width="11.7109375" style="2" customWidth="1"/>
    <col min="8959" max="8959" width="12.5703125" style="2" customWidth="1"/>
    <col min="8960" max="8960" width="11.7109375" style="2" customWidth="1"/>
    <col min="8961" max="8961" width="21.28515625" style="2" customWidth="1"/>
    <col min="8962" max="8963" width="12.42578125" style="2" customWidth="1"/>
    <col min="8964" max="8964" width="13.28515625" style="2" customWidth="1"/>
    <col min="8965" max="8965" width="9.7109375" style="2" customWidth="1"/>
    <col min="8966" max="8966" width="11.7109375" style="2" customWidth="1"/>
    <col min="8967" max="8967" width="20.85546875" style="2" bestFit="1" customWidth="1"/>
    <col min="8968" max="8968" width="13.28515625" style="2" customWidth="1"/>
    <col min="8969" max="8969" width="9.7109375" style="2" customWidth="1"/>
    <col min="8970" max="8971" width="11.7109375" style="2" customWidth="1"/>
    <col min="8972" max="9211" width="11.7109375" style="2"/>
    <col min="9212" max="9212" width="22" style="2" customWidth="1"/>
    <col min="9213" max="9214" width="11.7109375" style="2" customWidth="1"/>
    <col min="9215" max="9215" width="12.5703125" style="2" customWidth="1"/>
    <col min="9216" max="9216" width="11.7109375" style="2" customWidth="1"/>
    <col min="9217" max="9217" width="21.28515625" style="2" customWidth="1"/>
    <col min="9218" max="9219" width="12.42578125" style="2" customWidth="1"/>
    <col min="9220" max="9220" width="13.28515625" style="2" customWidth="1"/>
    <col min="9221" max="9221" width="9.7109375" style="2" customWidth="1"/>
    <col min="9222" max="9222" width="11.7109375" style="2" customWidth="1"/>
    <col min="9223" max="9223" width="20.85546875" style="2" bestFit="1" customWidth="1"/>
    <col min="9224" max="9224" width="13.28515625" style="2" customWidth="1"/>
    <col min="9225" max="9225" width="9.7109375" style="2" customWidth="1"/>
    <col min="9226" max="9227" width="11.7109375" style="2" customWidth="1"/>
    <col min="9228" max="9467" width="11.7109375" style="2"/>
    <col min="9468" max="9468" width="22" style="2" customWidth="1"/>
    <col min="9469" max="9470" width="11.7109375" style="2" customWidth="1"/>
    <col min="9471" max="9471" width="12.5703125" style="2" customWidth="1"/>
    <col min="9472" max="9472" width="11.7109375" style="2" customWidth="1"/>
    <col min="9473" max="9473" width="21.28515625" style="2" customWidth="1"/>
    <col min="9474" max="9475" width="12.42578125" style="2" customWidth="1"/>
    <col min="9476" max="9476" width="13.28515625" style="2" customWidth="1"/>
    <col min="9477" max="9477" width="9.7109375" style="2" customWidth="1"/>
    <col min="9478" max="9478" width="11.7109375" style="2" customWidth="1"/>
    <col min="9479" max="9479" width="20.85546875" style="2" bestFit="1" customWidth="1"/>
    <col min="9480" max="9480" width="13.28515625" style="2" customWidth="1"/>
    <col min="9481" max="9481" width="9.7109375" style="2" customWidth="1"/>
    <col min="9482" max="9483" width="11.7109375" style="2" customWidth="1"/>
    <col min="9484" max="9723" width="11.7109375" style="2"/>
    <col min="9724" max="9724" width="22" style="2" customWidth="1"/>
    <col min="9725" max="9726" width="11.7109375" style="2" customWidth="1"/>
    <col min="9727" max="9727" width="12.5703125" style="2" customWidth="1"/>
    <col min="9728" max="9728" width="11.7109375" style="2" customWidth="1"/>
    <col min="9729" max="9729" width="21.28515625" style="2" customWidth="1"/>
    <col min="9730" max="9731" width="12.42578125" style="2" customWidth="1"/>
    <col min="9732" max="9732" width="13.28515625" style="2" customWidth="1"/>
    <col min="9733" max="9733" width="9.7109375" style="2" customWidth="1"/>
    <col min="9734" max="9734" width="11.7109375" style="2" customWidth="1"/>
    <col min="9735" max="9735" width="20.85546875" style="2" bestFit="1" customWidth="1"/>
    <col min="9736" max="9736" width="13.28515625" style="2" customWidth="1"/>
    <col min="9737" max="9737" width="9.7109375" style="2" customWidth="1"/>
    <col min="9738" max="9739" width="11.7109375" style="2" customWidth="1"/>
    <col min="9740" max="9979" width="11.7109375" style="2"/>
    <col min="9980" max="9980" width="22" style="2" customWidth="1"/>
    <col min="9981" max="9982" width="11.7109375" style="2" customWidth="1"/>
    <col min="9983" max="9983" width="12.5703125" style="2" customWidth="1"/>
    <col min="9984" max="9984" width="11.7109375" style="2" customWidth="1"/>
    <col min="9985" max="9985" width="21.28515625" style="2" customWidth="1"/>
    <col min="9986" max="9987" width="12.42578125" style="2" customWidth="1"/>
    <col min="9988" max="9988" width="13.28515625" style="2" customWidth="1"/>
    <col min="9989" max="9989" width="9.7109375" style="2" customWidth="1"/>
    <col min="9990" max="9990" width="11.7109375" style="2" customWidth="1"/>
    <col min="9991" max="9991" width="20.85546875" style="2" bestFit="1" customWidth="1"/>
    <col min="9992" max="9992" width="13.28515625" style="2" customWidth="1"/>
    <col min="9993" max="9993" width="9.7109375" style="2" customWidth="1"/>
    <col min="9994" max="9995" width="11.7109375" style="2" customWidth="1"/>
    <col min="9996" max="10235" width="11.7109375" style="2"/>
    <col min="10236" max="10236" width="22" style="2" customWidth="1"/>
    <col min="10237" max="10238" width="11.7109375" style="2" customWidth="1"/>
    <col min="10239" max="10239" width="12.5703125" style="2" customWidth="1"/>
    <col min="10240" max="10240" width="11.7109375" style="2" customWidth="1"/>
    <col min="10241" max="10241" width="21.28515625" style="2" customWidth="1"/>
    <col min="10242" max="10243" width="12.42578125" style="2" customWidth="1"/>
    <col min="10244" max="10244" width="13.28515625" style="2" customWidth="1"/>
    <col min="10245" max="10245" width="9.7109375" style="2" customWidth="1"/>
    <col min="10246" max="10246" width="11.7109375" style="2" customWidth="1"/>
    <col min="10247" max="10247" width="20.85546875" style="2" bestFit="1" customWidth="1"/>
    <col min="10248" max="10248" width="13.28515625" style="2" customWidth="1"/>
    <col min="10249" max="10249" width="9.7109375" style="2" customWidth="1"/>
    <col min="10250" max="10251" width="11.7109375" style="2" customWidth="1"/>
    <col min="10252" max="10491" width="11.7109375" style="2"/>
    <col min="10492" max="10492" width="22" style="2" customWidth="1"/>
    <col min="10493" max="10494" width="11.7109375" style="2" customWidth="1"/>
    <col min="10495" max="10495" width="12.5703125" style="2" customWidth="1"/>
    <col min="10496" max="10496" width="11.7109375" style="2" customWidth="1"/>
    <col min="10497" max="10497" width="21.28515625" style="2" customWidth="1"/>
    <col min="10498" max="10499" width="12.42578125" style="2" customWidth="1"/>
    <col min="10500" max="10500" width="13.28515625" style="2" customWidth="1"/>
    <col min="10501" max="10501" width="9.7109375" style="2" customWidth="1"/>
    <col min="10502" max="10502" width="11.7109375" style="2" customWidth="1"/>
    <col min="10503" max="10503" width="20.85546875" style="2" bestFit="1" customWidth="1"/>
    <col min="10504" max="10504" width="13.28515625" style="2" customWidth="1"/>
    <col min="10505" max="10505" width="9.7109375" style="2" customWidth="1"/>
    <col min="10506" max="10507" width="11.7109375" style="2" customWidth="1"/>
    <col min="10508" max="10747" width="11.7109375" style="2"/>
    <col min="10748" max="10748" width="22" style="2" customWidth="1"/>
    <col min="10749" max="10750" width="11.7109375" style="2" customWidth="1"/>
    <col min="10751" max="10751" width="12.5703125" style="2" customWidth="1"/>
    <col min="10752" max="10752" width="11.7109375" style="2" customWidth="1"/>
    <col min="10753" max="10753" width="21.28515625" style="2" customWidth="1"/>
    <col min="10754" max="10755" width="12.42578125" style="2" customWidth="1"/>
    <col min="10756" max="10756" width="13.28515625" style="2" customWidth="1"/>
    <col min="10757" max="10757" width="9.7109375" style="2" customWidth="1"/>
    <col min="10758" max="10758" width="11.7109375" style="2" customWidth="1"/>
    <col min="10759" max="10759" width="20.85546875" style="2" bestFit="1" customWidth="1"/>
    <col min="10760" max="10760" width="13.28515625" style="2" customWidth="1"/>
    <col min="10761" max="10761" width="9.7109375" style="2" customWidth="1"/>
    <col min="10762" max="10763" width="11.7109375" style="2" customWidth="1"/>
    <col min="10764" max="11003" width="11.7109375" style="2"/>
    <col min="11004" max="11004" width="22" style="2" customWidth="1"/>
    <col min="11005" max="11006" width="11.7109375" style="2" customWidth="1"/>
    <col min="11007" max="11007" width="12.5703125" style="2" customWidth="1"/>
    <col min="11008" max="11008" width="11.7109375" style="2" customWidth="1"/>
    <col min="11009" max="11009" width="21.28515625" style="2" customWidth="1"/>
    <col min="11010" max="11011" width="12.42578125" style="2" customWidth="1"/>
    <col min="11012" max="11012" width="13.28515625" style="2" customWidth="1"/>
    <col min="11013" max="11013" width="9.7109375" style="2" customWidth="1"/>
    <col min="11014" max="11014" width="11.7109375" style="2" customWidth="1"/>
    <col min="11015" max="11015" width="20.85546875" style="2" bestFit="1" customWidth="1"/>
    <col min="11016" max="11016" width="13.28515625" style="2" customWidth="1"/>
    <col min="11017" max="11017" width="9.7109375" style="2" customWidth="1"/>
    <col min="11018" max="11019" width="11.7109375" style="2" customWidth="1"/>
    <col min="11020" max="11259" width="11.7109375" style="2"/>
    <col min="11260" max="11260" width="22" style="2" customWidth="1"/>
    <col min="11261" max="11262" width="11.7109375" style="2" customWidth="1"/>
    <col min="11263" max="11263" width="12.5703125" style="2" customWidth="1"/>
    <col min="11264" max="11264" width="11.7109375" style="2" customWidth="1"/>
    <col min="11265" max="11265" width="21.28515625" style="2" customWidth="1"/>
    <col min="11266" max="11267" width="12.42578125" style="2" customWidth="1"/>
    <col min="11268" max="11268" width="13.28515625" style="2" customWidth="1"/>
    <col min="11269" max="11269" width="9.7109375" style="2" customWidth="1"/>
    <col min="11270" max="11270" width="11.7109375" style="2" customWidth="1"/>
    <col min="11271" max="11271" width="20.85546875" style="2" bestFit="1" customWidth="1"/>
    <col min="11272" max="11272" width="13.28515625" style="2" customWidth="1"/>
    <col min="11273" max="11273" width="9.7109375" style="2" customWidth="1"/>
    <col min="11274" max="11275" width="11.7109375" style="2" customWidth="1"/>
    <col min="11276" max="11515" width="11.7109375" style="2"/>
    <col min="11516" max="11516" width="22" style="2" customWidth="1"/>
    <col min="11517" max="11518" width="11.7109375" style="2" customWidth="1"/>
    <col min="11519" max="11519" width="12.5703125" style="2" customWidth="1"/>
    <col min="11520" max="11520" width="11.7109375" style="2" customWidth="1"/>
    <col min="11521" max="11521" width="21.28515625" style="2" customWidth="1"/>
    <col min="11522" max="11523" width="12.42578125" style="2" customWidth="1"/>
    <col min="11524" max="11524" width="13.28515625" style="2" customWidth="1"/>
    <col min="11525" max="11525" width="9.7109375" style="2" customWidth="1"/>
    <col min="11526" max="11526" width="11.7109375" style="2" customWidth="1"/>
    <col min="11527" max="11527" width="20.85546875" style="2" bestFit="1" customWidth="1"/>
    <col min="11528" max="11528" width="13.28515625" style="2" customWidth="1"/>
    <col min="11529" max="11529" width="9.7109375" style="2" customWidth="1"/>
    <col min="11530" max="11531" width="11.7109375" style="2" customWidth="1"/>
    <col min="11532" max="11771" width="11.7109375" style="2"/>
    <col min="11772" max="11772" width="22" style="2" customWidth="1"/>
    <col min="11773" max="11774" width="11.7109375" style="2" customWidth="1"/>
    <col min="11775" max="11775" width="12.5703125" style="2" customWidth="1"/>
    <col min="11776" max="11776" width="11.7109375" style="2" customWidth="1"/>
    <col min="11777" max="11777" width="21.28515625" style="2" customWidth="1"/>
    <col min="11778" max="11779" width="12.42578125" style="2" customWidth="1"/>
    <col min="11780" max="11780" width="13.28515625" style="2" customWidth="1"/>
    <col min="11781" max="11781" width="9.7109375" style="2" customWidth="1"/>
    <col min="11782" max="11782" width="11.7109375" style="2" customWidth="1"/>
    <col min="11783" max="11783" width="20.85546875" style="2" bestFit="1" customWidth="1"/>
    <col min="11784" max="11784" width="13.28515625" style="2" customWidth="1"/>
    <col min="11785" max="11785" width="9.7109375" style="2" customWidth="1"/>
    <col min="11786" max="11787" width="11.7109375" style="2" customWidth="1"/>
    <col min="11788" max="12027" width="11.7109375" style="2"/>
    <col min="12028" max="12028" width="22" style="2" customWidth="1"/>
    <col min="12029" max="12030" width="11.7109375" style="2" customWidth="1"/>
    <col min="12031" max="12031" width="12.5703125" style="2" customWidth="1"/>
    <col min="12032" max="12032" width="11.7109375" style="2" customWidth="1"/>
    <col min="12033" max="12033" width="21.28515625" style="2" customWidth="1"/>
    <col min="12034" max="12035" width="12.42578125" style="2" customWidth="1"/>
    <col min="12036" max="12036" width="13.28515625" style="2" customWidth="1"/>
    <col min="12037" max="12037" width="9.7109375" style="2" customWidth="1"/>
    <col min="12038" max="12038" width="11.7109375" style="2" customWidth="1"/>
    <col min="12039" max="12039" width="20.85546875" style="2" bestFit="1" customWidth="1"/>
    <col min="12040" max="12040" width="13.28515625" style="2" customWidth="1"/>
    <col min="12041" max="12041" width="9.7109375" style="2" customWidth="1"/>
    <col min="12042" max="12043" width="11.7109375" style="2" customWidth="1"/>
    <col min="12044" max="12283" width="11.7109375" style="2"/>
    <col min="12284" max="12284" width="22" style="2" customWidth="1"/>
    <col min="12285" max="12286" width="11.7109375" style="2" customWidth="1"/>
    <col min="12287" max="12287" width="12.5703125" style="2" customWidth="1"/>
    <col min="12288" max="12288" width="11.7109375" style="2" customWidth="1"/>
    <col min="12289" max="12289" width="21.28515625" style="2" customWidth="1"/>
    <col min="12290" max="12291" width="12.42578125" style="2" customWidth="1"/>
    <col min="12292" max="12292" width="13.28515625" style="2" customWidth="1"/>
    <col min="12293" max="12293" width="9.7109375" style="2" customWidth="1"/>
    <col min="12294" max="12294" width="11.7109375" style="2" customWidth="1"/>
    <col min="12295" max="12295" width="20.85546875" style="2" bestFit="1" customWidth="1"/>
    <col min="12296" max="12296" width="13.28515625" style="2" customWidth="1"/>
    <col min="12297" max="12297" width="9.7109375" style="2" customWidth="1"/>
    <col min="12298" max="12299" width="11.7109375" style="2" customWidth="1"/>
    <col min="12300" max="12539" width="11.7109375" style="2"/>
    <col min="12540" max="12540" width="22" style="2" customWidth="1"/>
    <col min="12541" max="12542" width="11.7109375" style="2" customWidth="1"/>
    <col min="12543" max="12543" width="12.5703125" style="2" customWidth="1"/>
    <col min="12544" max="12544" width="11.7109375" style="2" customWidth="1"/>
    <col min="12545" max="12545" width="21.28515625" style="2" customWidth="1"/>
    <col min="12546" max="12547" width="12.42578125" style="2" customWidth="1"/>
    <col min="12548" max="12548" width="13.28515625" style="2" customWidth="1"/>
    <col min="12549" max="12549" width="9.7109375" style="2" customWidth="1"/>
    <col min="12550" max="12550" width="11.7109375" style="2" customWidth="1"/>
    <col min="12551" max="12551" width="20.85546875" style="2" bestFit="1" customWidth="1"/>
    <col min="12552" max="12552" width="13.28515625" style="2" customWidth="1"/>
    <col min="12553" max="12553" width="9.7109375" style="2" customWidth="1"/>
    <col min="12554" max="12555" width="11.7109375" style="2" customWidth="1"/>
    <col min="12556" max="12795" width="11.7109375" style="2"/>
    <col min="12796" max="12796" width="22" style="2" customWidth="1"/>
    <col min="12797" max="12798" width="11.7109375" style="2" customWidth="1"/>
    <col min="12799" max="12799" width="12.5703125" style="2" customWidth="1"/>
    <col min="12800" max="12800" width="11.7109375" style="2" customWidth="1"/>
    <col min="12801" max="12801" width="21.28515625" style="2" customWidth="1"/>
    <col min="12802" max="12803" width="12.42578125" style="2" customWidth="1"/>
    <col min="12804" max="12804" width="13.28515625" style="2" customWidth="1"/>
    <col min="12805" max="12805" width="9.7109375" style="2" customWidth="1"/>
    <col min="12806" max="12806" width="11.7109375" style="2" customWidth="1"/>
    <col min="12807" max="12807" width="20.85546875" style="2" bestFit="1" customWidth="1"/>
    <col min="12808" max="12808" width="13.28515625" style="2" customWidth="1"/>
    <col min="12809" max="12809" width="9.7109375" style="2" customWidth="1"/>
    <col min="12810" max="12811" width="11.7109375" style="2" customWidth="1"/>
    <col min="12812" max="13051" width="11.7109375" style="2"/>
    <col min="13052" max="13052" width="22" style="2" customWidth="1"/>
    <col min="13053" max="13054" width="11.7109375" style="2" customWidth="1"/>
    <col min="13055" max="13055" width="12.5703125" style="2" customWidth="1"/>
    <col min="13056" max="13056" width="11.7109375" style="2" customWidth="1"/>
    <col min="13057" max="13057" width="21.28515625" style="2" customWidth="1"/>
    <col min="13058" max="13059" width="12.42578125" style="2" customWidth="1"/>
    <col min="13060" max="13060" width="13.28515625" style="2" customWidth="1"/>
    <col min="13061" max="13061" width="9.7109375" style="2" customWidth="1"/>
    <col min="13062" max="13062" width="11.7109375" style="2" customWidth="1"/>
    <col min="13063" max="13063" width="20.85546875" style="2" bestFit="1" customWidth="1"/>
    <col min="13064" max="13064" width="13.28515625" style="2" customWidth="1"/>
    <col min="13065" max="13065" width="9.7109375" style="2" customWidth="1"/>
    <col min="13066" max="13067" width="11.7109375" style="2" customWidth="1"/>
    <col min="13068" max="13307" width="11.7109375" style="2"/>
    <col min="13308" max="13308" width="22" style="2" customWidth="1"/>
    <col min="13309" max="13310" width="11.7109375" style="2" customWidth="1"/>
    <col min="13311" max="13311" width="12.5703125" style="2" customWidth="1"/>
    <col min="13312" max="13312" width="11.7109375" style="2" customWidth="1"/>
    <col min="13313" max="13313" width="21.28515625" style="2" customWidth="1"/>
    <col min="13314" max="13315" width="12.42578125" style="2" customWidth="1"/>
    <col min="13316" max="13316" width="13.28515625" style="2" customWidth="1"/>
    <col min="13317" max="13317" width="9.7109375" style="2" customWidth="1"/>
    <col min="13318" max="13318" width="11.7109375" style="2" customWidth="1"/>
    <col min="13319" max="13319" width="20.85546875" style="2" bestFit="1" customWidth="1"/>
    <col min="13320" max="13320" width="13.28515625" style="2" customWidth="1"/>
    <col min="13321" max="13321" width="9.7109375" style="2" customWidth="1"/>
    <col min="13322" max="13323" width="11.7109375" style="2" customWidth="1"/>
    <col min="13324" max="13563" width="11.7109375" style="2"/>
    <col min="13564" max="13564" width="22" style="2" customWidth="1"/>
    <col min="13565" max="13566" width="11.7109375" style="2" customWidth="1"/>
    <col min="13567" max="13567" width="12.5703125" style="2" customWidth="1"/>
    <col min="13568" max="13568" width="11.7109375" style="2" customWidth="1"/>
    <col min="13569" max="13569" width="21.28515625" style="2" customWidth="1"/>
    <col min="13570" max="13571" width="12.42578125" style="2" customWidth="1"/>
    <col min="13572" max="13572" width="13.28515625" style="2" customWidth="1"/>
    <col min="13573" max="13573" width="9.7109375" style="2" customWidth="1"/>
    <col min="13574" max="13574" width="11.7109375" style="2" customWidth="1"/>
    <col min="13575" max="13575" width="20.85546875" style="2" bestFit="1" customWidth="1"/>
    <col min="13576" max="13576" width="13.28515625" style="2" customWidth="1"/>
    <col min="13577" max="13577" width="9.7109375" style="2" customWidth="1"/>
    <col min="13578" max="13579" width="11.7109375" style="2" customWidth="1"/>
    <col min="13580" max="13819" width="11.7109375" style="2"/>
    <col min="13820" max="13820" width="22" style="2" customWidth="1"/>
    <col min="13821" max="13822" width="11.7109375" style="2" customWidth="1"/>
    <col min="13823" max="13823" width="12.5703125" style="2" customWidth="1"/>
    <col min="13824" max="13824" width="11.7109375" style="2" customWidth="1"/>
    <col min="13825" max="13825" width="21.28515625" style="2" customWidth="1"/>
    <col min="13826" max="13827" width="12.42578125" style="2" customWidth="1"/>
    <col min="13828" max="13828" width="13.28515625" style="2" customWidth="1"/>
    <col min="13829" max="13829" width="9.7109375" style="2" customWidth="1"/>
    <col min="13830" max="13830" width="11.7109375" style="2" customWidth="1"/>
    <col min="13831" max="13831" width="20.85546875" style="2" bestFit="1" customWidth="1"/>
    <col min="13832" max="13832" width="13.28515625" style="2" customWidth="1"/>
    <col min="13833" max="13833" width="9.7109375" style="2" customWidth="1"/>
    <col min="13834" max="13835" width="11.7109375" style="2" customWidth="1"/>
    <col min="13836" max="14075" width="11.7109375" style="2"/>
    <col min="14076" max="14076" width="22" style="2" customWidth="1"/>
    <col min="14077" max="14078" width="11.7109375" style="2" customWidth="1"/>
    <col min="14079" max="14079" width="12.5703125" style="2" customWidth="1"/>
    <col min="14080" max="14080" width="11.7109375" style="2" customWidth="1"/>
    <col min="14081" max="14081" width="21.28515625" style="2" customWidth="1"/>
    <col min="14082" max="14083" width="12.42578125" style="2" customWidth="1"/>
    <col min="14084" max="14084" width="13.28515625" style="2" customWidth="1"/>
    <col min="14085" max="14085" width="9.7109375" style="2" customWidth="1"/>
    <col min="14086" max="14086" width="11.7109375" style="2" customWidth="1"/>
    <col min="14087" max="14087" width="20.85546875" style="2" bestFit="1" customWidth="1"/>
    <col min="14088" max="14088" width="13.28515625" style="2" customWidth="1"/>
    <col min="14089" max="14089" width="9.7109375" style="2" customWidth="1"/>
    <col min="14090" max="14091" width="11.7109375" style="2" customWidth="1"/>
    <col min="14092" max="14331" width="11.7109375" style="2"/>
    <col min="14332" max="14332" width="22" style="2" customWidth="1"/>
    <col min="14333" max="14334" width="11.7109375" style="2" customWidth="1"/>
    <col min="14335" max="14335" width="12.5703125" style="2" customWidth="1"/>
    <col min="14336" max="14336" width="11.7109375" style="2" customWidth="1"/>
    <col min="14337" max="14337" width="21.28515625" style="2" customWidth="1"/>
    <col min="14338" max="14339" width="12.42578125" style="2" customWidth="1"/>
    <col min="14340" max="14340" width="13.28515625" style="2" customWidth="1"/>
    <col min="14341" max="14341" width="9.7109375" style="2" customWidth="1"/>
    <col min="14342" max="14342" width="11.7109375" style="2" customWidth="1"/>
    <col min="14343" max="14343" width="20.85546875" style="2" bestFit="1" customWidth="1"/>
    <col min="14344" max="14344" width="13.28515625" style="2" customWidth="1"/>
    <col min="14345" max="14345" width="9.7109375" style="2" customWidth="1"/>
    <col min="14346" max="14347" width="11.7109375" style="2" customWidth="1"/>
    <col min="14348" max="14587" width="11.7109375" style="2"/>
    <col min="14588" max="14588" width="22" style="2" customWidth="1"/>
    <col min="14589" max="14590" width="11.7109375" style="2" customWidth="1"/>
    <col min="14591" max="14591" width="12.5703125" style="2" customWidth="1"/>
    <col min="14592" max="14592" width="11.7109375" style="2" customWidth="1"/>
    <col min="14593" max="14593" width="21.28515625" style="2" customWidth="1"/>
    <col min="14594" max="14595" width="12.42578125" style="2" customWidth="1"/>
    <col min="14596" max="14596" width="13.28515625" style="2" customWidth="1"/>
    <col min="14597" max="14597" width="9.7109375" style="2" customWidth="1"/>
    <col min="14598" max="14598" width="11.7109375" style="2" customWidth="1"/>
    <col min="14599" max="14599" width="20.85546875" style="2" bestFit="1" customWidth="1"/>
    <col min="14600" max="14600" width="13.28515625" style="2" customWidth="1"/>
    <col min="14601" max="14601" width="9.7109375" style="2" customWidth="1"/>
    <col min="14602" max="14603" width="11.7109375" style="2" customWidth="1"/>
    <col min="14604" max="14843" width="11.7109375" style="2"/>
    <col min="14844" max="14844" width="22" style="2" customWidth="1"/>
    <col min="14845" max="14846" width="11.7109375" style="2" customWidth="1"/>
    <col min="14847" max="14847" width="12.5703125" style="2" customWidth="1"/>
    <col min="14848" max="14848" width="11.7109375" style="2" customWidth="1"/>
    <col min="14849" max="14849" width="21.28515625" style="2" customWidth="1"/>
    <col min="14850" max="14851" width="12.42578125" style="2" customWidth="1"/>
    <col min="14852" max="14852" width="13.28515625" style="2" customWidth="1"/>
    <col min="14853" max="14853" width="9.7109375" style="2" customWidth="1"/>
    <col min="14854" max="14854" width="11.7109375" style="2" customWidth="1"/>
    <col min="14855" max="14855" width="20.85546875" style="2" bestFit="1" customWidth="1"/>
    <col min="14856" max="14856" width="13.28515625" style="2" customWidth="1"/>
    <col min="14857" max="14857" width="9.7109375" style="2" customWidth="1"/>
    <col min="14858" max="14859" width="11.7109375" style="2" customWidth="1"/>
    <col min="14860" max="15099" width="11.7109375" style="2"/>
    <col min="15100" max="15100" width="22" style="2" customWidth="1"/>
    <col min="15101" max="15102" width="11.7109375" style="2" customWidth="1"/>
    <col min="15103" max="15103" width="12.5703125" style="2" customWidth="1"/>
    <col min="15104" max="15104" width="11.7109375" style="2" customWidth="1"/>
    <col min="15105" max="15105" width="21.28515625" style="2" customWidth="1"/>
    <col min="15106" max="15107" width="12.42578125" style="2" customWidth="1"/>
    <col min="15108" max="15108" width="13.28515625" style="2" customWidth="1"/>
    <col min="15109" max="15109" width="9.7109375" style="2" customWidth="1"/>
    <col min="15110" max="15110" width="11.7109375" style="2" customWidth="1"/>
    <col min="15111" max="15111" width="20.85546875" style="2" bestFit="1" customWidth="1"/>
    <col min="15112" max="15112" width="13.28515625" style="2" customWidth="1"/>
    <col min="15113" max="15113" width="9.7109375" style="2" customWidth="1"/>
    <col min="15114" max="15115" width="11.7109375" style="2" customWidth="1"/>
    <col min="15116" max="15355" width="11.7109375" style="2"/>
    <col min="15356" max="15356" width="22" style="2" customWidth="1"/>
    <col min="15357" max="15358" width="11.7109375" style="2" customWidth="1"/>
    <col min="15359" max="15359" width="12.5703125" style="2" customWidth="1"/>
    <col min="15360" max="15360" width="11.7109375" style="2" customWidth="1"/>
    <col min="15361" max="15361" width="21.28515625" style="2" customWidth="1"/>
    <col min="15362" max="15363" width="12.42578125" style="2" customWidth="1"/>
    <col min="15364" max="15364" width="13.28515625" style="2" customWidth="1"/>
    <col min="15365" max="15365" width="9.7109375" style="2" customWidth="1"/>
    <col min="15366" max="15366" width="11.7109375" style="2" customWidth="1"/>
    <col min="15367" max="15367" width="20.85546875" style="2" bestFit="1" customWidth="1"/>
    <col min="15368" max="15368" width="13.28515625" style="2" customWidth="1"/>
    <col min="15369" max="15369" width="9.7109375" style="2" customWidth="1"/>
    <col min="15370" max="15371" width="11.7109375" style="2" customWidth="1"/>
    <col min="15372" max="15611" width="11.7109375" style="2"/>
    <col min="15612" max="15612" width="22" style="2" customWidth="1"/>
    <col min="15613" max="15614" width="11.7109375" style="2" customWidth="1"/>
    <col min="15615" max="15615" width="12.5703125" style="2" customWidth="1"/>
    <col min="15616" max="15616" width="11.7109375" style="2" customWidth="1"/>
    <col min="15617" max="15617" width="21.28515625" style="2" customWidth="1"/>
    <col min="15618" max="15619" width="12.42578125" style="2" customWidth="1"/>
    <col min="15620" max="15620" width="13.28515625" style="2" customWidth="1"/>
    <col min="15621" max="15621" width="9.7109375" style="2" customWidth="1"/>
    <col min="15622" max="15622" width="11.7109375" style="2" customWidth="1"/>
    <col min="15623" max="15623" width="20.85546875" style="2" bestFit="1" customWidth="1"/>
    <col min="15624" max="15624" width="13.28515625" style="2" customWidth="1"/>
    <col min="15625" max="15625" width="9.7109375" style="2" customWidth="1"/>
    <col min="15626" max="15627" width="11.7109375" style="2" customWidth="1"/>
    <col min="15628" max="15867" width="11.7109375" style="2"/>
    <col min="15868" max="15868" width="22" style="2" customWidth="1"/>
    <col min="15869" max="15870" width="11.7109375" style="2" customWidth="1"/>
    <col min="15871" max="15871" width="12.5703125" style="2" customWidth="1"/>
    <col min="15872" max="15872" width="11.7109375" style="2" customWidth="1"/>
    <col min="15873" max="15873" width="21.28515625" style="2" customWidth="1"/>
    <col min="15874" max="15875" width="12.42578125" style="2" customWidth="1"/>
    <col min="15876" max="15876" width="13.28515625" style="2" customWidth="1"/>
    <col min="15877" max="15877" width="9.7109375" style="2" customWidth="1"/>
    <col min="15878" max="15878" width="11.7109375" style="2" customWidth="1"/>
    <col min="15879" max="15879" width="20.85546875" style="2" bestFit="1" customWidth="1"/>
    <col min="15880" max="15880" width="13.28515625" style="2" customWidth="1"/>
    <col min="15881" max="15881" width="9.7109375" style="2" customWidth="1"/>
    <col min="15882" max="15883" width="11.7109375" style="2" customWidth="1"/>
    <col min="15884" max="16123" width="11.7109375" style="2"/>
    <col min="16124" max="16124" width="22" style="2" customWidth="1"/>
    <col min="16125" max="16126" width="11.7109375" style="2" customWidth="1"/>
    <col min="16127" max="16127" width="12.5703125" style="2" customWidth="1"/>
    <col min="16128" max="16128" width="11.7109375" style="2" customWidth="1"/>
    <col min="16129" max="16129" width="21.28515625" style="2" customWidth="1"/>
    <col min="16130" max="16131" width="12.42578125" style="2" customWidth="1"/>
    <col min="16132" max="16132" width="13.28515625" style="2" customWidth="1"/>
    <col min="16133" max="16133" width="9.7109375" style="2" customWidth="1"/>
    <col min="16134" max="16134" width="11.7109375" style="2" customWidth="1"/>
    <col min="16135" max="16135" width="20.85546875" style="2" bestFit="1" customWidth="1"/>
    <col min="16136" max="16136" width="13.28515625" style="2" customWidth="1"/>
    <col min="16137" max="16137" width="9.7109375" style="2" customWidth="1"/>
    <col min="16138" max="16139" width="11.7109375" style="2" customWidth="1"/>
    <col min="16140" max="16384" width="11.7109375" style="2"/>
  </cols>
  <sheetData>
    <row r="1" spans="2:16" x14ac:dyDescent="0.2">
      <c r="B1" s="141" t="s">
        <v>302</v>
      </c>
    </row>
    <row r="2" spans="2:16" ht="13.5" thickBot="1" x14ac:dyDescent="0.25">
      <c r="F2" s="3"/>
      <c r="G2" s="23"/>
      <c r="H2" s="7"/>
      <c r="I2" s="7"/>
      <c r="J2" s="7"/>
    </row>
    <row r="3" spans="2:16" ht="26.25" thickBot="1" x14ac:dyDescent="0.3">
      <c r="B3" s="40" t="s">
        <v>82</v>
      </c>
      <c r="C3" s="212" t="s">
        <v>83</v>
      </c>
      <c r="D3" s="212" t="s">
        <v>84</v>
      </c>
      <c r="E3" s="54" t="s">
        <v>85</v>
      </c>
      <c r="F3" s="5"/>
      <c r="G3" s="2"/>
      <c r="H3" s="2"/>
      <c r="I3" s="2"/>
      <c r="J3" s="2"/>
      <c r="K3" s="2"/>
    </row>
    <row r="4" spans="2:16" ht="15" x14ac:dyDescent="0.25">
      <c r="B4" s="56" t="s">
        <v>86</v>
      </c>
      <c r="C4" s="213">
        <v>67.006956776747757</v>
      </c>
      <c r="D4" s="213">
        <v>32.993043223252251</v>
      </c>
      <c r="E4" s="57">
        <v>100</v>
      </c>
      <c r="F4" s="207"/>
      <c r="G4" s="207"/>
      <c r="H4" s="22"/>
      <c r="I4" s="22"/>
      <c r="J4" s="2"/>
      <c r="K4" s="2"/>
    </row>
    <row r="5" spans="2:16" ht="15" x14ac:dyDescent="0.25">
      <c r="B5" s="56" t="s">
        <v>87</v>
      </c>
      <c r="C5" s="213">
        <v>64.498510427010928</v>
      </c>
      <c r="D5" s="213">
        <v>35.501489572989072</v>
      </c>
      <c r="E5" s="57">
        <v>100</v>
      </c>
      <c r="F5" s="207"/>
      <c r="G5" s="207"/>
      <c r="H5" s="22"/>
      <c r="I5" s="22"/>
      <c r="J5" s="2"/>
      <c r="K5" s="2"/>
    </row>
    <row r="6" spans="2:16" ht="15" x14ac:dyDescent="0.25">
      <c r="B6" s="56" t="s">
        <v>88</v>
      </c>
      <c r="C6" s="213">
        <v>71.215596330275233</v>
      </c>
      <c r="D6" s="213">
        <v>28.784403669724774</v>
      </c>
      <c r="E6" s="57">
        <v>100</v>
      </c>
      <c r="F6" s="207"/>
      <c r="G6" s="207"/>
      <c r="H6" s="22"/>
      <c r="I6" s="22"/>
      <c r="J6" s="2"/>
      <c r="K6" s="2"/>
    </row>
    <row r="7" spans="2:16" ht="15.75" thickBot="1" x14ac:dyDescent="0.3">
      <c r="B7" s="39" t="s">
        <v>89</v>
      </c>
      <c r="C7" s="214">
        <v>83.209607918426556</v>
      </c>
      <c r="D7" s="214">
        <v>16.790392081573447</v>
      </c>
      <c r="E7" s="55">
        <v>100.00000000000001</v>
      </c>
      <c r="F7" s="207"/>
      <c r="G7" s="207"/>
      <c r="H7" s="22"/>
      <c r="I7" s="22"/>
      <c r="J7" s="2"/>
      <c r="K7" s="2"/>
    </row>
    <row r="8" spans="2:16" ht="14.25" thickBot="1" x14ac:dyDescent="0.3">
      <c r="B8" s="20" t="s">
        <v>90</v>
      </c>
      <c r="C8" s="215">
        <f>100-D8</f>
        <v>69.099999999999994</v>
      </c>
      <c r="D8" s="215">
        <v>30.9</v>
      </c>
      <c r="E8" s="41">
        <v>100</v>
      </c>
      <c r="F8" s="5"/>
      <c r="G8" s="2"/>
      <c r="H8" s="110"/>
      <c r="I8" s="110"/>
      <c r="J8" s="2"/>
      <c r="K8" s="2"/>
    </row>
    <row r="9" spans="2:16" ht="13.5" x14ac:dyDescent="0.25">
      <c r="B9" s="24"/>
      <c r="C9" s="6"/>
      <c r="D9" s="6"/>
      <c r="E9" s="6"/>
      <c r="F9" s="5"/>
      <c r="G9" s="2"/>
      <c r="H9" s="110"/>
      <c r="I9" s="110"/>
      <c r="J9" s="2"/>
      <c r="K9" s="2"/>
    </row>
    <row r="10" spans="2:16" ht="13.5" x14ac:dyDescent="0.25">
      <c r="B10" s="25"/>
      <c r="C10" s="208"/>
      <c r="D10" s="208"/>
      <c r="E10" s="6"/>
      <c r="F10" s="5"/>
      <c r="G10" s="2"/>
      <c r="H10" s="110"/>
      <c r="I10" s="110"/>
      <c r="J10" s="2"/>
      <c r="K10" s="2"/>
    </row>
    <row r="11" spans="2:16" ht="13.5" x14ac:dyDescent="0.25">
      <c r="B11" s="25"/>
      <c r="C11" s="209"/>
      <c r="D11" s="209"/>
      <c r="E11" s="6"/>
      <c r="F11" s="5"/>
      <c r="G11" s="2"/>
      <c r="H11" s="2"/>
      <c r="I11" s="2"/>
      <c r="J11" s="2"/>
      <c r="K11" s="2"/>
    </row>
    <row r="12" spans="2:16" x14ac:dyDescent="0.2">
      <c r="B12" s="22"/>
      <c r="C12" s="22"/>
      <c r="G12" s="35"/>
      <c r="L12" s="5"/>
      <c r="M12" s="5"/>
      <c r="N12" s="5"/>
      <c r="O12" s="5"/>
      <c r="P12" s="5"/>
    </row>
    <row r="13" spans="2:16" x14ac:dyDescent="0.2">
      <c r="B13" s="22"/>
      <c r="C13" s="22"/>
      <c r="L13" s="5"/>
      <c r="M13" s="5"/>
      <c r="N13" s="5"/>
      <c r="O13" s="5"/>
      <c r="P13" s="5"/>
    </row>
    <row r="14" spans="2:16" x14ac:dyDescent="0.2">
      <c r="B14" s="22"/>
      <c r="C14" s="22"/>
      <c r="L14" s="5"/>
      <c r="M14" s="5"/>
      <c r="N14" s="5"/>
      <c r="O14" s="5"/>
      <c r="P14" s="5"/>
    </row>
    <row r="15" spans="2:16" x14ac:dyDescent="0.2">
      <c r="B15" s="22"/>
      <c r="C15" s="22"/>
    </row>
    <row r="16" spans="2:16" x14ac:dyDescent="0.2">
      <c r="B16" s="22"/>
      <c r="C16" s="22"/>
      <c r="G16" s="30"/>
      <c r="H16" s="33"/>
      <c r="I16" s="33"/>
      <c r="J16" s="33"/>
    </row>
    <row r="17" spans="2:11" x14ac:dyDescent="0.2">
      <c r="B17" s="22"/>
      <c r="C17" s="22"/>
      <c r="G17" s="30"/>
      <c r="H17" s="36"/>
      <c r="I17" s="37"/>
      <c r="J17" s="6"/>
    </row>
    <row r="18" spans="2:11" x14ac:dyDescent="0.2">
      <c r="B18" s="22"/>
      <c r="C18" s="22"/>
      <c r="H18" s="36"/>
      <c r="I18" s="37"/>
      <c r="J18" s="6"/>
    </row>
    <row r="19" spans="2:11" x14ac:dyDescent="0.2">
      <c r="B19" s="22"/>
      <c r="C19" s="22"/>
      <c r="H19" s="37"/>
      <c r="I19" s="37"/>
      <c r="J19" s="6"/>
    </row>
    <row r="20" spans="2:11" x14ac:dyDescent="0.2">
      <c r="B20" s="22"/>
      <c r="C20" s="22"/>
      <c r="H20" s="6"/>
      <c r="I20" s="6"/>
      <c r="J20" s="29"/>
    </row>
    <row r="21" spans="2:11" x14ac:dyDescent="0.2">
      <c r="H21" s="6"/>
      <c r="I21" s="6"/>
      <c r="J21" s="6"/>
    </row>
    <row r="22" spans="2:11" x14ac:dyDescent="0.2">
      <c r="G22" s="33"/>
      <c r="H22" s="26"/>
      <c r="I22" s="26"/>
      <c r="J22" s="6"/>
    </row>
    <row r="23" spans="2:11" x14ac:dyDescent="0.2">
      <c r="G23" s="38"/>
      <c r="H23" s="36"/>
      <c r="I23" s="37"/>
      <c r="J23" s="6"/>
    </row>
    <row r="24" spans="2:11" x14ac:dyDescent="0.2">
      <c r="G24" s="36"/>
      <c r="H24" s="36"/>
      <c r="I24" s="37"/>
      <c r="J24" s="6"/>
    </row>
    <row r="25" spans="2:11" x14ac:dyDescent="0.2">
      <c r="G25" s="37"/>
      <c r="H25" s="37"/>
      <c r="I25" s="37"/>
      <c r="J25" s="6"/>
    </row>
    <row r="26" spans="2:11" x14ac:dyDescent="0.2">
      <c r="G26" s="6"/>
      <c r="H26" s="6"/>
      <c r="I26" s="6"/>
      <c r="J26" s="29"/>
      <c r="K26" s="30"/>
    </row>
    <row r="27" spans="2:11" x14ac:dyDescent="0.2">
      <c r="G27" s="6"/>
      <c r="H27" s="32"/>
      <c r="I27" s="32"/>
      <c r="J27" s="6"/>
    </row>
    <row r="28" spans="2:11" x14ac:dyDescent="0.2">
      <c r="G28" s="26"/>
      <c r="H28" s="26"/>
      <c r="I28" s="26"/>
      <c r="J28" s="6"/>
    </row>
    <row r="29" spans="2:11" x14ac:dyDescent="0.2">
      <c r="G29" s="38"/>
      <c r="H29" s="36"/>
      <c r="I29" s="37"/>
      <c r="J29" s="6"/>
    </row>
    <row r="30" spans="2:11" x14ac:dyDescent="0.2">
      <c r="G30" s="36"/>
      <c r="H30" s="36"/>
      <c r="I30" s="37"/>
      <c r="J30" s="6"/>
    </row>
    <row r="31" spans="2:11" x14ac:dyDescent="0.2">
      <c r="G31" s="37"/>
      <c r="H31" s="37"/>
      <c r="I31" s="37"/>
      <c r="J31" s="6"/>
    </row>
    <row r="32" spans="2:11" x14ac:dyDescent="0.2">
      <c r="G32" s="6"/>
      <c r="H32" s="6"/>
      <c r="I32" s="6"/>
      <c r="J32" s="29"/>
      <c r="K32" s="31"/>
    </row>
    <row r="33" spans="7:11" x14ac:dyDescent="0.2">
      <c r="G33" s="32"/>
      <c r="H33" s="34"/>
      <c r="I33" s="34"/>
      <c r="J33" s="6"/>
    </row>
    <row r="34" spans="7:11" x14ac:dyDescent="0.2">
      <c r="G34" s="26"/>
      <c r="H34" s="26"/>
      <c r="I34" s="26"/>
      <c r="J34" s="6"/>
    </row>
    <row r="35" spans="7:11" x14ac:dyDescent="0.2">
      <c r="G35" s="38"/>
      <c r="H35" s="36"/>
      <c r="I35" s="37"/>
      <c r="J35" s="6"/>
    </row>
    <row r="36" spans="7:11" x14ac:dyDescent="0.2">
      <c r="G36" s="36"/>
      <c r="H36" s="36"/>
      <c r="I36" s="37"/>
      <c r="J36" s="6"/>
    </row>
    <row r="37" spans="7:11" x14ac:dyDescent="0.2">
      <c r="G37" s="37"/>
      <c r="H37" s="37"/>
      <c r="I37" s="37"/>
      <c r="J37" s="6"/>
    </row>
    <row r="38" spans="7:11" x14ac:dyDescent="0.2">
      <c r="G38" s="6"/>
      <c r="H38" s="6"/>
      <c r="I38" s="6"/>
      <c r="J38" s="29"/>
      <c r="K38" s="31"/>
    </row>
    <row r="39" spans="7:11" x14ac:dyDescent="0.2">
      <c r="G39" s="34"/>
      <c r="H39" s="32"/>
      <c r="I39" s="32"/>
      <c r="J39" s="6"/>
    </row>
    <row r="40" spans="7:11" x14ac:dyDescent="0.2">
      <c r="G40" s="26"/>
      <c r="H40" s="26"/>
      <c r="I40" s="26"/>
      <c r="J40" s="6"/>
    </row>
    <row r="41" spans="7:11" x14ac:dyDescent="0.2">
      <c r="G41" s="38"/>
      <c r="H41" s="36"/>
      <c r="I41" s="37"/>
      <c r="J41" s="6"/>
    </row>
    <row r="42" spans="7:11" x14ac:dyDescent="0.2">
      <c r="G42" s="36"/>
      <c r="H42" s="36"/>
      <c r="I42" s="37"/>
      <c r="J42" s="6"/>
    </row>
    <row r="43" spans="7:11" x14ac:dyDescent="0.2">
      <c r="G43" s="37"/>
      <c r="H43" s="37"/>
      <c r="I43" s="37"/>
      <c r="J43" s="6"/>
    </row>
    <row r="44" spans="7:11" x14ac:dyDescent="0.2">
      <c r="G44" s="6"/>
      <c r="H44" s="6"/>
      <c r="I44" s="6"/>
      <c r="J44" s="29"/>
      <c r="K44" s="31"/>
    </row>
    <row r="45" spans="7:11" x14ac:dyDescent="0.2">
      <c r="G45" s="32"/>
    </row>
    <row r="46" spans="7:11" x14ac:dyDescent="0.2">
      <c r="G46" s="26"/>
    </row>
    <row r="47" spans="7:11" x14ac:dyDescent="0.2">
      <c r="G47" s="38"/>
    </row>
    <row r="48" spans="7:11" x14ac:dyDescent="0.2">
      <c r="G48" s="36"/>
    </row>
    <row r="49" spans="7:11" x14ac:dyDescent="0.2">
      <c r="G49" s="37"/>
    </row>
    <row r="50" spans="7:11" x14ac:dyDescent="0.2">
      <c r="G50" s="6"/>
      <c r="K50" s="31"/>
    </row>
    <row r="54" spans="7:11" x14ac:dyDescent="0.2">
      <c r="H54" s="33"/>
      <c r="I54" s="33"/>
      <c r="J54" s="33"/>
    </row>
    <row r="55" spans="7:11" x14ac:dyDescent="0.2">
      <c r="G55" s="30"/>
      <c r="H55" s="27"/>
      <c r="I55" s="28"/>
      <c r="J55" s="6"/>
    </row>
    <row r="56" spans="7:11" x14ac:dyDescent="0.2">
      <c r="G56" s="30"/>
      <c r="H56" s="27"/>
      <c r="I56" s="27"/>
      <c r="J56" s="6"/>
    </row>
    <row r="57" spans="7:11" x14ac:dyDescent="0.2">
      <c r="H57" s="27"/>
      <c r="I57" s="28"/>
      <c r="J57" s="6"/>
    </row>
    <row r="58" spans="7:11" x14ac:dyDescent="0.2">
      <c r="H58" s="6"/>
      <c r="I58" s="6"/>
      <c r="J58" s="29"/>
    </row>
    <row r="59" spans="7:11" x14ac:dyDescent="0.2">
      <c r="H59" s="6"/>
      <c r="I59" s="6"/>
      <c r="J59" s="6"/>
    </row>
    <row r="60" spans="7:11" x14ac:dyDescent="0.2">
      <c r="G60" s="33"/>
      <c r="H60" s="26"/>
      <c r="I60" s="26"/>
      <c r="J60" s="6"/>
    </row>
    <row r="61" spans="7:11" x14ac:dyDescent="0.2">
      <c r="G61" s="28"/>
      <c r="H61" s="27"/>
      <c r="I61" s="28"/>
      <c r="J61" s="6"/>
    </row>
    <row r="62" spans="7:11" x14ac:dyDescent="0.2">
      <c r="G62" s="27"/>
      <c r="H62" s="27"/>
      <c r="I62" s="27"/>
      <c r="J62" s="6"/>
    </row>
    <row r="63" spans="7:11" x14ac:dyDescent="0.2">
      <c r="G63" s="28"/>
      <c r="H63" s="27"/>
      <c r="I63" s="28"/>
      <c r="J63" s="6"/>
    </row>
    <row r="64" spans="7:11" x14ac:dyDescent="0.2">
      <c r="G64" s="6"/>
      <c r="H64" s="6"/>
      <c r="I64" s="6"/>
      <c r="J64" s="29"/>
      <c r="K64" s="30"/>
    </row>
    <row r="65" spans="7:11" x14ac:dyDescent="0.2">
      <c r="G65" s="6"/>
      <c r="H65" s="32"/>
      <c r="I65" s="32"/>
      <c r="J65" s="6"/>
    </row>
    <row r="66" spans="7:11" x14ac:dyDescent="0.2">
      <c r="G66" s="26"/>
      <c r="H66" s="26"/>
      <c r="I66" s="26"/>
      <c r="J66" s="6"/>
    </row>
    <row r="67" spans="7:11" x14ac:dyDescent="0.2">
      <c r="G67" s="28"/>
      <c r="H67" s="27"/>
      <c r="I67" s="28"/>
      <c r="J67" s="6"/>
    </row>
    <row r="68" spans="7:11" x14ac:dyDescent="0.2">
      <c r="G68" s="27"/>
      <c r="H68" s="27"/>
      <c r="I68" s="27"/>
      <c r="J68" s="6"/>
    </row>
    <row r="69" spans="7:11" x14ac:dyDescent="0.2">
      <c r="G69" s="28"/>
      <c r="H69" s="27"/>
      <c r="I69" s="28"/>
      <c r="J69" s="6"/>
    </row>
    <row r="70" spans="7:11" x14ac:dyDescent="0.2">
      <c r="G70" s="6"/>
      <c r="H70" s="6"/>
      <c r="I70" s="6"/>
      <c r="J70" s="29"/>
      <c r="K70" s="31"/>
    </row>
    <row r="71" spans="7:11" x14ac:dyDescent="0.2">
      <c r="G71" s="32"/>
      <c r="H71" s="34"/>
      <c r="I71" s="34"/>
      <c r="J71" s="6"/>
    </row>
    <row r="72" spans="7:11" x14ac:dyDescent="0.2">
      <c r="G72" s="26"/>
      <c r="H72" s="26"/>
      <c r="I72" s="26"/>
      <c r="J72" s="6"/>
    </row>
    <row r="73" spans="7:11" x14ac:dyDescent="0.2">
      <c r="G73" s="28"/>
      <c r="H73" s="27"/>
      <c r="I73" s="28"/>
      <c r="J73" s="6"/>
    </row>
    <row r="74" spans="7:11" x14ac:dyDescent="0.2">
      <c r="G74" s="27"/>
      <c r="H74" s="27"/>
      <c r="I74" s="27"/>
      <c r="J74" s="6"/>
    </row>
    <row r="75" spans="7:11" x14ac:dyDescent="0.2">
      <c r="G75" s="28"/>
      <c r="H75" s="27"/>
      <c r="I75" s="28"/>
      <c r="J75" s="6"/>
    </row>
    <row r="76" spans="7:11" x14ac:dyDescent="0.2">
      <c r="G76" s="6"/>
      <c r="H76" s="6"/>
      <c r="I76" s="6"/>
      <c r="J76" s="29"/>
      <c r="K76" s="31"/>
    </row>
    <row r="77" spans="7:11" x14ac:dyDescent="0.2">
      <c r="G77" s="34"/>
      <c r="H77" s="32"/>
      <c r="I77" s="32"/>
      <c r="J77" s="6"/>
    </row>
    <row r="78" spans="7:11" x14ac:dyDescent="0.2">
      <c r="G78" s="26"/>
      <c r="H78" s="26"/>
      <c r="I78" s="26"/>
      <c r="J78" s="6"/>
    </row>
    <row r="79" spans="7:11" x14ac:dyDescent="0.2">
      <c r="G79" s="28"/>
      <c r="H79" s="27"/>
      <c r="I79" s="28"/>
      <c r="J79" s="6"/>
    </row>
    <row r="80" spans="7:11" x14ac:dyDescent="0.2">
      <c r="G80" s="27"/>
      <c r="H80" s="27"/>
      <c r="I80" s="27"/>
      <c r="J80" s="6"/>
    </row>
    <row r="81" spans="7:11" x14ac:dyDescent="0.2">
      <c r="G81" s="28"/>
      <c r="H81" s="27"/>
      <c r="I81" s="28"/>
      <c r="J81" s="6"/>
    </row>
    <row r="82" spans="7:11" x14ac:dyDescent="0.2">
      <c r="G82" s="6"/>
      <c r="H82" s="6"/>
      <c r="I82" s="6"/>
      <c r="J82" s="29"/>
      <c r="K82" s="31"/>
    </row>
    <row r="83" spans="7:11" x14ac:dyDescent="0.2">
      <c r="G83" s="32"/>
    </row>
    <row r="84" spans="7:11" x14ac:dyDescent="0.2">
      <c r="G84" s="26"/>
    </row>
    <row r="85" spans="7:11" x14ac:dyDescent="0.2">
      <c r="G85" s="28"/>
    </row>
    <row r="86" spans="7:11" x14ac:dyDescent="0.2">
      <c r="G86" s="27"/>
    </row>
    <row r="87" spans="7:11" x14ac:dyDescent="0.2">
      <c r="G87" s="28"/>
    </row>
    <row r="88" spans="7:11" x14ac:dyDescent="0.2">
      <c r="G88" s="6"/>
      <c r="K88" s="31"/>
    </row>
  </sheetData>
  <pageMargins left="0" right="0" top="0" bottom="0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28"/>
  <sheetViews>
    <sheetView workbookViewId="0">
      <selection activeCell="L35" sqref="L35"/>
    </sheetView>
  </sheetViews>
  <sheetFormatPr defaultColWidth="12.7109375" defaultRowHeight="12.75" x14ac:dyDescent="0.2"/>
  <cols>
    <col min="1" max="1" width="18" style="2" customWidth="1"/>
    <col min="2" max="3" width="12.7109375" style="2"/>
    <col min="4" max="4" width="17.28515625" style="2" customWidth="1"/>
    <col min="5" max="6" width="12.7109375" style="2"/>
    <col min="7" max="7" width="16.5703125" style="2" customWidth="1"/>
    <col min="8" max="9" width="12.7109375" style="2"/>
    <col min="10" max="10" width="6.140625" style="2" customWidth="1"/>
    <col min="11" max="11" width="4.28515625" style="2" customWidth="1"/>
    <col min="12" max="247" width="12.7109375" style="2"/>
    <col min="248" max="248" width="18" style="2" customWidth="1"/>
    <col min="249" max="250" width="12.7109375" style="2"/>
    <col min="251" max="251" width="17.28515625" style="2" customWidth="1"/>
    <col min="252" max="256" width="12.7109375" style="2"/>
    <col min="257" max="257" width="6.140625" style="2" customWidth="1"/>
    <col min="258" max="258" width="4.28515625" style="2" customWidth="1"/>
    <col min="259" max="503" width="12.7109375" style="2"/>
    <col min="504" max="504" width="18" style="2" customWidth="1"/>
    <col min="505" max="506" width="12.7109375" style="2"/>
    <col min="507" max="507" width="17.28515625" style="2" customWidth="1"/>
    <col min="508" max="512" width="12.7109375" style="2"/>
    <col min="513" max="513" width="6.140625" style="2" customWidth="1"/>
    <col min="514" max="514" width="4.28515625" style="2" customWidth="1"/>
    <col min="515" max="759" width="12.7109375" style="2"/>
    <col min="760" max="760" width="18" style="2" customWidth="1"/>
    <col min="761" max="762" width="12.7109375" style="2"/>
    <col min="763" max="763" width="17.28515625" style="2" customWidth="1"/>
    <col min="764" max="768" width="12.7109375" style="2"/>
    <col min="769" max="769" width="6.140625" style="2" customWidth="1"/>
    <col min="770" max="770" width="4.28515625" style="2" customWidth="1"/>
    <col min="771" max="1015" width="12.7109375" style="2"/>
    <col min="1016" max="1016" width="18" style="2" customWidth="1"/>
    <col min="1017" max="1018" width="12.7109375" style="2"/>
    <col min="1019" max="1019" width="17.28515625" style="2" customWidth="1"/>
    <col min="1020" max="1024" width="12.7109375" style="2"/>
    <col min="1025" max="1025" width="6.140625" style="2" customWidth="1"/>
    <col min="1026" max="1026" width="4.28515625" style="2" customWidth="1"/>
    <col min="1027" max="1271" width="12.7109375" style="2"/>
    <col min="1272" max="1272" width="18" style="2" customWidth="1"/>
    <col min="1273" max="1274" width="12.7109375" style="2"/>
    <col min="1275" max="1275" width="17.28515625" style="2" customWidth="1"/>
    <col min="1276" max="1280" width="12.7109375" style="2"/>
    <col min="1281" max="1281" width="6.140625" style="2" customWidth="1"/>
    <col min="1282" max="1282" width="4.28515625" style="2" customWidth="1"/>
    <col min="1283" max="1527" width="12.7109375" style="2"/>
    <col min="1528" max="1528" width="18" style="2" customWidth="1"/>
    <col min="1529" max="1530" width="12.7109375" style="2"/>
    <col min="1531" max="1531" width="17.28515625" style="2" customWidth="1"/>
    <col min="1532" max="1536" width="12.7109375" style="2"/>
    <col min="1537" max="1537" width="6.140625" style="2" customWidth="1"/>
    <col min="1538" max="1538" width="4.28515625" style="2" customWidth="1"/>
    <col min="1539" max="1783" width="12.7109375" style="2"/>
    <col min="1784" max="1784" width="18" style="2" customWidth="1"/>
    <col min="1785" max="1786" width="12.7109375" style="2"/>
    <col min="1787" max="1787" width="17.28515625" style="2" customWidth="1"/>
    <col min="1788" max="1792" width="12.7109375" style="2"/>
    <col min="1793" max="1793" width="6.140625" style="2" customWidth="1"/>
    <col min="1794" max="1794" width="4.28515625" style="2" customWidth="1"/>
    <col min="1795" max="2039" width="12.7109375" style="2"/>
    <col min="2040" max="2040" width="18" style="2" customWidth="1"/>
    <col min="2041" max="2042" width="12.7109375" style="2"/>
    <col min="2043" max="2043" width="17.28515625" style="2" customWidth="1"/>
    <col min="2044" max="2048" width="12.7109375" style="2"/>
    <col min="2049" max="2049" width="6.140625" style="2" customWidth="1"/>
    <col min="2050" max="2050" width="4.28515625" style="2" customWidth="1"/>
    <col min="2051" max="2295" width="12.7109375" style="2"/>
    <col min="2296" max="2296" width="18" style="2" customWidth="1"/>
    <col min="2297" max="2298" width="12.7109375" style="2"/>
    <col min="2299" max="2299" width="17.28515625" style="2" customWidth="1"/>
    <col min="2300" max="2304" width="12.7109375" style="2"/>
    <col min="2305" max="2305" width="6.140625" style="2" customWidth="1"/>
    <col min="2306" max="2306" width="4.28515625" style="2" customWidth="1"/>
    <col min="2307" max="2551" width="12.7109375" style="2"/>
    <col min="2552" max="2552" width="18" style="2" customWidth="1"/>
    <col min="2553" max="2554" width="12.7109375" style="2"/>
    <col min="2555" max="2555" width="17.28515625" style="2" customWidth="1"/>
    <col min="2556" max="2560" width="12.7109375" style="2"/>
    <col min="2561" max="2561" width="6.140625" style="2" customWidth="1"/>
    <col min="2562" max="2562" width="4.28515625" style="2" customWidth="1"/>
    <col min="2563" max="2807" width="12.7109375" style="2"/>
    <col min="2808" max="2808" width="18" style="2" customWidth="1"/>
    <col min="2809" max="2810" width="12.7109375" style="2"/>
    <col min="2811" max="2811" width="17.28515625" style="2" customWidth="1"/>
    <col min="2812" max="2816" width="12.7109375" style="2"/>
    <col min="2817" max="2817" width="6.140625" style="2" customWidth="1"/>
    <col min="2818" max="2818" width="4.28515625" style="2" customWidth="1"/>
    <col min="2819" max="3063" width="12.7109375" style="2"/>
    <col min="3064" max="3064" width="18" style="2" customWidth="1"/>
    <col min="3065" max="3066" width="12.7109375" style="2"/>
    <col min="3067" max="3067" width="17.28515625" style="2" customWidth="1"/>
    <col min="3068" max="3072" width="12.7109375" style="2"/>
    <col min="3073" max="3073" width="6.140625" style="2" customWidth="1"/>
    <col min="3074" max="3074" width="4.28515625" style="2" customWidth="1"/>
    <col min="3075" max="3319" width="12.7109375" style="2"/>
    <col min="3320" max="3320" width="18" style="2" customWidth="1"/>
    <col min="3321" max="3322" width="12.7109375" style="2"/>
    <col min="3323" max="3323" width="17.28515625" style="2" customWidth="1"/>
    <col min="3324" max="3328" width="12.7109375" style="2"/>
    <col min="3329" max="3329" width="6.140625" style="2" customWidth="1"/>
    <col min="3330" max="3330" width="4.28515625" style="2" customWidth="1"/>
    <col min="3331" max="3575" width="12.7109375" style="2"/>
    <col min="3576" max="3576" width="18" style="2" customWidth="1"/>
    <col min="3577" max="3578" width="12.7109375" style="2"/>
    <col min="3579" max="3579" width="17.28515625" style="2" customWidth="1"/>
    <col min="3580" max="3584" width="12.7109375" style="2"/>
    <col min="3585" max="3585" width="6.140625" style="2" customWidth="1"/>
    <col min="3586" max="3586" width="4.28515625" style="2" customWidth="1"/>
    <col min="3587" max="3831" width="12.7109375" style="2"/>
    <col min="3832" max="3832" width="18" style="2" customWidth="1"/>
    <col min="3833" max="3834" width="12.7109375" style="2"/>
    <col min="3835" max="3835" width="17.28515625" style="2" customWidth="1"/>
    <col min="3836" max="3840" width="12.7109375" style="2"/>
    <col min="3841" max="3841" width="6.140625" style="2" customWidth="1"/>
    <col min="3842" max="3842" width="4.28515625" style="2" customWidth="1"/>
    <col min="3843" max="4087" width="12.7109375" style="2"/>
    <col min="4088" max="4088" width="18" style="2" customWidth="1"/>
    <col min="4089" max="4090" width="12.7109375" style="2"/>
    <col min="4091" max="4091" width="17.28515625" style="2" customWidth="1"/>
    <col min="4092" max="4096" width="12.7109375" style="2"/>
    <col min="4097" max="4097" width="6.140625" style="2" customWidth="1"/>
    <col min="4098" max="4098" width="4.28515625" style="2" customWidth="1"/>
    <col min="4099" max="4343" width="12.7109375" style="2"/>
    <col min="4344" max="4344" width="18" style="2" customWidth="1"/>
    <col min="4345" max="4346" width="12.7109375" style="2"/>
    <col min="4347" max="4347" width="17.28515625" style="2" customWidth="1"/>
    <col min="4348" max="4352" width="12.7109375" style="2"/>
    <col min="4353" max="4353" width="6.140625" style="2" customWidth="1"/>
    <col min="4354" max="4354" width="4.28515625" style="2" customWidth="1"/>
    <col min="4355" max="4599" width="12.7109375" style="2"/>
    <col min="4600" max="4600" width="18" style="2" customWidth="1"/>
    <col min="4601" max="4602" width="12.7109375" style="2"/>
    <col min="4603" max="4603" width="17.28515625" style="2" customWidth="1"/>
    <col min="4604" max="4608" width="12.7109375" style="2"/>
    <col min="4609" max="4609" width="6.140625" style="2" customWidth="1"/>
    <col min="4610" max="4610" width="4.28515625" style="2" customWidth="1"/>
    <col min="4611" max="4855" width="12.7109375" style="2"/>
    <col min="4856" max="4856" width="18" style="2" customWidth="1"/>
    <col min="4857" max="4858" width="12.7109375" style="2"/>
    <col min="4859" max="4859" width="17.28515625" style="2" customWidth="1"/>
    <col min="4860" max="4864" width="12.7109375" style="2"/>
    <col min="4865" max="4865" width="6.140625" style="2" customWidth="1"/>
    <col min="4866" max="4866" width="4.28515625" style="2" customWidth="1"/>
    <col min="4867" max="5111" width="12.7109375" style="2"/>
    <col min="5112" max="5112" width="18" style="2" customWidth="1"/>
    <col min="5113" max="5114" width="12.7109375" style="2"/>
    <col min="5115" max="5115" width="17.28515625" style="2" customWidth="1"/>
    <col min="5116" max="5120" width="12.7109375" style="2"/>
    <col min="5121" max="5121" width="6.140625" style="2" customWidth="1"/>
    <col min="5122" max="5122" width="4.28515625" style="2" customWidth="1"/>
    <col min="5123" max="5367" width="12.7109375" style="2"/>
    <col min="5368" max="5368" width="18" style="2" customWidth="1"/>
    <col min="5369" max="5370" width="12.7109375" style="2"/>
    <col min="5371" max="5371" width="17.28515625" style="2" customWidth="1"/>
    <col min="5372" max="5376" width="12.7109375" style="2"/>
    <col min="5377" max="5377" width="6.140625" style="2" customWidth="1"/>
    <col min="5378" max="5378" width="4.28515625" style="2" customWidth="1"/>
    <col min="5379" max="5623" width="12.7109375" style="2"/>
    <col min="5624" max="5624" width="18" style="2" customWidth="1"/>
    <col min="5625" max="5626" width="12.7109375" style="2"/>
    <col min="5627" max="5627" width="17.28515625" style="2" customWidth="1"/>
    <col min="5628" max="5632" width="12.7109375" style="2"/>
    <col min="5633" max="5633" width="6.140625" style="2" customWidth="1"/>
    <col min="5634" max="5634" width="4.28515625" style="2" customWidth="1"/>
    <col min="5635" max="5879" width="12.7109375" style="2"/>
    <col min="5880" max="5880" width="18" style="2" customWidth="1"/>
    <col min="5881" max="5882" width="12.7109375" style="2"/>
    <col min="5883" max="5883" width="17.28515625" style="2" customWidth="1"/>
    <col min="5884" max="5888" width="12.7109375" style="2"/>
    <col min="5889" max="5889" width="6.140625" style="2" customWidth="1"/>
    <col min="5890" max="5890" width="4.28515625" style="2" customWidth="1"/>
    <col min="5891" max="6135" width="12.7109375" style="2"/>
    <col min="6136" max="6136" width="18" style="2" customWidth="1"/>
    <col min="6137" max="6138" width="12.7109375" style="2"/>
    <col min="6139" max="6139" width="17.28515625" style="2" customWidth="1"/>
    <col min="6140" max="6144" width="12.7109375" style="2"/>
    <col min="6145" max="6145" width="6.140625" style="2" customWidth="1"/>
    <col min="6146" max="6146" width="4.28515625" style="2" customWidth="1"/>
    <col min="6147" max="6391" width="12.7109375" style="2"/>
    <col min="6392" max="6392" width="18" style="2" customWidth="1"/>
    <col min="6393" max="6394" width="12.7109375" style="2"/>
    <col min="6395" max="6395" width="17.28515625" style="2" customWidth="1"/>
    <col min="6396" max="6400" width="12.7109375" style="2"/>
    <col min="6401" max="6401" width="6.140625" style="2" customWidth="1"/>
    <col min="6402" max="6402" width="4.28515625" style="2" customWidth="1"/>
    <col min="6403" max="6647" width="12.7109375" style="2"/>
    <col min="6648" max="6648" width="18" style="2" customWidth="1"/>
    <col min="6649" max="6650" width="12.7109375" style="2"/>
    <col min="6651" max="6651" width="17.28515625" style="2" customWidth="1"/>
    <col min="6652" max="6656" width="12.7109375" style="2"/>
    <col min="6657" max="6657" width="6.140625" style="2" customWidth="1"/>
    <col min="6658" max="6658" width="4.28515625" style="2" customWidth="1"/>
    <col min="6659" max="6903" width="12.7109375" style="2"/>
    <col min="6904" max="6904" width="18" style="2" customWidth="1"/>
    <col min="6905" max="6906" width="12.7109375" style="2"/>
    <col min="6907" max="6907" width="17.28515625" style="2" customWidth="1"/>
    <col min="6908" max="6912" width="12.7109375" style="2"/>
    <col min="6913" max="6913" width="6.140625" style="2" customWidth="1"/>
    <col min="6914" max="6914" width="4.28515625" style="2" customWidth="1"/>
    <col min="6915" max="7159" width="12.7109375" style="2"/>
    <col min="7160" max="7160" width="18" style="2" customWidth="1"/>
    <col min="7161" max="7162" width="12.7109375" style="2"/>
    <col min="7163" max="7163" width="17.28515625" style="2" customWidth="1"/>
    <col min="7164" max="7168" width="12.7109375" style="2"/>
    <col min="7169" max="7169" width="6.140625" style="2" customWidth="1"/>
    <col min="7170" max="7170" width="4.28515625" style="2" customWidth="1"/>
    <col min="7171" max="7415" width="12.7109375" style="2"/>
    <col min="7416" max="7416" width="18" style="2" customWidth="1"/>
    <col min="7417" max="7418" width="12.7109375" style="2"/>
    <col min="7419" max="7419" width="17.28515625" style="2" customWidth="1"/>
    <col min="7420" max="7424" width="12.7109375" style="2"/>
    <col min="7425" max="7425" width="6.140625" style="2" customWidth="1"/>
    <col min="7426" max="7426" width="4.28515625" style="2" customWidth="1"/>
    <col min="7427" max="7671" width="12.7109375" style="2"/>
    <col min="7672" max="7672" width="18" style="2" customWidth="1"/>
    <col min="7673" max="7674" width="12.7109375" style="2"/>
    <col min="7675" max="7675" width="17.28515625" style="2" customWidth="1"/>
    <col min="7676" max="7680" width="12.7109375" style="2"/>
    <col min="7681" max="7681" width="6.140625" style="2" customWidth="1"/>
    <col min="7682" max="7682" width="4.28515625" style="2" customWidth="1"/>
    <col min="7683" max="7927" width="12.7109375" style="2"/>
    <col min="7928" max="7928" width="18" style="2" customWidth="1"/>
    <col min="7929" max="7930" width="12.7109375" style="2"/>
    <col min="7931" max="7931" width="17.28515625" style="2" customWidth="1"/>
    <col min="7932" max="7936" width="12.7109375" style="2"/>
    <col min="7937" max="7937" width="6.140625" style="2" customWidth="1"/>
    <col min="7938" max="7938" width="4.28515625" style="2" customWidth="1"/>
    <col min="7939" max="8183" width="12.7109375" style="2"/>
    <col min="8184" max="8184" width="18" style="2" customWidth="1"/>
    <col min="8185" max="8186" width="12.7109375" style="2"/>
    <col min="8187" max="8187" width="17.28515625" style="2" customWidth="1"/>
    <col min="8188" max="8192" width="12.7109375" style="2"/>
    <col min="8193" max="8193" width="6.140625" style="2" customWidth="1"/>
    <col min="8194" max="8194" width="4.28515625" style="2" customWidth="1"/>
    <col min="8195" max="8439" width="12.7109375" style="2"/>
    <col min="8440" max="8440" width="18" style="2" customWidth="1"/>
    <col min="8441" max="8442" width="12.7109375" style="2"/>
    <col min="8443" max="8443" width="17.28515625" style="2" customWidth="1"/>
    <col min="8444" max="8448" width="12.7109375" style="2"/>
    <col min="8449" max="8449" width="6.140625" style="2" customWidth="1"/>
    <col min="8450" max="8450" width="4.28515625" style="2" customWidth="1"/>
    <col min="8451" max="8695" width="12.7109375" style="2"/>
    <col min="8696" max="8696" width="18" style="2" customWidth="1"/>
    <col min="8697" max="8698" width="12.7109375" style="2"/>
    <col min="8699" max="8699" width="17.28515625" style="2" customWidth="1"/>
    <col min="8700" max="8704" width="12.7109375" style="2"/>
    <col min="8705" max="8705" width="6.140625" style="2" customWidth="1"/>
    <col min="8706" max="8706" width="4.28515625" style="2" customWidth="1"/>
    <col min="8707" max="8951" width="12.7109375" style="2"/>
    <col min="8952" max="8952" width="18" style="2" customWidth="1"/>
    <col min="8953" max="8954" width="12.7109375" style="2"/>
    <col min="8955" max="8955" width="17.28515625" style="2" customWidth="1"/>
    <col min="8956" max="8960" width="12.7109375" style="2"/>
    <col min="8961" max="8961" width="6.140625" style="2" customWidth="1"/>
    <col min="8962" max="8962" width="4.28515625" style="2" customWidth="1"/>
    <col min="8963" max="9207" width="12.7109375" style="2"/>
    <col min="9208" max="9208" width="18" style="2" customWidth="1"/>
    <col min="9209" max="9210" width="12.7109375" style="2"/>
    <col min="9211" max="9211" width="17.28515625" style="2" customWidth="1"/>
    <col min="9212" max="9216" width="12.7109375" style="2"/>
    <col min="9217" max="9217" width="6.140625" style="2" customWidth="1"/>
    <col min="9218" max="9218" width="4.28515625" style="2" customWidth="1"/>
    <col min="9219" max="9463" width="12.7109375" style="2"/>
    <col min="9464" max="9464" width="18" style="2" customWidth="1"/>
    <col min="9465" max="9466" width="12.7109375" style="2"/>
    <col min="9467" max="9467" width="17.28515625" style="2" customWidth="1"/>
    <col min="9468" max="9472" width="12.7109375" style="2"/>
    <col min="9473" max="9473" width="6.140625" style="2" customWidth="1"/>
    <col min="9474" max="9474" width="4.28515625" style="2" customWidth="1"/>
    <col min="9475" max="9719" width="12.7109375" style="2"/>
    <col min="9720" max="9720" width="18" style="2" customWidth="1"/>
    <col min="9721" max="9722" width="12.7109375" style="2"/>
    <col min="9723" max="9723" width="17.28515625" style="2" customWidth="1"/>
    <col min="9724" max="9728" width="12.7109375" style="2"/>
    <col min="9729" max="9729" width="6.140625" style="2" customWidth="1"/>
    <col min="9730" max="9730" width="4.28515625" style="2" customWidth="1"/>
    <col min="9731" max="9975" width="12.7109375" style="2"/>
    <col min="9976" max="9976" width="18" style="2" customWidth="1"/>
    <col min="9977" max="9978" width="12.7109375" style="2"/>
    <col min="9979" max="9979" width="17.28515625" style="2" customWidth="1"/>
    <col min="9980" max="9984" width="12.7109375" style="2"/>
    <col min="9985" max="9985" width="6.140625" style="2" customWidth="1"/>
    <col min="9986" max="9986" width="4.28515625" style="2" customWidth="1"/>
    <col min="9987" max="10231" width="12.7109375" style="2"/>
    <col min="10232" max="10232" width="18" style="2" customWidth="1"/>
    <col min="10233" max="10234" width="12.7109375" style="2"/>
    <col min="10235" max="10235" width="17.28515625" style="2" customWidth="1"/>
    <col min="10236" max="10240" width="12.7109375" style="2"/>
    <col min="10241" max="10241" width="6.140625" style="2" customWidth="1"/>
    <col min="10242" max="10242" width="4.28515625" style="2" customWidth="1"/>
    <col min="10243" max="10487" width="12.7109375" style="2"/>
    <col min="10488" max="10488" width="18" style="2" customWidth="1"/>
    <col min="10489" max="10490" width="12.7109375" style="2"/>
    <col min="10491" max="10491" width="17.28515625" style="2" customWidth="1"/>
    <col min="10492" max="10496" width="12.7109375" style="2"/>
    <col min="10497" max="10497" width="6.140625" style="2" customWidth="1"/>
    <col min="10498" max="10498" width="4.28515625" style="2" customWidth="1"/>
    <col min="10499" max="10743" width="12.7109375" style="2"/>
    <col min="10744" max="10744" width="18" style="2" customWidth="1"/>
    <col min="10745" max="10746" width="12.7109375" style="2"/>
    <col min="10747" max="10747" width="17.28515625" style="2" customWidth="1"/>
    <col min="10748" max="10752" width="12.7109375" style="2"/>
    <col min="10753" max="10753" width="6.140625" style="2" customWidth="1"/>
    <col min="10754" max="10754" width="4.28515625" style="2" customWidth="1"/>
    <col min="10755" max="10999" width="12.7109375" style="2"/>
    <col min="11000" max="11000" width="18" style="2" customWidth="1"/>
    <col min="11001" max="11002" width="12.7109375" style="2"/>
    <col min="11003" max="11003" width="17.28515625" style="2" customWidth="1"/>
    <col min="11004" max="11008" width="12.7109375" style="2"/>
    <col min="11009" max="11009" width="6.140625" style="2" customWidth="1"/>
    <col min="11010" max="11010" width="4.28515625" style="2" customWidth="1"/>
    <col min="11011" max="11255" width="12.7109375" style="2"/>
    <col min="11256" max="11256" width="18" style="2" customWidth="1"/>
    <col min="11257" max="11258" width="12.7109375" style="2"/>
    <col min="11259" max="11259" width="17.28515625" style="2" customWidth="1"/>
    <col min="11260" max="11264" width="12.7109375" style="2"/>
    <col min="11265" max="11265" width="6.140625" style="2" customWidth="1"/>
    <col min="11266" max="11266" width="4.28515625" style="2" customWidth="1"/>
    <col min="11267" max="11511" width="12.7109375" style="2"/>
    <col min="11512" max="11512" width="18" style="2" customWidth="1"/>
    <col min="11513" max="11514" width="12.7109375" style="2"/>
    <col min="11515" max="11515" width="17.28515625" style="2" customWidth="1"/>
    <col min="11516" max="11520" width="12.7109375" style="2"/>
    <col min="11521" max="11521" width="6.140625" style="2" customWidth="1"/>
    <col min="11522" max="11522" width="4.28515625" style="2" customWidth="1"/>
    <col min="11523" max="11767" width="12.7109375" style="2"/>
    <col min="11768" max="11768" width="18" style="2" customWidth="1"/>
    <col min="11769" max="11770" width="12.7109375" style="2"/>
    <col min="11771" max="11771" width="17.28515625" style="2" customWidth="1"/>
    <col min="11772" max="11776" width="12.7109375" style="2"/>
    <col min="11777" max="11777" width="6.140625" style="2" customWidth="1"/>
    <col min="11778" max="11778" width="4.28515625" style="2" customWidth="1"/>
    <col min="11779" max="12023" width="12.7109375" style="2"/>
    <col min="12024" max="12024" width="18" style="2" customWidth="1"/>
    <col min="12025" max="12026" width="12.7109375" style="2"/>
    <col min="12027" max="12027" width="17.28515625" style="2" customWidth="1"/>
    <col min="12028" max="12032" width="12.7109375" style="2"/>
    <col min="12033" max="12033" width="6.140625" style="2" customWidth="1"/>
    <col min="12034" max="12034" width="4.28515625" style="2" customWidth="1"/>
    <col min="12035" max="12279" width="12.7109375" style="2"/>
    <col min="12280" max="12280" width="18" style="2" customWidth="1"/>
    <col min="12281" max="12282" width="12.7109375" style="2"/>
    <col min="12283" max="12283" width="17.28515625" style="2" customWidth="1"/>
    <col min="12284" max="12288" width="12.7109375" style="2"/>
    <col min="12289" max="12289" width="6.140625" style="2" customWidth="1"/>
    <col min="12290" max="12290" width="4.28515625" style="2" customWidth="1"/>
    <col min="12291" max="12535" width="12.7109375" style="2"/>
    <col min="12536" max="12536" width="18" style="2" customWidth="1"/>
    <col min="12537" max="12538" width="12.7109375" style="2"/>
    <col min="12539" max="12539" width="17.28515625" style="2" customWidth="1"/>
    <col min="12540" max="12544" width="12.7109375" style="2"/>
    <col min="12545" max="12545" width="6.140625" style="2" customWidth="1"/>
    <col min="12546" max="12546" width="4.28515625" style="2" customWidth="1"/>
    <col min="12547" max="12791" width="12.7109375" style="2"/>
    <col min="12792" max="12792" width="18" style="2" customWidth="1"/>
    <col min="12793" max="12794" width="12.7109375" style="2"/>
    <col min="12795" max="12795" width="17.28515625" style="2" customWidth="1"/>
    <col min="12796" max="12800" width="12.7109375" style="2"/>
    <col min="12801" max="12801" width="6.140625" style="2" customWidth="1"/>
    <col min="12802" max="12802" width="4.28515625" style="2" customWidth="1"/>
    <col min="12803" max="13047" width="12.7109375" style="2"/>
    <col min="13048" max="13048" width="18" style="2" customWidth="1"/>
    <col min="13049" max="13050" width="12.7109375" style="2"/>
    <col min="13051" max="13051" width="17.28515625" style="2" customWidth="1"/>
    <col min="13052" max="13056" width="12.7109375" style="2"/>
    <col min="13057" max="13057" width="6.140625" style="2" customWidth="1"/>
    <col min="13058" max="13058" width="4.28515625" style="2" customWidth="1"/>
    <col min="13059" max="13303" width="12.7109375" style="2"/>
    <col min="13304" max="13304" width="18" style="2" customWidth="1"/>
    <col min="13305" max="13306" width="12.7109375" style="2"/>
    <col min="13307" max="13307" width="17.28515625" style="2" customWidth="1"/>
    <col min="13308" max="13312" width="12.7109375" style="2"/>
    <col min="13313" max="13313" width="6.140625" style="2" customWidth="1"/>
    <col min="13314" max="13314" width="4.28515625" style="2" customWidth="1"/>
    <col min="13315" max="13559" width="12.7109375" style="2"/>
    <col min="13560" max="13560" width="18" style="2" customWidth="1"/>
    <col min="13561" max="13562" width="12.7109375" style="2"/>
    <col min="13563" max="13563" width="17.28515625" style="2" customWidth="1"/>
    <col min="13564" max="13568" width="12.7109375" style="2"/>
    <col min="13569" max="13569" width="6.140625" style="2" customWidth="1"/>
    <col min="13570" max="13570" width="4.28515625" style="2" customWidth="1"/>
    <col min="13571" max="13815" width="12.7109375" style="2"/>
    <col min="13816" max="13816" width="18" style="2" customWidth="1"/>
    <col min="13817" max="13818" width="12.7109375" style="2"/>
    <col min="13819" max="13819" width="17.28515625" style="2" customWidth="1"/>
    <col min="13820" max="13824" width="12.7109375" style="2"/>
    <col min="13825" max="13825" width="6.140625" style="2" customWidth="1"/>
    <col min="13826" max="13826" width="4.28515625" style="2" customWidth="1"/>
    <col min="13827" max="14071" width="12.7109375" style="2"/>
    <col min="14072" max="14072" width="18" style="2" customWidth="1"/>
    <col min="14073" max="14074" width="12.7109375" style="2"/>
    <col min="14075" max="14075" width="17.28515625" style="2" customWidth="1"/>
    <col min="14076" max="14080" width="12.7109375" style="2"/>
    <col min="14081" max="14081" width="6.140625" style="2" customWidth="1"/>
    <col min="14082" max="14082" width="4.28515625" style="2" customWidth="1"/>
    <col min="14083" max="14327" width="12.7109375" style="2"/>
    <col min="14328" max="14328" width="18" style="2" customWidth="1"/>
    <col min="14329" max="14330" width="12.7109375" style="2"/>
    <col min="14331" max="14331" width="17.28515625" style="2" customWidth="1"/>
    <col min="14332" max="14336" width="12.7109375" style="2"/>
    <col min="14337" max="14337" width="6.140625" style="2" customWidth="1"/>
    <col min="14338" max="14338" width="4.28515625" style="2" customWidth="1"/>
    <col min="14339" max="14583" width="12.7109375" style="2"/>
    <col min="14584" max="14584" width="18" style="2" customWidth="1"/>
    <col min="14585" max="14586" width="12.7109375" style="2"/>
    <col min="14587" max="14587" width="17.28515625" style="2" customWidth="1"/>
    <col min="14588" max="14592" width="12.7109375" style="2"/>
    <col min="14593" max="14593" width="6.140625" style="2" customWidth="1"/>
    <col min="14594" max="14594" width="4.28515625" style="2" customWidth="1"/>
    <col min="14595" max="14839" width="12.7109375" style="2"/>
    <col min="14840" max="14840" width="18" style="2" customWidth="1"/>
    <col min="14841" max="14842" width="12.7109375" style="2"/>
    <col min="14843" max="14843" width="17.28515625" style="2" customWidth="1"/>
    <col min="14844" max="14848" width="12.7109375" style="2"/>
    <col min="14849" max="14849" width="6.140625" style="2" customWidth="1"/>
    <col min="14850" max="14850" width="4.28515625" style="2" customWidth="1"/>
    <col min="14851" max="15095" width="12.7109375" style="2"/>
    <col min="15096" max="15096" width="18" style="2" customWidth="1"/>
    <col min="15097" max="15098" width="12.7109375" style="2"/>
    <col min="15099" max="15099" width="17.28515625" style="2" customWidth="1"/>
    <col min="15100" max="15104" width="12.7109375" style="2"/>
    <col min="15105" max="15105" width="6.140625" style="2" customWidth="1"/>
    <col min="15106" max="15106" width="4.28515625" style="2" customWidth="1"/>
    <col min="15107" max="15351" width="12.7109375" style="2"/>
    <col min="15352" max="15352" width="18" style="2" customWidth="1"/>
    <col min="15353" max="15354" width="12.7109375" style="2"/>
    <col min="15355" max="15355" width="17.28515625" style="2" customWidth="1"/>
    <col min="15356" max="15360" width="12.7109375" style="2"/>
    <col min="15361" max="15361" width="6.140625" style="2" customWidth="1"/>
    <col min="15362" max="15362" width="4.28515625" style="2" customWidth="1"/>
    <col min="15363" max="15607" width="12.7109375" style="2"/>
    <col min="15608" max="15608" width="18" style="2" customWidth="1"/>
    <col min="15609" max="15610" width="12.7109375" style="2"/>
    <col min="15611" max="15611" width="17.28515625" style="2" customWidth="1"/>
    <col min="15612" max="15616" width="12.7109375" style="2"/>
    <col min="15617" max="15617" width="6.140625" style="2" customWidth="1"/>
    <col min="15618" max="15618" width="4.28515625" style="2" customWidth="1"/>
    <col min="15619" max="15863" width="12.7109375" style="2"/>
    <col min="15864" max="15864" width="18" style="2" customWidth="1"/>
    <col min="15865" max="15866" width="12.7109375" style="2"/>
    <col min="15867" max="15867" width="17.28515625" style="2" customWidth="1"/>
    <col min="15868" max="15872" width="12.7109375" style="2"/>
    <col min="15873" max="15873" width="6.140625" style="2" customWidth="1"/>
    <col min="15874" max="15874" width="4.28515625" style="2" customWidth="1"/>
    <col min="15875" max="16119" width="12.7109375" style="2"/>
    <col min="16120" max="16120" width="18" style="2" customWidth="1"/>
    <col min="16121" max="16122" width="12.7109375" style="2"/>
    <col min="16123" max="16123" width="17.28515625" style="2" customWidth="1"/>
    <col min="16124" max="16128" width="12.7109375" style="2"/>
    <col min="16129" max="16129" width="6.140625" style="2" customWidth="1"/>
    <col min="16130" max="16130" width="4.28515625" style="2" customWidth="1"/>
    <col min="16131" max="16384" width="12.7109375" style="2"/>
  </cols>
  <sheetData>
    <row r="1" spans="1:9" ht="15" x14ac:dyDescent="0.25">
      <c r="A1" s="143" t="s">
        <v>216</v>
      </c>
      <c r="B1"/>
      <c r="C1"/>
      <c r="D1"/>
      <c r="E1"/>
      <c r="F1"/>
      <c r="G1"/>
      <c r="H1"/>
      <c r="I1"/>
    </row>
    <row r="2" spans="1:9" ht="15" x14ac:dyDescent="0.25">
      <c r="A2" s="145" t="s">
        <v>303</v>
      </c>
      <c r="B2"/>
      <c r="C2"/>
      <c r="D2"/>
      <c r="E2"/>
      <c r="F2"/>
      <c r="G2"/>
      <c r="H2"/>
      <c r="I2"/>
    </row>
    <row r="3" spans="1:9" ht="15.75" thickBot="1" x14ac:dyDescent="0.3">
      <c r="A3"/>
      <c r="B3"/>
      <c r="C3"/>
      <c r="D3"/>
      <c r="E3"/>
      <c r="F3"/>
      <c r="G3"/>
      <c r="H3"/>
      <c r="I3"/>
    </row>
    <row r="4" spans="1:9" ht="13.5" x14ac:dyDescent="0.25">
      <c r="A4" s="302" t="s">
        <v>42</v>
      </c>
      <c r="B4" s="320" t="s">
        <v>43</v>
      </c>
      <c r="C4" s="320"/>
      <c r="D4" s="303" t="s">
        <v>42</v>
      </c>
      <c r="E4" s="321" t="s">
        <v>44</v>
      </c>
      <c r="F4" s="321"/>
      <c r="G4" s="302" t="s">
        <v>42</v>
      </c>
      <c r="H4" s="320" t="s">
        <v>45</v>
      </c>
      <c r="I4" s="320"/>
    </row>
    <row r="5" spans="1:9" ht="14.25" thickBot="1" x14ac:dyDescent="0.3">
      <c r="A5" s="304" t="s">
        <v>46</v>
      </c>
      <c r="B5" s="322" t="s">
        <v>47</v>
      </c>
      <c r="C5" s="322"/>
      <c r="D5" s="305" t="s">
        <v>46</v>
      </c>
      <c r="E5" s="323" t="s">
        <v>48</v>
      </c>
      <c r="F5" s="323"/>
      <c r="G5" s="304" t="s">
        <v>49</v>
      </c>
      <c r="H5" s="322"/>
      <c r="I5" s="322"/>
    </row>
    <row r="6" spans="1:9" ht="14.25" thickBot="1" x14ac:dyDescent="0.3">
      <c r="A6" s="306"/>
      <c r="B6" s="307" t="s">
        <v>50</v>
      </c>
      <c r="C6" s="308" t="s">
        <v>190</v>
      </c>
      <c r="D6" s="309"/>
      <c r="E6" s="307" t="s">
        <v>50</v>
      </c>
      <c r="F6" s="308" t="s">
        <v>190</v>
      </c>
      <c r="G6" s="306"/>
      <c r="H6" s="307" t="s">
        <v>50</v>
      </c>
      <c r="I6" s="308" t="s">
        <v>191</v>
      </c>
    </row>
    <row r="7" spans="1:9" ht="14.25" thickBot="1" x14ac:dyDescent="0.3">
      <c r="A7" s="310" t="s">
        <v>51</v>
      </c>
      <c r="B7" s="311">
        <v>4317</v>
      </c>
      <c r="C7" s="312">
        <v>18.12951453048883</v>
      </c>
      <c r="D7" s="313" t="s">
        <v>52</v>
      </c>
      <c r="E7" s="311">
        <v>1127</v>
      </c>
      <c r="F7" s="314">
        <v>15.095097776587195</v>
      </c>
      <c r="G7" s="310" t="s">
        <v>51</v>
      </c>
      <c r="H7" s="311">
        <v>14693</v>
      </c>
      <c r="I7" s="312">
        <v>21.671091445427727</v>
      </c>
    </row>
    <row r="8" spans="1:9" ht="14.25" thickBot="1" x14ac:dyDescent="0.3">
      <c r="A8" s="310" t="s">
        <v>52</v>
      </c>
      <c r="B8" s="311">
        <v>2610</v>
      </c>
      <c r="C8" s="312">
        <v>10.960860070552663</v>
      </c>
      <c r="D8" s="313" t="s">
        <v>53</v>
      </c>
      <c r="E8" s="311">
        <v>1007</v>
      </c>
      <c r="F8" s="314">
        <v>13.487811411733192</v>
      </c>
      <c r="G8" s="310" t="s">
        <v>52</v>
      </c>
      <c r="H8" s="311">
        <v>9261</v>
      </c>
      <c r="I8" s="312">
        <v>13.659292035398229</v>
      </c>
    </row>
    <row r="9" spans="1:9" ht="14.25" thickBot="1" x14ac:dyDescent="0.3">
      <c r="A9" s="310" t="s">
        <v>53</v>
      </c>
      <c r="B9" s="311">
        <v>1852</v>
      </c>
      <c r="C9" s="312">
        <v>7.777591130522425</v>
      </c>
      <c r="D9" s="313" t="s">
        <v>51</v>
      </c>
      <c r="E9" s="311">
        <v>698</v>
      </c>
      <c r="F9" s="314">
        <v>9.3490490222341283</v>
      </c>
      <c r="G9" s="310" t="s">
        <v>53</v>
      </c>
      <c r="H9" s="311">
        <v>7273</v>
      </c>
      <c r="I9" s="312">
        <v>10.727138643067846</v>
      </c>
    </row>
    <row r="10" spans="1:9" ht="14.25" thickBot="1" x14ac:dyDescent="0.3">
      <c r="A10" s="310" t="s">
        <v>57</v>
      </c>
      <c r="B10" s="311">
        <v>1266</v>
      </c>
      <c r="C10" s="312">
        <v>5.3166470687048548</v>
      </c>
      <c r="D10" s="313" t="s">
        <v>55</v>
      </c>
      <c r="E10" s="311">
        <v>368</v>
      </c>
      <c r="F10" s="314">
        <v>4.9290115188856145</v>
      </c>
      <c r="G10" s="310" t="s">
        <v>56</v>
      </c>
      <c r="H10" s="311">
        <v>3869</v>
      </c>
      <c r="I10" s="312">
        <v>5.7064896755162238</v>
      </c>
    </row>
    <row r="11" spans="1:9" ht="14.25" thickBot="1" x14ac:dyDescent="0.3">
      <c r="A11" s="310" t="s">
        <v>54</v>
      </c>
      <c r="B11" s="307">
        <v>1043</v>
      </c>
      <c r="C11" s="312">
        <v>4.3801444649756425</v>
      </c>
      <c r="D11" s="313" t="s">
        <v>58</v>
      </c>
      <c r="E11" s="311">
        <v>244</v>
      </c>
      <c r="F11" s="314">
        <v>3.2681489418698098</v>
      </c>
      <c r="G11" s="310" t="s">
        <v>59</v>
      </c>
      <c r="H11" s="311">
        <v>2721</v>
      </c>
      <c r="I11" s="312">
        <v>4.0132743362831862</v>
      </c>
    </row>
    <row r="12" spans="1:9" ht="14.25" thickBot="1" x14ac:dyDescent="0.3">
      <c r="A12" s="310" t="s">
        <v>60</v>
      </c>
      <c r="B12" s="307">
        <v>821</v>
      </c>
      <c r="C12" s="312">
        <v>3.4478414244918527</v>
      </c>
      <c r="D12" s="313" t="s">
        <v>61</v>
      </c>
      <c r="E12" s="311">
        <v>211</v>
      </c>
      <c r="F12" s="314">
        <v>2.8261451915349585</v>
      </c>
      <c r="G12" s="310" t="s">
        <v>70</v>
      </c>
      <c r="H12" s="311">
        <v>2525</v>
      </c>
      <c r="I12" s="312">
        <v>3.7241887905604716</v>
      </c>
    </row>
    <row r="13" spans="1:9" ht="14.25" thickBot="1" x14ac:dyDescent="0.3">
      <c r="A13" s="310" t="s">
        <v>66</v>
      </c>
      <c r="B13" s="307">
        <v>752</v>
      </c>
      <c r="C13" s="312">
        <v>3.1580715605577021</v>
      </c>
      <c r="D13" s="313" t="s">
        <v>75</v>
      </c>
      <c r="E13" s="311">
        <v>161</v>
      </c>
      <c r="F13" s="314">
        <v>2.1564425395124562</v>
      </c>
      <c r="G13" s="310" t="s">
        <v>58</v>
      </c>
      <c r="H13" s="311">
        <v>2483</v>
      </c>
      <c r="I13" s="312">
        <v>3.6622418879056049</v>
      </c>
    </row>
    <row r="14" spans="1:9" ht="14.25" thickBot="1" x14ac:dyDescent="0.3">
      <c r="A14" s="310" t="s">
        <v>63</v>
      </c>
      <c r="B14" s="307">
        <v>731</v>
      </c>
      <c r="C14" s="312">
        <v>3.06988073240383</v>
      </c>
      <c r="D14" s="313" t="s">
        <v>68</v>
      </c>
      <c r="E14" s="311">
        <v>159</v>
      </c>
      <c r="F14" s="314">
        <v>2.1296544334315564</v>
      </c>
      <c r="G14" s="310" t="s">
        <v>62</v>
      </c>
      <c r="H14" s="311">
        <v>2301</v>
      </c>
      <c r="I14" s="312">
        <v>3.3938053097345136</v>
      </c>
    </row>
    <row r="15" spans="1:9" ht="14.25" thickBot="1" x14ac:dyDescent="0.3">
      <c r="A15" s="310" t="s">
        <v>69</v>
      </c>
      <c r="B15" s="307">
        <v>451</v>
      </c>
      <c r="C15" s="312">
        <v>1.894003023685537</v>
      </c>
      <c r="D15" s="313" t="s">
        <v>67</v>
      </c>
      <c r="E15" s="311">
        <v>158</v>
      </c>
      <c r="F15" s="314">
        <v>2.1162603803911066</v>
      </c>
      <c r="G15" s="310" t="s">
        <v>65</v>
      </c>
      <c r="H15" s="311">
        <v>2176</v>
      </c>
      <c r="I15" s="312">
        <v>3.2094395280235983</v>
      </c>
    </row>
    <row r="16" spans="1:9" ht="14.25" thickBot="1" x14ac:dyDescent="0.3">
      <c r="A16" s="310" t="s">
        <v>68</v>
      </c>
      <c r="B16" s="307">
        <v>410</v>
      </c>
      <c r="C16" s="312">
        <v>1.7218209306232153</v>
      </c>
      <c r="D16" s="313" t="s">
        <v>69</v>
      </c>
      <c r="E16" s="311">
        <v>153</v>
      </c>
      <c r="F16" s="314">
        <v>2.0492901151888563</v>
      </c>
      <c r="G16" s="310" t="s">
        <v>66</v>
      </c>
      <c r="H16" s="311">
        <v>1763</v>
      </c>
      <c r="I16" s="312">
        <v>2.6002949852507373</v>
      </c>
    </row>
    <row r="17" spans="1:9" ht="14.25" thickBot="1" x14ac:dyDescent="0.3">
      <c r="A17" s="310" t="s">
        <v>71</v>
      </c>
      <c r="B17" s="307">
        <v>387</v>
      </c>
      <c r="C17" s="312">
        <v>1.6252309759784982</v>
      </c>
      <c r="D17" s="313" t="s">
        <v>59</v>
      </c>
      <c r="E17" s="311">
        <v>150</v>
      </c>
      <c r="F17" s="314">
        <v>2.0091079560675058</v>
      </c>
      <c r="G17" s="310" t="s">
        <v>74</v>
      </c>
      <c r="H17" s="311">
        <v>1732</v>
      </c>
      <c r="I17" s="312">
        <v>2.5545722713864309</v>
      </c>
    </row>
    <row r="18" spans="1:9" ht="14.25" thickBot="1" x14ac:dyDescent="0.3">
      <c r="A18" s="310" t="s">
        <v>65</v>
      </c>
      <c r="B18" s="307">
        <v>382</v>
      </c>
      <c r="C18" s="312">
        <v>1.6042331597513857</v>
      </c>
      <c r="D18" s="313" t="s">
        <v>60</v>
      </c>
      <c r="E18" s="311">
        <v>148</v>
      </c>
      <c r="F18" s="314">
        <v>1.9823198499866059</v>
      </c>
      <c r="G18" s="310" t="s">
        <v>72</v>
      </c>
      <c r="H18" s="311">
        <v>1601</v>
      </c>
      <c r="I18" s="312">
        <v>2.361356932153392</v>
      </c>
    </row>
    <row r="19" spans="1:9" ht="14.25" thickBot="1" x14ac:dyDescent="0.3">
      <c r="A19" s="310" t="s">
        <v>55</v>
      </c>
      <c r="B19" s="307">
        <v>365</v>
      </c>
      <c r="C19" s="312">
        <v>1.5328405845792037</v>
      </c>
      <c r="D19" s="313" t="s">
        <v>65</v>
      </c>
      <c r="E19" s="311">
        <v>138</v>
      </c>
      <c r="F19" s="314">
        <v>1.8483793195821057</v>
      </c>
      <c r="G19" s="310" t="s">
        <v>55</v>
      </c>
      <c r="H19" s="311">
        <v>1522</v>
      </c>
      <c r="I19" s="312">
        <v>2.2448377581120944</v>
      </c>
    </row>
    <row r="20" spans="1:9" ht="14.25" thickBot="1" x14ac:dyDescent="0.3">
      <c r="A20" s="310" t="s">
        <v>61</v>
      </c>
      <c r="B20" s="307">
        <v>353</v>
      </c>
      <c r="C20" s="312">
        <v>1.4824458256341342</v>
      </c>
      <c r="D20" s="313" t="s">
        <v>76</v>
      </c>
      <c r="E20" s="311">
        <v>136</v>
      </c>
      <c r="F20" s="314">
        <v>1.8215912135012053</v>
      </c>
      <c r="G20" s="310" t="s">
        <v>61</v>
      </c>
      <c r="H20" s="311">
        <v>1478</v>
      </c>
      <c r="I20" s="312">
        <v>2.1799410029498523</v>
      </c>
    </row>
    <row r="21" spans="1:9" ht="14.25" thickBot="1" x14ac:dyDescent="0.3">
      <c r="A21" s="310" t="s">
        <v>75</v>
      </c>
      <c r="B21" s="307">
        <v>331</v>
      </c>
      <c r="C21" s="312">
        <v>1.3900554342348395</v>
      </c>
      <c r="D21" s="313" t="s">
        <v>64</v>
      </c>
      <c r="E21" s="311">
        <v>129</v>
      </c>
      <c r="F21" s="314">
        <v>1.7278328422180553</v>
      </c>
      <c r="G21" s="310" t="s">
        <v>57</v>
      </c>
      <c r="H21" s="311">
        <v>1272</v>
      </c>
      <c r="I21" s="312">
        <v>1.8761061946902655</v>
      </c>
    </row>
    <row r="22" spans="1:9" ht="14.25" thickBot="1" x14ac:dyDescent="0.3">
      <c r="A22" s="310" t="s">
        <v>73</v>
      </c>
      <c r="B22" s="307">
        <v>309</v>
      </c>
      <c r="C22" s="312">
        <v>1.2976650428355452</v>
      </c>
      <c r="D22" s="313" t="s">
        <v>71</v>
      </c>
      <c r="E22" s="311">
        <v>127</v>
      </c>
      <c r="F22" s="314">
        <v>1.7010447361371552</v>
      </c>
      <c r="G22" s="310" t="s">
        <v>69</v>
      </c>
      <c r="H22" s="311">
        <v>1035</v>
      </c>
      <c r="I22" s="312">
        <v>1.5265486725663717</v>
      </c>
    </row>
    <row r="23" spans="1:9" ht="14.25" thickBot="1" x14ac:dyDescent="0.3">
      <c r="A23" s="310" t="s">
        <v>67</v>
      </c>
      <c r="B23" s="307">
        <v>307</v>
      </c>
      <c r="C23" s="312">
        <v>1.2892659163447002</v>
      </c>
      <c r="D23" s="313" t="s">
        <v>70</v>
      </c>
      <c r="E23" s="311">
        <v>126</v>
      </c>
      <c r="F23" s="314">
        <v>1.6876506830967051</v>
      </c>
      <c r="G23" s="310" t="s">
        <v>76</v>
      </c>
      <c r="H23" s="311">
        <v>991</v>
      </c>
      <c r="I23" s="312">
        <v>1.4616519174041298</v>
      </c>
    </row>
    <row r="24" spans="1:9" ht="14.25" thickBot="1" x14ac:dyDescent="0.3">
      <c r="A24" s="310" t="s">
        <v>62</v>
      </c>
      <c r="B24" s="307">
        <v>297</v>
      </c>
      <c r="C24" s="312">
        <v>1.2472702838904755</v>
      </c>
      <c r="D24" s="313" t="s">
        <v>73</v>
      </c>
      <c r="E24" s="311">
        <v>103</v>
      </c>
      <c r="F24" s="314">
        <v>1.3795874631663541</v>
      </c>
      <c r="G24" s="310" t="s">
        <v>77</v>
      </c>
      <c r="H24" s="311">
        <v>889</v>
      </c>
      <c r="I24" s="312">
        <v>1.3112094395280236</v>
      </c>
    </row>
    <row r="25" spans="1:9" ht="14.25" thickBot="1" x14ac:dyDescent="0.3">
      <c r="A25" s="310" t="s">
        <v>59</v>
      </c>
      <c r="B25" s="307">
        <v>282</v>
      </c>
      <c r="C25" s="312">
        <v>1.1842768352091382</v>
      </c>
      <c r="D25" s="313" t="s">
        <v>78</v>
      </c>
      <c r="E25" s="311">
        <v>96</v>
      </c>
      <c r="F25" s="314">
        <v>1.2858290918832038</v>
      </c>
      <c r="G25" s="310" t="s">
        <v>78</v>
      </c>
      <c r="H25" s="307">
        <v>834</v>
      </c>
      <c r="I25" s="312">
        <v>1.2300884955752212</v>
      </c>
    </row>
    <row r="26" spans="1:9" ht="14.25" thickBot="1" x14ac:dyDescent="0.3">
      <c r="A26" s="310" t="s">
        <v>64</v>
      </c>
      <c r="B26" s="307">
        <v>267</v>
      </c>
      <c r="C26" s="312">
        <v>1.1212833865278011</v>
      </c>
      <c r="D26" s="313" t="s">
        <v>192</v>
      </c>
      <c r="E26" s="311">
        <v>93</v>
      </c>
      <c r="F26" s="314">
        <v>1.2456469327618538</v>
      </c>
      <c r="G26" s="310" t="s">
        <v>75</v>
      </c>
      <c r="H26" s="307">
        <v>821</v>
      </c>
      <c r="I26" s="312">
        <v>1.2109144542772863</v>
      </c>
    </row>
    <row r="27" spans="1:9" ht="14.25" thickBot="1" x14ac:dyDescent="0.3">
      <c r="A27" s="310" t="s">
        <v>363</v>
      </c>
      <c r="B27" s="315">
        <v>6279</v>
      </c>
      <c r="C27" s="312">
        <v>26.36905761800773</v>
      </c>
      <c r="D27" s="310" t="s">
        <v>363</v>
      </c>
      <c r="E27" s="311">
        <v>1934</v>
      </c>
      <c r="F27" s="314">
        <v>25.904098580230379</v>
      </c>
      <c r="G27" s="310" t="s">
        <v>363</v>
      </c>
      <c r="H27" s="315">
        <v>6560</v>
      </c>
      <c r="I27" s="312">
        <v>9.6755162241887902</v>
      </c>
    </row>
    <row r="28" spans="1:9" ht="14.25" thickBot="1" x14ac:dyDescent="0.3">
      <c r="A28" s="310" t="s">
        <v>85</v>
      </c>
      <c r="B28" s="315">
        <v>23812</v>
      </c>
      <c r="C28" s="312">
        <v>100</v>
      </c>
      <c r="D28" s="310" t="s">
        <v>85</v>
      </c>
      <c r="E28" s="311">
        <v>7466</v>
      </c>
      <c r="F28" s="314">
        <v>99.999999999999986</v>
      </c>
      <c r="G28" s="310" t="s">
        <v>85</v>
      </c>
      <c r="H28" s="315">
        <v>67800</v>
      </c>
      <c r="I28" s="312">
        <v>100</v>
      </c>
    </row>
  </sheetData>
  <mergeCells count="5">
    <mergeCell ref="B4:C4"/>
    <mergeCell ref="E4:F4"/>
    <mergeCell ref="H4:I5"/>
    <mergeCell ref="B5:C5"/>
    <mergeCell ref="E5:F5"/>
  </mergeCells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24"/>
  <sheetViews>
    <sheetView workbookViewId="0">
      <selection activeCell="I37" sqref="I37"/>
    </sheetView>
  </sheetViews>
  <sheetFormatPr defaultRowHeight="12.75" x14ac:dyDescent="0.2"/>
  <cols>
    <col min="1" max="1" width="18.42578125" style="2" customWidth="1"/>
    <col min="2" max="5" width="9.140625" style="2"/>
    <col min="6" max="8" width="9.85546875" style="2" bestFit="1" customWidth="1"/>
    <col min="9" max="22" width="9.140625" style="2"/>
    <col min="23" max="25" width="9.140625" style="158"/>
    <col min="26" max="26" width="9.140625" style="2"/>
    <col min="27" max="29" width="9.140625" style="158"/>
    <col min="30" max="31" width="9.140625" style="2"/>
    <col min="32" max="32" width="9.140625" style="158"/>
    <col min="33" max="239" width="9.140625" style="2"/>
    <col min="240" max="240" width="18.42578125" style="2" customWidth="1"/>
    <col min="241" max="244" width="9.140625" style="2"/>
    <col min="245" max="247" width="9.85546875" style="2" bestFit="1" customWidth="1"/>
    <col min="248" max="495" width="9.140625" style="2"/>
    <col min="496" max="496" width="18.42578125" style="2" customWidth="1"/>
    <col min="497" max="500" width="9.140625" style="2"/>
    <col min="501" max="503" width="9.85546875" style="2" bestFit="1" customWidth="1"/>
    <col min="504" max="751" width="9.140625" style="2"/>
    <col min="752" max="752" width="18.42578125" style="2" customWidth="1"/>
    <col min="753" max="756" width="9.140625" style="2"/>
    <col min="757" max="759" width="9.85546875" style="2" bestFit="1" customWidth="1"/>
    <col min="760" max="1007" width="9.140625" style="2"/>
    <col min="1008" max="1008" width="18.42578125" style="2" customWidth="1"/>
    <col min="1009" max="1012" width="9.140625" style="2"/>
    <col min="1013" max="1015" width="9.85546875" style="2" bestFit="1" customWidth="1"/>
    <col min="1016" max="1263" width="9.140625" style="2"/>
    <col min="1264" max="1264" width="18.42578125" style="2" customWidth="1"/>
    <col min="1265" max="1268" width="9.140625" style="2"/>
    <col min="1269" max="1271" width="9.85546875" style="2" bestFit="1" customWidth="1"/>
    <col min="1272" max="1519" width="9.140625" style="2"/>
    <col min="1520" max="1520" width="18.42578125" style="2" customWidth="1"/>
    <col min="1521" max="1524" width="9.140625" style="2"/>
    <col min="1525" max="1527" width="9.85546875" style="2" bestFit="1" customWidth="1"/>
    <col min="1528" max="1775" width="9.140625" style="2"/>
    <col min="1776" max="1776" width="18.42578125" style="2" customWidth="1"/>
    <col min="1777" max="1780" width="9.140625" style="2"/>
    <col min="1781" max="1783" width="9.85546875" style="2" bestFit="1" customWidth="1"/>
    <col min="1784" max="2031" width="9.140625" style="2"/>
    <col min="2032" max="2032" width="18.42578125" style="2" customWidth="1"/>
    <col min="2033" max="2036" width="9.140625" style="2"/>
    <col min="2037" max="2039" width="9.85546875" style="2" bestFit="1" customWidth="1"/>
    <col min="2040" max="2287" width="9.140625" style="2"/>
    <col min="2288" max="2288" width="18.42578125" style="2" customWidth="1"/>
    <col min="2289" max="2292" width="9.140625" style="2"/>
    <col min="2293" max="2295" width="9.85546875" style="2" bestFit="1" customWidth="1"/>
    <col min="2296" max="2543" width="9.140625" style="2"/>
    <col min="2544" max="2544" width="18.42578125" style="2" customWidth="1"/>
    <col min="2545" max="2548" width="9.140625" style="2"/>
    <col min="2549" max="2551" width="9.85546875" style="2" bestFit="1" customWidth="1"/>
    <col min="2552" max="2799" width="9.140625" style="2"/>
    <col min="2800" max="2800" width="18.42578125" style="2" customWidth="1"/>
    <col min="2801" max="2804" width="9.140625" style="2"/>
    <col min="2805" max="2807" width="9.85546875" style="2" bestFit="1" customWidth="1"/>
    <col min="2808" max="3055" width="9.140625" style="2"/>
    <col min="3056" max="3056" width="18.42578125" style="2" customWidth="1"/>
    <col min="3057" max="3060" width="9.140625" style="2"/>
    <col min="3061" max="3063" width="9.85546875" style="2" bestFit="1" customWidth="1"/>
    <col min="3064" max="3311" width="9.140625" style="2"/>
    <col min="3312" max="3312" width="18.42578125" style="2" customWidth="1"/>
    <col min="3313" max="3316" width="9.140625" style="2"/>
    <col min="3317" max="3319" width="9.85546875" style="2" bestFit="1" customWidth="1"/>
    <col min="3320" max="3567" width="9.140625" style="2"/>
    <col min="3568" max="3568" width="18.42578125" style="2" customWidth="1"/>
    <col min="3569" max="3572" width="9.140625" style="2"/>
    <col min="3573" max="3575" width="9.85546875" style="2" bestFit="1" customWidth="1"/>
    <col min="3576" max="3823" width="9.140625" style="2"/>
    <col min="3824" max="3824" width="18.42578125" style="2" customWidth="1"/>
    <col min="3825" max="3828" width="9.140625" style="2"/>
    <col min="3829" max="3831" width="9.85546875" style="2" bestFit="1" customWidth="1"/>
    <col min="3832" max="4079" width="9.140625" style="2"/>
    <col min="4080" max="4080" width="18.42578125" style="2" customWidth="1"/>
    <col min="4081" max="4084" width="9.140625" style="2"/>
    <col min="4085" max="4087" width="9.85546875" style="2" bestFit="1" customWidth="1"/>
    <col min="4088" max="4335" width="9.140625" style="2"/>
    <col min="4336" max="4336" width="18.42578125" style="2" customWidth="1"/>
    <col min="4337" max="4340" width="9.140625" style="2"/>
    <col min="4341" max="4343" width="9.85546875" style="2" bestFit="1" customWidth="1"/>
    <col min="4344" max="4591" width="9.140625" style="2"/>
    <col min="4592" max="4592" width="18.42578125" style="2" customWidth="1"/>
    <col min="4593" max="4596" width="9.140625" style="2"/>
    <col min="4597" max="4599" width="9.85546875" style="2" bestFit="1" customWidth="1"/>
    <col min="4600" max="4847" width="9.140625" style="2"/>
    <col min="4848" max="4848" width="18.42578125" style="2" customWidth="1"/>
    <col min="4849" max="4852" width="9.140625" style="2"/>
    <col min="4853" max="4855" width="9.85546875" style="2" bestFit="1" customWidth="1"/>
    <col min="4856" max="5103" width="9.140625" style="2"/>
    <col min="5104" max="5104" width="18.42578125" style="2" customWidth="1"/>
    <col min="5105" max="5108" width="9.140625" style="2"/>
    <col min="5109" max="5111" width="9.85546875" style="2" bestFit="1" customWidth="1"/>
    <col min="5112" max="5359" width="9.140625" style="2"/>
    <col min="5360" max="5360" width="18.42578125" style="2" customWidth="1"/>
    <col min="5361" max="5364" width="9.140625" style="2"/>
    <col min="5365" max="5367" width="9.85546875" style="2" bestFit="1" customWidth="1"/>
    <col min="5368" max="5615" width="9.140625" style="2"/>
    <col min="5616" max="5616" width="18.42578125" style="2" customWidth="1"/>
    <col min="5617" max="5620" width="9.140625" style="2"/>
    <col min="5621" max="5623" width="9.85546875" style="2" bestFit="1" customWidth="1"/>
    <col min="5624" max="5871" width="9.140625" style="2"/>
    <col min="5872" max="5872" width="18.42578125" style="2" customWidth="1"/>
    <col min="5873" max="5876" width="9.140625" style="2"/>
    <col min="5877" max="5879" width="9.85546875" style="2" bestFit="1" customWidth="1"/>
    <col min="5880" max="6127" width="9.140625" style="2"/>
    <col min="6128" max="6128" width="18.42578125" style="2" customWidth="1"/>
    <col min="6129" max="6132" width="9.140625" style="2"/>
    <col min="6133" max="6135" width="9.85546875" style="2" bestFit="1" customWidth="1"/>
    <col min="6136" max="6383" width="9.140625" style="2"/>
    <col min="6384" max="6384" width="18.42578125" style="2" customWidth="1"/>
    <col min="6385" max="6388" width="9.140625" style="2"/>
    <col min="6389" max="6391" width="9.85546875" style="2" bestFit="1" customWidth="1"/>
    <col min="6392" max="6639" width="9.140625" style="2"/>
    <col min="6640" max="6640" width="18.42578125" style="2" customWidth="1"/>
    <col min="6641" max="6644" width="9.140625" style="2"/>
    <col min="6645" max="6647" width="9.85546875" style="2" bestFit="1" customWidth="1"/>
    <col min="6648" max="6895" width="9.140625" style="2"/>
    <col min="6896" max="6896" width="18.42578125" style="2" customWidth="1"/>
    <col min="6897" max="6900" width="9.140625" style="2"/>
    <col min="6901" max="6903" width="9.85546875" style="2" bestFit="1" customWidth="1"/>
    <col min="6904" max="7151" width="9.140625" style="2"/>
    <col min="7152" max="7152" width="18.42578125" style="2" customWidth="1"/>
    <col min="7153" max="7156" width="9.140625" style="2"/>
    <col min="7157" max="7159" width="9.85546875" style="2" bestFit="1" customWidth="1"/>
    <col min="7160" max="7407" width="9.140625" style="2"/>
    <col min="7408" max="7408" width="18.42578125" style="2" customWidth="1"/>
    <col min="7409" max="7412" width="9.140625" style="2"/>
    <col min="7413" max="7415" width="9.85546875" style="2" bestFit="1" customWidth="1"/>
    <col min="7416" max="7663" width="9.140625" style="2"/>
    <col min="7664" max="7664" width="18.42578125" style="2" customWidth="1"/>
    <col min="7665" max="7668" width="9.140625" style="2"/>
    <col min="7669" max="7671" width="9.85546875" style="2" bestFit="1" customWidth="1"/>
    <col min="7672" max="7919" width="9.140625" style="2"/>
    <col min="7920" max="7920" width="18.42578125" style="2" customWidth="1"/>
    <col min="7921" max="7924" width="9.140625" style="2"/>
    <col min="7925" max="7927" width="9.85546875" style="2" bestFit="1" customWidth="1"/>
    <col min="7928" max="8175" width="9.140625" style="2"/>
    <col min="8176" max="8176" width="18.42578125" style="2" customWidth="1"/>
    <col min="8177" max="8180" width="9.140625" style="2"/>
    <col min="8181" max="8183" width="9.85546875" style="2" bestFit="1" customWidth="1"/>
    <col min="8184" max="8431" width="9.140625" style="2"/>
    <col min="8432" max="8432" width="18.42578125" style="2" customWidth="1"/>
    <col min="8433" max="8436" width="9.140625" style="2"/>
    <col min="8437" max="8439" width="9.85546875" style="2" bestFit="1" customWidth="1"/>
    <col min="8440" max="8687" width="9.140625" style="2"/>
    <col min="8688" max="8688" width="18.42578125" style="2" customWidth="1"/>
    <col min="8689" max="8692" width="9.140625" style="2"/>
    <col min="8693" max="8695" width="9.85546875" style="2" bestFit="1" customWidth="1"/>
    <col min="8696" max="8943" width="9.140625" style="2"/>
    <col min="8944" max="8944" width="18.42578125" style="2" customWidth="1"/>
    <col min="8945" max="8948" width="9.140625" style="2"/>
    <col min="8949" max="8951" width="9.85546875" style="2" bestFit="1" customWidth="1"/>
    <col min="8952" max="9199" width="9.140625" style="2"/>
    <col min="9200" max="9200" width="18.42578125" style="2" customWidth="1"/>
    <col min="9201" max="9204" width="9.140625" style="2"/>
    <col min="9205" max="9207" width="9.85546875" style="2" bestFit="1" customWidth="1"/>
    <col min="9208" max="9455" width="9.140625" style="2"/>
    <col min="9456" max="9456" width="18.42578125" style="2" customWidth="1"/>
    <col min="9457" max="9460" width="9.140625" style="2"/>
    <col min="9461" max="9463" width="9.85546875" style="2" bestFit="1" customWidth="1"/>
    <col min="9464" max="9711" width="9.140625" style="2"/>
    <col min="9712" max="9712" width="18.42578125" style="2" customWidth="1"/>
    <col min="9713" max="9716" width="9.140625" style="2"/>
    <col min="9717" max="9719" width="9.85546875" style="2" bestFit="1" customWidth="1"/>
    <col min="9720" max="9967" width="9.140625" style="2"/>
    <col min="9968" max="9968" width="18.42578125" style="2" customWidth="1"/>
    <col min="9969" max="9972" width="9.140625" style="2"/>
    <col min="9973" max="9975" width="9.85546875" style="2" bestFit="1" customWidth="1"/>
    <col min="9976" max="10223" width="9.140625" style="2"/>
    <col min="10224" max="10224" width="18.42578125" style="2" customWidth="1"/>
    <col min="10225" max="10228" width="9.140625" style="2"/>
    <col min="10229" max="10231" width="9.85546875" style="2" bestFit="1" customWidth="1"/>
    <col min="10232" max="10479" width="9.140625" style="2"/>
    <col min="10480" max="10480" width="18.42578125" style="2" customWidth="1"/>
    <col min="10481" max="10484" width="9.140625" style="2"/>
    <col min="10485" max="10487" width="9.85546875" style="2" bestFit="1" customWidth="1"/>
    <col min="10488" max="10735" width="9.140625" style="2"/>
    <col min="10736" max="10736" width="18.42578125" style="2" customWidth="1"/>
    <col min="10737" max="10740" width="9.140625" style="2"/>
    <col min="10741" max="10743" width="9.85546875" style="2" bestFit="1" customWidth="1"/>
    <col min="10744" max="10991" width="9.140625" style="2"/>
    <col min="10992" max="10992" width="18.42578125" style="2" customWidth="1"/>
    <col min="10993" max="10996" width="9.140625" style="2"/>
    <col min="10997" max="10999" width="9.85546875" style="2" bestFit="1" customWidth="1"/>
    <col min="11000" max="11247" width="9.140625" style="2"/>
    <col min="11248" max="11248" width="18.42578125" style="2" customWidth="1"/>
    <col min="11249" max="11252" width="9.140625" style="2"/>
    <col min="11253" max="11255" width="9.85546875" style="2" bestFit="1" customWidth="1"/>
    <col min="11256" max="11503" width="9.140625" style="2"/>
    <col min="11504" max="11504" width="18.42578125" style="2" customWidth="1"/>
    <col min="11505" max="11508" width="9.140625" style="2"/>
    <col min="11509" max="11511" width="9.85546875" style="2" bestFit="1" customWidth="1"/>
    <col min="11512" max="11759" width="9.140625" style="2"/>
    <col min="11760" max="11760" width="18.42578125" style="2" customWidth="1"/>
    <col min="11761" max="11764" width="9.140625" style="2"/>
    <col min="11765" max="11767" width="9.85546875" style="2" bestFit="1" customWidth="1"/>
    <col min="11768" max="12015" width="9.140625" style="2"/>
    <col min="12016" max="12016" width="18.42578125" style="2" customWidth="1"/>
    <col min="12017" max="12020" width="9.140625" style="2"/>
    <col min="12021" max="12023" width="9.85546875" style="2" bestFit="1" customWidth="1"/>
    <col min="12024" max="12271" width="9.140625" style="2"/>
    <col min="12272" max="12272" width="18.42578125" style="2" customWidth="1"/>
    <col min="12273" max="12276" width="9.140625" style="2"/>
    <col min="12277" max="12279" width="9.85546875" style="2" bestFit="1" customWidth="1"/>
    <col min="12280" max="12527" width="9.140625" style="2"/>
    <col min="12528" max="12528" width="18.42578125" style="2" customWidth="1"/>
    <col min="12529" max="12532" width="9.140625" style="2"/>
    <col min="12533" max="12535" width="9.85546875" style="2" bestFit="1" customWidth="1"/>
    <col min="12536" max="12783" width="9.140625" style="2"/>
    <col min="12784" max="12784" width="18.42578125" style="2" customWidth="1"/>
    <col min="12785" max="12788" width="9.140625" style="2"/>
    <col min="12789" max="12791" width="9.85546875" style="2" bestFit="1" customWidth="1"/>
    <col min="12792" max="13039" width="9.140625" style="2"/>
    <col min="13040" max="13040" width="18.42578125" style="2" customWidth="1"/>
    <col min="13041" max="13044" width="9.140625" style="2"/>
    <col min="13045" max="13047" width="9.85546875" style="2" bestFit="1" customWidth="1"/>
    <col min="13048" max="13295" width="9.140625" style="2"/>
    <col min="13296" max="13296" width="18.42578125" style="2" customWidth="1"/>
    <col min="13297" max="13300" width="9.140625" style="2"/>
    <col min="13301" max="13303" width="9.85546875" style="2" bestFit="1" customWidth="1"/>
    <col min="13304" max="13551" width="9.140625" style="2"/>
    <col min="13552" max="13552" width="18.42578125" style="2" customWidth="1"/>
    <col min="13553" max="13556" width="9.140625" style="2"/>
    <col min="13557" max="13559" width="9.85546875" style="2" bestFit="1" customWidth="1"/>
    <col min="13560" max="13807" width="9.140625" style="2"/>
    <col min="13808" max="13808" width="18.42578125" style="2" customWidth="1"/>
    <col min="13809" max="13812" width="9.140625" style="2"/>
    <col min="13813" max="13815" width="9.85546875" style="2" bestFit="1" customWidth="1"/>
    <col min="13816" max="14063" width="9.140625" style="2"/>
    <col min="14064" max="14064" width="18.42578125" style="2" customWidth="1"/>
    <col min="14065" max="14068" width="9.140625" style="2"/>
    <col min="14069" max="14071" width="9.85546875" style="2" bestFit="1" customWidth="1"/>
    <col min="14072" max="14319" width="9.140625" style="2"/>
    <col min="14320" max="14320" width="18.42578125" style="2" customWidth="1"/>
    <col min="14321" max="14324" width="9.140625" style="2"/>
    <col min="14325" max="14327" width="9.85546875" style="2" bestFit="1" customWidth="1"/>
    <col min="14328" max="14575" width="9.140625" style="2"/>
    <col min="14576" max="14576" width="18.42578125" style="2" customWidth="1"/>
    <col min="14577" max="14580" width="9.140625" style="2"/>
    <col min="14581" max="14583" width="9.85546875" style="2" bestFit="1" customWidth="1"/>
    <col min="14584" max="14831" width="9.140625" style="2"/>
    <col min="14832" max="14832" width="18.42578125" style="2" customWidth="1"/>
    <col min="14833" max="14836" width="9.140625" style="2"/>
    <col min="14837" max="14839" width="9.85546875" style="2" bestFit="1" customWidth="1"/>
    <col min="14840" max="15087" width="9.140625" style="2"/>
    <col min="15088" max="15088" width="18.42578125" style="2" customWidth="1"/>
    <col min="15089" max="15092" width="9.140625" style="2"/>
    <col min="15093" max="15095" width="9.85546875" style="2" bestFit="1" customWidth="1"/>
    <col min="15096" max="15343" width="9.140625" style="2"/>
    <col min="15344" max="15344" width="18.42578125" style="2" customWidth="1"/>
    <col min="15345" max="15348" width="9.140625" style="2"/>
    <col min="15349" max="15351" width="9.85546875" style="2" bestFit="1" customWidth="1"/>
    <col min="15352" max="15599" width="9.140625" style="2"/>
    <col min="15600" max="15600" width="18.42578125" style="2" customWidth="1"/>
    <col min="15601" max="15604" width="9.140625" style="2"/>
    <col min="15605" max="15607" width="9.85546875" style="2" bestFit="1" customWidth="1"/>
    <col min="15608" max="15855" width="9.140625" style="2"/>
    <col min="15856" max="15856" width="18.42578125" style="2" customWidth="1"/>
    <col min="15857" max="15860" width="9.140625" style="2"/>
    <col min="15861" max="15863" width="9.85546875" style="2" bestFit="1" customWidth="1"/>
    <col min="15864" max="16111" width="9.140625" style="2"/>
    <col min="16112" max="16112" width="18.42578125" style="2" customWidth="1"/>
    <col min="16113" max="16116" width="9.140625" style="2"/>
    <col min="16117" max="16119" width="9.85546875" style="2" bestFit="1" customWidth="1"/>
    <col min="16120" max="16384" width="9.140625" style="2"/>
  </cols>
  <sheetData>
    <row r="1" spans="1:29" x14ac:dyDescent="0.2">
      <c r="A1" s="171" t="s">
        <v>364</v>
      </c>
    </row>
    <row r="2" spans="1:29" ht="13.5" thickBot="1" x14ac:dyDescent="0.25">
      <c r="A2" s="4"/>
    </row>
    <row r="3" spans="1:29" ht="13.5" customHeight="1" x14ac:dyDescent="0.25">
      <c r="A3" s="317" t="s">
        <v>31</v>
      </c>
      <c r="B3" s="326" t="s">
        <v>91</v>
      </c>
      <c r="C3" s="326"/>
      <c r="D3" s="326"/>
      <c r="E3" s="326"/>
      <c r="F3" s="328" t="s">
        <v>92</v>
      </c>
      <c r="G3" s="326"/>
      <c r="H3" s="326"/>
      <c r="I3" s="329"/>
      <c r="J3" s="42" t="s">
        <v>93</v>
      </c>
    </row>
    <row r="4" spans="1:29" ht="26.25" thickBot="1" x14ac:dyDescent="0.3">
      <c r="A4" s="325"/>
      <c r="B4" s="327"/>
      <c r="C4" s="327"/>
      <c r="D4" s="327"/>
      <c r="E4" s="327"/>
      <c r="F4" s="330"/>
      <c r="G4" s="327"/>
      <c r="H4" s="327"/>
      <c r="I4" s="331"/>
      <c r="J4" s="16" t="s">
        <v>94</v>
      </c>
    </row>
    <row r="5" spans="1:29" ht="14.25" thickBot="1" x14ac:dyDescent="0.3">
      <c r="A5" s="325"/>
      <c r="B5" s="334">
        <v>2017</v>
      </c>
      <c r="C5" s="334"/>
      <c r="D5" s="334"/>
      <c r="E5" s="167">
        <v>1995</v>
      </c>
      <c r="F5" s="335">
        <v>2017</v>
      </c>
      <c r="G5" s="334"/>
      <c r="H5" s="334"/>
      <c r="I5" s="168">
        <v>1995</v>
      </c>
      <c r="J5" s="170">
        <v>2017</v>
      </c>
    </row>
    <row r="6" spans="1:29" ht="26.25" thickBot="1" x14ac:dyDescent="0.3">
      <c r="A6" s="318"/>
      <c r="B6" s="52" t="s">
        <v>95</v>
      </c>
      <c r="C6" s="10" t="s">
        <v>96</v>
      </c>
      <c r="D6" s="52" t="s">
        <v>97</v>
      </c>
      <c r="E6" s="10" t="s">
        <v>97</v>
      </c>
      <c r="F6" s="61" t="s">
        <v>95</v>
      </c>
      <c r="G6" s="10" t="s">
        <v>96</v>
      </c>
      <c r="H6" s="52" t="s">
        <v>97</v>
      </c>
      <c r="I6" s="49" t="s">
        <v>97</v>
      </c>
      <c r="J6" s="52" t="s">
        <v>97</v>
      </c>
      <c r="L6"/>
      <c r="M6"/>
      <c r="N6"/>
      <c r="O6"/>
      <c r="P6"/>
      <c r="Q6"/>
      <c r="R6"/>
      <c r="S6"/>
      <c r="T6"/>
      <c r="U6"/>
      <c r="V6"/>
    </row>
    <row r="7" spans="1:29" ht="15.75" thickBot="1" x14ac:dyDescent="0.3">
      <c r="A7" s="11" t="s">
        <v>11</v>
      </c>
      <c r="B7" s="163">
        <v>1.2146136518395005</v>
      </c>
      <c r="C7" s="172">
        <v>2.025539306016892</v>
      </c>
      <c r="D7" s="163">
        <v>1.3384821591945477</v>
      </c>
      <c r="E7" s="44">
        <v>1.04</v>
      </c>
      <c r="F7" s="175">
        <v>32.598106822351184</v>
      </c>
      <c r="G7" s="176">
        <v>29.033733129833838</v>
      </c>
      <c r="H7" s="177">
        <v>31.827056849256053</v>
      </c>
      <c r="I7" s="49">
        <v>30.2</v>
      </c>
      <c r="J7" s="177">
        <v>35.39227437034971</v>
      </c>
      <c r="L7"/>
      <c r="M7"/>
      <c r="N7"/>
      <c r="O7"/>
      <c r="P7"/>
      <c r="Q7"/>
      <c r="R7"/>
      <c r="S7"/>
      <c r="T7"/>
      <c r="U7"/>
      <c r="V7"/>
      <c r="W7" s="81"/>
      <c r="X7" s="81"/>
      <c r="Y7" s="81"/>
      <c r="Z7" s="81"/>
      <c r="AA7" s="81"/>
      <c r="AB7" s="81"/>
      <c r="AC7" s="81"/>
    </row>
    <row r="8" spans="1:29" ht="15.75" thickBot="1" x14ac:dyDescent="0.3">
      <c r="A8" s="11" t="s">
        <v>32</v>
      </c>
      <c r="B8" s="163">
        <v>1.2661926853639722</v>
      </c>
      <c r="C8" s="172">
        <v>2.0241744812326097</v>
      </c>
      <c r="D8" s="163">
        <v>1.3500114666276104</v>
      </c>
      <c r="E8" s="44">
        <v>1.1000000000000001</v>
      </c>
      <c r="F8" s="175">
        <v>32.577507754829391</v>
      </c>
      <c r="G8" s="176">
        <v>29.43435048300169</v>
      </c>
      <c r="H8" s="177">
        <v>32.140060113433243</v>
      </c>
      <c r="I8" s="49">
        <v>30</v>
      </c>
      <c r="J8" s="177">
        <v>35.619683300690959</v>
      </c>
      <c r="L8"/>
      <c r="M8"/>
      <c r="N8"/>
      <c r="O8"/>
      <c r="P8"/>
      <c r="Q8"/>
      <c r="R8"/>
      <c r="S8"/>
      <c r="T8"/>
      <c r="U8"/>
      <c r="V8"/>
      <c r="W8" s="81"/>
      <c r="X8" s="81"/>
      <c r="Y8" s="81"/>
      <c r="Z8" s="81"/>
      <c r="AA8" s="81"/>
      <c r="AB8" s="81"/>
      <c r="AC8" s="81"/>
    </row>
    <row r="9" spans="1:29" ht="15.75" thickBot="1" x14ac:dyDescent="0.3">
      <c r="A9" s="11" t="s">
        <v>12</v>
      </c>
      <c r="B9" s="163">
        <v>1.2486023666073374</v>
      </c>
      <c r="C9" s="172">
        <v>2.1343945250927083</v>
      </c>
      <c r="D9" s="163">
        <v>1.394653262777052</v>
      </c>
      <c r="E9" s="44">
        <v>1.07</v>
      </c>
      <c r="F9" s="175">
        <v>32.963089840175549</v>
      </c>
      <c r="G9" s="176">
        <v>29.122929725678681</v>
      </c>
      <c r="H9" s="177">
        <v>32.042788992407949</v>
      </c>
      <c r="I9" s="49">
        <v>30.8</v>
      </c>
      <c r="J9" s="177">
        <v>35.703933806533783</v>
      </c>
      <c r="L9"/>
      <c r="M9"/>
      <c r="N9"/>
      <c r="O9"/>
      <c r="P9"/>
      <c r="Q9"/>
      <c r="R9"/>
      <c r="S9"/>
      <c r="T9"/>
      <c r="U9"/>
      <c r="V9"/>
      <c r="W9" s="81"/>
      <c r="X9" s="81"/>
      <c r="Y9" s="81"/>
      <c r="Z9" s="81"/>
      <c r="AA9" s="81"/>
      <c r="AB9" s="81"/>
      <c r="AC9" s="81"/>
    </row>
    <row r="10" spans="1:29" ht="15.75" thickBot="1" x14ac:dyDescent="0.3">
      <c r="A10" s="12" t="s">
        <v>41</v>
      </c>
      <c r="B10" s="164">
        <v>1.636771151937523</v>
      </c>
      <c r="C10" s="173">
        <v>2.5500398581398906</v>
      </c>
      <c r="D10" s="164">
        <v>1.7398732363550651</v>
      </c>
      <c r="E10" s="45">
        <v>1.39</v>
      </c>
      <c r="F10" s="178">
        <v>32.110062225685439</v>
      </c>
      <c r="G10" s="179">
        <v>29.416168316978617</v>
      </c>
      <c r="H10" s="180">
        <v>31.700839880785736</v>
      </c>
      <c r="I10" s="50">
        <v>30</v>
      </c>
      <c r="J10" s="177">
        <v>35.221834970513392</v>
      </c>
      <c r="L10"/>
      <c r="M10"/>
      <c r="N10"/>
      <c r="O10"/>
      <c r="P10"/>
      <c r="Q10"/>
      <c r="R10"/>
      <c r="S10"/>
      <c r="T10"/>
      <c r="U10"/>
      <c r="V10"/>
      <c r="W10" s="81"/>
      <c r="X10" s="81"/>
      <c r="Y10" s="81"/>
      <c r="Z10" s="81"/>
      <c r="AA10" s="81"/>
      <c r="AB10" s="81"/>
      <c r="AC10" s="81"/>
    </row>
    <row r="11" spans="1:29" ht="15.75" thickBot="1" x14ac:dyDescent="0.3">
      <c r="A11" s="12" t="s">
        <v>13</v>
      </c>
      <c r="B11" s="164">
        <v>1.3876697596238778</v>
      </c>
      <c r="C11" s="173">
        <v>2.2190401658647749</v>
      </c>
      <c r="D11" s="164">
        <v>1.4893061120380764</v>
      </c>
      <c r="E11" s="45">
        <v>1.27</v>
      </c>
      <c r="F11" s="178">
        <v>32.665019967449382</v>
      </c>
      <c r="G11" s="179">
        <v>28.971833388782436</v>
      </c>
      <c r="H11" s="180">
        <v>32.015010479940585</v>
      </c>
      <c r="I11" s="50">
        <v>30.4</v>
      </c>
      <c r="J11" s="180">
        <v>35.76665668936522</v>
      </c>
      <c r="L11"/>
      <c r="M11"/>
      <c r="N11"/>
      <c r="O11"/>
      <c r="P11"/>
      <c r="Q11"/>
      <c r="R11"/>
      <c r="S11"/>
      <c r="T11"/>
      <c r="U11"/>
      <c r="V11"/>
      <c r="W11" s="81"/>
      <c r="X11" s="81"/>
      <c r="Y11" s="81"/>
      <c r="Z11" s="81"/>
      <c r="AA11" s="81"/>
      <c r="AB11" s="81"/>
      <c r="AC11" s="81"/>
    </row>
    <row r="12" spans="1:29" ht="15.75" thickBot="1" x14ac:dyDescent="0.3">
      <c r="A12" s="11" t="s">
        <v>14</v>
      </c>
      <c r="B12" s="163">
        <v>1.5159451772057717</v>
      </c>
      <c r="C12" s="172">
        <v>2.3823881180567259</v>
      </c>
      <c r="D12" s="163">
        <v>1.6166932344604974</v>
      </c>
      <c r="E12" s="44">
        <v>1.34</v>
      </c>
      <c r="F12" s="175">
        <v>32.356550146194962</v>
      </c>
      <c r="G12" s="176">
        <v>29.228529871895539</v>
      </c>
      <c r="H12" s="177">
        <v>31.842590411071804</v>
      </c>
      <c r="I12" s="49">
        <v>30.2</v>
      </c>
      <c r="J12" s="177">
        <v>35.460135658201033</v>
      </c>
      <c r="L12"/>
      <c r="M12"/>
      <c r="N12"/>
      <c r="O12"/>
      <c r="P12"/>
      <c r="Q12"/>
      <c r="R12"/>
      <c r="S12"/>
      <c r="T12"/>
      <c r="U12"/>
      <c r="V12"/>
      <c r="W12" s="81"/>
      <c r="X12" s="81"/>
      <c r="Y12" s="81"/>
      <c r="Z12" s="81"/>
      <c r="AA12" s="81"/>
      <c r="AB12" s="81"/>
      <c r="AC12" s="81"/>
    </row>
    <row r="13" spans="1:29" ht="15.75" thickBot="1" x14ac:dyDescent="0.3">
      <c r="A13" s="11" t="s">
        <v>15</v>
      </c>
      <c r="B13" s="163">
        <v>1.2235723891679384</v>
      </c>
      <c r="C13" s="172">
        <v>2.1002354618516144</v>
      </c>
      <c r="D13" s="163">
        <v>1.3585928423021898</v>
      </c>
      <c r="E13" s="44">
        <v>1.07</v>
      </c>
      <c r="F13" s="175">
        <v>32.975354575611739</v>
      </c>
      <c r="G13" s="176">
        <v>29.071205000480848</v>
      </c>
      <c r="H13" s="177">
        <v>32.106115795150586</v>
      </c>
      <c r="I13" s="49">
        <v>30.6</v>
      </c>
      <c r="J13" s="177">
        <v>35.711542768001898</v>
      </c>
      <c r="L13"/>
      <c r="M13"/>
      <c r="N13"/>
      <c r="O13"/>
      <c r="P13"/>
      <c r="Q13"/>
      <c r="R13"/>
      <c r="S13"/>
      <c r="T13"/>
      <c r="U13"/>
      <c r="V13"/>
      <c r="W13" s="81"/>
      <c r="X13" s="81"/>
      <c r="Y13" s="81"/>
      <c r="Z13" s="81"/>
      <c r="AA13" s="81"/>
      <c r="AB13" s="81"/>
      <c r="AC13" s="81"/>
    </row>
    <row r="14" spans="1:29" ht="15.75" thickBot="1" x14ac:dyDescent="0.3">
      <c r="A14" s="11" t="s">
        <v>16</v>
      </c>
      <c r="B14" s="163">
        <v>1.1852141330275434</v>
      </c>
      <c r="C14" s="172">
        <v>2.0085626300656707</v>
      </c>
      <c r="D14" s="163">
        <v>1.3064524192614799</v>
      </c>
      <c r="E14" s="44">
        <v>0.95</v>
      </c>
      <c r="F14" s="175">
        <v>32.766428307703933</v>
      </c>
      <c r="G14" s="176">
        <v>28.980978432540486</v>
      </c>
      <c r="H14" s="177">
        <v>31.9599262651275</v>
      </c>
      <c r="I14" s="49">
        <v>30.6</v>
      </c>
      <c r="J14" s="177">
        <v>35.501078677226943</v>
      </c>
      <c r="L14"/>
      <c r="M14"/>
      <c r="N14"/>
      <c r="O14"/>
      <c r="P14"/>
      <c r="Q14"/>
      <c r="R14"/>
      <c r="S14"/>
      <c r="T14"/>
      <c r="U14"/>
      <c r="V14"/>
      <c r="W14" s="81"/>
      <c r="X14" s="81"/>
      <c r="Y14" s="81"/>
      <c r="Z14" s="81"/>
      <c r="AA14" s="81"/>
      <c r="AB14" s="81"/>
      <c r="AC14" s="81"/>
    </row>
    <row r="15" spans="1:29" ht="15.75" thickBot="1" x14ac:dyDescent="0.3">
      <c r="A15" s="11" t="s">
        <v>17</v>
      </c>
      <c r="B15" s="163">
        <v>1.1444638294797582</v>
      </c>
      <c r="C15" s="172">
        <v>2.0054008680226705</v>
      </c>
      <c r="D15" s="163">
        <v>1.2755812922400458</v>
      </c>
      <c r="E15" s="44">
        <v>0.94</v>
      </c>
      <c r="F15" s="175">
        <v>33.016619678209324</v>
      </c>
      <c r="G15" s="176">
        <v>28.568519066918462</v>
      </c>
      <c r="H15" s="177">
        <v>32.016854572794223</v>
      </c>
      <c r="I15" s="49">
        <v>30.8</v>
      </c>
      <c r="J15" s="177">
        <v>35.662426474991101</v>
      </c>
      <c r="L15"/>
      <c r="M15"/>
      <c r="N15"/>
      <c r="O15"/>
      <c r="P15"/>
      <c r="Q15"/>
      <c r="R15"/>
      <c r="S15"/>
      <c r="T15"/>
      <c r="U15"/>
      <c r="V15"/>
      <c r="W15" s="81"/>
      <c r="X15" s="81"/>
      <c r="Y15" s="81"/>
      <c r="Z15" s="81"/>
      <c r="AA15" s="81"/>
      <c r="AB15" s="81"/>
      <c r="AC15" s="81"/>
    </row>
    <row r="16" spans="1:29" ht="15.75" thickBot="1" x14ac:dyDescent="0.3">
      <c r="A16" s="11" t="s">
        <v>33</v>
      </c>
      <c r="B16" s="163">
        <v>1.1678607752778747</v>
      </c>
      <c r="C16" s="172">
        <v>2.1108609407377799</v>
      </c>
      <c r="D16" s="163">
        <v>1.354790206362575</v>
      </c>
      <c r="E16" s="44">
        <v>0.97</v>
      </c>
      <c r="F16" s="175">
        <v>32.831030384072967</v>
      </c>
      <c r="G16" s="176">
        <v>29.061262197630125</v>
      </c>
      <c r="H16" s="177">
        <v>31.76022952407698</v>
      </c>
      <c r="I16" s="49">
        <v>30.3</v>
      </c>
      <c r="J16" s="177">
        <v>35.544637636719536</v>
      </c>
      <c r="L16"/>
      <c r="M16"/>
      <c r="N16"/>
      <c r="O16"/>
      <c r="P16"/>
      <c r="Q16"/>
      <c r="R16"/>
      <c r="S16"/>
      <c r="T16"/>
      <c r="U16"/>
      <c r="V16"/>
      <c r="W16" s="81"/>
      <c r="X16" s="81"/>
      <c r="Y16" s="81"/>
      <c r="Z16" s="81"/>
      <c r="AA16" s="81"/>
      <c r="AB16" s="81"/>
      <c r="AC16" s="81"/>
    </row>
    <row r="17" spans="1:29" ht="15.75" thickBot="1" x14ac:dyDescent="0.3">
      <c r="A17" s="11" t="s">
        <v>18</v>
      </c>
      <c r="B17" s="163">
        <v>1.175054861318241</v>
      </c>
      <c r="C17" s="172">
        <v>1.8597897760867339</v>
      </c>
      <c r="D17" s="163">
        <v>1.2842110438697663</v>
      </c>
      <c r="E17" s="44">
        <v>0.99</v>
      </c>
      <c r="F17" s="175">
        <v>33.156840513527008</v>
      </c>
      <c r="G17" s="176">
        <v>28.731289629861326</v>
      </c>
      <c r="H17" s="177">
        <v>32.139573712025644</v>
      </c>
      <c r="I17" s="49">
        <v>30.4</v>
      </c>
      <c r="J17" s="177">
        <v>35.676317471867826</v>
      </c>
      <c r="L17"/>
      <c r="M17"/>
      <c r="N17"/>
      <c r="O17"/>
      <c r="P17"/>
      <c r="Q17"/>
      <c r="R17"/>
      <c r="S17"/>
      <c r="T17"/>
      <c r="U17"/>
      <c r="V17"/>
      <c r="W17" s="81"/>
      <c r="X17" s="81"/>
      <c r="Y17" s="81"/>
      <c r="Z17" s="81"/>
      <c r="AA17" s="81"/>
      <c r="AB17" s="81"/>
      <c r="AC17" s="81"/>
    </row>
    <row r="18" spans="1:29" ht="15.75" thickBot="1" x14ac:dyDescent="0.3">
      <c r="A18" s="11" t="s">
        <v>19</v>
      </c>
      <c r="B18" s="163">
        <v>1.1647474614225635</v>
      </c>
      <c r="C18" s="172">
        <v>1.6451969449430999</v>
      </c>
      <c r="D18" s="163">
        <v>1.2380875150495723</v>
      </c>
      <c r="E18" s="44">
        <v>1.08</v>
      </c>
      <c r="F18" s="175">
        <v>32.746906643721196</v>
      </c>
      <c r="G18" s="176">
        <v>29.002302664397583</v>
      </c>
      <c r="H18" s="177">
        <v>31.958642476728553</v>
      </c>
      <c r="I18" s="49">
        <v>30.1</v>
      </c>
      <c r="J18" s="177">
        <v>35.586789273483582</v>
      </c>
      <c r="L18"/>
      <c r="M18"/>
      <c r="N18"/>
      <c r="O18"/>
      <c r="P18"/>
      <c r="Q18"/>
      <c r="R18"/>
      <c r="S18"/>
      <c r="T18"/>
      <c r="U18"/>
      <c r="V18"/>
      <c r="W18" s="81"/>
      <c r="X18" s="81"/>
      <c r="Y18" s="81"/>
      <c r="Z18" s="81"/>
      <c r="AA18" s="81"/>
      <c r="AB18" s="81"/>
      <c r="AC18" s="81"/>
    </row>
    <row r="19" spans="1:29" ht="15.75" thickBot="1" x14ac:dyDescent="0.3">
      <c r="A19" s="11" t="s">
        <v>20</v>
      </c>
      <c r="B19" s="163">
        <v>1.1616457646577238</v>
      </c>
      <c r="C19" s="172">
        <v>1.8756383422434115</v>
      </c>
      <c r="D19" s="163">
        <v>1.2526404954096968</v>
      </c>
      <c r="E19" s="44">
        <v>1.1100000000000001</v>
      </c>
      <c r="F19" s="175">
        <v>32.936083402878694</v>
      </c>
      <c r="G19" s="176">
        <v>28.710833982521546</v>
      </c>
      <c r="H19" s="177">
        <v>32.141450997676614</v>
      </c>
      <c r="I19" s="49">
        <v>30.3</v>
      </c>
      <c r="J19" s="177">
        <v>35.785277918654373</v>
      </c>
      <c r="L19"/>
      <c r="M19"/>
      <c r="N19"/>
      <c r="O19"/>
      <c r="P19"/>
      <c r="Q19"/>
      <c r="R19"/>
      <c r="S19"/>
      <c r="T19"/>
      <c r="U19"/>
      <c r="V19"/>
      <c r="W19" s="81"/>
      <c r="X19" s="81"/>
      <c r="Y19" s="81"/>
      <c r="Z19" s="81"/>
      <c r="AA19" s="81"/>
      <c r="AB19" s="81"/>
      <c r="AC19" s="81"/>
    </row>
    <row r="20" spans="1:29" ht="15.75" thickBot="1" x14ac:dyDescent="0.3">
      <c r="A20" s="11" t="s">
        <v>21</v>
      </c>
      <c r="B20" s="163">
        <v>1.2324596189112049</v>
      </c>
      <c r="C20" s="172">
        <v>1.6102174518335464</v>
      </c>
      <c r="D20" s="163">
        <v>1.2655141340615099</v>
      </c>
      <c r="E20" s="44">
        <v>1.1100000000000001</v>
      </c>
      <c r="F20" s="175">
        <v>33.1522146396957</v>
      </c>
      <c r="G20" s="176">
        <v>28.905809401428332</v>
      </c>
      <c r="H20" s="177">
        <v>32.419512822246723</v>
      </c>
      <c r="I20" s="49">
        <v>30.4</v>
      </c>
      <c r="J20" s="177">
        <v>35.848511940032338</v>
      </c>
      <c r="L20"/>
      <c r="M20"/>
      <c r="N20"/>
      <c r="O20"/>
      <c r="P20"/>
      <c r="Q20"/>
      <c r="R20"/>
      <c r="S20"/>
      <c r="T20"/>
      <c r="U20"/>
      <c r="V20"/>
      <c r="W20" s="81"/>
      <c r="X20" s="81"/>
      <c r="Y20" s="81"/>
      <c r="Z20" s="81"/>
      <c r="AA20" s="81"/>
      <c r="AB20" s="81"/>
      <c r="AC20" s="81"/>
    </row>
    <row r="21" spans="1:29" ht="15.75" thickBot="1" x14ac:dyDescent="0.3">
      <c r="A21" s="11" t="s">
        <v>22</v>
      </c>
      <c r="B21" s="163">
        <v>1.1805898542667874</v>
      </c>
      <c r="C21" s="172">
        <v>1.8815987449427594</v>
      </c>
      <c r="D21" s="163">
        <v>1.2428993961054788</v>
      </c>
      <c r="E21" s="44">
        <v>1.19</v>
      </c>
      <c r="F21" s="175">
        <v>32.792141407218303</v>
      </c>
      <c r="G21" s="176">
        <v>28.645055529572375</v>
      </c>
      <c r="H21" s="177">
        <v>32.228344142168375</v>
      </c>
      <c r="I21" s="49">
        <v>30</v>
      </c>
      <c r="J21" s="177">
        <v>35.673908054856859</v>
      </c>
      <c r="L21"/>
      <c r="M21"/>
      <c r="N21"/>
      <c r="O21"/>
      <c r="P21"/>
      <c r="Q21"/>
      <c r="R21"/>
      <c r="S21"/>
      <c r="T21"/>
      <c r="U21"/>
      <c r="V21"/>
      <c r="W21" s="81"/>
      <c r="X21" s="81"/>
      <c r="Y21" s="81"/>
      <c r="Z21" s="81"/>
      <c r="AA21" s="81"/>
      <c r="AB21" s="81"/>
      <c r="AC21" s="81"/>
    </row>
    <row r="22" spans="1:29" ht="15.75" thickBot="1" x14ac:dyDescent="0.3">
      <c r="A22" s="11" t="s">
        <v>23</v>
      </c>
      <c r="B22" s="163">
        <v>1.1564311468822308</v>
      </c>
      <c r="C22" s="172">
        <v>1.8790418027427527</v>
      </c>
      <c r="D22" s="163">
        <v>1.1902870127815446</v>
      </c>
      <c r="E22" s="44">
        <v>1.22</v>
      </c>
      <c r="F22" s="175">
        <v>33.079907253589603</v>
      </c>
      <c r="G22" s="176">
        <v>27.037842393502466</v>
      </c>
      <c r="H22" s="177">
        <v>32.58835966650031</v>
      </c>
      <c r="I22" s="49">
        <v>29.4</v>
      </c>
      <c r="J22" s="177">
        <v>36.259629644976627</v>
      </c>
      <c r="L22"/>
      <c r="M22"/>
      <c r="N22"/>
      <c r="O22"/>
      <c r="P22"/>
      <c r="Q22"/>
      <c r="R22"/>
      <c r="S22"/>
      <c r="T22"/>
      <c r="U22"/>
      <c r="V22"/>
      <c r="W22" s="81"/>
      <c r="X22" s="81"/>
      <c r="Y22" s="81"/>
      <c r="Z22" s="81"/>
      <c r="AA22" s="81"/>
      <c r="AB22" s="81"/>
      <c r="AC22" s="81"/>
    </row>
    <row r="23" spans="1:29" ht="15.75" thickBot="1" x14ac:dyDescent="0.3">
      <c r="A23" s="11" t="s">
        <v>24</v>
      </c>
      <c r="B23" s="163">
        <v>1.3316920338879474</v>
      </c>
      <c r="C23" s="172">
        <v>1.8266498700223155</v>
      </c>
      <c r="D23" s="163">
        <v>1.346077156567725</v>
      </c>
      <c r="E23" s="44">
        <v>1.52</v>
      </c>
      <c r="F23" s="175">
        <v>31.612913810920588</v>
      </c>
      <c r="G23" s="176">
        <v>28.616495791771474</v>
      </c>
      <c r="H23" s="177">
        <v>31.459376895525626</v>
      </c>
      <c r="I23" s="49">
        <v>28.9</v>
      </c>
      <c r="J23" s="177">
        <v>34.780841199879099</v>
      </c>
      <c r="L23"/>
      <c r="M23"/>
      <c r="N23"/>
      <c r="O23"/>
      <c r="P23"/>
      <c r="Q23"/>
      <c r="R23"/>
      <c r="S23"/>
      <c r="T23"/>
      <c r="U23"/>
      <c r="V23"/>
      <c r="W23" s="81"/>
      <c r="X23" s="81"/>
      <c r="Y23" s="81"/>
      <c r="Z23" s="81"/>
      <c r="AA23" s="81"/>
      <c r="AB23" s="81"/>
      <c r="AC23" s="81"/>
    </row>
    <row r="24" spans="1:29" ht="15.75" thickBot="1" x14ac:dyDescent="0.3">
      <c r="A24" s="11" t="s">
        <v>25</v>
      </c>
      <c r="B24" s="163">
        <v>1.2107240857627084</v>
      </c>
      <c r="C24" s="172">
        <v>1.9405439389418782</v>
      </c>
      <c r="D24" s="163">
        <v>1.2362106694378547</v>
      </c>
      <c r="E24" s="44">
        <v>1.38</v>
      </c>
      <c r="F24" s="175">
        <v>32.052441430658391</v>
      </c>
      <c r="G24" s="176">
        <v>28.012129100047463</v>
      </c>
      <c r="H24" s="177">
        <v>31.821935429234909</v>
      </c>
      <c r="I24" s="49">
        <v>29.1</v>
      </c>
      <c r="J24" s="177">
        <v>35.21624552025412</v>
      </c>
      <c r="L24"/>
      <c r="M24"/>
      <c r="N24"/>
      <c r="O24"/>
      <c r="P24"/>
      <c r="Q24"/>
      <c r="R24"/>
      <c r="S24"/>
      <c r="T24"/>
      <c r="U24"/>
      <c r="V24"/>
      <c r="W24" s="81"/>
      <c r="X24" s="81"/>
      <c r="Y24" s="81"/>
      <c r="Z24" s="81"/>
      <c r="AA24" s="81"/>
      <c r="AB24" s="81"/>
      <c r="AC24" s="81"/>
    </row>
    <row r="25" spans="1:29" ht="15.75" thickBot="1" x14ac:dyDescent="0.3">
      <c r="A25" s="11" t="s">
        <v>26</v>
      </c>
      <c r="B25" s="163">
        <v>1.154703033786483</v>
      </c>
      <c r="C25" s="172">
        <v>1.9100602585768256</v>
      </c>
      <c r="D25" s="163">
        <v>1.189852774502796</v>
      </c>
      <c r="E25" s="44">
        <v>1.31</v>
      </c>
      <c r="F25" s="175">
        <v>33.130546781394443</v>
      </c>
      <c r="G25" s="176">
        <v>28.164341242483307</v>
      </c>
      <c r="H25" s="177">
        <v>32.74707931228172</v>
      </c>
      <c r="I25" s="49">
        <v>29.6</v>
      </c>
      <c r="J25" s="177">
        <v>36.465585119503743</v>
      </c>
      <c r="L25"/>
      <c r="M25"/>
      <c r="N25"/>
      <c r="O25"/>
      <c r="P25"/>
      <c r="Q25"/>
      <c r="R25"/>
      <c r="S25"/>
      <c r="T25"/>
      <c r="U25"/>
      <c r="V25"/>
      <c r="W25" s="81"/>
      <c r="X25" s="81"/>
      <c r="Y25" s="81"/>
      <c r="Z25" s="81"/>
      <c r="AA25" s="81"/>
      <c r="AB25" s="81"/>
      <c r="AC25" s="81"/>
    </row>
    <row r="26" spans="1:29" ht="15.75" thickBot="1" x14ac:dyDescent="0.3">
      <c r="A26" s="11" t="s">
        <v>27</v>
      </c>
      <c r="B26" s="163">
        <v>1.2537415898568276</v>
      </c>
      <c r="C26" s="172">
        <v>1.7741525840721928</v>
      </c>
      <c r="D26" s="163">
        <v>1.2799970365211244</v>
      </c>
      <c r="E26" s="44">
        <v>1.4</v>
      </c>
      <c r="F26" s="175">
        <v>31.948037751901385</v>
      </c>
      <c r="G26" s="176">
        <v>28.165010938010475</v>
      </c>
      <c r="H26" s="177">
        <v>31.633909580206954</v>
      </c>
      <c r="I26" s="49">
        <v>28.9</v>
      </c>
      <c r="J26" s="177">
        <v>35.500780554441086</v>
      </c>
      <c r="L26"/>
      <c r="M26"/>
      <c r="N26"/>
      <c r="O26"/>
      <c r="P26"/>
      <c r="Q26"/>
      <c r="R26"/>
      <c r="S26"/>
      <c r="T26"/>
      <c r="U26"/>
      <c r="V26"/>
      <c r="W26" s="81"/>
      <c r="X26" s="81"/>
      <c r="Y26" s="81"/>
      <c r="Z26" s="81"/>
      <c r="AA26" s="81"/>
      <c r="AB26" s="81"/>
      <c r="AC26" s="81"/>
    </row>
    <row r="27" spans="1:29" ht="15.75" thickBot="1" x14ac:dyDescent="0.3">
      <c r="A27" s="11" t="s">
        <v>28</v>
      </c>
      <c r="B27" s="163">
        <v>1.3151472569642515</v>
      </c>
      <c r="C27" s="172">
        <v>2.1277368015631257</v>
      </c>
      <c r="D27" s="163">
        <v>1.3460064075452707</v>
      </c>
      <c r="E27" s="44">
        <v>1.49</v>
      </c>
      <c r="F27" s="175">
        <v>31.271113665524631</v>
      </c>
      <c r="G27" s="176">
        <v>28.009648248914349</v>
      </c>
      <c r="H27" s="177">
        <v>31.07833914871409</v>
      </c>
      <c r="I27" s="49">
        <v>28.6</v>
      </c>
      <c r="J27" s="177">
        <v>34.674562203027733</v>
      </c>
      <c r="L27"/>
      <c r="M27"/>
      <c r="N27"/>
      <c r="O27"/>
      <c r="P27"/>
      <c r="Q27"/>
      <c r="R27"/>
      <c r="S27"/>
      <c r="T27"/>
      <c r="U27"/>
      <c r="V27"/>
      <c r="W27" s="81"/>
      <c r="X27" s="81"/>
      <c r="Y27" s="81"/>
      <c r="Z27" s="81"/>
      <c r="AA27" s="81"/>
      <c r="AB27" s="81"/>
      <c r="AC27" s="81"/>
    </row>
    <row r="28" spans="1:29" ht="15.75" thickBot="1" x14ac:dyDescent="0.3">
      <c r="A28" s="11" t="s">
        <v>29</v>
      </c>
      <c r="B28" s="163">
        <v>1.0403539975813165</v>
      </c>
      <c r="C28" s="172">
        <v>1.7015986628662014</v>
      </c>
      <c r="D28" s="163">
        <v>1.0646441034808729</v>
      </c>
      <c r="E28" s="44">
        <v>1.06</v>
      </c>
      <c r="F28" s="175">
        <v>32.776248338677156</v>
      </c>
      <c r="G28" s="176">
        <v>28.430163065183013</v>
      </c>
      <c r="H28" s="177">
        <v>32.512059692564115</v>
      </c>
      <c r="I28" s="49">
        <v>30.5</v>
      </c>
      <c r="J28" s="177">
        <v>36.240542095305067</v>
      </c>
      <c r="L28"/>
      <c r="M28"/>
      <c r="N28"/>
      <c r="O28"/>
      <c r="P28"/>
      <c r="Q28"/>
      <c r="R28"/>
      <c r="S28"/>
      <c r="T28"/>
      <c r="U28"/>
      <c r="V28"/>
      <c r="W28" s="81"/>
      <c r="X28" s="81"/>
      <c r="Y28" s="81"/>
      <c r="Z28" s="81"/>
      <c r="AA28" s="81"/>
      <c r="AB28" s="81"/>
      <c r="AC28" s="81"/>
    </row>
    <row r="29" spans="1:29" ht="15.75" thickBot="1" x14ac:dyDescent="0.3">
      <c r="A29" s="88" t="s">
        <v>34</v>
      </c>
      <c r="B29" s="165">
        <v>1.2307954498328932</v>
      </c>
      <c r="C29" s="174">
        <v>2.0963231825840984</v>
      </c>
      <c r="D29" s="165">
        <v>1.3694374487827119</v>
      </c>
      <c r="E29" s="43">
        <v>1.05</v>
      </c>
      <c r="F29" s="181">
        <v>32.868049156176568</v>
      </c>
      <c r="G29" s="182">
        <v>29.062124594269118</v>
      </c>
      <c r="H29" s="183">
        <v>31.98675662337866</v>
      </c>
      <c r="I29" s="89">
        <v>30.7</v>
      </c>
      <c r="J29" s="183">
        <v>35.619406074125251</v>
      </c>
      <c r="L29"/>
      <c r="M29"/>
      <c r="N29"/>
      <c r="O29"/>
      <c r="P29"/>
      <c r="Q29"/>
      <c r="R29"/>
      <c r="S29"/>
      <c r="T29"/>
      <c r="U29"/>
      <c r="V29"/>
      <c r="W29" s="81"/>
      <c r="X29" s="81"/>
      <c r="Y29" s="81"/>
      <c r="Z29" s="81"/>
      <c r="AA29" s="81"/>
      <c r="AB29" s="81"/>
      <c r="AC29" s="81"/>
    </row>
    <row r="30" spans="1:29" ht="15.75" thickBot="1" x14ac:dyDescent="0.3">
      <c r="A30" s="88" t="s">
        <v>35</v>
      </c>
      <c r="B30" s="165">
        <v>1.2290960642703601</v>
      </c>
      <c r="C30" s="174">
        <v>2.1196544147727012</v>
      </c>
      <c r="D30" s="165">
        <v>1.3762461273009949</v>
      </c>
      <c r="E30" s="43">
        <v>1.05</v>
      </c>
      <c r="F30" s="181">
        <v>32.818871099585166</v>
      </c>
      <c r="G30" s="182">
        <v>29.073548156126698</v>
      </c>
      <c r="H30" s="183">
        <v>31.931644277539398</v>
      </c>
      <c r="I30" s="89">
        <v>30.5</v>
      </c>
      <c r="J30" s="183">
        <v>35.592364436062709</v>
      </c>
      <c r="L30"/>
      <c r="M30"/>
      <c r="N30"/>
      <c r="O30"/>
      <c r="P30"/>
      <c r="Q30"/>
      <c r="R30"/>
      <c r="S30"/>
      <c r="T30"/>
      <c r="U30"/>
      <c r="V30"/>
      <c r="W30" s="81"/>
      <c r="X30" s="81"/>
      <c r="Y30" s="81"/>
      <c r="Z30" s="81"/>
      <c r="AA30" s="81"/>
      <c r="AB30" s="81"/>
      <c r="AC30" s="81"/>
    </row>
    <row r="31" spans="1:29" ht="15.75" thickBot="1" x14ac:dyDescent="0.3">
      <c r="A31" s="88" t="s">
        <v>36</v>
      </c>
      <c r="B31" s="165">
        <v>1.2017949088011386</v>
      </c>
      <c r="C31" s="174">
        <v>1.7245003007048372</v>
      </c>
      <c r="D31" s="165">
        <v>1.2674701441703558</v>
      </c>
      <c r="E31" s="43">
        <v>1.07</v>
      </c>
      <c r="F31" s="181">
        <v>33.097082797499979</v>
      </c>
      <c r="G31" s="182">
        <v>28.809444019227232</v>
      </c>
      <c r="H31" s="183">
        <v>32.269321772674445</v>
      </c>
      <c r="I31" s="89">
        <v>30.4</v>
      </c>
      <c r="J31" s="183">
        <v>35.770417138852864</v>
      </c>
      <c r="L31"/>
      <c r="M31"/>
      <c r="N31"/>
      <c r="O31"/>
      <c r="P31"/>
      <c r="Q31"/>
      <c r="R31"/>
      <c r="S31"/>
      <c r="T31"/>
      <c r="U31"/>
      <c r="V31"/>
      <c r="W31" s="81"/>
      <c r="X31" s="81"/>
      <c r="Y31" s="81"/>
      <c r="Z31" s="81"/>
      <c r="AA31" s="81"/>
      <c r="AB31" s="81"/>
      <c r="AC31" s="81"/>
    </row>
    <row r="32" spans="1:29" ht="15.75" thickBot="1" x14ac:dyDescent="0.3">
      <c r="A32" s="88" t="s">
        <v>37</v>
      </c>
      <c r="B32" s="165">
        <v>1.2651486227918745</v>
      </c>
      <c r="C32" s="174">
        <v>1.8585252961566332</v>
      </c>
      <c r="D32" s="165">
        <v>1.2886999785941284</v>
      </c>
      <c r="E32" s="43">
        <v>1.42</v>
      </c>
      <c r="F32" s="181">
        <v>31.943114134294127</v>
      </c>
      <c r="G32" s="182">
        <v>28.346532508946964</v>
      </c>
      <c r="H32" s="183">
        <v>31.70846752925053</v>
      </c>
      <c r="I32" s="89">
        <v>29</v>
      </c>
      <c r="J32" s="183">
        <v>35.15329066433209</v>
      </c>
      <c r="L32"/>
      <c r="M32"/>
      <c r="N32"/>
      <c r="O32"/>
      <c r="P32"/>
      <c r="Q32"/>
      <c r="R32"/>
      <c r="S32"/>
      <c r="T32"/>
      <c r="U32"/>
      <c r="V32"/>
      <c r="W32" s="81"/>
      <c r="X32" s="81"/>
      <c r="Y32" s="81"/>
      <c r="Z32" s="81"/>
      <c r="AA32" s="81"/>
      <c r="AB32" s="81"/>
      <c r="AC32" s="81"/>
    </row>
    <row r="33" spans="1:33" ht="15.75" thickBot="1" x14ac:dyDescent="0.3">
      <c r="A33" s="88" t="s">
        <v>38</v>
      </c>
      <c r="B33" s="165">
        <v>1.2564673645669311</v>
      </c>
      <c r="C33" s="174">
        <v>2.039365990343228</v>
      </c>
      <c r="D33" s="165">
        <v>1.2860509928688477</v>
      </c>
      <c r="E33" s="43">
        <v>1.4</v>
      </c>
      <c r="F33" s="181">
        <v>31.540964307036628</v>
      </c>
      <c r="G33" s="182">
        <v>28.069785853551164</v>
      </c>
      <c r="H33" s="183">
        <v>31.333511017021628</v>
      </c>
      <c r="I33" s="89">
        <v>29.1</v>
      </c>
      <c r="J33" s="183">
        <v>34.93821182773663</v>
      </c>
      <c r="L33"/>
      <c r="M33"/>
      <c r="N33"/>
      <c r="O33"/>
      <c r="P33"/>
      <c r="Q33"/>
      <c r="R33"/>
      <c r="S33"/>
      <c r="T33"/>
      <c r="U33"/>
      <c r="V33"/>
      <c r="W33" s="81"/>
      <c r="X33" s="81"/>
      <c r="Y33" s="81"/>
      <c r="Z33" s="81"/>
      <c r="AA33" s="81"/>
      <c r="AB33" s="81"/>
      <c r="AC33" s="81"/>
    </row>
    <row r="34" spans="1:33" ht="15.75" thickBot="1" x14ac:dyDescent="0.3">
      <c r="A34" s="20" t="s">
        <v>30</v>
      </c>
      <c r="B34" s="166">
        <v>1.2408033273799195</v>
      </c>
      <c r="C34" s="166">
        <v>1.9794798919008558</v>
      </c>
      <c r="D34" s="166">
        <v>1.321948091046125</v>
      </c>
      <c r="E34" s="68">
        <v>1.19</v>
      </c>
      <c r="F34" s="184">
        <v>32.465794673086691</v>
      </c>
      <c r="G34" s="184">
        <v>28.87553482231711</v>
      </c>
      <c r="H34" s="184">
        <v>31.889424938324943</v>
      </c>
      <c r="I34" s="41">
        <v>29.8</v>
      </c>
      <c r="J34" s="184">
        <v>35.44635437943478</v>
      </c>
      <c r="L34"/>
      <c r="M34"/>
      <c r="N34"/>
      <c r="O34"/>
      <c r="P34"/>
      <c r="Q34"/>
      <c r="R34"/>
      <c r="S34"/>
      <c r="T34"/>
      <c r="U34"/>
      <c r="V34"/>
      <c r="W34" s="81"/>
      <c r="X34" s="81"/>
      <c r="Y34" s="81"/>
      <c r="Z34" s="81"/>
      <c r="AA34" s="81"/>
      <c r="AB34" s="81"/>
      <c r="AC34" s="81"/>
    </row>
    <row r="35" spans="1:33" x14ac:dyDescent="0.2">
      <c r="F35" s="22"/>
      <c r="N35" s="22"/>
      <c r="O35" s="22"/>
      <c r="P35" s="22"/>
      <c r="T35" s="81"/>
      <c r="U35" s="81"/>
    </row>
    <row r="36" spans="1:33" x14ac:dyDescent="0.2">
      <c r="F36" s="22"/>
    </row>
    <row r="37" spans="1:33" s="4" customFormat="1" x14ac:dyDescent="0.2">
      <c r="F37" s="125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159"/>
      <c r="X37" s="159"/>
      <c r="Y37" s="159"/>
      <c r="AA37" s="159"/>
      <c r="AB37" s="159"/>
      <c r="AC37" s="159"/>
      <c r="AF37" s="159"/>
    </row>
    <row r="38" spans="1:33" s="4" customFormat="1" x14ac:dyDescent="0.2">
      <c r="F38" s="125"/>
      <c r="G38" s="125"/>
      <c r="W38" s="159"/>
      <c r="X38" s="159"/>
      <c r="Y38" s="159"/>
      <c r="AA38" s="159"/>
      <c r="AB38" s="159"/>
      <c r="AC38" s="159"/>
      <c r="AF38" s="159"/>
    </row>
    <row r="39" spans="1:33" s="4" customFormat="1" x14ac:dyDescent="0.2">
      <c r="F39" s="125"/>
      <c r="W39" s="159"/>
      <c r="X39" s="159"/>
      <c r="Y39" s="159"/>
      <c r="AA39" s="159"/>
      <c r="AB39" s="159"/>
      <c r="AC39" s="159"/>
      <c r="AF39" s="159"/>
    </row>
    <row r="40" spans="1:33" s="4" customFormat="1" x14ac:dyDescent="0.2">
      <c r="F40" s="125"/>
      <c r="W40" s="159"/>
      <c r="X40" s="159"/>
      <c r="Y40" s="159"/>
      <c r="AA40" s="159"/>
      <c r="AB40" s="159"/>
      <c r="AC40" s="159"/>
      <c r="AF40" s="159"/>
    </row>
    <row r="41" spans="1:33" s="4" customFormat="1" x14ac:dyDescent="0.2">
      <c r="F41" s="125"/>
      <c r="W41" s="159"/>
      <c r="X41" s="159"/>
      <c r="Y41" s="159"/>
      <c r="AA41" s="159"/>
      <c r="AB41" s="159"/>
      <c r="AC41" s="159"/>
      <c r="AF41" s="159"/>
    </row>
    <row r="42" spans="1:33" s="4" customFormat="1" ht="13.5" thickBot="1" x14ac:dyDescent="0.25">
      <c r="W42" s="159"/>
      <c r="X42" s="159"/>
      <c r="Y42" s="159"/>
      <c r="AA42" s="159"/>
      <c r="AB42" s="159"/>
      <c r="AC42" s="159"/>
      <c r="AF42" s="159"/>
    </row>
    <row r="43" spans="1:33" s="4" customFormat="1" ht="13.5" customHeight="1" x14ac:dyDescent="0.25">
      <c r="A43" s="317" t="s">
        <v>31</v>
      </c>
      <c r="B43" s="326" t="s">
        <v>91</v>
      </c>
      <c r="C43" s="326"/>
      <c r="D43" s="326"/>
      <c r="E43" s="326"/>
      <c r="F43" s="328" t="s">
        <v>92</v>
      </c>
      <c r="G43" s="326"/>
      <c r="H43" s="326"/>
      <c r="I43" s="329"/>
      <c r="J43" s="42" t="s">
        <v>93</v>
      </c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159"/>
      <c r="X43" s="159"/>
      <c r="Y43" s="159"/>
      <c r="AA43" s="159"/>
      <c r="AB43" s="159"/>
      <c r="AC43" s="159"/>
      <c r="AF43" s="159"/>
    </row>
    <row r="44" spans="1:33" s="4" customFormat="1" ht="26.25" thickBot="1" x14ac:dyDescent="0.3">
      <c r="A44" s="325"/>
      <c r="B44" s="327"/>
      <c r="C44" s="327"/>
      <c r="D44" s="327"/>
      <c r="E44" s="327"/>
      <c r="F44" s="330"/>
      <c r="G44" s="327"/>
      <c r="H44" s="327"/>
      <c r="I44" s="331"/>
      <c r="J44" s="16" t="s">
        <v>94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159"/>
      <c r="X44" s="159"/>
      <c r="Y44" s="159"/>
      <c r="AA44" s="159"/>
      <c r="AB44" s="159"/>
      <c r="AC44" s="159"/>
      <c r="AE44" s="187" t="s">
        <v>287</v>
      </c>
      <c r="AF44" s="159"/>
    </row>
    <row r="45" spans="1:33" s="4" customFormat="1" ht="14.25" thickBot="1" x14ac:dyDescent="0.3">
      <c r="A45" s="325"/>
      <c r="B45" s="332">
        <v>2016</v>
      </c>
      <c r="C45" s="332"/>
      <c r="D45" s="332"/>
      <c r="E45" s="167">
        <v>1995</v>
      </c>
      <c r="F45" s="333">
        <v>2016</v>
      </c>
      <c r="G45" s="332"/>
      <c r="H45" s="332"/>
      <c r="I45" s="168">
        <v>1995</v>
      </c>
      <c r="J45" s="169">
        <v>2016</v>
      </c>
      <c r="K45" s="2"/>
      <c r="L45" s="2">
        <v>2017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324" t="s">
        <v>285</v>
      </c>
      <c r="X45" s="324"/>
      <c r="Y45" s="324"/>
      <c r="AA45" s="324" t="s">
        <v>285</v>
      </c>
      <c r="AB45" s="324"/>
      <c r="AC45" s="324"/>
      <c r="AE45" s="324" t="s">
        <v>285</v>
      </c>
      <c r="AF45" s="324"/>
      <c r="AG45" s="324"/>
    </row>
    <row r="46" spans="1:33" s="4" customFormat="1" ht="26.25" thickBot="1" x14ac:dyDescent="0.3">
      <c r="A46" s="318"/>
      <c r="B46" s="52" t="s">
        <v>95</v>
      </c>
      <c r="C46" s="10" t="s">
        <v>96</v>
      </c>
      <c r="D46" s="52" t="s">
        <v>97</v>
      </c>
      <c r="E46" s="10" t="s">
        <v>97</v>
      </c>
      <c r="F46" s="61" t="s">
        <v>95</v>
      </c>
      <c r="G46" s="10" t="s">
        <v>96</v>
      </c>
      <c r="H46" s="52" t="s">
        <v>97</v>
      </c>
      <c r="I46" s="49" t="s">
        <v>97</v>
      </c>
      <c r="J46" s="52" t="s">
        <v>97</v>
      </c>
      <c r="K46" s="2"/>
      <c r="L46" t="s">
        <v>4</v>
      </c>
      <c r="M46" t="s">
        <v>5</v>
      </c>
      <c r="N46" t="s">
        <v>219</v>
      </c>
      <c r="O46" t="s">
        <v>220</v>
      </c>
      <c r="P46" t="s">
        <v>6</v>
      </c>
      <c r="Q46" t="s">
        <v>223</v>
      </c>
      <c r="R46" t="s">
        <v>222</v>
      </c>
      <c r="S46" t="s">
        <v>221</v>
      </c>
      <c r="T46" t="s">
        <v>226</v>
      </c>
      <c r="U46" t="s">
        <v>225</v>
      </c>
      <c r="V46" t="s">
        <v>224</v>
      </c>
      <c r="W46" s="78" t="s">
        <v>223</v>
      </c>
      <c r="X46" s="78" t="s">
        <v>222</v>
      </c>
      <c r="Y46" s="78" t="s">
        <v>221</v>
      </c>
      <c r="AA46" s="78" t="s">
        <v>226</v>
      </c>
      <c r="AB46" s="78" t="s">
        <v>225</v>
      </c>
      <c r="AC46" s="78" t="s">
        <v>224</v>
      </c>
      <c r="AE46" t="s">
        <v>286</v>
      </c>
      <c r="AF46" s="159"/>
    </row>
    <row r="47" spans="1:33" s="4" customFormat="1" ht="15.75" thickBot="1" x14ac:dyDescent="0.3">
      <c r="A47" s="11" t="s">
        <v>11</v>
      </c>
      <c r="B47" s="58">
        <v>1.2324200515620058</v>
      </c>
      <c r="C47" s="46">
        <v>1.9609546392573034</v>
      </c>
      <c r="D47" s="58">
        <v>1.3473493363393088</v>
      </c>
      <c r="E47" s="44">
        <v>1.04</v>
      </c>
      <c r="F47" s="62">
        <v>32.505533712748893</v>
      </c>
      <c r="G47" s="17">
        <v>29.008305829530084</v>
      </c>
      <c r="H47" s="65">
        <v>31.746109615668903</v>
      </c>
      <c r="I47" s="49">
        <v>30.2</v>
      </c>
      <c r="J47" s="65">
        <v>35.253877342907913</v>
      </c>
      <c r="K47" s="2"/>
      <c r="L47">
        <v>2017</v>
      </c>
      <c r="M47">
        <v>3</v>
      </c>
      <c r="N47" t="s">
        <v>229</v>
      </c>
      <c r="O47" t="s">
        <v>230</v>
      </c>
      <c r="P47" t="s">
        <v>231</v>
      </c>
      <c r="Q47">
        <v>1.2146136518395005</v>
      </c>
      <c r="R47">
        <v>2.025539306016892</v>
      </c>
      <c r="S47">
        <v>1.3384821591945477</v>
      </c>
      <c r="T47">
        <v>32.598106822351184</v>
      </c>
      <c r="U47">
        <v>29.033733129833838</v>
      </c>
      <c r="V47">
        <v>31.827056849256053</v>
      </c>
      <c r="W47" s="185">
        <f t="shared" ref="W47:W74" si="0">-B47+Q47</f>
        <v>-1.7806399722505306E-2</v>
      </c>
      <c r="X47" s="185">
        <f t="shared" ref="X47:X74" si="1">-C47+R47</f>
        <v>6.4584666759588627E-2</v>
      </c>
      <c r="Y47" s="185">
        <f t="shared" ref="Y47" si="2">-D47+S47</f>
        <v>-8.8671771447610404E-3</v>
      </c>
      <c r="AA47" s="186">
        <f>T47-F47</f>
        <v>9.2573109602291481E-2</v>
      </c>
      <c r="AB47" s="186">
        <f t="shared" ref="AB47:AC47" si="3">U47-G47</f>
        <v>2.5427300303753952E-2</v>
      </c>
      <c r="AC47" s="186">
        <f t="shared" si="3"/>
        <v>8.0947233587149725E-2</v>
      </c>
      <c r="AE47">
        <v>35.39227437034971</v>
      </c>
      <c r="AF47" s="186">
        <f>AE47-J47</f>
        <v>0.1383970274417976</v>
      </c>
    </row>
    <row r="48" spans="1:33" s="4" customFormat="1" ht="15.75" thickBot="1" x14ac:dyDescent="0.3">
      <c r="A48" s="11" t="s">
        <v>32</v>
      </c>
      <c r="B48" s="58">
        <v>1.3283875129348655</v>
      </c>
      <c r="C48" s="46">
        <v>2.128050522281697</v>
      </c>
      <c r="D48" s="58">
        <v>1.4132527271145283</v>
      </c>
      <c r="E48" s="44">
        <v>1.1000000000000001</v>
      </c>
      <c r="F48" s="62">
        <v>32.35920969999426</v>
      </c>
      <c r="G48" s="17">
        <v>28.425312687320314</v>
      </c>
      <c r="H48" s="65">
        <v>31.728604690749151</v>
      </c>
      <c r="I48" s="49">
        <v>30</v>
      </c>
      <c r="J48" s="65">
        <v>34.848247369922561</v>
      </c>
      <c r="K48" s="2"/>
      <c r="L48">
        <v>2017</v>
      </c>
      <c r="M48">
        <v>12</v>
      </c>
      <c r="N48" t="s">
        <v>232</v>
      </c>
      <c r="O48" t="s">
        <v>230</v>
      </c>
      <c r="P48" t="s">
        <v>233</v>
      </c>
      <c r="Q48">
        <v>1.2661926853639722</v>
      </c>
      <c r="R48">
        <v>2.0241744812326097</v>
      </c>
      <c r="S48">
        <v>1.3500114666276104</v>
      </c>
      <c r="T48">
        <v>32.577507754829391</v>
      </c>
      <c r="U48">
        <v>29.43435048300169</v>
      </c>
      <c r="V48">
        <v>32.140060113433243</v>
      </c>
      <c r="W48" s="185">
        <f t="shared" si="0"/>
        <v>-6.219482757089323E-2</v>
      </c>
      <c r="X48" s="185">
        <f t="shared" si="1"/>
        <v>-0.10387604104908732</v>
      </c>
      <c r="Y48" s="185">
        <f t="shared" ref="Y48:Y74" si="4">-D48+S48</f>
        <v>-6.3241260486917916E-2</v>
      </c>
      <c r="AA48" s="186">
        <f t="shared" ref="AA48:AA74" si="5">T48-F48</f>
        <v>0.21829805483513098</v>
      </c>
      <c r="AB48" s="186">
        <f t="shared" ref="AB48:AB74" si="6">U48-G48</f>
        <v>1.0090377956813761</v>
      </c>
      <c r="AC48" s="186">
        <f t="shared" ref="AC48:AC74" si="7">V48-H48</f>
        <v>0.4114554226840923</v>
      </c>
      <c r="AE48">
        <v>35.619683300690959</v>
      </c>
      <c r="AF48" s="186">
        <f t="shared" ref="AF48:AF74" si="8">AE48-J48</f>
        <v>0.77143593076839778</v>
      </c>
    </row>
    <row r="49" spans="1:32" s="4" customFormat="1" ht="15.75" thickBot="1" x14ac:dyDescent="0.3">
      <c r="A49" s="11" t="s">
        <v>12</v>
      </c>
      <c r="B49" s="58">
        <v>1.2776681896738349</v>
      </c>
      <c r="C49" s="46">
        <v>2.1299845660080847</v>
      </c>
      <c r="D49" s="58">
        <v>1.4213926230337</v>
      </c>
      <c r="E49" s="44">
        <v>1.07</v>
      </c>
      <c r="F49" s="62">
        <v>32.817098966461771</v>
      </c>
      <c r="G49" s="17">
        <v>28.990250266138915</v>
      </c>
      <c r="H49" s="65">
        <v>31.897163339779482</v>
      </c>
      <c r="I49" s="49">
        <v>30.8</v>
      </c>
      <c r="J49" s="65">
        <v>35.53893944912712</v>
      </c>
      <c r="K49" s="2"/>
      <c r="L49">
        <v>2017</v>
      </c>
      <c r="M49">
        <v>19</v>
      </c>
      <c r="N49" t="s">
        <v>234</v>
      </c>
      <c r="O49" t="s">
        <v>230</v>
      </c>
      <c r="P49" t="s">
        <v>235</v>
      </c>
      <c r="Q49">
        <v>1.2486023666073374</v>
      </c>
      <c r="R49">
        <v>2.1343945250927083</v>
      </c>
      <c r="S49">
        <v>1.394653262777052</v>
      </c>
      <c r="T49">
        <v>32.963089840175549</v>
      </c>
      <c r="U49">
        <v>29.122929725678681</v>
      </c>
      <c r="V49">
        <v>32.042788992407949</v>
      </c>
      <c r="W49" s="185">
        <f t="shared" si="0"/>
        <v>-2.906582306649752E-2</v>
      </c>
      <c r="X49" s="185">
        <f t="shared" si="1"/>
        <v>4.4099590846236048E-3</v>
      </c>
      <c r="Y49" s="185">
        <f t="shared" si="4"/>
        <v>-2.6739360256647915E-2</v>
      </c>
      <c r="AA49" s="186">
        <f t="shared" si="5"/>
        <v>0.14599087371377806</v>
      </c>
      <c r="AB49" s="186">
        <f t="shared" si="6"/>
        <v>0.13267945953976579</v>
      </c>
      <c r="AC49" s="186">
        <f t="shared" si="7"/>
        <v>0.14562565262846761</v>
      </c>
      <c r="AE49">
        <v>35.703933806533783</v>
      </c>
      <c r="AF49" s="186">
        <f t="shared" si="8"/>
        <v>0.16499435740666257</v>
      </c>
    </row>
    <row r="50" spans="1:32" s="4" customFormat="1" ht="15.75" thickBot="1" x14ac:dyDescent="0.3">
      <c r="A50" s="12" t="s">
        <v>41</v>
      </c>
      <c r="B50" s="59">
        <v>1.6665839170947938</v>
      </c>
      <c r="C50" s="47">
        <v>2.4980066378300907</v>
      </c>
      <c r="D50" s="59">
        <v>1.7586164886245792</v>
      </c>
      <c r="E50" s="45">
        <v>1.39</v>
      </c>
      <c r="F50" s="63">
        <v>31.980677617792409</v>
      </c>
      <c r="G50" s="18">
        <v>29.430011933939948</v>
      </c>
      <c r="H50" s="66">
        <v>31.60094982624495</v>
      </c>
      <c r="I50" s="50">
        <v>30</v>
      </c>
      <c r="J50" s="65">
        <v>35.136281227967736</v>
      </c>
      <c r="K50" s="2"/>
      <c r="L50">
        <v>2017</v>
      </c>
      <c r="M50">
        <v>84</v>
      </c>
      <c r="N50" t="s">
        <v>275</v>
      </c>
      <c r="O50" t="s">
        <v>230</v>
      </c>
      <c r="P50" t="s">
        <v>276</v>
      </c>
      <c r="Q50">
        <v>1.636771151937523</v>
      </c>
      <c r="R50">
        <v>2.5500398581398906</v>
      </c>
      <c r="S50">
        <v>1.7398732363550651</v>
      </c>
      <c r="T50">
        <v>32.110062225685439</v>
      </c>
      <c r="U50">
        <v>29.416168316978617</v>
      </c>
      <c r="V50">
        <v>31.700839880785736</v>
      </c>
      <c r="W50" s="185">
        <f t="shared" si="0"/>
        <v>-2.9812765157270826E-2</v>
      </c>
      <c r="X50" s="185">
        <f t="shared" si="1"/>
        <v>5.2033220309799955E-2</v>
      </c>
      <c r="Y50" s="185">
        <f t="shared" si="4"/>
        <v>-1.8743252269514121E-2</v>
      </c>
      <c r="AA50" s="186">
        <f t="shared" si="5"/>
        <v>0.12938460789303008</v>
      </c>
      <c r="AB50" s="186">
        <f t="shared" si="6"/>
        <v>-1.3843616961331406E-2</v>
      </c>
      <c r="AC50" s="186">
        <f t="shared" si="7"/>
        <v>9.9890054540786366E-2</v>
      </c>
      <c r="AE50">
        <v>35.221834970513392</v>
      </c>
      <c r="AF50" s="186">
        <f t="shared" si="8"/>
        <v>8.5553742545656064E-2</v>
      </c>
    </row>
    <row r="51" spans="1:32" s="4" customFormat="1" ht="15.75" thickBot="1" x14ac:dyDescent="0.3">
      <c r="A51" s="12" t="s">
        <v>13</v>
      </c>
      <c r="B51" s="59">
        <v>1.3906665905654603</v>
      </c>
      <c r="C51" s="47">
        <v>2.3202064320940439</v>
      </c>
      <c r="D51" s="59">
        <v>1.5202268419888434</v>
      </c>
      <c r="E51" s="45">
        <v>1.27</v>
      </c>
      <c r="F51" s="63">
        <v>32.56592913054272</v>
      </c>
      <c r="G51" s="18">
        <v>29.021158865797911</v>
      </c>
      <c r="H51" s="66">
        <v>31.89916355229586</v>
      </c>
      <c r="I51" s="50">
        <v>30.4</v>
      </c>
      <c r="J51" s="66">
        <v>35.566224229495127</v>
      </c>
      <c r="K51" s="2"/>
      <c r="L51">
        <v>2017</v>
      </c>
      <c r="M51">
        <v>86</v>
      </c>
      <c r="N51" t="s">
        <v>277</v>
      </c>
      <c r="O51" t="s">
        <v>230</v>
      </c>
      <c r="P51" t="s">
        <v>278</v>
      </c>
      <c r="Q51">
        <v>1.3876697596238778</v>
      </c>
      <c r="R51">
        <v>2.2190401658647749</v>
      </c>
      <c r="S51">
        <v>1.4893061120380764</v>
      </c>
      <c r="T51">
        <v>32.665019967449382</v>
      </c>
      <c r="U51">
        <v>28.971833388782436</v>
      </c>
      <c r="V51">
        <v>32.015010479940585</v>
      </c>
      <c r="W51" s="185">
        <f t="shared" si="0"/>
        <v>-2.996830941582429E-3</v>
      </c>
      <c r="X51" s="185">
        <f t="shared" si="1"/>
        <v>-0.10116626622926894</v>
      </c>
      <c r="Y51" s="185">
        <f t="shared" si="4"/>
        <v>-3.0920729950767001E-2</v>
      </c>
      <c r="AA51" s="186">
        <f t="shared" si="5"/>
        <v>9.909083690666165E-2</v>
      </c>
      <c r="AB51" s="186">
        <f t="shared" si="6"/>
        <v>-4.9325477015475627E-2</v>
      </c>
      <c r="AC51" s="186">
        <f t="shared" si="7"/>
        <v>0.11584692764472493</v>
      </c>
      <c r="AE51">
        <v>35.76665668936522</v>
      </c>
      <c r="AF51" s="186">
        <f t="shared" si="8"/>
        <v>0.20043245987009328</v>
      </c>
    </row>
    <row r="52" spans="1:32" s="4" customFormat="1" ht="15.75" thickBot="1" x14ac:dyDescent="0.3">
      <c r="A52" s="11" t="s">
        <v>14</v>
      </c>
      <c r="B52" s="58">
        <v>1.5325536381934532</v>
      </c>
      <c r="C52" s="46">
        <v>2.406540676224914</v>
      </c>
      <c r="D52" s="58">
        <v>1.6411628544217163</v>
      </c>
      <c r="E52" s="44">
        <v>1.34</v>
      </c>
      <c r="F52" s="62">
        <v>32.234016687634949</v>
      </c>
      <c r="G52" s="17">
        <v>29.245521548068517</v>
      </c>
      <c r="H52" s="65">
        <v>31.733485038586053</v>
      </c>
      <c r="I52" s="49">
        <v>30.2</v>
      </c>
      <c r="J52" s="65">
        <v>35.324964355274275</v>
      </c>
      <c r="K52" s="2"/>
      <c r="L52">
        <v>2017</v>
      </c>
      <c r="M52">
        <v>138</v>
      </c>
      <c r="N52" t="s">
        <v>236</v>
      </c>
      <c r="O52" t="s">
        <v>230</v>
      </c>
      <c r="P52" t="s">
        <v>237</v>
      </c>
      <c r="Q52">
        <v>1.5159451772057717</v>
      </c>
      <c r="R52">
        <v>2.3823881180567259</v>
      </c>
      <c r="S52">
        <v>1.6166932344604974</v>
      </c>
      <c r="T52">
        <v>32.356550146194962</v>
      </c>
      <c r="U52">
        <v>29.228529871895539</v>
      </c>
      <c r="V52">
        <v>31.842590411071804</v>
      </c>
      <c r="W52" s="185">
        <f t="shared" si="0"/>
        <v>-1.6608460987681539E-2</v>
      </c>
      <c r="X52" s="185">
        <f t="shared" si="1"/>
        <v>-2.4152558168188065E-2</v>
      </c>
      <c r="Y52" s="185">
        <f t="shared" si="4"/>
        <v>-2.446961996121888E-2</v>
      </c>
      <c r="AA52" s="186">
        <f t="shared" si="5"/>
        <v>0.12253345856001374</v>
      </c>
      <c r="AB52" s="186">
        <f t="shared" si="6"/>
        <v>-1.6991676172978032E-2</v>
      </c>
      <c r="AC52" s="186">
        <f t="shared" si="7"/>
        <v>0.10910537248575025</v>
      </c>
      <c r="AE52">
        <v>35.460135658201033</v>
      </c>
      <c r="AF52" s="186">
        <f t="shared" si="8"/>
        <v>0.13517130292675716</v>
      </c>
    </row>
    <row r="53" spans="1:32" s="4" customFormat="1" ht="15.75" thickBot="1" x14ac:dyDescent="0.3">
      <c r="A53" s="11" t="s">
        <v>15</v>
      </c>
      <c r="B53" s="58">
        <v>1.2533827445452328</v>
      </c>
      <c r="C53" s="46">
        <v>2.0291438837501286</v>
      </c>
      <c r="D53" s="58">
        <v>1.3777704538737419</v>
      </c>
      <c r="E53" s="44">
        <v>1.07</v>
      </c>
      <c r="F53" s="62">
        <v>32.864003780598175</v>
      </c>
      <c r="G53" s="17">
        <v>28.908953623632819</v>
      </c>
      <c r="H53" s="65">
        <v>31.982768079451521</v>
      </c>
      <c r="I53" s="49">
        <v>30.6</v>
      </c>
      <c r="J53" s="65">
        <v>35.617226042553888</v>
      </c>
      <c r="K53" s="2"/>
      <c r="L53">
        <v>2017</v>
      </c>
      <c r="M53">
        <v>88</v>
      </c>
      <c r="N53" t="s">
        <v>238</v>
      </c>
      <c r="O53" t="s">
        <v>230</v>
      </c>
      <c r="P53" t="s">
        <v>239</v>
      </c>
      <c r="Q53">
        <v>1.2235723891679384</v>
      </c>
      <c r="R53">
        <v>2.1002354618516144</v>
      </c>
      <c r="S53">
        <v>1.3585928423021898</v>
      </c>
      <c r="T53">
        <v>32.975354575611739</v>
      </c>
      <c r="U53">
        <v>29.071205000480848</v>
      </c>
      <c r="V53">
        <v>32.106115795150586</v>
      </c>
      <c r="W53" s="185">
        <f t="shared" si="0"/>
        <v>-2.9810355377294373E-2</v>
      </c>
      <c r="X53" s="185">
        <f t="shared" si="1"/>
        <v>7.1091578101485808E-2</v>
      </c>
      <c r="Y53" s="185">
        <f t="shared" si="4"/>
        <v>-1.9177611571552067E-2</v>
      </c>
      <c r="AA53" s="186">
        <f t="shared" si="5"/>
        <v>0.11135079501356415</v>
      </c>
      <c r="AB53" s="186">
        <f t="shared" si="6"/>
        <v>0.16225137684802959</v>
      </c>
      <c r="AC53" s="186">
        <f t="shared" si="7"/>
        <v>0.12334771569906522</v>
      </c>
      <c r="AE53">
        <v>35.711542768001898</v>
      </c>
      <c r="AF53" s="186">
        <f t="shared" si="8"/>
        <v>9.4316725448010175E-2</v>
      </c>
    </row>
    <row r="54" spans="1:32" s="4" customFormat="1" ht="15.75" thickBot="1" x14ac:dyDescent="0.3">
      <c r="A54" s="11" t="s">
        <v>16</v>
      </c>
      <c r="B54" s="58">
        <v>1.2066718910747365</v>
      </c>
      <c r="C54" s="46">
        <v>2.0344355858136374</v>
      </c>
      <c r="D54" s="58">
        <v>1.3317490214931125</v>
      </c>
      <c r="E54" s="44">
        <v>0.95</v>
      </c>
      <c r="F54" s="62">
        <v>32.788961141540014</v>
      </c>
      <c r="G54" s="17">
        <v>28.855397299272362</v>
      </c>
      <c r="H54" s="65">
        <v>31.951919864806797</v>
      </c>
      <c r="I54" s="49">
        <v>30.6</v>
      </c>
      <c r="J54" s="65">
        <v>35.449974359503102</v>
      </c>
      <c r="K54" s="2"/>
      <c r="L54">
        <v>2017</v>
      </c>
      <c r="M54">
        <v>96</v>
      </c>
      <c r="N54" t="s">
        <v>240</v>
      </c>
      <c r="O54" t="s">
        <v>230</v>
      </c>
      <c r="P54" t="s">
        <v>241</v>
      </c>
      <c r="Q54">
        <v>1.1852141330275434</v>
      </c>
      <c r="R54">
        <v>2.0085626300656707</v>
      </c>
      <c r="S54">
        <v>1.3064524192614799</v>
      </c>
      <c r="T54">
        <v>32.766428307703933</v>
      </c>
      <c r="U54">
        <v>28.980978432540486</v>
      </c>
      <c r="V54">
        <v>31.9599262651275</v>
      </c>
      <c r="W54" s="185">
        <f t="shared" si="0"/>
        <v>-2.1457758047193076E-2</v>
      </c>
      <c r="X54" s="185">
        <f t="shared" si="1"/>
        <v>-2.5872955747966664E-2</v>
      </c>
      <c r="Y54" s="185">
        <f t="shared" si="4"/>
        <v>-2.5296602231632548E-2</v>
      </c>
      <c r="AA54" s="186">
        <f t="shared" si="5"/>
        <v>-2.2532833836081068E-2</v>
      </c>
      <c r="AB54" s="186">
        <f t="shared" si="6"/>
        <v>0.12558113326812403</v>
      </c>
      <c r="AC54" s="186">
        <f t="shared" si="7"/>
        <v>8.0064003207027667E-3</v>
      </c>
      <c r="AE54">
        <v>35.501078677226943</v>
      </c>
      <c r="AF54" s="186">
        <f t="shared" si="8"/>
        <v>5.1104317723840609E-2</v>
      </c>
    </row>
    <row r="55" spans="1:32" s="4" customFormat="1" ht="15.75" thickBot="1" x14ac:dyDescent="0.3">
      <c r="A55" s="11" t="s">
        <v>17</v>
      </c>
      <c r="B55" s="58">
        <v>1.1682698414656987</v>
      </c>
      <c r="C55" s="46">
        <v>1.9917963522497024</v>
      </c>
      <c r="D55" s="58">
        <v>1.2979710284343786</v>
      </c>
      <c r="E55" s="44">
        <v>0.94</v>
      </c>
      <c r="F55" s="62">
        <v>32.79109072279757</v>
      </c>
      <c r="G55" s="17">
        <v>28.79841659966387</v>
      </c>
      <c r="H55" s="65">
        <v>31.877677280509793</v>
      </c>
      <c r="I55" s="49">
        <v>30.8</v>
      </c>
      <c r="J55" s="65">
        <v>35.529245959169636</v>
      </c>
      <c r="K55" s="2"/>
      <c r="L55">
        <v>2017</v>
      </c>
      <c r="M55">
        <v>14</v>
      </c>
      <c r="N55" t="s">
        <v>242</v>
      </c>
      <c r="O55" t="s">
        <v>230</v>
      </c>
      <c r="P55" t="s">
        <v>243</v>
      </c>
      <c r="Q55">
        <v>1.1444638294797582</v>
      </c>
      <c r="R55">
        <v>2.0054008680226705</v>
      </c>
      <c r="S55">
        <v>1.2755812922400458</v>
      </c>
      <c r="T55">
        <v>33.016619678209324</v>
      </c>
      <c r="U55">
        <v>28.568519066918462</v>
      </c>
      <c r="V55">
        <v>32.016854572794223</v>
      </c>
      <c r="W55" s="185">
        <f t="shared" si="0"/>
        <v>-2.3806011985940456E-2</v>
      </c>
      <c r="X55" s="185">
        <f t="shared" si="1"/>
        <v>1.3604515772968062E-2</v>
      </c>
      <c r="Y55" s="185">
        <f t="shared" si="4"/>
        <v>-2.2389736194332821E-2</v>
      </c>
      <c r="AA55" s="186">
        <f t="shared" si="5"/>
        <v>0.22552895541175388</v>
      </c>
      <c r="AB55" s="186">
        <f t="shared" si="6"/>
        <v>-0.22989753274540803</v>
      </c>
      <c r="AC55" s="186">
        <f t="shared" si="7"/>
        <v>0.13917729228442965</v>
      </c>
      <c r="AE55">
        <v>35.662426474991101</v>
      </c>
      <c r="AF55" s="186">
        <f t="shared" si="8"/>
        <v>0.13318051582146495</v>
      </c>
    </row>
    <row r="56" spans="1:32" s="4" customFormat="1" ht="15.75" thickBot="1" x14ac:dyDescent="0.3">
      <c r="A56" s="11" t="s">
        <v>33</v>
      </c>
      <c r="B56" s="58">
        <v>1.2108615172153239</v>
      </c>
      <c r="C56" s="46">
        <v>2.1262197599092412</v>
      </c>
      <c r="D56" s="58">
        <v>1.3961245925620471</v>
      </c>
      <c r="E56" s="44">
        <v>0.97</v>
      </c>
      <c r="F56" s="62">
        <v>32.731977682974659</v>
      </c>
      <c r="G56" s="17">
        <v>28.816930575096219</v>
      </c>
      <c r="H56" s="65">
        <v>31.620530255860384</v>
      </c>
      <c r="I56" s="49">
        <v>30.3</v>
      </c>
      <c r="J56" s="65">
        <v>35.436317887558801</v>
      </c>
      <c r="K56" s="2"/>
      <c r="L56">
        <v>2017</v>
      </c>
      <c r="M56">
        <v>101</v>
      </c>
      <c r="N56" t="s">
        <v>244</v>
      </c>
      <c r="O56" t="s">
        <v>230</v>
      </c>
      <c r="P56" t="s">
        <v>245</v>
      </c>
      <c r="Q56">
        <v>1.1678607752778747</v>
      </c>
      <c r="R56">
        <v>2.1108609407377799</v>
      </c>
      <c r="S56">
        <v>1.354790206362575</v>
      </c>
      <c r="T56">
        <v>32.831030384072967</v>
      </c>
      <c r="U56">
        <v>29.061262197630125</v>
      </c>
      <c r="V56">
        <v>31.76022952407698</v>
      </c>
      <c r="W56" s="185">
        <f t="shared" si="0"/>
        <v>-4.3000741937449183E-2</v>
      </c>
      <c r="X56" s="185">
        <f t="shared" si="1"/>
        <v>-1.5358819171461313E-2</v>
      </c>
      <c r="Y56" s="185">
        <f t="shared" si="4"/>
        <v>-4.1334386199472162E-2</v>
      </c>
      <c r="AA56" s="186">
        <f t="shared" si="5"/>
        <v>9.905270109830866E-2</v>
      </c>
      <c r="AB56" s="186">
        <f t="shared" si="6"/>
        <v>0.24433162253390606</v>
      </c>
      <c r="AC56" s="186">
        <f t="shared" si="7"/>
        <v>0.13969926821659584</v>
      </c>
      <c r="AE56">
        <v>35.544637636719536</v>
      </c>
      <c r="AF56" s="186">
        <f t="shared" si="8"/>
        <v>0.10831974916073506</v>
      </c>
    </row>
    <row r="57" spans="1:32" s="4" customFormat="1" ht="15.75" thickBot="1" x14ac:dyDescent="0.3">
      <c r="A57" s="11" t="s">
        <v>18</v>
      </c>
      <c r="B57" s="58">
        <v>1.1841739324171903</v>
      </c>
      <c r="C57" s="46">
        <v>1.8976206033538414</v>
      </c>
      <c r="D57" s="58">
        <v>1.3026529658993056</v>
      </c>
      <c r="E57" s="44">
        <v>0.99</v>
      </c>
      <c r="F57" s="62">
        <v>32.981229717700913</v>
      </c>
      <c r="G57" s="17">
        <v>28.355863398973558</v>
      </c>
      <c r="H57" s="65">
        <v>31.89393351755831</v>
      </c>
      <c r="I57" s="49">
        <v>30.4</v>
      </c>
      <c r="J57" s="65">
        <v>35.474301582577091</v>
      </c>
      <c r="K57" s="2"/>
      <c r="L57">
        <v>2017</v>
      </c>
      <c r="M57">
        <v>112</v>
      </c>
      <c r="N57" t="s">
        <v>246</v>
      </c>
      <c r="O57" t="s">
        <v>230</v>
      </c>
      <c r="P57" t="s">
        <v>247</v>
      </c>
      <c r="Q57">
        <v>1.175054861318241</v>
      </c>
      <c r="R57">
        <v>1.8597897760867339</v>
      </c>
      <c r="S57">
        <v>1.2842110438697663</v>
      </c>
      <c r="T57">
        <v>33.156840513527008</v>
      </c>
      <c r="U57">
        <v>28.731289629861326</v>
      </c>
      <c r="V57">
        <v>32.139573712025644</v>
      </c>
      <c r="W57" s="185">
        <f t="shared" si="0"/>
        <v>-9.1190710989492718E-3</v>
      </c>
      <c r="X57" s="185">
        <f t="shared" si="1"/>
        <v>-3.7830827267107514E-2</v>
      </c>
      <c r="Y57" s="185">
        <f t="shared" si="4"/>
        <v>-1.8441922029539315E-2</v>
      </c>
      <c r="AA57" s="186">
        <f t="shared" si="5"/>
        <v>0.17561079582609551</v>
      </c>
      <c r="AB57" s="186">
        <f t="shared" si="6"/>
        <v>0.3754262308877685</v>
      </c>
      <c r="AC57" s="186">
        <f t="shared" si="7"/>
        <v>0.24564019446733454</v>
      </c>
      <c r="AE57">
        <v>35.676317471867826</v>
      </c>
      <c r="AF57" s="186">
        <f t="shared" si="8"/>
        <v>0.20201588929073466</v>
      </c>
    </row>
    <row r="58" spans="1:32" s="4" customFormat="1" ht="15.75" thickBot="1" x14ac:dyDescent="0.3">
      <c r="A58" s="11" t="s">
        <v>19</v>
      </c>
      <c r="B58" s="58">
        <v>1.1868293632189244</v>
      </c>
      <c r="C58" s="46">
        <v>1.6344347580729555</v>
      </c>
      <c r="D58" s="58">
        <v>1.255967938889869</v>
      </c>
      <c r="E58" s="44">
        <v>1.08</v>
      </c>
      <c r="F58" s="62">
        <v>32.663561602926102</v>
      </c>
      <c r="G58" s="17">
        <v>28.614715222699967</v>
      </c>
      <c r="H58" s="65">
        <v>31.809185236142884</v>
      </c>
      <c r="I58" s="49">
        <v>30.1</v>
      </c>
      <c r="J58" s="65">
        <v>35.500161648065315</v>
      </c>
      <c r="K58" s="2"/>
      <c r="L58">
        <v>2017</v>
      </c>
      <c r="M58">
        <v>123</v>
      </c>
      <c r="N58" t="s">
        <v>251</v>
      </c>
      <c r="O58" t="s">
        <v>230</v>
      </c>
      <c r="P58" t="s">
        <v>252</v>
      </c>
      <c r="Q58">
        <v>1.1647474614225635</v>
      </c>
      <c r="R58">
        <v>1.6451969449430999</v>
      </c>
      <c r="S58">
        <v>1.2380875150495723</v>
      </c>
      <c r="T58">
        <v>32.746906643721196</v>
      </c>
      <c r="U58">
        <v>29.002302664397583</v>
      </c>
      <c r="V58">
        <v>31.958642476728553</v>
      </c>
      <c r="W58" s="185">
        <f t="shared" si="0"/>
        <v>-2.2081901796360937E-2</v>
      </c>
      <c r="X58" s="185">
        <f t="shared" si="1"/>
        <v>1.0762186870144408E-2</v>
      </c>
      <c r="Y58" s="185">
        <f t="shared" si="4"/>
        <v>-1.7880423840296755E-2</v>
      </c>
      <c r="AA58" s="186">
        <f t="shared" si="5"/>
        <v>8.334504079509486E-2</v>
      </c>
      <c r="AB58" s="186">
        <f t="shared" si="6"/>
        <v>0.38758744169761528</v>
      </c>
      <c r="AC58" s="186">
        <f t="shared" si="7"/>
        <v>0.14945724058566867</v>
      </c>
      <c r="AE58">
        <v>35.586789273483582</v>
      </c>
      <c r="AF58" s="186">
        <f t="shared" si="8"/>
        <v>8.6627625418266518E-2</v>
      </c>
    </row>
    <row r="59" spans="1:32" s="4" customFormat="1" ht="15.75" thickBot="1" x14ac:dyDescent="0.3">
      <c r="A59" s="11" t="s">
        <v>20</v>
      </c>
      <c r="B59" s="58">
        <v>1.2284675562041032</v>
      </c>
      <c r="C59" s="46">
        <v>1.8835583878346331</v>
      </c>
      <c r="D59" s="58">
        <v>1.3170301307565222</v>
      </c>
      <c r="E59" s="44">
        <v>1.1100000000000001</v>
      </c>
      <c r="F59" s="62">
        <v>32.801369874612874</v>
      </c>
      <c r="G59" s="17">
        <v>28.656649047196925</v>
      </c>
      <c r="H59" s="65">
        <v>32.00269704999139</v>
      </c>
      <c r="I59" s="49">
        <v>30.3</v>
      </c>
      <c r="J59" s="65">
        <v>35.699998222641426</v>
      </c>
      <c r="K59" s="2"/>
      <c r="L59">
        <v>2017</v>
      </c>
      <c r="M59">
        <v>126</v>
      </c>
      <c r="N59" t="s">
        <v>253</v>
      </c>
      <c r="O59" t="s">
        <v>230</v>
      </c>
      <c r="P59" t="s">
        <v>254</v>
      </c>
      <c r="Q59">
        <v>1.1616457646577238</v>
      </c>
      <c r="R59">
        <v>1.8756383422434115</v>
      </c>
      <c r="S59">
        <v>1.2526404954096968</v>
      </c>
      <c r="T59">
        <v>32.936083402878694</v>
      </c>
      <c r="U59">
        <v>28.710833982521546</v>
      </c>
      <c r="V59">
        <v>32.141450997676614</v>
      </c>
      <c r="W59" s="185">
        <f t="shared" si="0"/>
        <v>-6.682179154637935E-2</v>
      </c>
      <c r="X59" s="185">
        <f t="shared" si="1"/>
        <v>-7.9200455912216139E-3</v>
      </c>
      <c r="Y59" s="185">
        <f t="shared" si="4"/>
        <v>-6.4389635346825402E-2</v>
      </c>
      <c r="AA59" s="186">
        <f t="shared" si="5"/>
        <v>0.13471352826582006</v>
      </c>
      <c r="AB59" s="186">
        <f t="shared" si="6"/>
        <v>5.4184935324620653E-2</v>
      </c>
      <c r="AC59" s="186">
        <f t="shared" si="7"/>
        <v>0.13875394768522398</v>
      </c>
      <c r="AE59">
        <v>35.785277918654373</v>
      </c>
      <c r="AF59" s="186">
        <f t="shared" si="8"/>
        <v>8.5279696012946715E-2</v>
      </c>
    </row>
    <row r="60" spans="1:32" s="4" customFormat="1" ht="15.75" thickBot="1" x14ac:dyDescent="0.3">
      <c r="A60" s="11" t="s">
        <v>21</v>
      </c>
      <c r="B60" s="58">
        <v>1.2895162872513772</v>
      </c>
      <c r="C60" s="46">
        <v>1.6563462158844642</v>
      </c>
      <c r="D60" s="58">
        <v>1.3261806598980921</v>
      </c>
      <c r="E60" s="44">
        <v>1.1100000000000001</v>
      </c>
      <c r="F60" s="62">
        <v>33.011392485952392</v>
      </c>
      <c r="G60" s="17">
        <v>29.020966176980977</v>
      </c>
      <c r="H60" s="65">
        <v>32.323243650055815</v>
      </c>
      <c r="I60" s="49">
        <v>30.4</v>
      </c>
      <c r="J60" s="65">
        <v>35.800924505785112</v>
      </c>
      <c r="K60" s="2"/>
      <c r="L60">
        <v>2017</v>
      </c>
      <c r="M60">
        <v>132</v>
      </c>
      <c r="N60" t="s">
        <v>255</v>
      </c>
      <c r="O60" t="s">
        <v>230</v>
      </c>
      <c r="P60" t="s">
        <v>256</v>
      </c>
      <c r="Q60">
        <v>1.2324596189112049</v>
      </c>
      <c r="R60">
        <v>1.6102174518335464</v>
      </c>
      <c r="S60">
        <v>1.2655141340615099</v>
      </c>
      <c r="T60">
        <v>33.1522146396957</v>
      </c>
      <c r="U60">
        <v>28.905809401428332</v>
      </c>
      <c r="V60">
        <v>32.419512822246723</v>
      </c>
      <c r="W60" s="185">
        <f t="shared" si="0"/>
        <v>-5.7056668340172312E-2</v>
      </c>
      <c r="X60" s="185">
        <f t="shared" si="1"/>
        <v>-4.6128764050917814E-2</v>
      </c>
      <c r="Y60" s="185">
        <f t="shared" si="4"/>
        <v>-6.0666525836582164E-2</v>
      </c>
      <c r="AA60" s="186">
        <f t="shared" si="5"/>
        <v>0.14082215374330787</v>
      </c>
      <c r="AB60" s="186">
        <f t="shared" si="6"/>
        <v>-0.11515677555264503</v>
      </c>
      <c r="AC60" s="186">
        <f t="shared" si="7"/>
        <v>9.6269172190908137E-2</v>
      </c>
      <c r="AE60">
        <v>35.848511940032338</v>
      </c>
      <c r="AF60" s="186">
        <f t="shared" si="8"/>
        <v>4.7587434247226668E-2</v>
      </c>
    </row>
    <row r="61" spans="1:32" s="4" customFormat="1" ht="15.75" thickBot="1" x14ac:dyDescent="0.3">
      <c r="A61" s="11" t="s">
        <v>22</v>
      </c>
      <c r="B61" s="58">
        <v>1.2348504375237894</v>
      </c>
      <c r="C61" s="46">
        <v>1.8113338857813099</v>
      </c>
      <c r="D61" s="58">
        <v>1.2828468991526882</v>
      </c>
      <c r="E61" s="44">
        <v>1.19</v>
      </c>
      <c r="F61" s="62">
        <v>32.782124311168069</v>
      </c>
      <c r="G61" s="17">
        <v>28.121287812770728</v>
      </c>
      <c r="H61" s="65">
        <v>32.183945741791582</v>
      </c>
      <c r="I61" s="49">
        <v>30</v>
      </c>
      <c r="J61" s="65">
        <v>35.636258672274103</v>
      </c>
      <c r="K61" s="2"/>
      <c r="L61">
        <v>2017</v>
      </c>
      <c r="M61">
        <v>33</v>
      </c>
      <c r="N61" t="s">
        <v>257</v>
      </c>
      <c r="O61" t="s">
        <v>230</v>
      </c>
      <c r="P61" t="s">
        <v>258</v>
      </c>
      <c r="Q61">
        <v>1.1805898542667874</v>
      </c>
      <c r="R61">
        <v>1.8815987449427594</v>
      </c>
      <c r="S61">
        <v>1.2428993961054788</v>
      </c>
      <c r="T61">
        <v>32.792141407218303</v>
      </c>
      <c r="U61">
        <v>28.645055529572375</v>
      </c>
      <c r="V61">
        <v>32.228344142168375</v>
      </c>
      <c r="W61" s="185">
        <f t="shared" si="0"/>
        <v>-5.4260583257002004E-2</v>
      </c>
      <c r="X61" s="185">
        <f t="shared" si="1"/>
        <v>7.0264859161449422E-2</v>
      </c>
      <c r="Y61" s="185">
        <f t="shared" si="4"/>
        <v>-3.9947503047209398E-2</v>
      </c>
      <c r="AA61" s="186">
        <f t="shared" si="5"/>
        <v>1.0017096050233931E-2</v>
      </c>
      <c r="AB61" s="186">
        <f t="shared" si="6"/>
        <v>0.5237677168016468</v>
      </c>
      <c r="AC61" s="186">
        <f t="shared" si="7"/>
        <v>4.4398400376792324E-2</v>
      </c>
      <c r="AE61">
        <v>35.673908054856859</v>
      </c>
      <c r="AF61" s="186">
        <f t="shared" si="8"/>
        <v>3.764938258275663E-2</v>
      </c>
    </row>
    <row r="62" spans="1:32" s="4" customFormat="1" ht="15.75" thickBot="1" x14ac:dyDescent="0.3">
      <c r="A62" s="11" t="s">
        <v>23</v>
      </c>
      <c r="B62" s="58">
        <v>1.1074022953801068</v>
      </c>
      <c r="C62" s="46">
        <v>1.7887432973583011</v>
      </c>
      <c r="D62" s="58">
        <v>1.1470103120396777</v>
      </c>
      <c r="E62" s="44">
        <v>1.22</v>
      </c>
      <c r="F62" s="62">
        <v>32.628854634933298</v>
      </c>
      <c r="G62" s="17">
        <v>28.566225653328011</v>
      </c>
      <c r="H62" s="65">
        <v>32.27295845417494</v>
      </c>
      <c r="I62" s="49">
        <v>29.4</v>
      </c>
      <c r="J62" s="65">
        <v>35.959846010875374</v>
      </c>
      <c r="K62" s="2"/>
      <c r="L62">
        <v>2017</v>
      </c>
      <c r="M62">
        <v>38</v>
      </c>
      <c r="N62" t="s">
        <v>259</v>
      </c>
      <c r="O62" t="s">
        <v>230</v>
      </c>
      <c r="P62" t="s">
        <v>260</v>
      </c>
      <c r="Q62">
        <v>1.1564311468822308</v>
      </c>
      <c r="R62">
        <v>1.8790418027427527</v>
      </c>
      <c r="S62">
        <v>1.1902870127815446</v>
      </c>
      <c r="T62">
        <v>33.079907253589603</v>
      </c>
      <c r="U62">
        <v>27.037842393502466</v>
      </c>
      <c r="V62">
        <v>32.58835966650031</v>
      </c>
      <c r="W62" s="185">
        <f t="shared" si="0"/>
        <v>4.9028851502123993E-2</v>
      </c>
      <c r="X62" s="185">
        <f t="shared" si="1"/>
        <v>9.0298505384451611E-2</v>
      </c>
      <c r="Y62" s="185">
        <f t="shared" si="4"/>
        <v>4.3276700741866847E-2</v>
      </c>
      <c r="AA62" s="186">
        <f t="shared" si="5"/>
        <v>0.45105261865630553</v>
      </c>
      <c r="AB62" s="186">
        <f t="shared" si="6"/>
        <v>-1.5283832598255458</v>
      </c>
      <c r="AC62" s="186">
        <f t="shared" si="7"/>
        <v>0.31540121232536933</v>
      </c>
      <c r="AE62">
        <v>36.259629644976627</v>
      </c>
      <c r="AF62" s="186">
        <f t="shared" si="8"/>
        <v>0.29978363410125297</v>
      </c>
    </row>
    <row r="63" spans="1:32" s="4" customFormat="1" ht="15.75" thickBot="1" x14ac:dyDescent="0.3">
      <c r="A63" s="11" t="s">
        <v>24</v>
      </c>
      <c r="B63" s="58">
        <v>1.3301292200784212</v>
      </c>
      <c r="C63" s="46">
        <v>1.7566827372121772</v>
      </c>
      <c r="D63" s="58">
        <v>1.3391301138913094</v>
      </c>
      <c r="E63" s="44">
        <v>1.52</v>
      </c>
      <c r="F63" s="62">
        <v>31.472005332495229</v>
      </c>
      <c r="G63" s="17">
        <v>28.235205916542025</v>
      </c>
      <c r="H63" s="65">
        <v>31.312202357743633</v>
      </c>
      <c r="I63" s="49">
        <v>28.9</v>
      </c>
      <c r="J63" s="65">
        <v>34.694480743030901</v>
      </c>
      <c r="K63" s="2"/>
      <c r="L63">
        <v>2017</v>
      </c>
      <c r="M63">
        <v>41</v>
      </c>
      <c r="N63" t="s">
        <v>261</v>
      </c>
      <c r="O63" t="s">
        <v>230</v>
      </c>
      <c r="P63" t="s">
        <v>262</v>
      </c>
      <c r="Q63">
        <v>1.3316920338879474</v>
      </c>
      <c r="R63">
        <v>1.8266498700223155</v>
      </c>
      <c r="S63">
        <v>1.346077156567725</v>
      </c>
      <c r="T63">
        <v>31.612913810920588</v>
      </c>
      <c r="U63">
        <v>28.616495791771474</v>
      </c>
      <c r="V63">
        <v>31.459376895525626</v>
      </c>
      <c r="W63" s="185">
        <f t="shared" si="0"/>
        <v>1.5628138095262756E-3</v>
      </c>
      <c r="X63" s="185">
        <f t="shared" si="1"/>
        <v>6.9967132810138333E-2</v>
      </c>
      <c r="Y63" s="185">
        <f t="shared" si="4"/>
        <v>6.9470426764155491E-3</v>
      </c>
      <c r="AA63" s="186">
        <f t="shared" si="5"/>
        <v>0.14090847842535936</v>
      </c>
      <c r="AB63" s="186">
        <f t="shared" si="6"/>
        <v>0.38128987522944868</v>
      </c>
      <c r="AC63" s="186">
        <f t="shared" si="7"/>
        <v>0.14717453778199285</v>
      </c>
      <c r="AE63">
        <v>34.780841199879099</v>
      </c>
      <c r="AF63" s="186">
        <f t="shared" si="8"/>
        <v>8.6360456848197487E-2</v>
      </c>
    </row>
    <row r="64" spans="1:32" s="4" customFormat="1" ht="15.75" thickBot="1" x14ac:dyDescent="0.3">
      <c r="A64" s="11" t="s">
        <v>25</v>
      </c>
      <c r="B64" s="58">
        <v>1.2273017427354542</v>
      </c>
      <c r="C64" s="46">
        <v>1.9737876494502784</v>
      </c>
      <c r="D64" s="58">
        <v>1.2524778930751639</v>
      </c>
      <c r="E64" s="44">
        <v>1.38</v>
      </c>
      <c r="F64" s="62">
        <v>31.97161909682249</v>
      </c>
      <c r="G64" s="17">
        <v>27.526430999042585</v>
      </c>
      <c r="H64" s="65">
        <v>31.721507876116046</v>
      </c>
      <c r="I64" s="49">
        <v>29.1</v>
      </c>
      <c r="J64" s="65">
        <v>35.09097802559679</v>
      </c>
      <c r="K64" s="2"/>
      <c r="L64">
        <v>2017</v>
      </c>
      <c r="M64">
        <v>47</v>
      </c>
      <c r="N64" t="s">
        <v>263</v>
      </c>
      <c r="O64" t="s">
        <v>230</v>
      </c>
      <c r="P64" t="s">
        <v>264</v>
      </c>
      <c r="Q64">
        <v>1.2107240857627084</v>
      </c>
      <c r="R64">
        <v>1.9405439389418782</v>
      </c>
      <c r="S64">
        <v>1.2362106694378547</v>
      </c>
      <c r="T64">
        <v>32.052441430658391</v>
      </c>
      <c r="U64">
        <v>28.012129100047463</v>
      </c>
      <c r="V64">
        <v>31.821935429234909</v>
      </c>
      <c r="W64" s="185">
        <f t="shared" si="0"/>
        <v>-1.6577656972745825E-2</v>
      </c>
      <c r="X64" s="185">
        <f t="shared" si="1"/>
        <v>-3.3243710508400248E-2</v>
      </c>
      <c r="Y64" s="185">
        <f t="shared" si="4"/>
        <v>-1.6267223637309147E-2</v>
      </c>
      <c r="AA64" s="186">
        <f t="shared" si="5"/>
        <v>8.082233383590065E-2</v>
      </c>
      <c r="AB64" s="186">
        <f t="shared" si="6"/>
        <v>0.48569810100487842</v>
      </c>
      <c r="AC64" s="186">
        <f t="shared" si="7"/>
        <v>0.10042755311886253</v>
      </c>
      <c r="AE64">
        <v>35.21624552025412</v>
      </c>
      <c r="AF64" s="186">
        <f t="shared" si="8"/>
        <v>0.12526749465732934</v>
      </c>
    </row>
    <row r="65" spans="1:32" s="4" customFormat="1" ht="15.75" thickBot="1" x14ac:dyDescent="0.3">
      <c r="A65" s="11" t="s">
        <v>26</v>
      </c>
      <c r="B65" s="58">
        <v>1.1390965386563952</v>
      </c>
      <c r="C65" s="46">
        <v>1.7691779608674127</v>
      </c>
      <c r="D65" s="58">
        <v>1.1659453733594258</v>
      </c>
      <c r="E65" s="44">
        <v>1.31</v>
      </c>
      <c r="F65" s="62">
        <v>32.805710556757482</v>
      </c>
      <c r="G65" s="17">
        <v>28.076107733434718</v>
      </c>
      <c r="H65" s="65">
        <v>32.478357229824397</v>
      </c>
      <c r="I65" s="49">
        <v>29.6</v>
      </c>
      <c r="J65" s="65">
        <v>36.268613623939537</v>
      </c>
      <c r="K65" s="2"/>
      <c r="L65">
        <v>2017</v>
      </c>
      <c r="M65">
        <v>54</v>
      </c>
      <c r="N65" t="s">
        <v>265</v>
      </c>
      <c r="O65" t="s">
        <v>230</v>
      </c>
      <c r="P65" t="s">
        <v>266</v>
      </c>
      <c r="Q65">
        <v>1.154703033786483</v>
      </c>
      <c r="R65">
        <v>1.9100602585768256</v>
      </c>
      <c r="S65">
        <v>1.189852774502796</v>
      </c>
      <c r="T65">
        <v>33.130546781394443</v>
      </c>
      <c r="U65">
        <v>28.164341242483307</v>
      </c>
      <c r="V65">
        <v>32.74707931228172</v>
      </c>
      <c r="W65" s="185">
        <f t="shared" si="0"/>
        <v>1.5606495130087827E-2</v>
      </c>
      <c r="X65" s="185">
        <f t="shared" si="1"/>
        <v>0.14088229770941285</v>
      </c>
      <c r="Y65" s="185">
        <f t="shared" si="4"/>
        <v>2.3907401143370199E-2</v>
      </c>
      <c r="AA65" s="186">
        <f t="shared" si="5"/>
        <v>0.32483622463696094</v>
      </c>
      <c r="AB65" s="186">
        <f t="shared" si="6"/>
        <v>8.8233509048588843E-2</v>
      </c>
      <c r="AC65" s="186">
        <f t="shared" si="7"/>
        <v>0.2687220824573231</v>
      </c>
      <c r="AE65">
        <v>36.465585119503743</v>
      </c>
      <c r="AF65" s="186">
        <f t="shared" si="8"/>
        <v>0.19697149556420612</v>
      </c>
    </row>
    <row r="66" spans="1:32" s="4" customFormat="1" ht="15.75" thickBot="1" x14ac:dyDescent="0.3">
      <c r="A66" s="11" t="s">
        <v>27</v>
      </c>
      <c r="B66" s="58">
        <v>1.2621532070495498</v>
      </c>
      <c r="C66" s="46">
        <v>1.7168617440809884</v>
      </c>
      <c r="D66" s="58">
        <v>1.2836850953604557</v>
      </c>
      <c r="E66" s="44">
        <v>1.4</v>
      </c>
      <c r="F66" s="62">
        <v>31.930351690322809</v>
      </c>
      <c r="G66" s="17">
        <v>28.22086131315373</v>
      </c>
      <c r="H66" s="65">
        <v>31.633869009836488</v>
      </c>
      <c r="I66" s="49">
        <v>28.9</v>
      </c>
      <c r="J66" s="65">
        <v>35.560741945176453</v>
      </c>
      <c r="K66" s="2"/>
      <c r="L66">
        <v>2017</v>
      </c>
      <c r="M66">
        <v>57</v>
      </c>
      <c r="N66" t="s">
        <v>267</v>
      </c>
      <c r="O66" t="s">
        <v>230</v>
      </c>
      <c r="P66" t="s">
        <v>268</v>
      </c>
      <c r="Q66">
        <v>1.2537415898568276</v>
      </c>
      <c r="R66">
        <v>1.7741525840721928</v>
      </c>
      <c r="S66">
        <v>1.2799970365211244</v>
      </c>
      <c r="T66">
        <v>31.948037751901385</v>
      </c>
      <c r="U66">
        <v>28.165010938010475</v>
      </c>
      <c r="V66">
        <v>31.633909580206954</v>
      </c>
      <c r="W66" s="185">
        <f t="shared" si="0"/>
        <v>-8.4116171927222094E-3</v>
      </c>
      <c r="X66" s="185">
        <f t="shared" si="1"/>
        <v>5.7290839991204434E-2</v>
      </c>
      <c r="Y66" s="185">
        <f t="shared" si="4"/>
        <v>-3.6880588393313207E-3</v>
      </c>
      <c r="AA66" s="186">
        <f t="shared" si="5"/>
        <v>1.7686061578576329E-2</v>
      </c>
      <c r="AB66" s="186">
        <f t="shared" si="6"/>
        <v>-5.5850375143254638E-2</v>
      </c>
      <c r="AC66" s="186">
        <f t="shared" si="7"/>
        <v>4.0570370465786709E-5</v>
      </c>
      <c r="AE66">
        <v>35.500780554441086</v>
      </c>
      <c r="AF66" s="186">
        <f t="shared" si="8"/>
        <v>-5.9961390735367104E-2</v>
      </c>
    </row>
    <row r="67" spans="1:32" s="4" customFormat="1" ht="15.75" thickBot="1" x14ac:dyDescent="0.3">
      <c r="A67" s="11" t="s">
        <v>28</v>
      </c>
      <c r="B67" s="58">
        <v>1.2989058585395821</v>
      </c>
      <c r="C67" s="46">
        <v>2.0081550532830001</v>
      </c>
      <c r="D67" s="58">
        <v>1.325358391383346</v>
      </c>
      <c r="E67" s="44">
        <v>1.49</v>
      </c>
      <c r="F67" s="62">
        <v>31.153378161513267</v>
      </c>
      <c r="G67" s="17">
        <v>28.029670918844197</v>
      </c>
      <c r="H67" s="65">
        <v>30.979031671695957</v>
      </c>
      <c r="I67" s="49">
        <v>28.6</v>
      </c>
      <c r="J67" s="65">
        <v>34.604273375667908</v>
      </c>
      <c r="K67" s="2"/>
      <c r="L67">
        <v>2017</v>
      </c>
      <c r="M67">
        <v>64</v>
      </c>
      <c r="N67" t="s">
        <v>269</v>
      </c>
      <c r="O67" t="s">
        <v>230</v>
      </c>
      <c r="P67" t="s">
        <v>270</v>
      </c>
      <c r="Q67">
        <v>1.3151472569642515</v>
      </c>
      <c r="R67">
        <v>2.1277368015631257</v>
      </c>
      <c r="S67">
        <v>1.3460064075452707</v>
      </c>
      <c r="T67">
        <v>31.271113665524631</v>
      </c>
      <c r="U67">
        <v>28.009648248914349</v>
      </c>
      <c r="V67">
        <v>31.07833914871409</v>
      </c>
      <c r="W67" s="185">
        <f t="shared" si="0"/>
        <v>1.6241398424669429E-2</v>
      </c>
      <c r="X67" s="185">
        <f t="shared" si="1"/>
        <v>0.11958174828012558</v>
      </c>
      <c r="Y67" s="185">
        <f t="shared" si="4"/>
        <v>2.0648016161924687E-2</v>
      </c>
      <c r="AA67" s="186">
        <f t="shared" si="5"/>
        <v>0.1177355040113639</v>
      </c>
      <c r="AB67" s="186">
        <f t="shared" si="6"/>
        <v>-2.0022669929847581E-2</v>
      </c>
      <c r="AC67" s="186">
        <f t="shared" si="7"/>
        <v>9.9307477018133028E-2</v>
      </c>
      <c r="AE67">
        <v>34.674562203027733</v>
      </c>
      <c r="AF67" s="186">
        <f t="shared" si="8"/>
        <v>7.0288827359824779E-2</v>
      </c>
    </row>
    <row r="68" spans="1:32" s="4" customFormat="1" ht="15.75" thickBot="1" x14ac:dyDescent="0.3">
      <c r="A68" s="11" t="s">
        <v>29</v>
      </c>
      <c r="B68" s="58">
        <v>1.0431951544027795</v>
      </c>
      <c r="C68" s="46">
        <v>1.7417697555993259</v>
      </c>
      <c r="D68" s="58">
        <v>1.0691779017174772</v>
      </c>
      <c r="E68" s="44">
        <v>1.06</v>
      </c>
      <c r="F68" s="62">
        <v>32.750777938907888</v>
      </c>
      <c r="G68" s="17">
        <v>28.375116526881669</v>
      </c>
      <c r="H68" s="65">
        <v>32.496619278335878</v>
      </c>
      <c r="I68" s="49">
        <v>30.5</v>
      </c>
      <c r="J68" s="65">
        <v>36.106011383028452</v>
      </c>
      <c r="K68" s="2"/>
      <c r="L68">
        <v>2017</v>
      </c>
      <c r="M68">
        <v>74</v>
      </c>
      <c r="N68" t="s">
        <v>273</v>
      </c>
      <c r="O68" t="s">
        <v>230</v>
      </c>
      <c r="P68" t="s">
        <v>274</v>
      </c>
      <c r="Q68">
        <v>1.0403539975813165</v>
      </c>
      <c r="R68">
        <v>1.7015986628662014</v>
      </c>
      <c r="S68">
        <v>1.0646441034808729</v>
      </c>
      <c r="T68">
        <v>32.776248338677156</v>
      </c>
      <c r="U68">
        <v>28.430163065183013</v>
      </c>
      <c r="V68">
        <v>32.512059692564115</v>
      </c>
      <c r="W68" s="185">
        <f t="shared" si="0"/>
        <v>-2.8411568214630201E-3</v>
      </c>
      <c r="X68" s="185">
        <f t="shared" si="1"/>
        <v>-4.0171092733124469E-2</v>
      </c>
      <c r="Y68" s="185">
        <f t="shared" si="4"/>
        <v>-4.5337982366042695E-3</v>
      </c>
      <c r="AA68" s="186">
        <f t="shared" si="5"/>
        <v>2.5470399769268681E-2</v>
      </c>
      <c r="AB68" s="186">
        <f t="shared" si="6"/>
        <v>5.5046538301343872E-2</v>
      </c>
      <c r="AC68" s="186">
        <f t="shared" si="7"/>
        <v>1.5440414228237387E-2</v>
      </c>
      <c r="AE68">
        <v>36.240542095305067</v>
      </c>
      <c r="AF68" s="186">
        <f t="shared" si="8"/>
        <v>0.13453071227661439</v>
      </c>
    </row>
    <row r="69" spans="1:32" s="4" customFormat="1" ht="15.75" thickBot="1" x14ac:dyDescent="0.3">
      <c r="A69" s="139" t="s">
        <v>34</v>
      </c>
      <c r="B69" s="60">
        <v>1.2565596257643243</v>
      </c>
      <c r="C69" s="48">
        <v>2.0758542180350124</v>
      </c>
      <c r="D69" s="60">
        <v>1.3912576628816782</v>
      </c>
      <c r="E69" s="43">
        <v>1.05</v>
      </c>
      <c r="F69" s="64">
        <v>32.729170616373203</v>
      </c>
      <c r="G69" s="19">
        <v>28.979961512448376</v>
      </c>
      <c r="H69" s="67">
        <v>31.856541423380641</v>
      </c>
      <c r="I69" s="140">
        <v>30.7</v>
      </c>
      <c r="J69" s="67">
        <v>35.458615493595971</v>
      </c>
      <c r="K69" s="2"/>
      <c r="L69">
        <v>2017</v>
      </c>
      <c r="M69">
        <v>2</v>
      </c>
      <c r="N69" t="s">
        <v>248</v>
      </c>
      <c r="O69" t="s">
        <v>249</v>
      </c>
      <c r="P69" t="s">
        <v>250</v>
      </c>
      <c r="Q69">
        <v>1.2307954498328932</v>
      </c>
      <c r="R69">
        <v>2.0963231825840984</v>
      </c>
      <c r="S69">
        <v>1.3694374487827119</v>
      </c>
      <c r="T69">
        <v>32.868049156176568</v>
      </c>
      <c r="U69">
        <v>29.062124594269118</v>
      </c>
      <c r="V69">
        <v>31.98675662337866</v>
      </c>
      <c r="W69" s="185">
        <f t="shared" si="0"/>
        <v>-2.5764175931431099E-2</v>
      </c>
      <c r="X69" s="185">
        <f t="shared" si="1"/>
        <v>2.0468964549086088E-2</v>
      </c>
      <c r="Y69" s="185">
        <f t="shared" si="4"/>
        <v>-2.1820214098966284E-2</v>
      </c>
      <c r="AA69" s="186">
        <f t="shared" si="5"/>
        <v>0.13887853980336473</v>
      </c>
      <c r="AB69" s="186">
        <f t="shared" si="6"/>
        <v>8.2163081820741724E-2</v>
      </c>
      <c r="AC69" s="186">
        <f t="shared" si="7"/>
        <v>0.13021519999801967</v>
      </c>
      <c r="AE69">
        <v>35.619406074125251</v>
      </c>
      <c r="AF69" s="186">
        <f t="shared" si="8"/>
        <v>0.16079058052928019</v>
      </c>
    </row>
    <row r="70" spans="1:32" s="4" customFormat="1" ht="15.75" thickBot="1" x14ac:dyDescent="0.3">
      <c r="A70" s="139" t="s">
        <v>35</v>
      </c>
      <c r="B70" s="60">
        <v>1.2615484002675277</v>
      </c>
      <c r="C70" s="48">
        <v>2.1007702930312995</v>
      </c>
      <c r="D70" s="60">
        <v>1.4047214914700679</v>
      </c>
      <c r="E70" s="43">
        <v>1.05</v>
      </c>
      <c r="F70" s="64">
        <v>32.724687154991443</v>
      </c>
      <c r="G70" s="19">
        <v>28.894013669110777</v>
      </c>
      <c r="H70" s="67">
        <v>31.814785546191853</v>
      </c>
      <c r="I70" s="140">
        <v>30.5</v>
      </c>
      <c r="J70" s="67">
        <v>35.492165675742093</v>
      </c>
      <c r="K70" s="2"/>
      <c r="L70">
        <v>2017</v>
      </c>
      <c r="M70">
        <v>83</v>
      </c>
      <c r="N70" t="s">
        <v>271</v>
      </c>
      <c r="O70" t="s">
        <v>249</v>
      </c>
      <c r="P70" t="s">
        <v>272</v>
      </c>
      <c r="Q70">
        <v>1.2290960642703601</v>
      </c>
      <c r="R70">
        <v>2.1196544147727012</v>
      </c>
      <c r="S70">
        <v>1.3762461273009949</v>
      </c>
      <c r="T70">
        <v>32.818871099585166</v>
      </c>
      <c r="U70">
        <v>29.073548156126698</v>
      </c>
      <c r="V70">
        <v>31.931644277539398</v>
      </c>
      <c r="W70" s="185">
        <f t="shared" si="0"/>
        <v>-3.245233599716757E-2</v>
      </c>
      <c r="X70" s="185">
        <f t="shared" si="1"/>
        <v>1.8884121741401749E-2</v>
      </c>
      <c r="Y70" s="185">
        <f t="shared" si="4"/>
        <v>-2.8475364169072925E-2</v>
      </c>
      <c r="AA70" s="186">
        <f t="shared" si="5"/>
        <v>9.4183944593723368E-2</v>
      </c>
      <c r="AB70" s="186">
        <f t="shared" si="6"/>
        <v>0.17953448701592123</v>
      </c>
      <c r="AC70" s="186">
        <f t="shared" si="7"/>
        <v>0.11685873134754488</v>
      </c>
      <c r="AE70">
        <v>35.592364436062709</v>
      </c>
      <c r="AF70" s="186">
        <f t="shared" si="8"/>
        <v>0.10019876032061603</v>
      </c>
    </row>
    <row r="71" spans="1:32" s="4" customFormat="1" ht="15.75" thickBot="1" x14ac:dyDescent="0.3">
      <c r="A71" s="139" t="s">
        <v>36</v>
      </c>
      <c r="B71" s="60">
        <v>1.2435460637726583</v>
      </c>
      <c r="C71" s="48">
        <v>1.7634690825921266</v>
      </c>
      <c r="D71" s="60">
        <v>1.3129231071166145</v>
      </c>
      <c r="E71" s="43">
        <v>1.07</v>
      </c>
      <c r="F71" s="64">
        <v>32.949852552309899</v>
      </c>
      <c r="G71" s="19">
        <v>28.698338931952122</v>
      </c>
      <c r="H71" s="67">
        <v>32.121811296958697</v>
      </c>
      <c r="I71" s="140">
        <v>30.4</v>
      </c>
      <c r="J71" s="67">
        <v>35.667804211793985</v>
      </c>
      <c r="K71" s="2"/>
      <c r="L71">
        <v>2017</v>
      </c>
      <c r="M71">
        <v>111</v>
      </c>
      <c r="N71" t="s">
        <v>279</v>
      </c>
      <c r="O71" t="s">
        <v>249</v>
      </c>
      <c r="P71" t="s">
        <v>280</v>
      </c>
      <c r="Q71">
        <v>1.2017949088011386</v>
      </c>
      <c r="R71">
        <v>1.7245003007048372</v>
      </c>
      <c r="S71">
        <v>1.2674701441703558</v>
      </c>
      <c r="T71">
        <v>33.097082797499979</v>
      </c>
      <c r="U71">
        <v>28.809444019227232</v>
      </c>
      <c r="V71">
        <v>32.269321772674445</v>
      </c>
      <c r="W71" s="185">
        <f t="shared" si="0"/>
        <v>-4.1751154971519711E-2</v>
      </c>
      <c r="X71" s="185">
        <f t="shared" si="1"/>
        <v>-3.8968781887289472E-2</v>
      </c>
      <c r="Y71" s="185">
        <f t="shared" si="4"/>
        <v>-4.5452962946258779E-2</v>
      </c>
      <c r="AA71" s="186">
        <f t="shared" si="5"/>
        <v>0.14723024519008021</v>
      </c>
      <c r="AB71" s="186">
        <f t="shared" si="6"/>
        <v>0.11110508727511004</v>
      </c>
      <c r="AC71" s="186">
        <f t="shared" si="7"/>
        <v>0.14751047571574816</v>
      </c>
      <c r="AE71">
        <v>35.770417138852864</v>
      </c>
      <c r="AF71" s="186">
        <f t="shared" si="8"/>
        <v>0.10261292705887826</v>
      </c>
    </row>
    <row r="72" spans="1:32" s="4" customFormat="1" ht="15.75" thickBot="1" x14ac:dyDescent="0.3">
      <c r="A72" s="139" t="s">
        <v>37</v>
      </c>
      <c r="B72" s="60">
        <v>1.2733185809113816</v>
      </c>
      <c r="C72" s="48">
        <v>1.8116171096714317</v>
      </c>
      <c r="D72" s="60">
        <v>1.2925746873896053</v>
      </c>
      <c r="E72" s="43">
        <v>1.42</v>
      </c>
      <c r="F72" s="64">
        <v>31.839479144302032</v>
      </c>
      <c r="G72" s="19">
        <v>28.033656049495441</v>
      </c>
      <c r="H72" s="67">
        <v>31.59964776753953</v>
      </c>
      <c r="I72" s="140">
        <v>29</v>
      </c>
      <c r="J72" s="67">
        <v>35.077451032512847</v>
      </c>
      <c r="K72" s="2"/>
      <c r="L72">
        <v>2017</v>
      </c>
      <c r="M72">
        <v>32</v>
      </c>
      <c r="N72" t="s">
        <v>281</v>
      </c>
      <c r="O72" t="s">
        <v>249</v>
      </c>
      <c r="P72" t="s">
        <v>282</v>
      </c>
      <c r="Q72">
        <v>1.2651486227918745</v>
      </c>
      <c r="R72">
        <v>1.8585252961566332</v>
      </c>
      <c r="S72">
        <v>1.2886999785941284</v>
      </c>
      <c r="T72">
        <v>31.943114134294127</v>
      </c>
      <c r="U72">
        <v>28.346532508946964</v>
      </c>
      <c r="V72">
        <v>31.70846752925053</v>
      </c>
      <c r="W72" s="185">
        <f t="shared" si="0"/>
        <v>-8.1699581195071591E-3</v>
      </c>
      <c r="X72" s="185">
        <f t="shared" si="1"/>
        <v>4.6908186485201453E-2</v>
      </c>
      <c r="Y72" s="185">
        <f t="shared" si="4"/>
        <v>-3.874708795476911E-3</v>
      </c>
      <c r="AA72" s="186">
        <f t="shared" si="5"/>
        <v>0.10363498999209497</v>
      </c>
      <c r="AB72" s="186">
        <f t="shared" si="6"/>
        <v>0.3128764594515232</v>
      </c>
      <c r="AC72" s="186">
        <f t="shared" si="7"/>
        <v>0.1088197617110005</v>
      </c>
      <c r="AE72">
        <v>35.15329066433209</v>
      </c>
      <c r="AF72" s="186">
        <f t="shared" si="8"/>
        <v>7.583963181924247E-2</v>
      </c>
    </row>
    <row r="73" spans="1:32" s="4" customFormat="1" ht="15.75" thickBot="1" x14ac:dyDescent="0.3">
      <c r="A73" s="139" t="s">
        <v>38</v>
      </c>
      <c r="B73" s="60">
        <v>1.2444059743368345</v>
      </c>
      <c r="C73" s="48">
        <v>1.9543747319355871</v>
      </c>
      <c r="D73" s="60">
        <v>1.2709797308071473</v>
      </c>
      <c r="E73" s="43">
        <v>1.4</v>
      </c>
      <c r="F73" s="64">
        <v>31.449044517120601</v>
      </c>
      <c r="G73" s="19">
        <v>28.083843187652356</v>
      </c>
      <c r="H73" s="67">
        <v>31.259420111841269</v>
      </c>
      <c r="I73" s="140">
        <v>29.1</v>
      </c>
      <c r="J73" s="67">
        <v>34.866785213363976</v>
      </c>
      <c r="K73" s="2"/>
      <c r="L73">
        <v>2017</v>
      </c>
      <c r="M73">
        <v>63</v>
      </c>
      <c r="N73" t="s">
        <v>283</v>
      </c>
      <c r="O73" t="s">
        <v>249</v>
      </c>
      <c r="P73" t="s">
        <v>284</v>
      </c>
      <c r="Q73">
        <v>1.2564673645669311</v>
      </c>
      <c r="R73">
        <v>2.039365990343228</v>
      </c>
      <c r="S73">
        <v>1.2860509928688477</v>
      </c>
      <c r="T73">
        <v>31.540964307036628</v>
      </c>
      <c r="U73">
        <v>28.069785853551164</v>
      </c>
      <c r="V73">
        <v>31.333511017021628</v>
      </c>
      <c r="W73" s="185">
        <f t="shared" si="0"/>
        <v>1.2061390230096558E-2</v>
      </c>
      <c r="X73" s="185">
        <f t="shared" si="1"/>
        <v>8.4991258407640879E-2</v>
      </c>
      <c r="Y73" s="185">
        <f t="shared" si="4"/>
        <v>1.5071262061700397E-2</v>
      </c>
      <c r="AA73" s="186">
        <f t="shared" si="5"/>
        <v>9.1919789916026673E-2</v>
      </c>
      <c r="AB73" s="186">
        <f t="shared" si="6"/>
        <v>-1.4057334101192254E-2</v>
      </c>
      <c r="AC73" s="186">
        <f t="shared" si="7"/>
        <v>7.4090905180359101E-2</v>
      </c>
      <c r="AE73">
        <v>34.93821182773663</v>
      </c>
      <c r="AF73" s="186">
        <f t="shared" si="8"/>
        <v>7.142661437265474E-2</v>
      </c>
    </row>
    <row r="74" spans="1:32" s="4" customFormat="1" ht="15.75" thickBot="1" x14ac:dyDescent="0.3">
      <c r="A74" s="20" t="s">
        <v>30</v>
      </c>
      <c r="B74" s="68">
        <v>1.2615170153956035</v>
      </c>
      <c r="C74" s="68">
        <v>1.9680321258882605</v>
      </c>
      <c r="D74" s="68">
        <v>1.3406936899619373</v>
      </c>
      <c r="E74" s="68">
        <v>1.19</v>
      </c>
      <c r="F74" s="41">
        <v>32.35487829265309</v>
      </c>
      <c r="G74" s="41">
        <v>28.747685419301483</v>
      </c>
      <c r="H74" s="41">
        <v>31.77571016720864</v>
      </c>
      <c r="I74" s="41">
        <v>29.8</v>
      </c>
      <c r="J74" s="41">
        <v>35.342831496266079</v>
      </c>
      <c r="K74" s="2"/>
      <c r="L74">
        <v>2017</v>
      </c>
      <c r="M74">
        <v>1</v>
      </c>
      <c r="N74" t="s">
        <v>227</v>
      </c>
      <c r="O74" t="s">
        <v>203</v>
      </c>
      <c r="P74" t="s">
        <v>7</v>
      </c>
      <c r="Q74">
        <v>1.2408033273799195</v>
      </c>
      <c r="R74">
        <v>1.9794798919008558</v>
      </c>
      <c r="S74">
        <v>1.321948091046125</v>
      </c>
      <c r="T74">
        <v>32.465794673086691</v>
      </c>
      <c r="U74">
        <v>28.87553482231711</v>
      </c>
      <c r="V74">
        <v>31.889424938324943</v>
      </c>
      <c r="W74" s="185">
        <f t="shared" si="0"/>
        <v>-2.0713688015683962E-2</v>
      </c>
      <c r="X74" s="185">
        <f t="shared" si="1"/>
        <v>1.144776601259534E-2</v>
      </c>
      <c r="Y74" s="185">
        <f t="shared" si="4"/>
        <v>-1.8745598915812289E-2</v>
      </c>
      <c r="AA74" s="186">
        <f t="shared" si="5"/>
        <v>0.11091638043360064</v>
      </c>
      <c r="AB74" s="186">
        <f t="shared" si="6"/>
        <v>0.12784940301562742</v>
      </c>
      <c r="AC74" s="186">
        <f t="shared" si="7"/>
        <v>0.11371477111630313</v>
      </c>
      <c r="AE74">
        <v>35.44635437943478</v>
      </c>
      <c r="AF74" s="186">
        <f t="shared" si="8"/>
        <v>0.10352288316870073</v>
      </c>
    </row>
    <row r="75" spans="1:32" s="4" customFormat="1" x14ac:dyDescent="0.2">
      <c r="W75" s="159"/>
      <c r="X75" s="159"/>
      <c r="Y75" s="159"/>
      <c r="AA75" s="159"/>
      <c r="AB75" s="159"/>
      <c r="AC75" s="159"/>
      <c r="AF75" s="159"/>
    </row>
    <row r="76" spans="1:32" s="4" customFormat="1" x14ac:dyDescent="0.2">
      <c r="W76" s="159"/>
      <c r="X76" s="159"/>
      <c r="Y76" s="159"/>
      <c r="AA76" s="159"/>
      <c r="AB76" s="159"/>
      <c r="AC76" s="159"/>
      <c r="AF76" s="159"/>
    </row>
    <row r="77" spans="1:32" s="4" customFormat="1" x14ac:dyDescent="0.2">
      <c r="W77" s="159"/>
      <c r="X77" s="159"/>
      <c r="Y77" s="159"/>
      <c r="AA77" s="159"/>
      <c r="AB77" s="159"/>
      <c r="AC77" s="159"/>
      <c r="AF77" s="159"/>
    </row>
    <row r="78" spans="1:32" s="4" customFormat="1" x14ac:dyDescent="0.2">
      <c r="W78" s="159"/>
      <c r="X78" s="159"/>
      <c r="Y78" s="159"/>
      <c r="AA78" s="159"/>
      <c r="AB78" s="159"/>
      <c r="AC78" s="159"/>
      <c r="AF78" s="159"/>
    </row>
    <row r="79" spans="1:32" s="4" customFormat="1" x14ac:dyDescent="0.2">
      <c r="W79" s="159"/>
      <c r="X79" s="159"/>
      <c r="Y79" s="159"/>
      <c r="AA79" s="159"/>
      <c r="AB79" s="159"/>
      <c r="AC79" s="159"/>
      <c r="AF79" s="159"/>
    </row>
    <row r="80" spans="1:32" s="4" customFormat="1" x14ac:dyDescent="0.2">
      <c r="W80" s="159"/>
      <c r="X80" s="159"/>
      <c r="Y80" s="159"/>
      <c r="AA80" s="159"/>
      <c r="AB80" s="159"/>
      <c r="AC80" s="159"/>
      <c r="AF80" s="159"/>
    </row>
    <row r="81" spans="23:32" s="4" customFormat="1" x14ac:dyDescent="0.2">
      <c r="W81" s="159"/>
      <c r="X81" s="159"/>
      <c r="Y81" s="159"/>
      <c r="AA81" s="159"/>
      <c r="AB81" s="159"/>
      <c r="AC81" s="159"/>
      <c r="AF81" s="159"/>
    </row>
    <row r="82" spans="23:32" s="4" customFormat="1" x14ac:dyDescent="0.2">
      <c r="W82" s="159"/>
      <c r="X82" s="159"/>
      <c r="Y82" s="159"/>
      <c r="AA82" s="159"/>
      <c r="AB82" s="159"/>
      <c r="AC82" s="159"/>
      <c r="AF82" s="159"/>
    </row>
    <row r="83" spans="23:32" s="4" customFormat="1" x14ac:dyDescent="0.2">
      <c r="W83" s="159"/>
      <c r="X83" s="159"/>
      <c r="Y83" s="159"/>
      <c r="AA83" s="159"/>
      <c r="AB83" s="159"/>
      <c r="AC83" s="159"/>
      <c r="AF83" s="159"/>
    </row>
    <row r="84" spans="23:32" s="4" customFormat="1" x14ac:dyDescent="0.2">
      <c r="W84" s="159"/>
      <c r="X84" s="159"/>
      <c r="Y84" s="159"/>
      <c r="AA84" s="159"/>
      <c r="AB84" s="159"/>
      <c r="AC84" s="159"/>
      <c r="AF84" s="159"/>
    </row>
    <row r="85" spans="23:32" s="4" customFormat="1" x14ac:dyDescent="0.2">
      <c r="W85" s="159"/>
      <c r="X85" s="159"/>
      <c r="Y85" s="159"/>
      <c r="AA85" s="159"/>
      <c r="AB85" s="159"/>
      <c r="AC85" s="159"/>
      <c r="AF85" s="159"/>
    </row>
    <row r="86" spans="23:32" s="4" customFormat="1" x14ac:dyDescent="0.2">
      <c r="W86" s="159"/>
      <c r="X86" s="159"/>
      <c r="Y86" s="159"/>
      <c r="AA86" s="159"/>
      <c r="AB86" s="159"/>
      <c r="AC86" s="159"/>
      <c r="AF86" s="159"/>
    </row>
    <row r="87" spans="23:32" s="4" customFormat="1" x14ac:dyDescent="0.2">
      <c r="W87" s="159"/>
      <c r="X87" s="159"/>
      <c r="Y87" s="159"/>
      <c r="AA87" s="159"/>
      <c r="AB87" s="159"/>
      <c r="AC87" s="159"/>
      <c r="AF87" s="159"/>
    </row>
    <row r="88" spans="23:32" s="4" customFormat="1" x14ac:dyDescent="0.2">
      <c r="W88" s="159"/>
      <c r="X88" s="159"/>
      <c r="Y88" s="159"/>
      <c r="AA88" s="159"/>
      <c r="AB88" s="159"/>
      <c r="AC88" s="159"/>
      <c r="AF88" s="159"/>
    </row>
    <row r="89" spans="23:32" s="4" customFormat="1" x14ac:dyDescent="0.2">
      <c r="W89" s="159"/>
      <c r="X89" s="159"/>
      <c r="Y89" s="159"/>
      <c r="AA89" s="159"/>
      <c r="AB89" s="159"/>
      <c r="AC89" s="159"/>
      <c r="AF89" s="159"/>
    </row>
    <row r="90" spans="23:32" s="4" customFormat="1" x14ac:dyDescent="0.2">
      <c r="W90" s="159"/>
      <c r="X90" s="159"/>
      <c r="Y90" s="159"/>
      <c r="AA90" s="159"/>
      <c r="AB90" s="159"/>
      <c r="AC90" s="159"/>
      <c r="AF90" s="159"/>
    </row>
    <row r="91" spans="23:32" s="4" customFormat="1" x14ac:dyDescent="0.2">
      <c r="W91" s="159"/>
      <c r="X91" s="159"/>
      <c r="Y91" s="159"/>
      <c r="AA91" s="159"/>
      <c r="AB91" s="159"/>
      <c r="AC91" s="159"/>
      <c r="AF91" s="159"/>
    </row>
    <row r="92" spans="23:32" s="4" customFormat="1" x14ac:dyDescent="0.2">
      <c r="W92" s="159"/>
      <c r="X92" s="159"/>
      <c r="Y92" s="159"/>
      <c r="AA92" s="159"/>
      <c r="AB92" s="159"/>
      <c r="AC92" s="159"/>
      <c r="AF92" s="159"/>
    </row>
    <row r="93" spans="23:32" s="4" customFormat="1" x14ac:dyDescent="0.2">
      <c r="W93" s="159"/>
      <c r="X93" s="159"/>
      <c r="Y93" s="159"/>
      <c r="AA93" s="159"/>
      <c r="AB93" s="159"/>
      <c r="AC93" s="159"/>
      <c r="AF93" s="159"/>
    </row>
    <row r="94" spans="23:32" s="4" customFormat="1" x14ac:dyDescent="0.2">
      <c r="W94" s="159"/>
      <c r="X94" s="159"/>
      <c r="Y94" s="159"/>
      <c r="AA94" s="159"/>
      <c r="AB94" s="159"/>
      <c r="AC94" s="159"/>
      <c r="AF94" s="159"/>
    </row>
    <row r="95" spans="23:32" s="4" customFormat="1" x14ac:dyDescent="0.2">
      <c r="W95" s="159"/>
      <c r="X95" s="159"/>
      <c r="Y95" s="159"/>
      <c r="AA95" s="159"/>
      <c r="AB95" s="159"/>
      <c r="AC95" s="159"/>
      <c r="AF95" s="159"/>
    </row>
    <row r="96" spans="23:32" s="4" customFormat="1" x14ac:dyDescent="0.2">
      <c r="W96" s="159"/>
      <c r="X96" s="159"/>
      <c r="Y96" s="159"/>
      <c r="AA96" s="159"/>
      <c r="AB96" s="159"/>
      <c r="AC96" s="159"/>
      <c r="AF96" s="159"/>
    </row>
    <row r="97" spans="23:32" s="4" customFormat="1" x14ac:dyDescent="0.2">
      <c r="W97" s="159"/>
      <c r="X97" s="159"/>
      <c r="Y97" s="159"/>
      <c r="AA97" s="159"/>
      <c r="AB97" s="159"/>
      <c r="AC97" s="159"/>
      <c r="AF97" s="159"/>
    </row>
    <row r="98" spans="23:32" s="4" customFormat="1" x14ac:dyDescent="0.2">
      <c r="W98" s="159"/>
      <c r="X98" s="159"/>
      <c r="Y98" s="159"/>
      <c r="AA98" s="159"/>
      <c r="AB98" s="159"/>
      <c r="AC98" s="159"/>
      <c r="AF98" s="159"/>
    </row>
    <row r="99" spans="23:32" s="4" customFormat="1" x14ac:dyDescent="0.2">
      <c r="W99" s="159"/>
      <c r="X99" s="159"/>
      <c r="Y99" s="159"/>
      <c r="AA99" s="159"/>
      <c r="AB99" s="159"/>
      <c r="AC99" s="159"/>
      <c r="AF99" s="159"/>
    </row>
    <row r="100" spans="23:32" s="4" customFormat="1" x14ac:dyDescent="0.2">
      <c r="W100" s="159"/>
      <c r="X100" s="159"/>
      <c r="Y100" s="159"/>
      <c r="AA100" s="159"/>
      <c r="AB100" s="159"/>
      <c r="AC100" s="159"/>
      <c r="AF100" s="159"/>
    </row>
    <row r="101" spans="23:32" s="4" customFormat="1" x14ac:dyDescent="0.2">
      <c r="W101" s="159"/>
      <c r="X101" s="159"/>
      <c r="Y101" s="159"/>
      <c r="AA101" s="159"/>
      <c r="AB101" s="159"/>
      <c r="AC101" s="159"/>
      <c r="AF101" s="159"/>
    </row>
    <row r="102" spans="23:32" s="4" customFormat="1" x14ac:dyDescent="0.2">
      <c r="W102" s="159"/>
      <c r="X102" s="159"/>
      <c r="Y102" s="159"/>
      <c r="AA102" s="159"/>
      <c r="AB102" s="159"/>
      <c r="AC102" s="159"/>
      <c r="AF102" s="159"/>
    </row>
    <row r="103" spans="23:32" s="4" customFormat="1" x14ac:dyDescent="0.2">
      <c r="W103" s="159"/>
      <c r="X103" s="159"/>
      <c r="Y103" s="159"/>
      <c r="AA103" s="159"/>
      <c r="AB103" s="159"/>
      <c r="AC103" s="159"/>
      <c r="AF103" s="159"/>
    </row>
    <row r="104" spans="23:32" s="4" customFormat="1" x14ac:dyDescent="0.2">
      <c r="W104" s="159"/>
      <c r="X104" s="159"/>
      <c r="Y104" s="159"/>
      <c r="AA104" s="159"/>
      <c r="AB104" s="159"/>
      <c r="AC104" s="159"/>
      <c r="AF104" s="159"/>
    </row>
    <row r="105" spans="23:32" s="4" customFormat="1" x14ac:dyDescent="0.2">
      <c r="W105" s="159"/>
      <c r="X105" s="159"/>
      <c r="Y105" s="159"/>
      <c r="AA105" s="159"/>
      <c r="AB105" s="159"/>
      <c r="AC105" s="159"/>
      <c r="AF105" s="159"/>
    </row>
    <row r="106" spans="23:32" s="4" customFormat="1" x14ac:dyDescent="0.2">
      <c r="W106" s="159"/>
      <c r="X106" s="159"/>
      <c r="Y106" s="159"/>
      <c r="AA106" s="159"/>
      <c r="AB106" s="159"/>
      <c r="AC106" s="159"/>
      <c r="AF106" s="159"/>
    </row>
    <row r="107" spans="23:32" s="4" customFormat="1" x14ac:dyDescent="0.2">
      <c r="W107" s="159"/>
      <c r="X107" s="159"/>
      <c r="Y107" s="159"/>
      <c r="AA107" s="159"/>
      <c r="AB107" s="159"/>
      <c r="AC107" s="159"/>
      <c r="AF107" s="159"/>
    </row>
    <row r="108" spans="23:32" s="4" customFormat="1" x14ac:dyDescent="0.2">
      <c r="W108" s="159"/>
      <c r="X108" s="159"/>
      <c r="Y108" s="159"/>
      <c r="AA108" s="159"/>
      <c r="AB108" s="159"/>
      <c r="AC108" s="159"/>
      <c r="AF108" s="159"/>
    </row>
    <row r="109" spans="23:32" s="4" customFormat="1" x14ac:dyDescent="0.2">
      <c r="W109" s="159"/>
      <c r="X109" s="159"/>
      <c r="Y109" s="159"/>
      <c r="AA109" s="159"/>
      <c r="AB109" s="159"/>
      <c r="AC109" s="159"/>
      <c r="AF109" s="159"/>
    </row>
    <row r="110" spans="23:32" s="4" customFormat="1" x14ac:dyDescent="0.2">
      <c r="W110" s="159"/>
      <c r="X110" s="159"/>
      <c r="Y110" s="159"/>
      <c r="AA110" s="159"/>
      <c r="AB110" s="159"/>
      <c r="AC110" s="159"/>
      <c r="AF110" s="159"/>
    </row>
    <row r="111" spans="23:32" s="4" customFormat="1" x14ac:dyDescent="0.2">
      <c r="W111" s="159"/>
      <c r="X111" s="159"/>
      <c r="Y111" s="159"/>
      <c r="AA111" s="159"/>
      <c r="AB111" s="159"/>
      <c r="AC111" s="159"/>
      <c r="AF111" s="159"/>
    </row>
    <row r="112" spans="23:32" s="4" customFormat="1" x14ac:dyDescent="0.2">
      <c r="W112" s="159"/>
      <c r="X112" s="159"/>
      <c r="Y112" s="159"/>
      <c r="AA112" s="159"/>
      <c r="AB112" s="159"/>
      <c r="AC112" s="159"/>
      <c r="AF112" s="159"/>
    </row>
    <row r="113" spans="12:32" s="4" customFormat="1" x14ac:dyDescent="0.2">
      <c r="W113" s="159"/>
      <c r="X113" s="159"/>
      <c r="Y113" s="159"/>
      <c r="AA113" s="159"/>
      <c r="AB113" s="159"/>
      <c r="AC113" s="159"/>
      <c r="AF113" s="159"/>
    </row>
    <row r="114" spans="12:32" s="4" customFormat="1" x14ac:dyDescent="0.2">
      <c r="W114" s="159"/>
      <c r="X114" s="159"/>
      <c r="Y114" s="159"/>
      <c r="AA114" s="159"/>
      <c r="AB114" s="159"/>
      <c r="AC114" s="159"/>
      <c r="AF114" s="159"/>
    </row>
    <row r="115" spans="12:32" s="4" customFormat="1" x14ac:dyDescent="0.2">
      <c r="W115" s="159"/>
      <c r="X115" s="159"/>
      <c r="Y115" s="159"/>
      <c r="AA115" s="159"/>
      <c r="AB115" s="159"/>
      <c r="AC115" s="159"/>
      <c r="AF115" s="159"/>
    </row>
    <row r="116" spans="12:32" s="4" customFormat="1" x14ac:dyDescent="0.2">
      <c r="W116" s="159"/>
      <c r="X116" s="159"/>
      <c r="Y116" s="159"/>
      <c r="AA116" s="159"/>
      <c r="AB116" s="159"/>
      <c r="AC116" s="159"/>
      <c r="AF116" s="159"/>
    </row>
    <row r="117" spans="12:32" s="4" customFormat="1" x14ac:dyDescent="0.2">
      <c r="W117" s="159"/>
      <c r="X117" s="159"/>
      <c r="Y117" s="159"/>
      <c r="AA117" s="159"/>
      <c r="AB117" s="159"/>
      <c r="AC117" s="159"/>
      <c r="AF117" s="159"/>
    </row>
    <row r="118" spans="12:32" s="4" customFormat="1" x14ac:dyDescent="0.2">
      <c r="W118" s="159"/>
      <c r="X118" s="159"/>
      <c r="Y118" s="159"/>
      <c r="AA118" s="159"/>
      <c r="AB118" s="159"/>
      <c r="AC118" s="159"/>
      <c r="AF118" s="159"/>
    </row>
    <row r="119" spans="12:32" s="4" customFormat="1" x14ac:dyDescent="0.2">
      <c r="W119" s="159"/>
      <c r="X119" s="159"/>
      <c r="Y119" s="159"/>
      <c r="AA119" s="159"/>
      <c r="AB119" s="159"/>
      <c r="AC119" s="159"/>
      <c r="AF119" s="159"/>
    </row>
    <row r="120" spans="12:32" s="4" customFormat="1" x14ac:dyDescent="0.2">
      <c r="W120" s="159"/>
      <c r="X120" s="159"/>
      <c r="Y120" s="159"/>
      <c r="AA120" s="159"/>
      <c r="AB120" s="159"/>
      <c r="AC120" s="159"/>
      <c r="AF120" s="159"/>
    </row>
    <row r="121" spans="12:32" s="4" customFormat="1" x14ac:dyDescent="0.2">
      <c r="W121" s="159"/>
      <c r="X121" s="159"/>
      <c r="Y121" s="159"/>
      <c r="AA121" s="159"/>
      <c r="AB121" s="159"/>
      <c r="AC121" s="159"/>
      <c r="AF121" s="159"/>
    </row>
    <row r="122" spans="12:32" s="4" customFormat="1" x14ac:dyDescent="0.2">
      <c r="W122" s="159"/>
      <c r="X122" s="159"/>
      <c r="Y122" s="159"/>
      <c r="AA122" s="159"/>
      <c r="AB122" s="159"/>
      <c r="AC122" s="159"/>
      <c r="AF122" s="159"/>
    </row>
    <row r="123" spans="12:32" s="4" customFormat="1" x14ac:dyDescent="0.2">
      <c r="W123" s="159"/>
      <c r="X123" s="159"/>
      <c r="Y123" s="159"/>
      <c r="AA123" s="159"/>
      <c r="AB123" s="159"/>
      <c r="AC123" s="159"/>
      <c r="AF123" s="159"/>
    </row>
    <row r="124" spans="12:32" x14ac:dyDescent="0.2"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</row>
  </sheetData>
  <mergeCells count="13">
    <mergeCell ref="A3:A6"/>
    <mergeCell ref="B3:E4"/>
    <mergeCell ref="F3:I4"/>
    <mergeCell ref="B5:D5"/>
    <mergeCell ref="F5:H5"/>
    <mergeCell ref="W45:Y45"/>
    <mergeCell ref="AA45:AC45"/>
    <mergeCell ref="AE45:AG45"/>
    <mergeCell ref="A43:A46"/>
    <mergeCell ref="B43:E44"/>
    <mergeCell ref="F43:I44"/>
    <mergeCell ref="B45:D45"/>
    <mergeCell ref="F45:H45"/>
  </mergeCells>
  <pageMargins left="0" right="0" top="0" bottom="0" header="0" footer="0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9"/>
  <sheetViews>
    <sheetView workbookViewId="0">
      <selection activeCell="O32" sqref="O32"/>
    </sheetView>
  </sheetViews>
  <sheetFormatPr defaultRowHeight="12.75" x14ac:dyDescent="0.25"/>
  <cols>
    <col min="1" max="1" width="6.7109375" style="247" customWidth="1"/>
    <col min="2" max="242" width="9.140625" style="128"/>
    <col min="243" max="243" width="6.7109375" style="128" customWidth="1"/>
    <col min="244" max="498" width="9.140625" style="128"/>
    <col min="499" max="499" width="6.7109375" style="128" customWidth="1"/>
    <col min="500" max="754" width="9.140625" style="128"/>
    <col min="755" max="755" width="6.7109375" style="128" customWidth="1"/>
    <col min="756" max="1010" width="9.140625" style="128"/>
    <col min="1011" max="1011" width="6.7109375" style="128" customWidth="1"/>
    <col min="1012" max="1266" width="9.140625" style="128"/>
    <col min="1267" max="1267" width="6.7109375" style="128" customWidth="1"/>
    <col min="1268" max="1522" width="9.140625" style="128"/>
    <col min="1523" max="1523" width="6.7109375" style="128" customWidth="1"/>
    <col min="1524" max="1778" width="9.140625" style="128"/>
    <col min="1779" max="1779" width="6.7109375" style="128" customWidth="1"/>
    <col min="1780" max="2034" width="9.140625" style="128"/>
    <col min="2035" max="2035" width="6.7109375" style="128" customWidth="1"/>
    <col min="2036" max="2290" width="9.140625" style="128"/>
    <col min="2291" max="2291" width="6.7109375" style="128" customWidth="1"/>
    <col min="2292" max="2546" width="9.140625" style="128"/>
    <col min="2547" max="2547" width="6.7109375" style="128" customWidth="1"/>
    <col min="2548" max="2802" width="9.140625" style="128"/>
    <col min="2803" max="2803" width="6.7109375" style="128" customWidth="1"/>
    <col min="2804" max="3058" width="9.140625" style="128"/>
    <col min="3059" max="3059" width="6.7109375" style="128" customWidth="1"/>
    <col min="3060" max="3314" width="9.140625" style="128"/>
    <col min="3315" max="3315" width="6.7109375" style="128" customWidth="1"/>
    <col min="3316" max="3570" width="9.140625" style="128"/>
    <col min="3571" max="3571" width="6.7109375" style="128" customWidth="1"/>
    <col min="3572" max="3826" width="9.140625" style="128"/>
    <col min="3827" max="3827" width="6.7109375" style="128" customWidth="1"/>
    <col min="3828" max="4082" width="9.140625" style="128"/>
    <col min="4083" max="4083" width="6.7109375" style="128" customWidth="1"/>
    <col min="4084" max="4338" width="9.140625" style="128"/>
    <col min="4339" max="4339" width="6.7109375" style="128" customWidth="1"/>
    <col min="4340" max="4594" width="9.140625" style="128"/>
    <col min="4595" max="4595" width="6.7109375" style="128" customWidth="1"/>
    <col min="4596" max="4850" width="9.140625" style="128"/>
    <col min="4851" max="4851" width="6.7109375" style="128" customWidth="1"/>
    <col min="4852" max="5106" width="9.140625" style="128"/>
    <col min="5107" max="5107" width="6.7109375" style="128" customWidth="1"/>
    <col min="5108" max="5362" width="9.140625" style="128"/>
    <col min="5363" max="5363" width="6.7109375" style="128" customWidth="1"/>
    <col min="5364" max="5618" width="9.140625" style="128"/>
    <col min="5619" max="5619" width="6.7109375" style="128" customWidth="1"/>
    <col min="5620" max="5874" width="9.140625" style="128"/>
    <col min="5875" max="5875" width="6.7109375" style="128" customWidth="1"/>
    <col min="5876" max="6130" width="9.140625" style="128"/>
    <col min="6131" max="6131" width="6.7109375" style="128" customWidth="1"/>
    <col min="6132" max="6386" width="9.140625" style="128"/>
    <col min="6387" max="6387" width="6.7109375" style="128" customWidth="1"/>
    <col min="6388" max="6642" width="9.140625" style="128"/>
    <col min="6643" max="6643" width="6.7109375" style="128" customWidth="1"/>
    <col min="6644" max="6898" width="9.140625" style="128"/>
    <col min="6899" max="6899" width="6.7109375" style="128" customWidth="1"/>
    <col min="6900" max="7154" width="9.140625" style="128"/>
    <col min="7155" max="7155" width="6.7109375" style="128" customWidth="1"/>
    <col min="7156" max="7410" width="9.140625" style="128"/>
    <col min="7411" max="7411" width="6.7109375" style="128" customWidth="1"/>
    <col min="7412" max="7666" width="9.140625" style="128"/>
    <col min="7667" max="7667" width="6.7109375" style="128" customWidth="1"/>
    <col min="7668" max="7922" width="9.140625" style="128"/>
    <col min="7923" max="7923" width="6.7109375" style="128" customWidth="1"/>
    <col min="7924" max="8178" width="9.140625" style="128"/>
    <col min="8179" max="8179" width="6.7109375" style="128" customWidth="1"/>
    <col min="8180" max="8434" width="9.140625" style="128"/>
    <col min="8435" max="8435" width="6.7109375" style="128" customWidth="1"/>
    <col min="8436" max="8690" width="9.140625" style="128"/>
    <col min="8691" max="8691" width="6.7109375" style="128" customWidth="1"/>
    <col min="8692" max="8946" width="9.140625" style="128"/>
    <col min="8947" max="8947" width="6.7109375" style="128" customWidth="1"/>
    <col min="8948" max="9202" width="9.140625" style="128"/>
    <col min="9203" max="9203" width="6.7109375" style="128" customWidth="1"/>
    <col min="9204" max="9458" width="9.140625" style="128"/>
    <col min="9459" max="9459" width="6.7109375" style="128" customWidth="1"/>
    <col min="9460" max="9714" width="9.140625" style="128"/>
    <col min="9715" max="9715" width="6.7109375" style="128" customWidth="1"/>
    <col min="9716" max="9970" width="9.140625" style="128"/>
    <col min="9971" max="9971" width="6.7109375" style="128" customWidth="1"/>
    <col min="9972" max="10226" width="9.140625" style="128"/>
    <col min="10227" max="10227" width="6.7109375" style="128" customWidth="1"/>
    <col min="10228" max="10482" width="9.140625" style="128"/>
    <col min="10483" max="10483" width="6.7109375" style="128" customWidth="1"/>
    <col min="10484" max="10738" width="9.140625" style="128"/>
    <col min="10739" max="10739" width="6.7109375" style="128" customWidth="1"/>
    <col min="10740" max="10994" width="9.140625" style="128"/>
    <col min="10995" max="10995" width="6.7109375" style="128" customWidth="1"/>
    <col min="10996" max="11250" width="9.140625" style="128"/>
    <col min="11251" max="11251" width="6.7109375" style="128" customWidth="1"/>
    <col min="11252" max="11506" width="9.140625" style="128"/>
    <col min="11507" max="11507" width="6.7109375" style="128" customWidth="1"/>
    <col min="11508" max="11762" width="9.140625" style="128"/>
    <col min="11763" max="11763" width="6.7109375" style="128" customWidth="1"/>
    <col min="11764" max="12018" width="9.140625" style="128"/>
    <col min="12019" max="12019" width="6.7109375" style="128" customWidth="1"/>
    <col min="12020" max="12274" width="9.140625" style="128"/>
    <col min="12275" max="12275" width="6.7109375" style="128" customWidth="1"/>
    <col min="12276" max="12530" width="9.140625" style="128"/>
    <col min="12531" max="12531" width="6.7109375" style="128" customWidth="1"/>
    <col min="12532" max="12786" width="9.140625" style="128"/>
    <col min="12787" max="12787" width="6.7109375" style="128" customWidth="1"/>
    <col min="12788" max="13042" width="9.140625" style="128"/>
    <col min="13043" max="13043" width="6.7109375" style="128" customWidth="1"/>
    <col min="13044" max="13298" width="9.140625" style="128"/>
    <col min="13299" max="13299" width="6.7109375" style="128" customWidth="1"/>
    <col min="13300" max="13554" width="9.140625" style="128"/>
    <col min="13555" max="13555" width="6.7109375" style="128" customWidth="1"/>
    <col min="13556" max="13810" width="9.140625" style="128"/>
    <col min="13811" max="13811" width="6.7109375" style="128" customWidth="1"/>
    <col min="13812" max="14066" width="9.140625" style="128"/>
    <col min="14067" max="14067" width="6.7109375" style="128" customWidth="1"/>
    <col min="14068" max="14322" width="9.140625" style="128"/>
    <col min="14323" max="14323" width="6.7109375" style="128" customWidth="1"/>
    <col min="14324" max="14578" width="9.140625" style="128"/>
    <col min="14579" max="14579" width="6.7109375" style="128" customWidth="1"/>
    <col min="14580" max="14834" width="9.140625" style="128"/>
    <col min="14835" max="14835" width="6.7109375" style="128" customWidth="1"/>
    <col min="14836" max="15090" width="9.140625" style="128"/>
    <col min="15091" max="15091" width="6.7109375" style="128" customWidth="1"/>
    <col min="15092" max="15346" width="9.140625" style="128"/>
    <col min="15347" max="15347" width="6.7109375" style="128" customWidth="1"/>
    <col min="15348" max="15602" width="9.140625" style="128"/>
    <col min="15603" max="15603" width="6.7109375" style="128" customWidth="1"/>
    <col min="15604" max="15858" width="9.140625" style="128"/>
    <col min="15859" max="15859" width="6.7109375" style="128" customWidth="1"/>
    <col min="15860" max="16114" width="9.140625" style="128"/>
    <col min="16115" max="16115" width="6.7109375" style="128" customWidth="1"/>
    <col min="16116" max="16384" width="9.140625" style="128"/>
  </cols>
  <sheetData>
    <row r="1" spans="1:7" x14ac:dyDescent="0.25">
      <c r="A1" s="143" t="s">
        <v>217</v>
      </c>
    </row>
    <row r="2" spans="1:7" x14ac:dyDescent="0.25">
      <c r="A2" s="146" t="s">
        <v>288</v>
      </c>
    </row>
    <row r="3" spans="1:7" x14ac:dyDescent="0.25">
      <c r="A3" s="247" t="s">
        <v>99</v>
      </c>
      <c r="B3" s="128">
        <v>1995</v>
      </c>
      <c r="C3" s="128" t="s">
        <v>204</v>
      </c>
      <c r="D3" s="248">
        <v>2017</v>
      </c>
      <c r="E3" s="248" t="s">
        <v>289</v>
      </c>
      <c r="G3" s="249"/>
    </row>
    <row r="4" spans="1:7" x14ac:dyDescent="0.25">
      <c r="A4" s="247">
        <v>13</v>
      </c>
      <c r="B4" s="250">
        <v>3.6082388119539617E-3</v>
      </c>
      <c r="C4" s="128">
        <v>4.0156933295318106E-3</v>
      </c>
      <c r="D4" s="251">
        <v>0</v>
      </c>
      <c r="E4" s="251">
        <v>0</v>
      </c>
    </row>
    <row r="5" spans="1:7" x14ac:dyDescent="0.25">
      <c r="A5" s="247">
        <v>14</v>
      </c>
      <c r="B5" s="250">
        <v>1.3786079988735366E-2</v>
      </c>
      <c r="C5" s="128">
        <v>4.0012643995502575E-3</v>
      </c>
      <c r="D5" s="252">
        <v>2.1713876252619238E-2</v>
      </c>
      <c r="E5" s="252">
        <v>1.9570773789254078E-2</v>
      </c>
    </row>
    <row r="6" spans="1:7" x14ac:dyDescent="0.25">
      <c r="A6" s="247">
        <v>15</v>
      </c>
      <c r="B6" s="250">
        <v>9.4843708255410109E-2</v>
      </c>
      <c r="C6" s="128">
        <v>5.5749461918139877E-2</v>
      </c>
      <c r="D6" s="252">
        <v>0.14471020876256491</v>
      </c>
      <c r="E6" s="252">
        <v>0.13291010585899019</v>
      </c>
    </row>
    <row r="7" spans="1:7" x14ac:dyDescent="0.25">
      <c r="A7" s="247">
        <v>16</v>
      </c>
      <c r="B7" s="250">
        <v>3.2587138244258682</v>
      </c>
      <c r="C7" s="128">
        <v>2.3078977273834793</v>
      </c>
      <c r="D7" s="252">
        <v>1.5549042036030885</v>
      </c>
      <c r="E7" s="252">
        <v>1.3257242686775417</v>
      </c>
    </row>
    <row r="8" spans="1:7" x14ac:dyDescent="0.25">
      <c r="A8" s="247">
        <v>17</v>
      </c>
      <c r="B8" s="250">
        <v>5.793335677308888</v>
      </c>
      <c r="C8" s="128">
        <v>4.554013884464517</v>
      </c>
      <c r="D8" s="252">
        <v>3.2479539498014245</v>
      </c>
      <c r="E8" s="252">
        <v>2.7715426645796462</v>
      </c>
    </row>
    <row r="9" spans="1:7" x14ac:dyDescent="0.25">
      <c r="A9" s="247">
        <v>18</v>
      </c>
      <c r="B9" s="250">
        <v>8.885624161639333</v>
      </c>
      <c r="C9" s="128">
        <v>7.179282219804457</v>
      </c>
      <c r="D9" s="252">
        <v>5.9604803615114026</v>
      </c>
      <c r="E9" s="252">
        <v>4.8314687085097621</v>
      </c>
    </row>
    <row r="10" spans="1:7" x14ac:dyDescent="0.25">
      <c r="A10" s="247">
        <v>19</v>
      </c>
      <c r="B10" s="250">
        <v>14.615759957071155</v>
      </c>
      <c r="C10" s="128">
        <v>10.907291712821422</v>
      </c>
      <c r="D10" s="252">
        <v>10.773499988340369</v>
      </c>
      <c r="E10" s="252">
        <v>7.666545928575994</v>
      </c>
    </row>
    <row r="11" spans="1:7" x14ac:dyDescent="0.25">
      <c r="A11" s="247">
        <v>20</v>
      </c>
      <c r="B11" s="250">
        <v>20.163905849768309</v>
      </c>
      <c r="C11" s="128">
        <v>13.840920064154385</v>
      </c>
      <c r="D11" s="252">
        <v>15.630691435795248</v>
      </c>
      <c r="E11" s="252">
        <v>10.804296058706322</v>
      </c>
    </row>
    <row r="12" spans="1:7" x14ac:dyDescent="0.25">
      <c r="A12" s="247">
        <v>21</v>
      </c>
      <c r="B12" s="250">
        <v>26.346371001891423</v>
      </c>
      <c r="C12" s="128">
        <v>17.770914800331791</v>
      </c>
      <c r="D12" s="252">
        <v>20.512145864148366</v>
      </c>
      <c r="E12" s="252">
        <v>13.937363801482308</v>
      </c>
    </row>
    <row r="13" spans="1:7" x14ac:dyDescent="0.25">
      <c r="A13" s="247">
        <v>22</v>
      </c>
      <c r="B13" s="250">
        <v>35.108360284868617</v>
      </c>
      <c r="C13" s="128">
        <v>22.205255455875804</v>
      </c>
      <c r="D13" s="252">
        <v>25.729706147264128</v>
      </c>
      <c r="E13" s="252">
        <v>17.521541521611656</v>
      </c>
    </row>
    <row r="14" spans="1:7" x14ac:dyDescent="0.25">
      <c r="A14" s="247">
        <v>23</v>
      </c>
      <c r="B14" s="250">
        <v>44.354637455401964</v>
      </c>
      <c r="C14" s="128">
        <v>27.711016929877101</v>
      </c>
      <c r="D14" s="252">
        <v>31.393495909857339</v>
      </c>
      <c r="E14" s="252">
        <v>21.864764650368592</v>
      </c>
    </row>
    <row r="15" spans="1:7" x14ac:dyDescent="0.25">
      <c r="A15" s="247">
        <v>24</v>
      </c>
      <c r="B15" s="250">
        <v>55.440676642457206</v>
      </c>
      <c r="C15" s="128">
        <v>34.219968017334459</v>
      </c>
      <c r="D15" s="252">
        <v>38.239129249182348</v>
      </c>
      <c r="E15" s="252">
        <v>27.574465554221479</v>
      </c>
    </row>
    <row r="16" spans="1:7" x14ac:dyDescent="0.25">
      <c r="A16" s="247">
        <v>25</v>
      </c>
      <c r="B16" s="250">
        <v>66.313881597937808</v>
      </c>
      <c r="C16" s="128">
        <v>42.988500765652539</v>
      </c>
      <c r="D16" s="252">
        <v>46.469921313685674</v>
      </c>
      <c r="E16" s="252">
        <v>35.304077578813889</v>
      </c>
    </row>
    <row r="17" spans="1:8" x14ac:dyDescent="0.25">
      <c r="A17" s="247">
        <v>26</v>
      </c>
      <c r="B17" s="250">
        <v>75.613017933590697</v>
      </c>
      <c r="C17" s="128">
        <v>53.657378199629974</v>
      </c>
      <c r="D17" s="252">
        <v>55.196657413574954</v>
      </c>
      <c r="E17" s="252">
        <v>44.444770728412642</v>
      </c>
    </row>
    <row r="18" spans="1:8" x14ac:dyDescent="0.25">
      <c r="A18" s="247">
        <v>27</v>
      </c>
      <c r="B18" s="250">
        <v>85.072949084336159</v>
      </c>
      <c r="C18" s="128">
        <v>64.888252988683078</v>
      </c>
      <c r="D18" s="252">
        <v>65.07177935210909</v>
      </c>
      <c r="E18" s="252">
        <v>54.997624650602674</v>
      </c>
    </row>
    <row r="19" spans="1:8" x14ac:dyDescent="0.25">
      <c r="A19" s="247">
        <v>28</v>
      </c>
      <c r="B19" s="250">
        <v>89.077371919019313</v>
      </c>
      <c r="C19" s="128">
        <v>76.035377688709403</v>
      </c>
      <c r="D19" s="252">
        <v>73.300531561667029</v>
      </c>
      <c r="E19" s="252">
        <v>64.977805412425653</v>
      </c>
    </row>
    <row r="20" spans="1:8" x14ac:dyDescent="0.25">
      <c r="A20" s="247">
        <v>29</v>
      </c>
      <c r="B20" s="250">
        <v>90.317961430343601</v>
      </c>
      <c r="C20" s="128">
        <v>87.809270343771232</v>
      </c>
      <c r="D20" s="252">
        <v>82.729664274514448</v>
      </c>
      <c r="E20" s="252">
        <v>76.514891206433816</v>
      </c>
    </row>
    <row r="21" spans="1:8" x14ac:dyDescent="0.25">
      <c r="A21" s="247">
        <v>30</v>
      </c>
      <c r="B21" s="250">
        <v>90.687264251523857</v>
      </c>
      <c r="C21" s="128">
        <v>95.243004655508486</v>
      </c>
      <c r="D21" s="252">
        <v>88.873140709130269</v>
      </c>
      <c r="E21" s="252">
        <v>84.901418096773767</v>
      </c>
    </row>
    <row r="22" spans="1:8" x14ac:dyDescent="0.25">
      <c r="A22" s="247">
        <v>31</v>
      </c>
      <c r="B22" s="250">
        <v>85.274082836686105</v>
      </c>
      <c r="C22" s="128">
        <v>99.081311642887627</v>
      </c>
      <c r="D22" s="252">
        <v>92.06135414830517</v>
      </c>
      <c r="E22" s="252">
        <v>91.065033333945522</v>
      </c>
    </row>
    <row r="23" spans="1:8" x14ac:dyDescent="0.25">
      <c r="A23" s="247">
        <v>32</v>
      </c>
      <c r="B23" s="250">
        <v>77.40085341505835</v>
      </c>
      <c r="C23" s="128">
        <v>100.36189586738267</v>
      </c>
      <c r="D23" s="252">
        <v>93.434698953493836</v>
      </c>
      <c r="E23" s="252">
        <v>94.191427721816737</v>
      </c>
    </row>
    <row r="24" spans="1:8" x14ac:dyDescent="0.25">
      <c r="A24" s="247">
        <v>33</v>
      </c>
      <c r="B24" s="250">
        <v>67.075580857433636</v>
      </c>
      <c r="C24" s="128">
        <v>97.313037797271718</v>
      </c>
      <c r="D24" s="252">
        <v>90.614131726178897</v>
      </c>
      <c r="E24" s="252">
        <v>92.047030617294283</v>
      </c>
    </row>
    <row r="25" spans="1:8" x14ac:dyDescent="0.25">
      <c r="A25" s="247">
        <v>34</v>
      </c>
      <c r="B25" s="250">
        <v>58.830030122663977</v>
      </c>
      <c r="C25" s="128">
        <v>93.321438313472427</v>
      </c>
      <c r="D25" s="252">
        <v>86.619326502783935</v>
      </c>
      <c r="E25" s="252">
        <v>89.162237528092547</v>
      </c>
    </row>
    <row r="26" spans="1:8" x14ac:dyDescent="0.25">
      <c r="A26" s="247">
        <v>35</v>
      </c>
      <c r="B26" s="250">
        <v>49.120003842043964</v>
      </c>
      <c r="C26" s="128">
        <v>85.842625166457978</v>
      </c>
      <c r="D26" s="252">
        <v>81.281061397658476</v>
      </c>
      <c r="E26" s="252">
        <v>83.939155494629674</v>
      </c>
    </row>
    <row r="27" spans="1:8" x14ac:dyDescent="0.25">
      <c r="A27" s="247">
        <v>36</v>
      </c>
      <c r="B27" s="250">
        <v>39.721458735864509</v>
      </c>
      <c r="C27" s="128">
        <v>75.446749527629891</v>
      </c>
      <c r="D27" s="252">
        <v>72.063717568024757</v>
      </c>
      <c r="E27" s="252">
        <v>74.347261764520013</v>
      </c>
    </row>
    <row r="28" spans="1:8" x14ac:dyDescent="0.25">
      <c r="A28" s="247">
        <v>37</v>
      </c>
      <c r="B28" s="250">
        <v>30.828326570624412</v>
      </c>
      <c r="C28" s="128">
        <v>62.519230906840122</v>
      </c>
      <c r="D28" s="252">
        <v>61.664242757753236</v>
      </c>
      <c r="E28" s="252">
        <v>63.494702240177659</v>
      </c>
      <c r="H28" s="253"/>
    </row>
    <row r="29" spans="1:8" x14ac:dyDescent="0.25">
      <c r="A29" s="247">
        <v>38</v>
      </c>
      <c r="B29" s="250">
        <v>23.466513241786437</v>
      </c>
      <c r="C29" s="128">
        <v>50.949035720609324</v>
      </c>
      <c r="D29" s="252">
        <v>50.557687988345585</v>
      </c>
      <c r="E29" s="252">
        <v>51.986726919596222</v>
      </c>
    </row>
    <row r="30" spans="1:8" x14ac:dyDescent="0.25">
      <c r="A30" s="247">
        <v>39</v>
      </c>
      <c r="B30" s="250">
        <v>17.652141695074313</v>
      </c>
      <c r="C30" s="128">
        <v>38.945645162417129</v>
      </c>
      <c r="D30" s="252">
        <v>40.564569102209049</v>
      </c>
      <c r="E30" s="252">
        <v>41.318066021594113</v>
      </c>
    </row>
    <row r="31" spans="1:8" x14ac:dyDescent="0.25">
      <c r="A31" s="247">
        <v>40</v>
      </c>
      <c r="B31" s="250">
        <v>12.499380056414864</v>
      </c>
      <c r="C31" s="128">
        <v>28.323716689300824</v>
      </c>
      <c r="D31" s="252">
        <v>31.191866653092578</v>
      </c>
      <c r="E31" s="252">
        <v>31.840633218489614</v>
      </c>
    </row>
    <row r="32" spans="1:8" x14ac:dyDescent="0.25">
      <c r="A32" s="247">
        <v>41</v>
      </c>
      <c r="B32" s="250">
        <v>8.3705856441583073</v>
      </c>
      <c r="C32" s="128">
        <v>19.413951821277308</v>
      </c>
      <c r="D32" s="252">
        <v>21.33044266973431</v>
      </c>
      <c r="E32" s="252">
        <v>21.623021560813477</v>
      </c>
    </row>
    <row r="33" spans="1:6" x14ac:dyDescent="0.25">
      <c r="A33" s="247">
        <v>42</v>
      </c>
      <c r="B33" s="250">
        <v>5.1872950415423009</v>
      </c>
      <c r="C33" s="128">
        <v>11.946606812959805</v>
      </c>
      <c r="D33" s="252">
        <v>14.051075755698122</v>
      </c>
      <c r="E33" s="252">
        <v>14.200405966528818</v>
      </c>
    </row>
    <row r="34" spans="1:6" x14ac:dyDescent="0.25">
      <c r="A34" s="247">
        <v>43</v>
      </c>
      <c r="B34" s="250">
        <v>3.1946780050327912</v>
      </c>
      <c r="C34" s="128">
        <v>6.8308446746987421</v>
      </c>
      <c r="D34" s="252">
        <v>8.8582953659899299</v>
      </c>
      <c r="E34" s="252">
        <v>8.9577845069234154</v>
      </c>
    </row>
    <row r="35" spans="1:6" x14ac:dyDescent="0.25">
      <c r="A35" s="247">
        <v>44</v>
      </c>
      <c r="B35" s="250">
        <v>1.9304060631618776</v>
      </c>
      <c r="C35" s="128">
        <v>3.792673027068076</v>
      </c>
      <c r="D35" s="252">
        <v>5.1086920419821977</v>
      </c>
      <c r="E35" s="252">
        <v>5.1893507724077397</v>
      </c>
    </row>
    <row r="36" spans="1:6" x14ac:dyDescent="0.25">
      <c r="A36" s="247">
        <v>45</v>
      </c>
      <c r="B36" s="250">
        <v>0.81811071899892351</v>
      </c>
      <c r="C36" s="128">
        <v>1.9172118940626952</v>
      </c>
      <c r="D36" s="252">
        <v>3.1769095319599563</v>
      </c>
      <c r="E36" s="252">
        <v>3.2304988459226425</v>
      </c>
    </row>
    <row r="37" spans="1:6" x14ac:dyDescent="0.25">
      <c r="A37" s="247">
        <v>46</v>
      </c>
      <c r="B37" s="250">
        <v>0.29476609656387448</v>
      </c>
      <c r="C37" s="128">
        <v>0.99499963046022599</v>
      </c>
      <c r="D37" s="252">
        <v>1.6714923497474838</v>
      </c>
      <c r="E37" s="252">
        <v>1.7381552485550584</v>
      </c>
    </row>
    <row r="38" spans="1:6" x14ac:dyDescent="0.25">
      <c r="A38" s="247">
        <v>47</v>
      </c>
      <c r="B38" s="250">
        <v>0.17036659654391528</v>
      </c>
      <c r="C38" s="128">
        <v>0.53998733106646346</v>
      </c>
      <c r="D38" s="252">
        <v>1.0708950796630332</v>
      </c>
      <c r="E38" s="252">
        <v>1.0739623910103031</v>
      </c>
    </row>
    <row r="39" spans="1:6" x14ac:dyDescent="0.25">
      <c r="A39" s="247">
        <v>48</v>
      </c>
      <c r="B39" s="250">
        <v>4.9483982398642663E-2</v>
      </c>
      <c r="C39" s="128">
        <v>0.3232058243105041</v>
      </c>
      <c r="D39" s="252">
        <v>0.64966834831848186</v>
      </c>
      <c r="E39" s="252">
        <v>0.66454888169580384</v>
      </c>
    </row>
    <row r="40" spans="1:6" x14ac:dyDescent="0.25">
      <c r="A40" s="247">
        <v>49</v>
      </c>
      <c r="B40" s="250">
        <v>1.384636519312143E-2</v>
      </c>
      <c r="C40" s="128">
        <v>0.19554353861381357</v>
      </c>
      <c r="D40" s="252">
        <v>0.38875067755836518</v>
      </c>
      <c r="E40" s="252">
        <v>0.40493756841664963</v>
      </c>
    </row>
    <row r="41" spans="1:6" x14ac:dyDescent="0.25">
      <c r="A41" s="247">
        <v>50</v>
      </c>
      <c r="B41" s="250">
        <v>1.8420299474488647E-2</v>
      </c>
      <c r="C41" s="128">
        <v>0.19062024609816447</v>
      </c>
      <c r="D41" s="254">
        <v>0.26104015534878255</v>
      </c>
      <c r="E41" s="254">
        <v>0.25991215406019913</v>
      </c>
    </row>
    <row r="42" spans="1:6" x14ac:dyDescent="0.25">
      <c r="B42" s="255">
        <f>SUM(B4:B41)/1000</f>
        <v>1.1930783992853589</v>
      </c>
      <c r="C42" s="129">
        <v>1.3396324434685347</v>
      </c>
      <c r="D42" s="255">
        <f>SUM(D4:D41)/1000</f>
        <v>1.3214700445930472</v>
      </c>
      <c r="E42" s="255">
        <f>SUM(E4:E41)/1000</f>
        <v>1.2403256344663345</v>
      </c>
    </row>
    <row r="43" spans="1:6" s="259" customFormat="1" x14ac:dyDescent="0.25">
      <c r="A43" s="256"/>
      <c r="B43" s="257"/>
      <c r="C43" s="257"/>
      <c r="D43" s="258"/>
      <c r="E43" s="258"/>
      <c r="F43" s="128"/>
    </row>
    <row r="44" spans="1:6" s="259" customFormat="1" x14ac:dyDescent="0.25">
      <c r="A44" s="256"/>
      <c r="B44" s="257"/>
      <c r="C44" s="257"/>
      <c r="D44" s="257"/>
      <c r="E44" s="257"/>
      <c r="F44" s="255"/>
    </row>
    <row r="45" spans="1:6" s="259" customFormat="1" ht="13.5" x14ac:dyDescent="0.25">
      <c r="A45" s="260"/>
      <c r="B45" s="261"/>
      <c r="C45" s="261"/>
      <c r="D45" s="257"/>
      <c r="E45" s="257"/>
      <c r="F45" s="257"/>
    </row>
    <row r="46" spans="1:6" s="259" customFormat="1" ht="13.5" x14ac:dyDescent="0.25">
      <c r="A46" s="260"/>
      <c r="B46" s="261"/>
      <c r="C46" s="261"/>
      <c r="F46" s="257"/>
    </row>
    <row r="47" spans="1:6" s="259" customFormat="1" ht="13.5" x14ac:dyDescent="0.25">
      <c r="A47" s="260"/>
      <c r="B47" s="261"/>
      <c r="C47" s="261"/>
      <c r="F47" s="257"/>
    </row>
    <row r="48" spans="1:6" s="259" customFormat="1" ht="13.5" x14ac:dyDescent="0.25">
      <c r="A48" s="260"/>
      <c r="B48" s="261"/>
      <c r="C48" s="261"/>
    </row>
    <row r="49" spans="1:22" s="259" customFormat="1" ht="13.5" x14ac:dyDescent="0.25">
      <c r="A49" s="260"/>
      <c r="B49" s="261"/>
      <c r="C49" s="261"/>
    </row>
    <row r="50" spans="1:22" s="259" customFormat="1" ht="13.5" x14ac:dyDescent="0.25">
      <c r="A50" s="260"/>
      <c r="B50" s="261"/>
      <c r="C50" s="261"/>
    </row>
    <row r="51" spans="1:22" s="259" customFormat="1" ht="13.5" x14ac:dyDescent="0.25">
      <c r="A51" s="260"/>
      <c r="B51" s="261"/>
      <c r="C51" s="261"/>
    </row>
    <row r="52" spans="1:22" s="259" customFormat="1" ht="13.5" x14ac:dyDescent="0.25">
      <c r="A52" s="260"/>
      <c r="B52" s="261"/>
      <c r="C52" s="261"/>
    </row>
    <row r="53" spans="1:22" s="259" customFormat="1" ht="13.5" x14ac:dyDescent="0.25">
      <c r="A53" s="260"/>
      <c r="B53" s="261"/>
      <c r="C53" s="261"/>
    </row>
    <row r="54" spans="1:22" s="259" customFormat="1" ht="13.5" x14ac:dyDescent="0.25">
      <c r="A54" s="260"/>
      <c r="B54" s="261"/>
      <c r="C54" s="261"/>
    </row>
    <row r="55" spans="1:22" s="259" customFormat="1" ht="13.5" x14ac:dyDescent="0.25">
      <c r="A55" s="260"/>
      <c r="B55" s="261"/>
      <c r="C55" s="261"/>
      <c r="D55" s="262"/>
    </row>
    <row r="56" spans="1:22" s="259" customFormat="1" ht="13.5" x14ac:dyDescent="0.25">
      <c r="A56" s="260"/>
      <c r="B56" s="261"/>
      <c r="C56" s="261"/>
    </row>
    <row r="57" spans="1:22" s="259" customFormat="1" ht="15" x14ac:dyDescent="0.25">
      <c r="A57" s="247" t="s">
        <v>99</v>
      </c>
      <c r="B57" s="128">
        <v>1995</v>
      </c>
      <c r="C57" s="128" t="s">
        <v>204</v>
      </c>
      <c r="D57" s="263">
        <v>2016</v>
      </c>
      <c r="E57" s="263" t="s">
        <v>189</v>
      </c>
      <c r="K57" t="s">
        <v>4</v>
      </c>
      <c r="L57" t="s">
        <v>5</v>
      </c>
      <c r="M57" t="s">
        <v>219</v>
      </c>
      <c r="N57" t="s">
        <v>220</v>
      </c>
      <c r="O57" t="s">
        <v>6</v>
      </c>
      <c r="P57" t="s">
        <v>8</v>
      </c>
      <c r="Q57" t="s">
        <v>290</v>
      </c>
      <c r="R57" t="s">
        <v>291</v>
      </c>
      <c r="S57" t="s">
        <v>292</v>
      </c>
      <c r="T57" t="s">
        <v>293</v>
      </c>
      <c r="U57" t="s">
        <v>98</v>
      </c>
      <c r="V57" t="s">
        <v>294</v>
      </c>
    </row>
    <row r="58" spans="1:22" ht="15" x14ac:dyDescent="0.25">
      <c r="A58" s="247">
        <v>13</v>
      </c>
      <c r="B58" s="250">
        <v>3.6082388119539617E-3</v>
      </c>
      <c r="C58" s="128">
        <v>4.0156933295318106E-3</v>
      </c>
      <c r="D58" s="250">
        <v>3.6216400234682276E-3</v>
      </c>
      <c r="E58" s="250">
        <v>0</v>
      </c>
      <c r="F58" s="259"/>
      <c r="G58" s="259"/>
      <c r="K58">
        <v>2017</v>
      </c>
      <c r="L58">
        <v>1</v>
      </c>
      <c r="M58" t="s">
        <v>227</v>
      </c>
      <c r="N58" t="s">
        <v>203</v>
      </c>
      <c r="O58" t="s">
        <v>7</v>
      </c>
      <c r="P58" t="s">
        <v>7</v>
      </c>
      <c r="Q58"/>
      <c r="R58"/>
      <c r="S58">
        <v>13</v>
      </c>
      <c r="T58" s="188">
        <v>0</v>
      </c>
      <c r="U58" s="188">
        <v>0</v>
      </c>
      <c r="V58">
        <v>0</v>
      </c>
    </row>
    <row r="59" spans="1:22" ht="15" x14ac:dyDescent="0.25">
      <c r="A59" s="247">
        <v>14</v>
      </c>
      <c r="B59" s="250">
        <v>1.3786079988735366E-2</v>
      </c>
      <c r="C59" s="128">
        <v>4.0012643995502575E-3</v>
      </c>
      <c r="D59" s="264">
        <v>3.6190317642417945E-2</v>
      </c>
      <c r="E59" s="264">
        <v>3.1347900964143881E-2</v>
      </c>
      <c r="F59" s="265"/>
      <c r="G59" s="259"/>
      <c r="K59">
        <v>2017</v>
      </c>
      <c r="L59">
        <v>1</v>
      </c>
      <c r="M59" t="s">
        <v>227</v>
      </c>
      <c r="N59" t="s">
        <v>203</v>
      </c>
      <c r="O59" t="s">
        <v>7</v>
      </c>
      <c r="P59" t="s">
        <v>7</v>
      </c>
      <c r="Q59"/>
      <c r="R59"/>
      <c r="S59">
        <v>14</v>
      </c>
      <c r="T59" s="188">
        <v>2.1713876252619238E-2</v>
      </c>
      <c r="U59" s="188">
        <v>1.9570773789254078E-2</v>
      </c>
      <c r="V59">
        <v>4.7989250407908628E-2</v>
      </c>
    </row>
    <row r="60" spans="1:22" ht="15" x14ac:dyDescent="0.25">
      <c r="A60" s="247">
        <v>15</v>
      </c>
      <c r="B60" s="250">
        <v>9.4843708255410109E-2</v>
      </c>
      <c r="C60" s="128">
        <v>5.5749461918139877E-2</v>
      </c>
      <c r="D60" s="264">
        <v>0.15748285137019027</v>
      </c>
      <c r="E60" s="264">
        <v>0.15507632662951296</v>
      </c>
      <c r="F60" s="265"/>
      <c r="G60" s="259"/>
      <c r="K60">
        <v>2017</v>
      </c>
      <c r="L60">
        <v>1</v>
      </c>
      <c r="M60" t="s">
        <v>227</v>
      </c>
      <c r="N60" t="s">
        <v>203</v>
      </c>
      <c r="O60" t="s">
        <v>7</v>
      </c>
      <c r="P60" t="s">
        <v>7</v>
      </c>
      <c r="Q60"/>
      <c r="R60"/>
      <c r="S60">
        <v>15</v>
      </c>
      <c r="T60" s="188">
        <v>0.14471020876256491</v>
      </c>
      <c r="U60" s="188">
        <v>0.13291010585899019</v>
      </c>
      <c r="V60">
        <v>0.29122679286494357</v>
      </c>
    </row>
    <row r="61" spans="1:22" ht="15" x14ac:dyDescent="0.25">
      <c r="A61" s="247">
        <v>16</v>
      </c>
      <c r="B61" s="250">
        <v>3.2587138244258682</v>
      </c>
      <c r="C61" s="128">
        <v>2.3078977273834793</v>
      </c>
      <c r="D61" s="264">
        <v>1.7893601069321601</v>
      </c>
      <c r="E61" s="264">
        <v>1.5494447177492765</v>
      </c>
      <c r="F61" s="265"/>
      <c r="G61" s="259"/>
      <c r="K61">
        <v>2017</v>
      </c>
      <c r="L61">
        <v>1</v>
      </c>
      <c r="M61" t="s">
        <v>227</v>
      </c>
      <c r="N61" t="s">
        <v>203</v>
      </c>
      <c r="O61" t="s">
        <v>7</v>
      </c>
      <c r="P61" t="s">
        <v>7</v>
      </c>
      <c r="Q61"/>
      <c r="R61"/>
      <c r="S61">
        <v>16</v>
      </c>
      <c r="T61" s="188">
        <v>1.5549042036030885</v>
      </c>
      <c r="U61" s="188">
        <v>1.3257242686775417</v>
      </c>
      <c r="V61">
        <v>4.3739748496446147</v>
      </c>
    </row>
    <row r="62" spans="1:22" ht="15" x14ac:dyDescent="0.25">
      <c r="A62" s="247">
        <v>17</v>
      </c>
      <c r="B62" s="250">
        <v>5.793335677308888</v>
      </c>
      <c r="C62" s="128">
        <v>4.554013884464517</v>
      </c>
      <c r="D62" s="264">
        <v>3.5481387596298255</v>
      </c>
      <c r="E62" s="264">
        <v>3.0326832034957718</v>
      </c>
      <c r="F62" s="265"/>
      <c r="G62" s="259"/>
      <c r="K62">
        <v>2017</v>
      </c>
      <c r="L62">
        <v>1</v>
      </c>
      <c r="M62" t="s">
        <v>227</v>
      </c>
      <c r="N62" t="s">
        <v>203</v>
      </c>
      <c r="O62" t="s">
        <v>7</v>
      </c>
      <c r="P62" t="s">
        <v>7</v>
      </c>
      <c r="Q62"/>
      <c r="R62"/>
      <c r="S62">
        <v>17</v>
      </c>
      <c r="T62" s="188">
        <v>3.2479539498014245</v>
      </c>
      <c r="U62" s="188">
        <v>2.7715426645796462</v>
      </c>
      <c r="V62">
        <v>9.1796030182150243</v>
      </c>
    </row>
    <row r="63" spans="1:22" ht="15" x14ac:dyDescent="0.25">
      <c r="A63" s="247">
        <v>18</v>
      </c>
      <c r="B63" s="250">
        <v>8.885624161639333</v>
      </c>
      <c r="C63" s="128">
        <v>7.179282219804457</v>
      </c>
      <c r="D63" s="264">
        <v>6.7642238900416993</v>
      </c>
      <c r="E63" s="264">
        <v>5.5445898479997515</v>
      </c>
      <c r="F63" s="266"/>
      <c r="G63" s="259"/>
      <c r="K63">
        <v>2017</v>
      </c>
      <c r="L63">
        <v>1</v>
      </c>
      <c r="M63" t="s">
        <v>227</v>
      </c>
      <c r="N63" t="s">
        <v>203</v>
      </c>
      <c r="O63" t="s">
        <v>7</v>
      </c>
      <c r="P63" t="s">
        <v>7</v>
      </c>
      <c r="Q63"/>
      <c r="R63"/>
      <c r="S63">
        <v>18</v>
      </c>
      <c r="T63" s="188">
        <v>5.9604803615114026</v>
      </c>
      <c r="U63" s="188">
        <v>4.8314687085097621</v>
      </c>
      <c r="V63">
        <v>20.982257649781435</v>
      </c>
    </row>
    <row r="64" spans="1:22" ht="15" x14ac:dyDescent="0.25">
      <c r="A64" s="247">
        <v>19</v>
      </c>
      <c r="B64" s="250">
        <v>14.615759957071155</v>
      </c>
      <c r="C64" s="128">
        <v>10.907291712821422</v>
      </c>
      <c r="D64" s="264">
        <v>11.978177090254757</v>
      </c>
      <c r="E64" s="264">
        <v>8.8625833537227123</v>
      </c>
      <c r="F64" s="266"/>
      <c r="G64" s="259"/>
      <c r="K64">
        <v>2017</v>
      </c>
      <c r="L64">
        <v>1</v>
      </c>
      <c r="M64" t="s">
        <v>227</v>
      </c>
      <c r="N64" t="s">
        <v>203</v>
      </c>
      <c r="O64" t="s">
        <v>7</v>
      </c>
      <c r="P64" t="s">
        <v>7</v>
      </c>
      <c r="Q64"/>
      <c r="R64"/>
      <c r="S64">
        <v>19</v>
      </c>
      <c r="T64" s="188">
        <v>10.773499988340369</v>
      </c>
      <c r="U64" s="188">
        <v>7.666545928575994</v>
      </c>
      <c r="V64">
        <v>49.696675564183451</v>
      </c>
    </row>
    <row r="65" spans="1:22" ht="15" x14ac:dyDescent="0.25">
      <c r="A65" s="247">
        <v>20</v>
      </c>
      <c r="B65" s="250">
        <v>20.163905849768309</v>
      </c>
      <c r="C65" s="128">
        <v>13.840920064154385</v>
      </c>
      <c r="D65" s="264">
        <v>16.475407636646601</v>
      </c>
      <c r="E65" s="264">
        <v>11.331687949350789</v>
      </c>
      <c r="F65" s="266"/>
      <c r="G65" s="259"/>
      <c r="K65">
        <v>2017</v>
      </c>
      <c r="L65">
        <v>1</v>
      </c>
      <c r="M65" t="s">
        <v>227</v>
      </c>
      <c r="N65" t="s">
        <v>203</v>
      </c>
      <c r="O65" t="s">
        <v>7</v>
      </c>
      <c r="P65" t="s">
        <v>7</v>
      </c>
      <c r="Q65"/>
      <c r="R65"/>
      <c r="S65">
        <v>20</v>
      </c>
      <c r="T65" s="188">
        <v>15.630691435795248</v>
      </c>
      <c r="U65" s="188">
        <v>10.804296058706322</v>
      </c>
      <c r="V65">
        <v>70.046244548184191</v>
      </c>
    </row>
    <row r="66" spans="1:22" ht="15" x14ac:dyDescent="0.25">
      <c r="A66" s="247">
        <v>21</v>
      </c>
      <c r="B66" s="250">
        <v>26.346371001891423</v>
      </c>
      <c r="C66" s="128">
        <v>17.770914800331791</v>
      </c>
      <c r="D66" s="264">
        <v>21.491413518643995</v>
      </c>
      <c r="E66" s="264">
        <v>14.500232712571737</v>
      </c>
      <c r="F66" s="266"/>
      <c r="G66" s="259"/>
      <c r="K66">
        <v>2017</v>
      </c>
      <c r="L66">
        <v>1</v>
      </c>
      <c r="M66" t="s">
        <v>227</v>
      </c>
      <c r="N66" t="s">
        <v>203</v>
      </c>
      <c r="O66" t="s">
        <v>7</v>
      </c>
      <c r="P66" t="s">
        <v>7</v>
      </c>
      <c r="Q66"/>
      <c r="R66"/>
      <c r="S66">
        <v>21</v>
      </c>
      <c r="T66" s="188">
        <v>20.512145864148366</v>
      </c>
      <c r="U66" s="188">
        <v>13.937363801482308</v>
      </c>
      <c r="V66">
        <v>88.026123364785548</v>
      </c>
    </row>
    <row r="67" spans="1:22" ht="15" x14ac:dyDescent="0.25">
      <c r="A67" s="247">
        <v>22</v>
      </c>
      <c r="B67" s="250">
        <v>35.108360284868617</v>
      </c>
      <c r="C67" s="128">
        <v>22.205255455875804</v>
      </c>
      <c r="D67" s="264">
        <v>26.823461983983261</v>
      </c>
      <c r="E67" s="264">
        <v>18.382894683963862</v>
      </c>
      <c r="F67" s="266"/>
      <c r="G67" s="259"/>
      <c r="K67">
        <v>2017</v>
      </c>
      <c r="L67">
        <v>1</v>
      </c>
      <c r="M67" t="s">
        <v>227</v>
      </c>
      <c r="N67" t="s">
        <v>203</v>
      </c>
      <c r="O67" t="s">
        <v>7</v>
      </c>
      <c r="P67" t="s">
        <v>7</v>
      </c>
      <c r="Q67"/>
      <c r="R67"/>
      <c r="S67">
        <v>22</v>
      </c>
      <c r="T67" s="188">
        <v>25.729706147264128</v>
      </c>
      <c r="U67" s="188">
        <v>17.521541521611656</v>
      </c>
      <c r="V67">
        <v>102.14556468433176</v>
      </c>
    </row>
    <row r="68" spans="1:22" ht="15" x14ac:dyDescent="0.25">
      <c r="A68" s="247">
        <v>23</v>
      </c>
      <c r="B68" s="250">
        <v>44.354637455401964</v>
      </c>
      <c r="C68" s="128">
        <v>27.711016929877101</v>
      </c>
      <c r="D68" s="264">
        <v>33.099809448497105</v>
      </c>
      <c r="E68" s="264">
        <v>23.619491366662277</v>
      </c>
      <c r="F68" s="266"/>
      <c r="G68" s="259"/>
      <c r="K68">
        <v>2017</v>
      </c>
      <c r="L68">
        <v>1</v>
      </c>
      <c r="M68" t="s">
        <v>227</v>
      </c>
      <c r="N68" t="s">
        <v>203</v>
      </c>
      <c r="O68" t="s">
        <v>7</v>
      </c>
      <c r="P68" t="s">
        <v>7</v>
      </c>
      <c r="Q68"/>
      <c r="R68"/>
      <c r="S68">
        <v>23</v>
      </c>
      <c r="T68" s="188">
        <v>31.393495909857339</v>
      </c>
      <c r="U68" s="188">
        <v>21.864764650368592</v>
      </c>
      <c r="V68">
        <v>113.54259497640031</v>
      </c>
    </row>
    <row r="69" spans="1:22" ht="15" x14ac:dyDescent="0.25">
      <c r="A69" s="247">
        <v>24</v>
      </c>
      <c r="B69" s="250">
        <v>55.440676642457206</v>
      </c>
      <c r="C69" s="128">
        <v>34.219968017334459</v>
      </c>
      <c r="D69" s="264">
        <v>39.506797016410388</v>
      </c>
      <c r="E69" s="264">
        <v>28.830586954058905</v>
      </c>
      <c r="F69" s="266"/>
      <c r="G69" s="259"/>
      <c r="K69">
        <v>2017</v>
      </c>
      <c r="L69">
        <v>1</v>
      </c>
      <c r="M69" t="s">
        <v>227</v>
      </c>
      <c r="N69" t="s">
        <v>203</v>
      </c>
      <c r="O69" t="s">
        <v>7</v>
      </c>
      <c r="P69" t="s">
        <v>7</v>
      </c>
      <c r="Q69"/>
      <c r="R69"/>
      <c r="S69">
        <v>24</v>
      </c>
      <c r="T69" s="188">
        <v>38.239129249182348</v>
      </c>
      <c r="U69" s="188">
        <v>27.574465554221479</v>
      </c>
      <c r="V69">
        <v>123.81250652468943</v>
      </c>
    </row>
    <row r="70" spans="1:22" ht="15" x14ac:dyDescent="0.25">
      <c r="A70" s="247">
        <v>25</v>
      </c>
      <c r="B70" s="250">
        <v>66.313881597937808</v>
      </c>
      <c r="C70" s="128">
        <v>42.988500765652539</v>
      </c>
      <c r="D70" s="264">
        <v>47.37752677477846</v>
      </c>
      <c r="E70" s="264">
        <v>36.34502549854686</v>
      </c>
      <c r="F70" s="266"/>
      <c r="G70" s="259"/>
      <c r="K70">
        <v>2017</v>
      </c>
      <c r="L70">
        <v>1</v>
      </c>
      <c r="M70" t="s">
        <v>227</v>
      </c>
      <c r="N70" t="s">
        <v>203</v>
      </c>
      <c r="O70" t="s">
        <v>7</v>
      </c>
      <c r="P70" t="s">
        <v>7</v>
      </c>
      <c r="Q70"/>
      <c r="R70"/>
      <c r="S70">
        <v>25</v>
      </c>
      <c r="T70" s="188">
        <v>46.469921313685674</v>
      </c>
      <c r="U70" s="188">
        <v>35.304077578813889</v>
      </c>
      <c r="V70">
        <v>128.4351838151222</v>
      </c>
    </row>
    <row r="71" spans="1:22" ht="15" x14ac:dyDescent="0.25">
      <c r="A71" s="247">
        <v>26</v>
      </c>
      <c r="B71" s="250">
        <v>75.613017933590697</v>
      </c>
      <c r="C71" s="128">
        <v>53.657378199629974</v>
      </c>
      <c r="D71" s="264">
        <v>57.298600225287323</v>
      </c>
      <c r="E71" s="264">
        <v>45.733356560646207</v>
      </c>
      <c r="F71" s="266"/>
      <c r="G71" s="259"/>
      <c r="K71">
        <v>2017</v>
      </c>
      <c r="L71">
        <v>1</v>
      </c>
      <c r="M71" t="s">
        <v>227</v>
      </c>
      <c r="N71" t="s">
        <v>203</v>
      </c>
      <c r="O71" t="s">
        <v>7</v>
      </c>
      <c r="P71" t="s">
        <v>7</v>
      </c>
      <c r="Q71"/>
      <c r="R71"/>
      <c r="S71">
        <v>26</v>
      </c>
      <c r="T71" s="188">
        <v>55.196657413574954</v>
      </c>
      <c r="U71" s="188">
        <v>44.444770728412642</v>
      </c>
      <c r="V71">
        <v>126.04920055151061</v>
      </c>
    </row>
    <row r="72" spans="1:22" ht="15" x14ac:dyDescent="0.25">
      <c r="A72" s="247">
        <v>27</v>
      </c>
      <c r="B72" s="250">
        <v>85.072949084336159</v>
      </c>
      <c r="C72" s="128">
        <v>64.888252988683078</v>
      </c>
      <c r="D72" s="264">
        <v>65.319102443499787</v>
      </c>
      <c r="E72" s="264">
        <v>55.266257857827</v>
      </c>
      <c r="F72" s="266"/>
      <c r="G72" s="259"/>
      <c r="K72">
        <v>2017</v>
      </c>
      <c r="L72">
        <v>1</v>
      </c>
      <c r="M72" t="s">
        <v>227</v>
      </c>
      <c r="N72" t="s">
        <v>203</v>
      </c>
      <c r="O72" t="s">
        <v>7</v>
      </c>
      <c r="P72" t="s">
        <v>7</v>
      </c>
      <c r="Q72"/>
      <c r="R72"/>
      <c r="S72">
        <v>27</v>
      </c>
      <c r="T72" s="188">
        <v>65.07177935210909</v>
      </c>
      <c r="U72" s="188">
        <v>54.997624650602674</v>
      </c>
      <c r="V72">
        <v>123.48262424598302</v>
      </c>
    </row>
    <row r="73" spans="1:22" ht="15" x14ac:dyDescent="0.25">
      <c r="A73" s="247">
        <v>28</v>
      </c>
      <c r="B73" s="250">
        <v>89.077371919019313</v>
      </c>
      <c r="C73" s="128">
        <v>76.035377688709403</v>
      </c>
      <c r="D73" s="264">
        <v>75.830580382570361</v>
      </c>
      <c r="E73" s="264">
        <v>67.568143218830627</v>
      </c>
      <c r="F73" s="266"/>
      <c r="G73" s="259"/>
      <c r="K73">
        <v>2017</v>
      </c>
      <c r="L73">
        <v>1</v>
      </c>
      <c r="M73" t="s">
        <v>227</v>
      </c>
      <c r="N73" t="s">
        <v>203</v>
      </c>
      <c r="O73" t="s">
        <v>7</v>
      </c>
      <c r="P73" t="s">
        <v>7</v>
      </c>
      <c r="Q73"/>
      <c r="R73"/>
      <c r="S73">
        <v>28</v>
      </c>
      <c r="T73" s="188">
        <v>73.300531561667029</v>
      </c>
      <c r="U73" s="188">
        <v>64.977805412425653</v>
      </c>
      <c r="V73">
        <v>116.83425547269665</v>
      </c>
    </row>
    <row r="74" spans="1:22" ht="15" x14ac:dyDescent="0.25">
      <c r="A74" s="247">
        <v>29</v>
      </c>
      <c r="B74" s="250">
        <v>90.317961430343601</v>
      </c>
      <c r="C74" s="128">
        <v>87.809270343771232</v>
      </c>
      <c r="D74" s="264">
        <v>84.094392420947344</v>
      </c>
      <c r="E74" s="264">
        <v>78.331924485770642</v>
      </c>
      <c r="F74" s="266"/>
      <c r="G74" s="259"/>
      <c r="K74">
        <v>2017</v>
      </c>
      <c r="L74">
        <v>1</v>
      </c>
      <c r="M74" t="s">
        <v>227</v>
      </c>
      <c r="N74" t="s">
        <v>203</v>
      </c>
      <c r="O74" t="s">
        <v>7</v>
      </c>
      <c r="P74" t="s">
        <v>7</v>
      </c>
      <c r="Q74"/>
      <c r="R74"/>
      <c r="S74">
        <v>29</v>
      </c>
      <c r="T74" s="188">
        <v>82.729664274514448</v>
      </c>
      <c r="U74" s="188">
        <v>76.514891206433816</v>
      </c>
      <c r="V74">
        <v>112.40598836384277</v>
      </c>
    </row>
    <row r="75" spans="1:22" ht="15" x14ac:dyDescent="0.25">
      <c r="A75" s="247">
        <v>30</v>
      </c>
      <c r="B75" s="250">
        <v>90.687264251523857</v>
      </c>
      <c r="C75" s="128">
        <v>95.243004655508486</v>
      </c>
      <c r="D75" s="264">
        <v>89.411771805660962</v>
      </c>
      <c r="E75" s="264">
        <v>86.561175587399077</v>
      </c>
      <c r="F75" s="266"/>
      <c r="G75" s="259"/>
      <c r="K75">
        <v>2017</v>
      </c>
      <c r="L75">
        <v>1</v>
      </c>
      <c r="M75" t="s">
        <v>227</v>
      </c>
      <c r="N75" t="s">
        <v>203</v>
      </c>
      <c r="O75" t="s">
        <v>7</v>
      </c>
      <c r="P75" t="s">
        <v>7</v>
      </c>
      <c r="Q75"/>
      <c r="R75"/>
      <c r="S75">
        <v>30</v>
      </c>
      <c r="T75" s="188">
        <v>88.873140709130269</v>
      </c>
      <c r="U75" s="188">
        <v>84.901418096773767</v>
      </c>
      <c r="V75">
        <v>106.82038463500484</v>
      </c>
    </row>
    <row r="76" spans="1:22" ht="15" x14ac:dyDescent="0.25">
      <c r="A76" s="247">
        <v>31</v>
      </c>
      <c r="B76" s="250">
        <v>85.274082836686105</v>
      </c>
      <c r="C76" s="128">
        <v>99.081311642887627</v>
      </c>
      <c r="D76" s="264">
        <v>94.806668437949085</v>
      </c>
      <c r="E76" s="264">
        <v>93.935297250409221</v>
      </c>
      <c r="F76" s="266"/>
      <c r="G76" s="259"/>
      <c r="K76">
        <v>2017</v>
      </c>
      <c r="L76">
        <v>1</v>
      </c>
      <c r="M76" t="s">
        <v>227</v>
      </c>
      <c r="N76" t="s">
        <v>203</v>
      </c>
      <c r="O76" t="s">
        <v>7</v>
      </c>
      <c r="P76" t="s">
        <v>7</v>
      </c>
      <c r="Q76"/>
      <c r="R76"/>
      <c r="S76">
        <v>31</v>
      </c>
      <c r="T76" s="188">
        <v>92.06135414830517</v>
      </c>
      <c r="U76" s="188">
        <v>91.065033333945522</v>
      </c>
      <c r="V76">
        <v>96.610013164183357</v>
      </c>
    </row>
    <row r="77" spans="1:22" ht="15" x14ac:dyDescent="0.25">
      <c r="A77" s="247">
        <v>32</v>
      </c>
      <c r="B77" s="250">
        <v>77.40085341505835</v>
      </c>
      <c r="C77" s="128">
        <v>100.36189586738267</v>
      </c>
      <c r="D77" s="264">
        <v>94.439600821414416</v>
      </c>
      <c r="E77" s="264">
        <v>95.377108587113668</v>
      </c>
      <c r="F77" s="266"/>
      <c r="G77" s="259"/>
      <c r="K77">
        <v>2017</v>
      </c>
      <c r="L77">
        <v>1</v>
      </c>
      <c r="M77" t="s">
        <v>227</v>
      </c>
      <c r="N77" t="s">
        <v>203</v>
      </c>
      <c r="O77" t="s">
        <v>7</v>
      </c>
      <c r="P77" t="s">
        <v>7</v>
      </c>
      <c r="Q77"/>
      <c r="R77"/>
      <c r="S77">
        <v>32</v>
      </c>
      <c r="T77" s="188">
        <v>93.434698953493836</v>
      </c>
      <c r="U77" s="188">
        <v>94.191427721816737</v>
      </c>
      <c r="V77">
        <v>89.901651882580822</v>
      </c>
    </row>
    <row r="78" spans="1:22" ht="15" x14ac:dyDescent="0.25">
      <c r="A78" s="247">
        <v>33</v>
      </c>
      <c r="B78" s="250">
        <v>67.075580857433636</v>
      </c>
      <c r="C78" s="128">
        <v>97.313037797271718</v>
      </c>
      <c r="D78" s="264">
        <v>92.805212793100452</v>
      </c>
      <c r="E78" s="264">
        <v>94.518508985676092</v>
      </c>
      <c r="F78" s="266"/>
      <c r="G78" s="259"/>
      <c r="K78">
        <v>2017</v>
      </c>
      <c r="L78">
        <v>1</v>
      </c>
      <c r="M78" t="s">
        <v>227</v>
      </c>
      <c r="N78" t="s">
        <v>203</v>
      </c>
      <c r="O78" t="s">
        <v>7</v>
      </c>
      <c r="P78" t="s">
        <v>7</v>
      </c>
      <c r="Q78"/>
      <c r="R78"/>
      <c r="S78">
        <v>33</v>
      </c>
      <c r="T78" s="188">
        <v>90.614131726178897</v>
      </c>
      <c r="U78" s="188">
        <v>92.047030617294283</v>
      </c>
      <c r="V78">
        <v>83.787799553419489</v>
      </c>
    </row>
    <row r="79" spans="1:22" ht="15" x14ac:dyDescent="0.25">
      <c r="A79" s="247">
        <v>34</v>
      </c>
      <c r="B79" s="250">
        <v>58.830030122663977</v>
      </c>
      <c r="C79" s="128">
        <v>93.321438313472427</v>
      </c>
      <c r="D79" s="264">
        <v>87.921629531631538</v>
      </c>
      <c r="E79" s="264">
        <v>90.601454064771971</v>
      </c>
      <c r="F79" s="266"/>
      <c r="G79" s="259"/>
      <c r="K79">
        <v>2017</v>
      </c>
      <c r="L79">
        <v>1</v>
      </c>
      <c r="M79" t="s">
        <v>227</v>
      </c>
      <c r="N79" t="s">
        <v>203</v>
      </c>
      <c r="O79" t="s">
        <v>7</v>
      </c>
      <c r="P79" t="s">
        <v>7</v>
      </c>
      <c r="Q79"/>
      <c r="R79"/>
      <c r="S79">
        <v>34</v>
      </c>
      <c r="T79" s="188">
        <v>86.619326502783935</v>
      </c>
      <c r="U79" s="188">
        <v>89.162237528092547</v>
      </c>
      <c r="V79">
        <v>74.314704197692492</v>
      </c>
    </row>
    <row r="80" spans="1:22" ht="15" x14ac:dyDescent="0.25">
      <c r="A80" s="247">
        <v>35</v>
      </c>
      <c r="B80" s="250">
        <v>49.120003842043964</v>
      </c>
      <c r="C80" s="128">
        <v>85.842625166457978</v>
      </c>
      <c r="D80" s="264">
        <v>81.167986345269981</v>
      </c>
      <c r="E80" s="264">
        <v>83.759817253671017</v>
      </c>
      <c r="F80" s="266"/>
      <c r="G80" s="259"/>
      <c r="K80">
        <v>2017</v>
      </c>
      <c r="L80">
        <v>1</v>
      </c>
      <c r="M80" t="s">
        <v>227</v>
      </c>
      <c r="N80" t="s">
        <v>203</v>
      </c>
      <c r="O80" t="s">
        <v>7</v>
      </c>
      <c r="P80" t="s">
        <v>7</v>
      </c>
      <c r="Q80"/>
      <c r="R80"/>
      <c r="S80">
        <v>35</v>
      </c>
      <c r="T80" s="188">
        <v>81.281061397658476</v>
      </c>
      <c r="U80" s="188">
        <v>83.939155494629674</v>
      </c>
      <c r="V80">
        <v>68.287018370078869</v>
      </c>
    </row>
    <row r="81" spans="1:22" ht="15" x14ac:dyDescent="0.25">
      <c r="A81" s="247">
        <v>36</v>
      </c>
      <c r="B81" s="250">
        <v>39.721458735864509</v>
      </c>
      <c r="C81" s="128">
        <v>75.446749527629891</v>
      </c>
      <c r="D81" s="264">
        <v>71.570508832024515</v>
      </c>
      <c r="E81" s="264">
        <v>73.844353791136029</v>
      </c>
      <c r="F81" s="266"/>
      <c r="G81" s="259"/>
      <c r="K81">
        <v>2017</v>
      </c>
      <c r="L81">
        <v>1</v>
      </c>
      <c r="M81" t="s">
        <v>227</v>
      </c>
      <c r="N81" t="s">
        <v>203</v>
      </c>
      <c r="O81" t="s">
        <v>7</v>
      </c>
      <c r="P81" t="s">
        <v>7</v>
      </c>
      <c r="Q81"/>
      <c r="R81"/>
      <c r="S81">
        <v>36</v>
      </c>
      <c r="T81" s="188">
        <v>72.063717568024757</v>
      </c>
      <c r="U81" s="188">
        <v>74.347261764520013</v>
      </c>
      <c r="V81">
        <v>60.768786868427803</v>
      </c>
    </row>
    <row r="82" spans="1:22" ht="15" x14ac:dyDescent="0.25">
      <c r="A82" s="247">
        <v>37</v>
      </c>
      <c r="B82" s="250">
        <v>30.828326570624412</v>
      </c>
      <c r="C82" s="128">
        <v>62.519230906840122</v>
      </c>
      <c r="D82" s="264">
        <v>61.009857252336381</v>
      </c>
      <c r="E82" s="264">
        <v>63.042201977034921</v>
      </c>
      <c r="F82" s="266"/>
      <c r="G82" s="259"/>
      <c r="K82">
        <v>2017</v>
      </c>
      <c r="L82">
        <v>1</v>
      </c>
      <c r="M82" t="s">
        <v>227</v>
      </c>
      <c r="N82" t="s">
        <v>203</v>
      </c>
      <c r="O82" t="s">
        <v>7</v>
      </c>
      <c r="P82" t="s">
        <v>7</v>
      </c>
      <c r="Q82"/>
      <c r="R82"/>
      <c r="S82">
        <v>37</v>
      </c>
      <c r="T82" s="188">
        <v>61.664242757753236</v>
      </c>
      <c r="U82" s="188">
        <v>63.494702240177659</v>
      </c>
      <c r="V82">
        <v>52.371777519466249</v>
      </c>
    </row>
    <row r="83" spans="1:22" ht="15" x14ac:dyDescent="0.25">
      <c r="A83" s="247">
        <v>38</v>
      </c>
      <c r="B83" s="250">
        <v>23.466513241786437</v>
      </c>
      <c r="C83" s="128">
        <v>50.949035720609324</v>
      </c>
      <c r="D83" s="264">
        <v>49.966104302590018</v>
      </c>
      <c r="E83" s="264">
        <v>51.736864315281835</v>
      </c>
      <c r="F83" s="266"/>
      <c r="G83" s="259"/>
      <c r="K83">
        <v>2017</v>
      </c>
      <c r="L83">
        <v>1</v>
      </c>
      <c r="M83" t="s">
        <v>227</v>
      </c>
      <c r="N83" t="s">
        <v>203</v>
      </c>
      <c r="O83" t="s">
        <v>7</v>
      </c>
      <c r="P83" t="s">
        <v>7</v>
      </c>
      <c r="Q83"/>
      <c r="R83"/>
      <c r="S83">
        <v>38</v>
      </c>
      <c r="T83" s="188">
        <v>50.557687988345585</v>
      </c>
      <c r="U83" s="188">
        <v>51.986726919596222</v>
      </c>
      <c r="V83">
        <v>42.802999758084027</v>
      </c>
    </row>
    <row r="84" spans="1:22" ht="15" x14ac:dyDescent="0.25">
      <c r="A84" s="247">
        <v>39</v>
      </c>
      <c r="B84" s="250">
        <v>17.652141695074313</v>
      </c>
      <c r="C84" s="128">
        <v>38.945645162417129</v>
      </c>
      <c r="D84" s="264">
        <v>39.825485905164633</v>
      </c>
      <c r="E84" s="264">
        <v>40.81001409375034</v>
      </c>
      <c r="F84" s="266"/>
      <c r="G84" s="259"/>
      <c r="K84">
        <v>2017</v>
      </c>
      <c r="L84">
        <v>1</v>
      </c>
      <c r="M84" t="s">
        <v>227</v>
      </c>
      <c r="N84" t="s">
        <v>203</v>
      </c>
      <c r="O84" t="s">
        <v>7</v>
      </c>
      <c r="P84" t="s">
        <v>7</v>
      </c>
      <c r="Q84"/>
      <c r="R84"/>
      <c r="S84">
        <v>39</v>
      </c>
      <c r="T84" s="188">
        <v>40.564569102209049</v>
      </c>
      <c r="U84" s="188">
        <v>41.318066021594113</v>
      </c>
      <c r="V84">
        <v>36.146866253292274</v>
      </c>
    </row>
    <row r="85" spans="1:22" ht="15" x14ac:dyDescent="0.25">
      <c r="A85" s="247">
        <v>40</v>
      </c>
      <c r="B85" s="250">
        <v>12.499380056414864</v>
      </c>
      <c r="C85" s="128">
        <v>28.323716689300824</v>
      </c>
      <c r="D85" s="264">
        <v>30.544613510253583</v>
      </c>
      <c r="E85" s="264">
        <v>31.405871455037765</v>
      </c>
      <c r="F85" s="266"/>
      <c r="G85" s="259"/>
      <c r="K85">
        <v>2017</v>
      </c>
      <c r="L85">
        <v>1</v>
      </c>
      <c r="M85" t="s">
        <v>227</v>
      </c>
      <c r="N85" t="s">
        <v>203</v>
      </c>
      <c r="O85" t="s">
        <v>7</v>
      </c>
      <c r="P85" t="s">
        <v>7</v>
      </c>
      <c r="Q85"/>
      <c r="R85"/>
      <c r="S85">
        <v>40</v>
      </c>
      <c r="T85" s="188">
        <v>31.191866653092578</v>
      </c>
      <c r="U85" s="188">
        <v>31.840633218489614</v>
      </c>
      <c r="V85">
        <v>27.117844720863054</v>
      </c>
    </row>
    <row r="86" spans="1:22" ht="15" x14ac:dyDescent="0.25">
      <c r="A86" s="247">
        <v>41</v>
      </c>
      <c r="B86" s="250">
        <v>8.3705856441583073</v>
      </c>
      <c r="C86" s="128">
        <v>19.413951821277308</v>
      </c>
      <c r="D86" s="264">
        <v>21.036960800819116</v>
      </c>
      <c r="E86" s="264">
        <v>21.577944475264719</v>
      </c>
      <c r="F86" s="266"/>
      <c r="G86" s="259"/>
      <c r="K86">
        <v>2017</v>
      </c>
      <c r="L86">
        <v>1</v>
      </c>
      <c r="M86" t="s">
        <v>227</v>
      </c>
      <c r="N86" t="s">
        <v>203</v>
      </c>
      <c r="O86" t="s">
        <v>7</v>
      </c>
      <c r="P86" t="s">
        <v>7</v>
      </c>
      <c r="Q86"/>
      <c r="R86"/>
      <c r="S86">
        <v>41</v>
      </c>
      <c r="T86" s="188">
        <v>21.33044266973431</v>
      </c>
      <c r="U86" s="188">
        <v>21.623021560813477</v>
      </c>
      <c r="V86">
        <v>19.350237581735851</v>
      </c>
    </row>
    <row r="87" spans="1:22" ht="15" x14ac:dyDescent="0.25">
      <c r="A87" s="247">
        <v>42</v>
      </c>
      <c r="B87" s="250">
        <v>5.1872950415423009</v>
      </c>
      <c r="C87" s="128">
        <v>11.946606812959805</v>
      </c>
      <c r="D87" s="264">
        <v>14.09225477116204</v>
      </c>
      <c r="E87" s="264">
        <v>14.419334728853814</v>
      </c>
      <c r="F87" s="266"/>
      <c r="G87" s="259"/>
      <c r="K87">
        <v>2017</v>
      </c>
      <c r="L87">
        <v>1</v>
      </c>
      <c r="M87" t="s">
        <v>227</v>
      </c>
      <c r="N87" t="s">
        <v>203</v>
      </c>
      <c r="O87" t="s">
        <v>7</v>
      </c>
      <c r="P87" t="s">
        <v>7</v>
      </c>
      <c r="Q87"/>
      <c r="R87"/>
      <c r="S87">
        <v>42</v>
      </c>
      <c r="T87" s="188">
        <v>14.051075755698122</v>
      </c>
      <c r="U87" s="188">
        <v>14.200405966528818</v>
      </c>
      <c r="V87">
        <v>12.95300113250283</v>
      </c>
    </row>
    <row r="88" spans="1:22" ht="15" x14ac:dyDescent="0.25">
      <c r="A88" s="247">
        <v>43</v>
      </c>
      <c r="B88" s="250">
        <v>3.1946780050327912</v>
      </c>
      <c r="C88" s="128">
        <v>6.8308446746987421</v>
      </c>
      <c r="D88" s="264">
        <v>8.7063580061880064</v>
      </c>
      <c r="E88" s="264">
        <v>8.8067618770037885</v>
      </c>
      <c r="F88" s="266"/>
      <c r="G88" s="259"/>
      <c r="K88">
        <v>2017</v>
      </c>
      <c r="L88">
        <v>1</v>
      </c>
      <c r="M88" t="s">
        <v>227</v>
      </c>
      <c r="N88" t="s">
        <v>203</v>
      </c>
      <c r="O88" t="s">
        <v>7</v>
      </c>
      <c r="P88" t="s">
        <v>7</v>
      </c>
      <c r="Q88"/>
      <c r="R88"/>
      <c r="S88">
        <v>43</v>
      </c>
      <c r="T88" s="188">
        <v>8.8582953659899299</v>
      </c>
      <c r="U88" s="188">
        <v>8.9577845069234154</v>
      </c>
      <c r="V88">
        <v>8.0707255303950944</v>
      </c>
    </row>
    <row r="89" spans="1:22" ht="15" x14ac:dyDescent="0.25">
      <c r="A89" s="247">
        <v>44</v>
      </c>
      <c r="B89" s="250">
        <v>1.9304060631618776</v>
      </c>
      <c r="C89" s="128">
        <v>3.792673027068076</v>
      </c>
      <c r="D89" s="264">
        <v>4.7244853685580681</v>
      </c>
      <c r="E89" s="264">
        <v>4.7848979244758327</v>
      </c>
      <c r="F89" s="266"/>
      <c r="G89" s="259"/>
      <c r="K89">
        <v>2017</v>
      </c>
      <c r="L89">
        <v>1</v>
      </c>
      <c r="M89" t="s">
        <v>227</v>
      </c>
      <c r="N89" t="s">
        <v>203</v>
      </c>
      <c r="O89" t="s">
        <v>7</v>
      </c>
      <c r="P89" t="s">
        <v>7</v>
      </c>
      <c r="Q89"/>
      <c r="R89"/>
      <c r="S89">
        <v>44</v>
      </c>
      <c r="T89" s="188">
        <v>5.1086920419821977</v>
      </c>
      <c r="U89" s="188">
        <v>5.1893507724077397</v>
      </c>
      <c r="V89">
        <v>4.4449127781662821</v>
      </c>
    </row>
    <row r="90" spans="1:22" ht="15" x14ac:dyDescent="0.25">
      <c r="A90" s="247">
        <v>45</v>
      </c>
      <c r="B90" s="250">
        <v>0.81811071899892351</v>
      </c>
      <c r="C90" s="128">
        <v>1.9172118940626952</v>
      </c>
      <c r="D90" s="264">
        <v>2.883401308478919</v>
      </c>
      <c r="E90" s="264">
        <v>2.9401846189020033</v>
      </c>
      <c r="F90" s="266"/>
      <c r="G90" s="259"/>
      <c r="K90">
        <v>2017</v>
      </c>
      <c r="L90">
        <v>1</v>
      </c>
      <c r="M90" t="s">
        <v>227</v>
      </c>
      <c r="N90" t="s">
        <v>203</v>
      </c>
      <c r="O90" t="s">
        <v>7</v>
      </c>
      <c r="P90" t="s">
        <v>7</v>
      </c>
      <c r="Q90"/>
      <c r="R90"/>
      <c r="S90">
        <v>45</v>
      </c>
      <c r="T90" s="188">
        <v>3.1769095319599563</v>
      </c>
      <c r="U90" s="188">
        <v>3.2304988459226425</v>
      </c>
      <c r="V90">
        <v>2.7226760015558149</v>
      </c>
    </row>
    <row r="91" spans="1:22" ht="15" x14ac:dyDescent="0.25">
      <c r="A91" s="247">
        <v>46</v>
      </c>
      <c r="B91" s="250">
        <v>0.29476609656387448</v>
      </c>
      <c r="C91" s="128">
        <v>0.99499963046022599</v>
      </c>
      <c r="D91" s="264">
        <v>1.6984311806022134</v>
      </c>
      <c r="E91" s="264">
        <v>1.7304516569187569</v>
      </c>
      <c r="F91" s="266"/>
      <c r="G91" s="259"/>
      <c r="K91">
        <v>2017</v>
      </c>
      <c r="L91">
        <v>1</v>
      </c>
      <c r="M91" t="s">
        <v>227</v>
      </c>
      <c r="N91" t="s">
        <v>203</v>
      </c>
      <c r="O91" t="s">
        <v>7</v>
      </c>
      <c r="P91" t="s">
        <v>7</v>
      </c>
      <c r="Q91"/>
      <c r="R91"/>
      <c r="S91">
        <v>46</v>
      </c>
      <c r="T91" s="188">
        <v>1.6714923497474838</v>
      </c>
      <c r="U91" s="188">
        <v>1.7381552485550584</v>
      </c>
      <c r="V91">
        <v>1.0920065123297462</v>
      </c>
    </row>
    <row r="92" spans="1:22" ht="15" x14ac:dyDescent="0.25">
      <c r="A92" s="247">
        <v>47</v>
      </c>
      <c r="B92" s="250">
        <v>0.17036659654391528</v>
      </c>
      <c r="C92" s="128">
        <v>0.53998733106646346</v>
      </c>
      <c r="D92" s="264">
        <v>0.88160805308883405</v>
      </c>
      <c r="E92" s="264">
        <v>0.92848749164417055</v>
      </c>
      <c r="F92" s="266"/>
      <c r="G92" s="259"/>
      <c r="K92">
        <v>2017</v>
      </c>
      <c r="L92">
        <v>1</v>
      </c>
      <c r="M92" t="s">
        <v>227</v>
      </c>
      <c r="N92" t="s">
        <v>203</v>
      </c>
      <c r="O92" t="s">
        <v>7</v>
      </c>
      <c r="P92" t="s">
        <v>7</v>
      </c>
      <c r="Q92"/>
      <c r="R92"/>
      <c r="S92">
        <v>47</v>
      </c>
      <c r="T92" s="188">
        <v>1.0708950796630332</v>
      </c>
      <c r="U92" s="188">
        <v>1.0739623910103031</v>
      </c>
      <c r="V92">
        <v>1.0436108936921749</v>
      </c>
    </row>
    <row r="93" spans="1:22" ht="15" x14ac:dyDescent="0.25">
      <c r="A93" s="247">
        <v>48</v>
      </c>
      <c r="B93" s="250">
        <v>4.9483982398642663E-2</v>
      </c>
      <c r="C93" s="128">
        <v>0.3232058243105041</v>
      </c>
      <c r="D93" s="264">
        <v>0.58472447362281865</v>
      </c>
      <c r="E93" s="264">
        <v>0.60781543784419223</v>
      </c>
      <c r="F93" s="266"/>
      <c r="G93" s="259"/>
      <c r="K93">
        <v>2017</v>
      </c>
      <c r="L93">
        <v>1</v>
      </c>
      <c r="M93" t="s">
        <v>227</v>
      </c>
      <c r="N93" t="s">
        <v>203</v>
      </c>
      <c r="O93" t="s">
        <v>7</v>
      </c>
      <c r="P93" t="s">
        <v>7</v>
      </c>
      <c r="Q93"/>
      <c r="R93"/>
      <c r="S93">
        <v>48</v>
      </c>
      <c r="T93" s="188">
        <v>0.64966834831848186</v>
      </c>
      <c r="U93" s="188">
        <v>0.66454888169580384</v>
      </c>
      <c r="V93">
        <v>0.51698597178449635</v>
      </c>
    </row>
    <row r="94" spans="1:22" ht="15" x14ac:dyDescent="0.25">
      <c r="A94" s="247">
        <v>49</v>
      </c>
      <c r="B94" s="250">
        <v>1.384636519312143E-2</v>
      </c>
      <c r="C94" s="128">
        <v>0.19554353861381357</v>
      </c>
      <c r="D94" s="264">
        <v>0.34435570152521711</v>
      </c>
      <c r="E94" s="264">
        <v>0.35392429952482385</v>
      </c>
      <c r="F94" s="266"/>
      <c r="G94" s="259"/>
      <c r="K94">
        <v>2017</v>
      </c>
      <c r="L94">
        <v>1</v>
      </c>
      <c r="M94" t="s">
        <v>227</v>
      </c>
      <c r="N94" t="s">
        <v>203</v>
      </c>
      <c r="O94" t="s">
        <v>7</v>
      </c>
      <c r="P94" t="s">
        <v>7</v>
      </c>
      <c r="Q94"/>
      <c r="R94"/>
      <c r="S94">
        <v>49</v>
      </c>
      <c r="T94" s="188">
        <v>0.38875067755836518</v>
      </c>
      <c r="U94" s="188">
        <v>0.40493756841664963</v>
      </c>
      <c r="V94">
        <v>0.24202087430040842</v>
      </c>
    </row>
    <row r="95" spans="1:22" ht="15" x14ac:dyDescent="0.25">
      <c r="A95" s="247">
        <v>50</v>
      </c>
      <c r="B95" s="250">
        <v>1.8420299474488647E-2</v>
      </c>
      <c r="C95" s="128">
        <v>0.19062024609816447</v>
      </c>
      <c r="D95" s="267">
        <v>0.26831338208024358</v>
      </c>
      <c r="E95" s="267">
        <v>0.28484034375050576</v>
      </c>
      <c r="F95" s="266"/>
      <c r="G95" s="259"/>
      <c r="K95">
        <v>2017</v>
      </c>
      <c r="L95">
        <v>1</v>
      </c>
      <c r="M95" t="s">
        <v>227</v>
      </c>
      <c r="N95" t="s">
        <v>203</v>
      </c>
      <c r="O95" t="s">
        <v>7</v>
      </c>
      <c r="P95" t="s">
        <v>7</v>
      </c>
      <c r="Q95"/>
      <c r="R95"/>
      <c r="S95">
        <v>50</v>
      </c>
      <c r="T95" s="188">
        <v>0.26104015534878255</v>
      </c>
      <c r="U95" s="188">
        <v>0.25991215406019913</v>
      </c>
      <c r="V95">
        <v>0.27277996885762024</v>
      </c>
    </row>
    <row r="96" spans="1:22" ht="15" x14ac:dyDescent="0.25">
      <c r="B96" s="255">
        <f>SUM(B58:B95)/1000</f>
        <v>1.1930783992853589</v>
      </c>
      <c r="C96" s="255">
        <f>SUM(C58:C95)/1000</f>
        <v>1.3396324434685347</v>
      </c>
      <c r="D96" s="255">
        <f>SUM(D58:D95)/1000</f>
        <v>1.3402846190906805</v>
      </c>
      <c r="E96" s="255">
        <f>SUM(E58:E95)/1000</f>
        <v>1.2611126368542549</v>
      </c>
      <c r="F96" s="268" t="s">
        <v>295</v>
      </c>
      <c r="G96" s="259"/>
      <c r="K96">
        <v>2017</v>
      </c>
      <c r="L96">
        <v>1</v>
      </c>
      <c r="M96" t="s">
        <v>227</v>
      </c>
      <c r="N96" t="s">
        <v>203</v>
      </c>
      <c r="O96" t="s">
        <v>7</v>
      </c>
      <c r="P96" t="s">
        <v>7</v>
      </c>
      <c r="Q96"/>
      <c r="R96"/>
      <c r="S96"/>
      <c r="T96"/>
      <c r="U96"/>
      <c r="V96"/>
    </row>
    <row r="97" spans="1:22" ht="15" x14ac:dyDescent="0.25">
      <c r="A97" s="265"/>
      <c r="B97" s="265"/>
      <c r="C97" s="269"/>
      <c r="D97" s="265">
        <v>1.3402846190906805</v>
      </c>
      <c r="E97" s="265">
        <v>1.2611126368542549</v>
      </c>
      <c r="F97" s="266"/>
      <c r="G97" s="259"/>
      <c r="K97">
        <v>2017</v>
      </c>
      <c r="L97">
        <v>1</v>
      </c>
      <c r="M97" t="s">
        <v>227</v>
      </c>
      <c r="N97" t="s">
        <v>203</v>
      </c>
      <c r="O97" t="s">
        <v>7</v>
      </c>
      <c r="P97" t="s">
        <v>7</v>
      </c>
      <c r="Q97"/>
      <c r="R97"/>
      <c r="S97"/>
      <c r="T97"/>
      <c r="U97"/>
      <c r="V97"/>
    </row>
    <row r="98" spans="1:22" ht="15" x14ac:dyDescent="0.25">
      <c r="A98" s="265"/>
      <c r="B98" s="265"/>
      <c r="C98" s="265"/>
      <c r="D98" s="265"/>
      <c r="E98" s="265"/>
      <c r="F98" s="266"/>
      <c r="G98" s="259"/>
      <c r="K98">
        <v>2017</v>
      </c>
      <c r="L98">
        <v>1</v>
      </c>
      <c r="M98" t="s">
        <v>227</v>
      </c>
      <c r="N98" t="s">
        <v>203</v>
      </c>
      <c r="O98" t="s">
        <v>7</v>
      </c>
      <c r="P98" t="s">
        <v>7</v>
      </c>
      <c r="Q98"/>
      <c r="R98"/>
      <c r="S98"/>
      <c r="T98"/>
      <c r="U98"/>
      <c r="V98"/>
    </row>
    <row r="99" spans="1:22" ht="15" x14ac:dyDescent="0.25">
      <c r="A99" s="265"/>
      <c r="B99" s="265"/>
      <c r="C99" s="265"/>
      <c r="D99" s="265"/>
      <c r="E99" s="265"/>
      <c r="F99" s="266"/>
      <c r="G99" s="259"/>
      <c r="K99">
        <v>2017</v>
      </c>
      <c r="L99">
        <v>1</v>
      </c>
      <c r="M99" t="s">
        <v>227</v>
      </c>
      <c r="N99" t="s">
        <v>203</v>
      </c>
      <c r="O99" t="s">
        <v>7</v>
      </c>
      <c r="P99" t="s">
        <v>7</v>
      </c>
      <c r="Q99"/>
      <c r="R99"/>
      <c r="S99"/>
      <c r="T99"/>
      <c r="U99"/>
      <c r="V99"/>
    </row>
    <row r="100" spans="1:22" ht="15" x14ac:dyDescent="0.25">
      <c r="A100" s="265"/>
      <c r="B100" s="265"/>
      <c r="C100" s="265"/>
      <c r="D100" s="265"/>
      <c r="E100" s="265"/>
      <c r="F100" s="266"/>
      <c r="G100" s="259"/>
      <c r="K100">
        <v>2017</v>
      </c>
      <c r="L100">
        <v>1</v>
      </c>
      <c r="M100" t="s">
        <v>227</v>
      </c>
      <c r="N100" t="s">
        <v>203</v>
      </c>
      <c r="O100" t="s">
        <v>7</v>
      </c>
      <c r="P100" t="s">
        <v>7</v>
      </c>
      <c r="Q100"/>
      <c r="R100"/>
      <c r="S100"/>
      <c r="T100"/>
      <c r="U100"/>
      <c r="V100"/>
    </row>
    <row r="101" spans="1:22" ht="15" x14ac:dyDescent="0.25">
      <c r="A101" s="265"/>
      <c r="B101" s="265"/>
      <c r="C101" s="265"/>
      <c r="D101" s="265"/>
      <c r="E101" s="265"/>
      <c r="F101" s="266"/>
      <c r="G101" s="259"/>
      <c r="K101">
        <v>2017</v>
      </c>
      <c r="L101">
        <v>1</v>
      </c>
      <c r="M101" t="s">
        <v>227</v>
      </c>
      <c r="N101" t="s">
        <v>203</v>
      </c>
      <c r="O101" t="s">
        <v>7</v>
      </c>
      <c r="P101" t="s">
        <v>7</v>
      </c>
      <c r="Q101"/>
      <c r="R101"/>
      <c r="S101">
        <v>51</v>
      </c>
      <c r="T101">
        <v>0.17705311991469622</v>
      </c>
      <c r="U101">
        <v>0.18340111982566104</v>
      </c>
      <c r="V101">
        <v>0.10201739396567115</v>
      </c>
    </row>
    <row r="102" spans="1:22" ht="15" x14ac:dyDescent="0.25">
      <c r="A102" s="265"/>
      <c r="B102" s="265"/>
      <c r="C102" s="265"/>
      <c r="D102" s="265"/>
      <c r="E102" s="265"/>
      <c r="F102" s="266"/>
      <c r="G102" s="259"/>
      <c r="K102">
        <v>2017</v>
      </c>
      <c r="L102">
        <v>1</v>
      </c>
      <c r="M102" t="s">
        <v>227</v>
      </c>
      <c r="N102" t="s">
        <v>203</v>
      </c>
      <c r="O102" t="s">
        <v>7</v>
      </c>
      <c r="P102" t="s">
        <v>7</v>
      </c>
      <c r="Q102"/>
      <c r="R102"/>
      <c r="S102">
        <v>52</v>
      </c>
      <c r="T102">
        <v>9.0920770454702676E-2</v>
      </c>
      <c r="U102">
        <v>8.7727087449998228E-2</v>
      </c>
      <c r="V102">
        <v>0.12961258797454409</v>
      </c>
    </row>
    <row r="103" spans="1:22" ht="15" x14ac:dyDescent="0.25">
      <c r="A103" s="265"/>
      <c r="B103" s="265"/>
      <c r="C103" s="265"/>
      <c r="D103" s="265"/>
      <c r="E103" s="265"/>
      <c r="F103" s="266"/>
      <c r="G103" s="259"/>
      <c r="K103">
        <v>2017</v>
      </c>
      <c r="L103">
        <v>1</v>
      </c>
      <c r="M103" t="s">
        <v>227</v>
      </c>
      <c r="N103" t="s">
        <v>203</v>
      </c>
      <c r="O103" t="s">
        <v>7</v>
      </c>
      <c r="P103" t="s">
        <v>7</v>
      </c>
      <c r="Q103"/>
      <c r="R103"/>
      <c r="S103">
        <v>53</v>
      </c>
      <c r="T103">
        <v>6.8663564689156006E-2</v>
      </c>
      <c r="U103">
        <v>6.5648099925161171E-2</v>
      </c>
      <c r="V103">
        <v>0.10475043209553239</v>
      </c>
    </row>
    <row r="104" spans="1:22" ht="15" x14ac:dyDescent="0.25">
      <c r="A104" s="265"/>
      <c r="B104" s="265"/>
      <c r="C104" s="265"/>
      <c r="D104" s="265"/>
      <c r="E104" s="265"/>
      <c r="F104" s="266"/>
      <c r="G104" s="259"/>
      <c r="K104">
        <v>2017</v>
      </c>
      <c r="L104">
        <v>1</v>
      </c>
      <c r="M104" t="s">
        <v>227</v>
      </c>
      <c r="N104" t="s">
        <v>203</v>
      </c>
      <c r="O104" t="s">
        <v>7</v>
      </c>
      <c r="P104" t="s">
        <v>7</v>
      </c>
      <c r="Q104"/>
      <c r="R104"/>
      <c r="S104">
        <v>54</v>
      </c>
      <c r="T104">
        <v>5.4928687774775477E-2</v>
      </c>
      <c r="U104">
        <v>5.7312567843752188E-2</v>
      </c>
      <c r="V104">
        <v>2.6927685700052509E-2</v>
      </c>
    </row>
    <row r="105" spans="1:22" ht="15" x14ac:dyDescent="0.25">
      <c r="A105" s="265"/>
      <c r="B105" s="265"/>
      <c r="C105" s="265"/>
      <c r="D105" s="265"/>
      <c r="E105" s="265"/>
      <c r="F105" s="266"/>
      <c r="G105" s="259"/>
      <c r="K105">
        <v>2017</v>
      </c>
      <c r="L105">
        <v>1</v>
      </c>
      <c r="M105" t="s">
        <v>227</v>
      </c>
      <c r="N105" t="s">
        <v>203</v>
      </c>
      <c r="O105" t="s">
        <v>7</v>
      </c>
      <c r="P105" t="s">
        <v>7</v>
      </c>
      <c r="Q105"/>
      <c r="R105"/>
      <c r="S105">
        <v>55</v>
      </c>
      <c r="T105">
        <v>1.9502470312906302E-2</v>
      </c>
      <c r="U105">
        <v>1.8795888399412628E-2</v>
      </c>
      <c r="V105">
        <v>2.7890112954957469E-2</v>
      </c>
    </row>
    <row r="106" spans="1:22" ht="15" x14ac:dyDescent="0.25">
      <c r="A106" s="265"/>
      <c r="B106" s="265"/>
      <c r="C106" s="265"/>
      <c r="D106" s="265"/>
      <c r="E106" s="265"/>
      <c r="F106" s="266"/>
      <c r="G106" s="259"/>
      <c r="S106">
        <v>56</v>
      </c>
      <c r="T106">
        <v>1.5548783196652125E-2</v>
      </c>
      <c r="U106">
        <v>1.6867083765552356E-2</v>
      </c>
      <c r="V106">
        <v>0</v>
      </c>
    </row>
    <row r="107" spans="1:22" ht="15" x14ac:dyDescent="0.25">
      <c r="A107" s="265"/>
      <c r="B107" s="265"/>
      <c r="C107" s="265"/>
      <c r="D107" s="265"/>
      <c r="E107" s="265"/>
      <c r="F107" s="266"/>
      <c r="G107" s="259"/>
      <c r="S107">
        <v>57</v>
      </c>
      <c r="T107">
        <v>2.5113037204964619E-2</v>
      </c>
      <c r="U107">
        <v>2.4742492509210394E-2</v>
      </c>
      <c r="V107">
        <v>2.9536425797114293E-2</v>
      </c>
    </row>
    <row r="108" spans="1:22" ht="15" x14ac:dyDescent="0.25">
      <c r="A108"/>
      <c r="B108"/>
      <c r="C108"/>
      <c r="D108"/>
      <c r="E108"/>
      <c r="F108"/>
      <c r="G108"/>
      <c r="H108"/>
      <c r="I108"/>
      <c r="J108"/>
      <c r="K108"/>
      <c r="L108"/>
      <c r="S108">
        <v>58</v>
      </c>
      <c r="T108">
        <v>1.4159576062292695E-2</v>
      </c>
      <c r="U108">
        <v>1.2754109692995825E-2</v>
      </c>
      <c r="V108">
        <v>3.1534798650310621E-2</v>
      </c>
    </row>
    <row r="109" spans="1:22" ht="15" x14ac:dyDescent="0.25">
      <c r="A109"/>
      <c r="B109"/>
      <c r="C109"/>
      <c r="D109"/>
      <c r="E109"/>
      <c r="F109"/>
      <c r="G109"/>
      <c r="H109"/>
      <c r="I109"/>
      <c r="J109"/>
      <c r="K109"/>
      <c r="L109"/>
      <c r="S109">
        <v>59</v>
      </c>
      <c r="T109">
        <v>9.6945020055501027E-3</v>
      </c>
      <c r="U109">
        <v>1.0444464172876771E-2</v>
      </c>
      <c r="V109">
        <v>0</v>
      </c>
    </row>
    <row r="110" spans="1:22" ht="15" x14ac:dyDescent="0.25">
      <c r="A110"/>
      <c r="B110"/>
      <c r="C110"/>
      <c r="D110"/>
      <c r="E110"/>
      <c r="F110"/>
      <c r="G110"/>
      <c r="H110"/>
      <c r="I110"/>
      <c r="J110"/>
      <c r="K110"/>
      <c r="L110"/>
      <c r="S110">
        <v>60</v>
      </c>
      <c r="T110">
        <v>2.461941462417848E-3</v>
      </c>
      <c r="U110">
        <v>0</v>
      </c>
      <c r="V110">
        <v>3.6804622660606169E-2</v>
      </c>
    </row>
    <row r="111" spans="1:22" ht="15" x14ac:dyDescent="0.2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22" ht="15" x14ac:dyDescent="0.25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ht="15" x14ac:dyDescent="0.25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ht="15" x14ac:dyDescent="0.25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ht="15" x14ac:dyDescent="0.25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ht="15" x14ac:dyDescent="0.25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ht="15" x14ac:dyDescent="0.25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ht="15" x14ac:dyDescent="0.25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ht="15" x14ac:dyDescent="0.25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ht="15" x14ac:dyDescent="0.25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ht="15" x14ac:dyDescent="0.25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ht="15" x14ac:dyDescent="0.2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ht="15" x14ac:dyDescent="0.25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ht="15" x14ac:dyDescent="0.25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ht="15" x14ac:dyDescent="0.25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ht="15" x14ac:dyDescent="0.25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ht="15" x14ac:dyDescent="0.25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ht="15" x14ac:dyDescent="0.25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ht="15" x14ac:dyDescent="0.25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ht="15" x14ac:dyDescent="0.25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ht="15" x14ac:dyDescent="0.25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ht="15" x14ac:dyDescent="0.25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ht="15" x14ac:dyDescent="0.25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ht="15" x14ac:dyDescent="0.25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ht="15" x14ac:dyDescent="0.25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ht="15" x14ac:dyDescent="0.25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ht="15" x14ac:dyDescent="0.25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ht="15" x14ac:dyDescent="0.25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ht="15" x14ac:dyDescent="0.25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ht="15" x14ac:dyDescent="0.25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ht="15" x14ac:dyDescent="0.25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ht="15" x14ac:dyDescent="0.25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ht="15" x14ac:dyDescent="0.25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ht="15" x14ac:dyDescent="0.25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ht="15" x14ac:dyDescent="0.25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ht="15" x14ac:dyDescent="0.25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ht="15" x14ac:dyDescent="0.25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ht="15" x14ac:dyDescent="0.25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ht="15" x14ac:dyDescent="0.25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ht="15" x14ac:dyDescent="0.25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ht="15" x14ac:dyDescent="0.25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ht="15" x14ac:dyDescent="0.25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ht="15" x14ac:dyDescent="0.25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ht="15" x14ac:dyDescent="0.25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ht="15" x14ac:dyDescent="0.25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ht="15" x14ac:dyDescent="0.25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ht="15" x14ac:dyDescent="0.25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ht="15" x14ac:dyDescent="0.25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ht="15" x14ac:dyDescent="0.25">
      <c r="A159"/>
      <c r="B159"/>
      <c r="C159"/>
      <c r="D159"/>
      <c r="E159"/>
      <c r="F159"/>
      <c r="G159"/>
      <c r="H159"/>
      <c r="I159"/>
      <c r="J159"/>
      <c r="K159"/>
      <c r="L15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18</vt:i4>
      </vt:variant>
      <vt:variant>
        <vt:lpstr>Intervalli denominati</vt:lpstr>
      </vt:variant>
      <vt:variant>
        <vt:i4>8</vt:i4>
      </vt:variant>
    </vt:vector>
  </HeadingPairs>
  <TitlesOfParts>
    <vt:vector size="26" baseType="lpstr">
      <vt:lpstr>Prospetto 1</vt:lpstr>
      <vt:lpstr>Figura 1</vt:lpstr>
      <vt:lpstr>Figura 2</vt:lpstr>
      <vt:lpstr>Figura 3</vt:lpstr>
      <vt:lpstr>Prospetto 2</vt:lpstr>
      <vt:lpstr>Prospetto 3</vt:lpstr>
      <vt:lpstr>Prospetto 4</vt:lpstr>
      <vt:lpstr>Prospetto 5</vt:lpstr>
      <vt:lpstr>Figura 4</vt:lpstr>
      <vt:lpstr>Figura 5</vt:lpstr>
      <vt:lpstr>Figura 6</vt:lpstr>
      <vt:lpstr>Prospetto 6</vt:lpstr>
      <vt:lpstr>Figura 7</vt:lpstr>
      <vt:lpstr>Figura 8</vt:lpstr>
      <vt:lpstr>Figura 9</vt:lpstr>
      <vt:lpstr>Prospetto 7</vt:lpstr>
      <vt:lpstr>Prospetto 8</vt:lpstr>
      <vt:lpstr>Prospetto 9</vt:lpstr>
      <vt:lpstr>'Figura 1'!Area_stampa</vt:lpstr>
      <vt:lpstr>'Prospetto 1'!Area_stampa</vt:lpstr>
      <vt:lpstr>'Prospetto 2'!Area_stampa</vt:lpstr>
      <vt:lpstr>'Prospetto 3'!Area_stampa</vt:lpstr>
      <vt:lpstr>'Prospetto 4'!Area_stampa</vt:lpstr>
      <vt:lpstr>'Prospetto 5'!Area_stampa</vt:lpstr>
      <vt:lpstr>'Prospetto 8'!Area_stampa</vt:lpstr>
      <vt:lpstr>'Prospetto 9'!Area_stampa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Rinesi</dc:creator>
  <cp:lastModifiedBy>gianmarco schiesaro</cp:lastModifiedBy>
  <cp:lastPrinted>2018-10-31T09:25:53Z</cp:lastPrinted>
  <dcterms:created xsi:type="dcterms:W3CDTF">2015-11-16T14:07:07Z</dcterms:created>
  <dcterms:modified xsi:type="dcterms:W3CDTF">2018-11-28T11:55:26Z</dcterms:modified>
</cp:coreProperties>
</file>