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9720" windowHeight="12015" firstSheet="25" activeTab="28"/>
  </bookViews>
  <sheets>
    <sheet name="Tav.1" sheetId="49" r:id="rId1"/>
    <sheet name="Tav.2" sheetId="66" r:id="rId2"/>
    <sheet name="Tav. 2 bis " sheetId="55" r:id="rId3"/>
    <sheet name="Tav.3" sheetId="56" r:id="rId4"/>
    <sheet name="Tav.4.1" sheetId="74" r:id="rId5"/>
    <sheet name="Tav.4.2" sheetId="75" r:id="rId6"/>
    <sheet name="Tav.4.3" sheetId="29" r:id="rId7"/>
    <sheet name="Tav.5" sheetId="67" r:id="rId8"/>
    <sheet name="Tav.5.1" sheetId="68" r:id="rId9"/>
    <sheet name="Tav.5bis" sheetId="69" r:id="rId10"/>
    <sheet name="Tav.6" sheetId="57" r:id="rId11"/>
    <sheet name="Tav.6.1" sheetId="58" r:id="rId12"/>
    <sheet name="Tav.6.2" sheetId="59" r:id="rId13"/>
    <sheet name="Tav.7" sheetId="60" r:id="rId14"/>
    <sheet name="Tav.8" sheetId="61" r:id="rId15"/>
    <sheet name="Tav.9" sheetId="51" r:id="rId16"/>
    <sheet name="Tav.10" sheetId="52" r:id="rId17"/>
    <sheet name="Tav.10.1" sheetId="53" r:id="rId18"/>
    <sheet name="Tav.10.2" sheetId="54" r:id="rId19"/>
    <sheet name="Tav.11" sheetId="72" r:id="rId20"/>
    <sheet name="Tav.12" sheetId="73" r:id="rId21"/>
    <sheet name="Tav.13" sheetId="62" r:id="rId22"/>
    <sheet name="Tav.14" sheetId="24" r:id="rId23"/>
    <sheet name="Tav. 15" sheetId="81" r:id="rId24"/>
    <sheet name="Tav. 16" sheetId="80" r:id="rId25"/>
    <sheet name="Tav.17" sheetId="71" r:id="rId26"/>
    <sheet name="Tav.18" sheetId="76" r:id="rId27"/>
    <sheet name="Tav.19" sheetId="70" r:id="rId28"/>
    <sheet name="Tav.20" sheetId="63" r:id="rId29"/>
    <sheet name="Tav.21" sheetId="64" r:id="rId30"/>
    <sheet name="Tav.22" sheetId="65" r:id="rId31"/>
    <sheet name="Tav.23" sheetId="50" r:id="rId32"/>
  </sheets>
  <definedNames>
    <definedName name="_xlnm.Print_Area" localSheetId="3">Tav.3!$A$1:$L$31</definedName>
  </definedNames>
  <calcPr calcId="144525"/>
</workbook>
</file>

<file path=xl/calcChain.xml><?xml version="1.0" encoding="utf-8"?>
<calcChain xmlns="http://schemas.openxmlformats.org/spreadsheetml/2006/main">
  <c r="D26" i="70" l="1"/>
  <c r="E20" i="29" l="1"/>
  <c r="D20" i="29"/>
  <c r="I25" i="71" l="1"/>
  <c r="H25" i="71"/>
  <c r="G25" i="71"/>
  <c r="F25" i="71"/>
  <c r="E25" i="71"/>
  <c r="I24" i="71"/>
  <c r="H24" i="71"/>
  <c r="G24" i="71"/>
  <c r="F24" i="71"/>
  <c r="E24" i="71"/>
  <c r="I23" i="71"/>
  <c r="H23" i="71"/>
  <c r="G23" i="71"/>
  <c r="F23" i="71"/>
  <c r="E23" i="71"/>
  <c r="H20" i="62" l="1"/>
  <c r="H19" i="62"/>
  <c r="H16" i="62"/>
  <c r="H14" i="62"/>
  <c r="H12" i="62"/>
  <c r="H11" i="62"/>
  <c r="H10" i="62"/>
  <c r="H9" i="62"/>
  <c r="H8" i="62"/>
  <c r="H7" i="62"/>
  <c r="H6" i="62"/>
  <c r="K10" i="49" l="1"/>
  <c r="J10" i="49"/>
  <c r="I10" i="49"/>
</calcChain>
</file>

<file path=xl/sharedStrings.xml><?xml version="1.0" encoding="utf-8"?>
<sst xmlns="http://schemas.openxmlformats.org/spreadsheetml/2006/main" count="901" uniqueCount="306">
  <si>
    <t>Anni 2017 e 2016, valori assoluti e variazioni percentuali</t>
  </si>
  <si>
    <t>PROVINCE</t>
  </si>
  <si>
    <t>Variazioni %                                           2017/2016</t>
  </si>
  <si>
    <t>Incidenti</t>
  </si>
  <si>
    <t>Morti</t>
  </si>
  <si>
    <t>Feriti</t>
  </si>
  <si>
    <t>Abruzzo</t>
  </si>
  <si>
    <t>Italia</t>
  </si>
  <si>
    <t>Puglia</t>
  </si>
  <si>
    <t>Indice mortalità(a)</t>
  </si>
  <si>
    <t>Indice di gravità</t>
  </si>
  <si>
    <t xml:space="preserve"> Indice  di      mortalità(a)</t>
  </si>
  <si>
    <t xml:space="preserve"> Indice   di gravità (b)</t>
  </si>
  <si>
    <t>Totale</t>
  </si>
  <si>
    <t>(b) Rapporto tra il numero dei morti e il numero dei morti e dei feriti in incidenti stradali con lesioni a persone, moltiplicato 100.</t>
  </si>
  <si>
    <t xml:space="preserve">Anno 2017, valori assoluti e indicatori </t>
  </si>
  <si>
    <t>AMBITO STRADALE</t>
  </si>
  <si>
    <t>Indice di mortalità (a)</t>
  </si>
  <si>
    <t>Indice di lesività (b)</t>
  </si>
  <si>
    <t>(a)</t>
  </si>
  <si>
    <t>(b)</t>
  </si>
  <si>
    <t>Strade urbane</t>
  </si>
  <si>
    <t>Autostrade e raccordi</t>
  </si>
  <si>
    <t>Altre strade (c)</t>
  </si>
  <si>
    <t>Anno 2017, valori assoluti e indicatori</t>
  </si>
  <si>
    <t>TIPO DI STRADA</t>
  </si>
  <si>
    <t>Una carreggiata a senso unico</t>
  </si>
  <si>
    <t>Una carreggiata a doppio senso</t>
  </si>
  <si>
    <t>Doppia carreggiata, più di due carreggiate</t>
  </si>
  <si>
    <t>Anno 2017, valori assoluti</t>
  </si>
  <si>
    <t>STRADE URBANE</t>
  </si>
  <si>
    <t>STRADE EXTRAURBANE</t>
  </si>
  <si>
    <t>Incrocio</t>
  </si>
  <si>
    <t>Rotatoria</t>
  </si>
  <si>
    <t>Intersezione</t>
  </si>
  <si>
    <t>Rettilineo</t>
  </si>
  <si>
    <t>Curva</t>
  </si>
  <si>
    <t>Altro (passaggio a livello, dosso, pendenza, galleria)</t>
  </si>
  <si>
    <t>Anno 2017, composizioni percentuali</t>
  </si>
  <si>
    <t>Altro (passaggo a livello, dosso, galleria)</t>
  </si>
  <si>
    <t>Anno 2017, valori assoluti e composizioni percentuali</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</si>
  <si>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</si>
  <si>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</si>
  <si>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</si>
  <si>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</si>
  <si>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</si>
  <si>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</si>
  <si>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</si>
  <si>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</si>
  <si>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</si>
  <si>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</si>
  <si>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</si>
  <si>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</si>
  <si>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</si>
  <si>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</si>
  <si>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</si>
  <si>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</si>
  <si>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</si>
  <si>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</si>
  <si>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</si>
  <si>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</si>
  <si>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</si>
  <si>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</si>
  <si>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</si>
  <si>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</si>
  <si>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Venerdì notte</t>
  </si>
  <si>
    <t>Sabato notte</t>
  </si>
  <si>
    <t>Altre notti</t>
  </si>
  <si>
    <t>(a) Dalle ore 22 alle ore 6</t>
  </si>
  <si>
    <t>NATURA DELL'INCIDENTE</t>
  </si>
  <si>
    <t>Composizione percentuale</t>
  </si>
  <si>
    <t>Scontro frontale</t>
  </si>
  <si>
    <t>Scontro frontale-laterale</t>
  </si>
  <si>
    <t>Scontro laterale</t>
  </si>
  <si>
    <t>Tamponamento</t>
  </si>
  <si>
    <t>Totale incidenti tra veicoli</t>
  </si>
  <si>
    <t>Investimento di pedone</t>
  </si>
  <si>
    <t>Urto con veicolo in sosta</t>
  </si>
  <si>
    <t>Urto con ostacolo accidentale</t>
  </si>
  <si>
    <t>Urto con treno</t>
  </si>
  <si>
    <t>-</t>
  </si>
  <si>
    <t>Fuoriuscita</t>
  </si>
  <si>
    <t>Frenata improvvisa</t>
  </si>
  <si>
    <t>Caduta da veicolo</t>
  </si>
  <si>
    <t>Totale incidenti a veicoli isolati</t>
  </si>
  <si>
    <t>Totale generale</t>
  </si>
  <si>
    <t>CATEGORIA DELLA STRADA</t>
  </si>
  <si>
    <t>Strade Urbane</t>
  </si>
  <si>
    <t>Autostrade e Raccordi</t>
  </si>
  <si>
    <t>Altre Strade (a)</t>
  </si>
  <si>
    <t>Polizia stradale</t>
  </si>
  <si>
    <t>Carabinieri</t>
  </si>
  <si>
    <t>Polizia Municipale</t>
  </si>
  <si>
    <t>Campania</t>
  </si>
  <si>
    <t xml:space="preserve">Anno 2017, valori assoluti </t>
  </si>
  <si>
    <t>Polizia Stradale</t>
  </si>
  <si>
    <t xml:space="preserve">Anno </t>
  </si>
  <si>
    <t xml:space="preserve">Strade extra-urbane </t>
  </si>
  <si>
    <t>Totale comuni &gt; 15.000 abitanti</t>
  </si>
  <si>
    <t>Altri comuni</t>
  </si>
  <si>
    <t>Anno 2017, valori assoluti e valori percentuali (a) (b)</t>
  </si>
  <si>
    <t>CAUSE</t>
  </si>
  <si>
    <t>Strade extraurbane</t>
  </si>
  <si>
    <t>%</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</si>
  <si>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</si>
  <si>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</si>
  <si>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</si>
  <si>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</si>
  <si>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</si>
  <si>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</si>
  <si>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</si>
  <si>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</si>
  <si>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</si>
  <si>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</si>
  <si>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</si>
  <si>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</si>
  <si>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</si>
  <si>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</si>
  <si>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</si>
  <si>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</si>
  <si>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</si>
  <si>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</si>
  <si>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</si>
  <si>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</si>
  <si>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</si>
  <si>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 Anno 2017, valori assoluti, valori e variazioni percentuali</t>
  </si>
  <si>
    <t>TIPOLOGIA DI COMUNE</t>
  </si>
  <si>
    <t>Variazioni %</t>
  </si>
  <si>
    <t>2017/2016</t>
  </si>
  <si>
    <t>Numero comuni</t>
  </si>
  <si>
    <t>Polo</t>
  </si>
  <si>
    <t>Polo intercomunale</t>
  </si>
  <si>
    <t>Cintura</t>
  </si>
  <si>
    <t>Totale Centri</t>
  </si>
  <si>
    <t>Intermedio</t>
  </si>
  <si>
    <t>Periferico</t>
  </si>
  <si>
    <t>Totale Aree interne</t>
  </si>
  <si>
    <t>Anno 2017 e 2016, Indicatori</t>
  </si>
  <si>
    <t xml:space="preserve"> Indice  di      mortalità (a)</t>
  </si>
  <si>
    <t>65 +</t>
  </si>
  <si>
    <t>45-64</t>
  </si>
  <si>
    <t>30-44</t>
  </si>
  <si>
    <t>15-29</t>
  </si>
  <si>
    <t>FEMMINE</t>
  </si>
  <si>
    <t>MASCHI</t>
  </si>
  <si>
    <t xml:space="preserve">Totale </t>
  </si>
  <si>
    <t>Età imprecisata</t>
  </si>
  <si>
    <t>&lt; 14</t>
  </si>
  <si>
    <t>VALORI PERCENTUALI</t>
  </si>
  <si>
    <t>VALORI ASSOLUTI</t>
  </si>
  <si>
    <t>Pedone</t>
  </si>
  <si>
    <t>Persone trasportate</t>
  </si>
  <si>
    <t>Conducente</t>
  </si>
  <si>
    <t>CLASSE DI ETA'</t>
  </si>
  <si>
    <t>Anno 2017, valori assoluti e valori percentuali</t>
  </si>
  <si>
    <r>
      <t>(</t>
    </r>
    <r>
      <rPr>
        <sz val="7.5"/>
        <color rgb="FF000000"/>
        <rFont val="Arial"/>
        <family val="2"/>
      </rPr>
      <t>a) Rapporto tra il numero dei morti e il numero dei morti e dei feriti in incidenti stradali con lesioni a persone, moltiplicato 100</t>
    </r>
  </si>
  <si>
    <t>MASCHI e FEMMINE</t>
  </si>
  <si>
    <t>Totale femmine</t>
  </si>
  <si>
    <t>Totale maschi</t>
  </si>
  <si>
    <t>Valori   assoluti</t>
  </si>
  <si>
    <t>Indice di gravità (a)</t>
  </si>
  <si>
    <t>CAPOLUOGHI</t>
  </si>
  <si>
    <t>Incidenti per 1.000 ab.</t>
  </si>
  <si>
    <t>Morti per 100.000 ab.</t>
  </si>
  <si>
    <t>Feriti per 100.000 ab.</t>
  </si>
  <si>
    <t>Altri Comuni</t>
  </si>
  <si>
    <t>Totale comuni &gt;15.000 abitanti</t>
  </si>
  <si>
    <t>Basilicata</t>
  </si>
  <si>
    <t>Calabria</t>
  </si>
  <si>
    <t>Lazio</t>
  </si>
  <si>
    <t>Liguria</t>
  </si>
  <si>
    <t>Lombardia</t>
  </si>
  <si>
    <t>Marche</t>
  </si>
  <si>
    <t>Molise</t>
  </si>
  <si>
    <t>Piemonte</t>
  </si>
  <si>
    <t>Sardegna</t>
  </si>
  <si>
    <t>Sicilia</t>
  </si>
  <si>
    <t>Toscana</t>
  </si>
  <si>
    <t>Perugia</t>
  </si>
  <si>
    <t>Terni</t>
  </si>
  <si>
    <t>Umbria</t>
  </si>
  <si>
    <t>Veneto</t>
  </si>
  <si>
    <t>TAVOLA 6. INCIDENTI STRADALI CON LESIONI A PERSONE PER PROVINCIA, CARATTERISTICA DELLA STRADA E AMBITO STRADALE. UMBRIA.</t>
  </si>
  <si>
    <t>ITALIA</t>
  </si>
  <si>
    <t>Indice di mortalità (b)</t>
  </si>
  <si>
    <t>(a) Dalle ore 22 alle ore 6.</t>
  </si>
  <si>
    <t xml:space="preserve">TAVOLA 10. INCIDENTI STRADALI CON LESIONI A PERSONE, MORTI E FERITI E INDICE DI MORTALITA', PER PROVINCIA, GIORNO DELLA SETTIMANA E FASCIA ORARIA NOTTURNA (a). UMBRIA.  </t>
  </si>
  <si>
    <t>Pubblica sicurezza</t>
  </si>
  <si>
    <t>Altri</t>
  </si>
  <si>
    <t>Polizia provinciale</t>
  </si>
  <si>
    <t>Polizia municipale</t>
  </si>
  <si>
    <t>Polizia Provinciale</t>
  </si>
  <si>
    <t>TAVOLA 19. COSTI SOCIALI TOTALI E PRO-CAPITE PER REGIONE. ITALIA 2017</t>
  </si>
  <si>
    <t>REGIONI</t>
  </si>
  <si>
    <t>COSTO SOCIALE (a)</t>
  </si>
  <si>
    <t>PROCAPITE (in euro)</t>
  </si>
  <si>
    <t>TOTALE (in euro)</t>
  </si>
  <si>
    <t xml:space="preserve">Valle d'Aosta/Vallée d'Aoste </t>
  </si>
  <si>
    <t>Trentino-A.Adige</t>
  </si>
  <si>
    <t>Friuli-Venezia-Giulia</t>
  </si>
  <si>
    <t>Emilia-Romagna</t>
  </si>
  <si>
    <t>(a) Incidentalità con danni alle persone 2017</t>
  </si>
  <si>
    <t xml:space="preserve">TAVOLA 12. INCIDENTI STRADALI, MORTI E FERITI PER TIPOLOGIA DI COMUNE. UMBRIA. </t>
  </si>
  <si>
    <t>TAVOLA 23. INCIDENTI STRADALI CON LESIONI A PERSONE PER ORGANO DI RILEVAZIONE E ORA DEL GIORNO. UMBRIA.</t>
  </si>
  <si>
    <t>Pedoni</t>
  </si>
  <si>
    <t>Anni 2010 e 2017, valori assoluti</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</si>
  <si>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</si>
  <si>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</si>
  <si>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</si>
  <si>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</si>
  <si>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</si>
  <si>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</si>
  <si>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</si>
  <si>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</si>
  <si>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</si>
  <si>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</si>
  <si>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</si>
  <si>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</si>
  <si>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</si>
  <si>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</si>
  <si>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Anni 2017 e 2010</t>
  </si>
  <si>
    <t>Anni 2001 - 2017, valori assoluti, indicatori e variazioni percentuali</t>
  </si>
  <si>
    <t>Morti per 100.000 abitanti (a)</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</si>
  <si>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</si>
  <si>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</si>
  <si>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</si>
  <si>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</si>
  <si>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TAVOLA 17. INCIDENTI STRADALI, MORTI E FERITI NEI COMUNI CAPOLUOGO E NEI COMUNI CON ALMENO 15.000 ABITANTI. UMBRIA.</t>
  </si>
  <si>
    <t>Assisi</t>
  </si>
  <si>
    <t>Bastia Umbra</t>
  </si>
  <si>
    <t>Castiglione del Lago</t>
  </si>
  <si>
    <t>Cittá di Castello</t>
  </si>
  <si>
    <t>Corciano</t>
  </si>
  <si>
    <t>Foligno</t>
  </si>
  <si>
    <t>Gualdo Tadino</t>
  </si>
  <si>
    <t>Gubbio</t>
  </si>
  <si>
    <t>Marsciano</t>
  </si>
  <si>
    <t>Spoleto</t>
  </si>
  <si>
    <t>Todi</t>
  </si>
  <si>
    <t>Umbertide</t>
  </si>
  <si>
    <t>Narni</t>
  </si>
  <si>
    <t>Orvieto</t>
  </si>
  <si>
    <t>Bambini (0 - 14)</t>
  </si>
  <si>
    <t>Giovani (15 - 24)</t>
  </si>
  <si>
    <t>Anziani (65+)</t>
  </si>
  <si>
    <t>Altri utenti</t>
  </si>
  <si>
    <t>TOTALE</t>
  </si>
  <si>
    <t>2010</t>
  </si>
  <si>
    <t>Ciclomotori  (a)</t>
  </si>
  <si>
    <t>Motocicli (a)</t>
  </si>
  <si>
    <t>Velocipedi (a)</t>
  </si>
  <si>
    <t>Altri Utenti</t>
  </si>
  <si>
    <t>(a) Conducenti e passeggeri</t>
  </si>
  <si>
    <t>Città di Castello</t>
  </si>
  <si>
    <r>
      <t xml:space="preserve">CAPOLUOGHI
</t>
    </r>
    <r>
      <rPr>
        <sz val="9"/>
        <color rgb="FF000000"/>
        <rFont val="Arial Narrow"/>
        <family val="2"/>
      </rPr>
      <t>Altri Comuni</t>
    </r>
  </si>
  <si>
    <t>TAVOLA 18. INCIDENTI STRADALI, MORTI E FERITI PER CATEGORIA DELLA STRADA NEI COMUNI CAPOLUOGO E NEI COMUNI CON ALMENO 15.000 ABITANTI. UMBRIA.</t>
  </si>
  <si>
    <t xml:space="preserve">TAVOLA 14. CAUSE ACCERTATE O PRESUNTE DI INCIDENTE SECONDO L’AMBITO STRADALE. UMBRIA. </t>
  </si>
  <si>
    <t xml:space="preserve">TAVOLA 15. MORTI E FERITI PER CATEGORIA DI UTENTI E CLASSE DI ETÀ. UMBRIA. </t>
  </si>
  <si>
    <t>TAVOLA 16. MORTI E FERITI PER CATEGORIA DI UTENTI E GENERE. UMBRIA.</t>
  </si>
  <si>
    <t xml:space="preserve">Anno 2016, valori assoluti e indicatori </t>
  </si>
  <si>
    <t>TAVOLA 1. INCIDENTI STRADALI, MORTI E FERITI PER PROVINCIA. UMBRIA.</t>
  </si>
  <si>
    <t>(a) Rapporto tra il numero dei morti e il numero degli incidenti stradali con lesioni a persone, moltiplicato 100.</t>
  </si>
  <si>
    <t>TAVOLA 2bis. INDICI DI MORTALITA' E GRAVITA' PER PROVINCIA. UMBRIA.</t>
  </si>
  <si>
    <t xml:space="preserve"> Anni 2017 e 2016</t>
  </si>
  <si>
    <t>(b) Rapporto tra il numero dei morti e il numero degli incidenti stradali con lesioni a persone, moltiplicato 100.</t>
  </si>
  <si>
    <t xml:space="preserve">TAVOLA 4.3. UTENTI MORTI E FERITI IN INCIDENTI STRADALI PER CLASSI DI ETA' IN UMBRIA E IN ITALIA. </t>
  </si>
  <si>
    <t>(b) Rapporto tra il numero dei feriti e il numero degli incidenti stradali con lesioni a persone, moltiplicato 100.</t>
  </si>
  <si>
    <t>TAVOLA 5.1 INCIDENTI STRADALI CON LESIONI A PERSONE SECONDO LA CATEGORIA DELLA STRADA. UMBRIA.</t>
  </si>
  <si>
    <t>TAVOLA 5bis. INCIDENTI STRADALI CON LESIONI A PERSONE SECONDO IL TIPO DI STRADA. UMBRIA.</t>
  </si>
  <si>
    <t>Anno 2017, valori assoluti e indicatore</t>
  </si>
  <si>
    <t>TAVOLA 6.1. INCIDENTI STRADALI CON LESIONI A PERSONE PER PROVINCIA, CARATTERISTICA DELLA STRADA E AMBITO STRADALE. UMBRIA.</t>
  </si>
  <si>
    <t>TAVOLA  6.2. INCIDENTI STRADALI CON LESIONI A PERSONE PER PROVINCIA, CARATTERISTICA DELLA STRADA E AMBITO STRADALE. UMBRIA.</t>
  </si>
  <si>
    <t>TAVOLA 7. INCIDENTI STRADALI CON LESIONI A PERSONE, MORTI E FERITI PER MESE. UMBRIA.</t>
  </si>
  <si>
    <t>TAVOLA 8. INCIDENTI STRADALI CON LESIONI A PERSONE, MORTI E FERITI PER GIORNO DELLA SETTIMANA. UMBRIA.</t>
  </si>
  <si>
    <t>TAVOLA 9. INCIDENTI STRADALI CON LESIONI A PERSONE, MORTI E FERITI PER ORA DEL GIORNO. UMBRIA.</t>
  </si>
  <si>
    <t>Anno 2017, valori assoluti e indice di mortalità</t>
  </si>
  <si>
    <t>Tavola 11. INCIDENTI STRADALI, MORTI E FERITI PER TIPOLOGIA DI COMUNE. UMBRIA.</t>
  </si>
  <si>
    <t xml:space="preserve">TAVOLA 13. INCIDENTI STRADALI CON LESIONI A PERSONE, MORTI E FERITI SECONDO LA NATURA. UMBRIA. </t>
  </si>
  <si>
    <t>Anno 2017, valori assoluti, composizioni percentuali e indice di mortalità</t>
  </si>
  <si>
    <t>Anno 2017, valori assoluti, composizioni percentuali e indice di gravità</t>
  </si>
  <si>
    <t>(a) Rapporto tra il numero dei feriti e il numero degli incidenti stradali con lesioni a persone, moltiplicato 100.</t>
  </si>
  <si>
    <t>TAVOLA 20. INCIDENTI STRADALI CON LESIONI A PERSONE PER ORGANO DI RILEVAZIONE, CATEGORIA DELLA STRADA E PROVINCIA. UMBRIA.</t>
  </si>
  <si>
    <t xml:space="preserve">TAVOLA 21. INCIDENTI STRADALI CON LESIONI A PERSONE PER ORGANO DI RILEVAZIONE E MESE. UMBRIA. </t>
  </si>
  <si>
    <t xml:space="preserve">TAVOLA 22. INCIDENTI STRADALI CON LESIONI A PERSONE PER ORGANO DI RILEVAZIONE E GIORNO DELLA SETTIMANA. UMBRIA. </t>
  </si>
  <si>
    <t>TAVOLA 3. INCIDENTI STRADALI CON LESIONI A PERSONE, MORTI E FERITI. UMBRIA.</t>
  </si>
  <si>
    <t xml:space="preserve">TAVOLA 4.1. UTENTI VULNERABILI MORTI IN INCIDENTI STRADALI PER ETA' IN UMBRIA E IN ITALIA. </t>
  </si>
  <si>
    <t>(c) Sono incluse nella categoria 'Altre strade' le strade Statali, Regionali, Provinciali fuori dell'abitato e Comunali extraurbane</t>
  </si>
  <si>
    <t>TAVOLA 5. INCIDENTI STRADALI CON LESIONI A PERSONE SECONDO LA CATEGORIA DELLA STRADA. UMBRIA.</t>
  </si>
  <si>
    <t>TAVOLA 2. INDICI DI MORTALITA' E  GRAVITA' PER PROVINCIA. UMBRIA.</t>
  </si>
  <si>
    <t>ANNO</t>
  </si>
  <si>
    <t xml:space="preserve">TAVOLA 4.2. UTENTI VULNERABILI MORTI IN INCIDENTI STRADALI PER CATEGORIA DI UTENTE DELLA STRADA IN UMBRIA E IN ITALIA. </t>
  </si>
  <si>
    <t>Strade ExtraUrbane</t>
  </si>
  <si>
    <t xml:space="preserve">TAVOLA 10.1. INCIDENTI STRADALI CON LESIONI A PERSONE, MORTI E FERITI PER PROVINCIA, GIORNO DELLA SETTIMANA E FASCIA ORARIA NOTTURNA (a). STRADE URBANE. UMBRIA . </t>
  </si>
  <si>
    <r>
      <t xml:space="preserve">TAVOLA 10.2. INCIDENTI STRADALI CON LESIONI A PERSONE, MORTI E FERITI PER PROVINCIA, GIORNO DELLA SETTIMANA E FASCIA ORARIA NOTTURNA </t>
    </r>
    <r>
      <rPr>
        <sz val="10"/>
        <color rgb="FF808080"/>
        <rFont val="Arial Narrow"/>
        <family val="2"/>
      </rPr>
      <t>(a)</t>
    </r>
    <r>
      <rPr>
        <b/>
        <sz val="10"/>
        <color rgb="FF808080"/>
        <rFont val="Arial Narrow"/>
        <family val="2"/>
      </rPr>
      <t>. STRADE EXTRAURBANE. UMBRIA.</t>
    </r>
  </si>
  <si>
    <t>Urto con veicolo in fermata o arresto</t>
  </si>
  <si>
    <t xml:space="preserve">   -procedeva senza rispettare lo stop</t>
  </si>
  <si>
    <t xml:space="preserve">   -procedeva senza dare la precedenza al veicolo proveniente da destra</t>
  </si>
  <si>
    <t xml:space="preserve">   -procedeva senza rispettare le segnalazioni semaforiche o dell'agente</t>
  </si>
  <si>
    <t xml:space="preserve">   -procedeva senza rispettare il segnale di dare precedenza</t>
  </si>
  <si>
    <t xml:space="preserve">   -procedeva con eccesso di velocità</t>
  </si>
  <si>
    <t xml:space="preserve">   -procedeva senza rispettare i limiti di velocità</t>
  </si>
  <si>
    <t>CATEGORIA DI UTENTE</t>
  </si>
  <si>
    <t>Composizioni    percentuali</t>
  </si>
  <si>
    <t>Composizioni  percentuali</t>
  </si>
  <si>
    <t>(a) Sono incluse nella categoria 'Altre strade': le strade Statali, Regionali, Provinciali fuori dall'abitato e Comunali extraurbane.</t>
  </si>
  <si>
    <t xml:space="preserve">Anni 2010 e 2017, valori assoluti e composizioni percentuali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</si>
</sst>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0.0"/>
    <numFmt numFmtId="166" formatCode="0.0000"/>
    <numFmt numFmtId="167" formatCode="_(* #,##0_);_(* \(#,##0\);_(* &quot;-&quot;_);_(@_)"/>
    <numFmt numFmtId="168" formatCode="_(&quot;$&quot;* #,##0_);_(&quot;$&quot;* \(#,##0\);_(&quot;$&quot;* &quot;-&quot;_);_(@_)"/>
    <numFmt numFmtId="169" formatCode="_-* #,##0_-;\-* #,##0_-;_-* &quot;-&quot;??_-;_-@_-"/>
  </numFmts>
  <fonts count="50" x14ac:knownFonts="1">
    <font>
      <sz val="11"/>
      <color theme="1"/>
      <name val="Calibri"/>
      <family val="2"/>
      <scheme val="minor"/>
    </font>
    <font>
      <b/>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10"/>
      <name val="MS Sans Serif"/>
      <family val="2"/>
    </font>
    <font>
      <sz val="9"/>
      <color theme="1"/>
      <name val="Calibri"/>
      <family val="2"/>
      <scheme val="minor"/>
    </font>
    <font>
      <sz val="8"/>
      <color theme="1"/>
      <name val="Arial"/>
      <family val="2"/>
    </font>
    <font>
      <b/>
      <sz val="9"/>
      <color theme="1"/>
      <name val="Arial Narrow"/>
      <family val="2"/>
    </font>
    <font>
      <sz val="9"/>
      <color theme="1"/>
      <name val="Arial Narrow"/>
      <family val="2"/>
    </font>
    <font>
      <sz val="9"/>
      <name val="Arial Narrow"/>
      <family val="2"/>
    </font>
    <font>
      <b/>
      <sz val="9"/>
      <name val="Arial Narrow"/>
      <family val="2"/>
    </font>
    <font>
      <sz val="7.5"/>
      <color rgb="FF000000"/>
      <name val="Arial Narrow"/>
      <family val="2"/>
    </font>
    <font>
      <sz val="9.5"/>
      <color theme="1"/>
      <name val="Arial Narrow"/>
      <family val="2"/>
    </font>
    <font>
      <sz val="7.5"/>
      <color theme="1"/>
      <name val="Arial Narrow"/>
      <family val="2"/>
    </font>
    <font>
      <sz val="11"/>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9"/>
      <color theme="0"/>
      <name val="Arial Narrow"/>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7"/>
      <color theme="1"/>
      <name val="Arial"/>
      <family val="2"/>
    </font>
    <font>
      <sz val="7.5"/>
      <color rgb="FF000000"/>
      <name val="Arial"/>
      <family val="2"/>
    </font>
    <font>
      <b/>
      <sz val="10"/>
      <color theme="0"/>
      <name val="Arial"/>
      <family val="2"/>
    </font>
    <font>
      <b/>
      <sz val="8"/>
      <color theme="1"/>
      <name val="Arial"/>
      <family val="2"/>
    </font>
    <font>
      <sz val="10"/>
      <color rgb="FF808080"/>
      <name val="Arial Narrow"/>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indexed="65"/>
        <bgColor theme="0"/>
      </patternFill>
    </fill>
  </fills>
  <borders count="2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right/>
      <top style="medium">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medium">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top/>
      <bottom style="medium">
        <color rgb="FF000000"/>
      </bottom>
      <diagonal/>
    </border>
  </borders>
  <cellStyleXfs count="101">
    <xf numFmtId="0" fontId="0" fillId="0" borderId="0"/>
    <xf numFmtId="0" fontId="8" fillId="0" borderId="0"/>
    <xf numFmtId="43" fontId="24" fillId="0" borderId="0" applyFont="0" applyFill="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7" fillId="8" borderId="0" applyNumberFormat="0" applyBorder="0" applyAlignment="0" applyProtection="0"/>
    <xf numFmtId="0" fontId="28" fillId="25" borderId="11" applyNumberFormat="0" applyAlignment="0" applyProtection="0"/>
    <xf numFmtId="0" fontId="28" fillId="25" borderId="11" applyNumberFormat="0" applyAlignment="0" applyProtection="0"/>
    <xf numFmtId="0" fontId="29" fillId="0" borderId="12" applyNumberFormat="0" applyFill="0" applyAlignment="0" applyProtection="0"/>
    <xf numFmtId="0" fontId="30" fillId="26" borderId="13" applyNumberFormat="0" applyAlignment="0" applyProtection="0"/>
    <xf numFmtId="0" fontId="30" fillId="26" borderId="13" applyNumberFormat="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43" fontId="31" fillId="0" borderId="0" applyFont="0" applyFill="0" applyBorder="0" applyAlignment="0" applyProtection="0"/>
    <xf numFmtId="44" fontId="31" fillId="0" borderId="0" applyFont="0" applyFill="0" applyBorder="0" applyAlignment="0" applyProtection="0"/>
    <xf numFmtId="0" fontId="32" fillId="0" borderId="0" applyNumberFormat="0" applyFill="0" applyBorder="0" applyAlignment="0" applyProtection="0"/>
    <xf numFmtId="0" fontId="33" fillId="9" borderId="0" applyNumberFormat="0" applyBorder="0" applyAlignment="0" applyProtection="0"/>
    <xf numFmtId="0" fontId="34" fillId="0" borderId="14" applyNumberFormat="0" applyFill="0" applyAlignment="0" applyProtection="0"/>
    <xf numFmtId="0" fontId="35" fillId="0" borderId="15" applyNumberFormat="0" applyFill="0" applyAlignment="0" applyProtection="0"/>
    <xf numFmtId="0" fontId="36" fillId="0" borderId="16" applyNumberFormat="0" applyFill="0" applyAlignment="0" applyProtection="0"/>
    <xf numFmtId="0" fontId="36" fillId="0" borderId="0" applyNumberFormat="0" applyFill="0" applyBorder="0" applyAlignment="0" applyProtection="0"/>
    <xf numFmtId="0" fontId="37" fillId="12" borderId="11" applyNumberFormat="0" applyAlignment="0" applyProtection="0"/>
    <xf numFmtId="0" fontId="29" fillId="0" borderId="12" applyNumberFormat="0" applyFill="0" applyAlignment="0" applyProtection="0"/>
    <xf numFmtId="167" fontId="38" fillId="0" borderId="0" applyFont="0" applyFill="0" applyBorder="0" applyAlignment="0" applyProtection="0"/>
    <xf numFmtId="41" fontId="31" fillId="0" borderId="0" applyFont="0" applyFill="0" applyBorder="0" applyAlignment="0" applyProtection="0"/>
    <xf numFmtId="0" fontId="39" fillId="27" borderId="0" applyNumberFormat="0" applyBorder="0" applyAlignment="0" applyProtection="0"/>
    <xf numFmtId="0" fontId="39" fillId="27" borderId="0" applyNumberFormat="0" applyBorder="0" applyAlignment="0" applyProtection="0"/>
    <xf numFmtId="0" fontId="31"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8" fillId="0" borderId="0"/>
    <xf numFmtId="0" fontId="31" fillId="0" borderId="0"/>
    <xf numFmtId="0" fontId="31" fillId="0" borderId="0"/>
    <xf numFmtId="0" fontId="24" fillId="0" borderId="0"/>
    <xf numFmtId="0" fontId="24" fillId="0" borderId="0"/>
    <xf numFmtId="0" fontId="31" fillId="0" borderId="0"/>
    <xf numFmtId="0" fontId="31" fillId="28" borderId="17" applyNumberFormat="0" applyFont="0" applyAlignment="0" applyProtection="0"/>
    <xf numFmtId="0" fontId="31" fillId="28" borderId="17" applyNumberFormat="0" applyFont="0" applyAlignment="0" applyProtection="0"/>
    <xf numFmtId="0" fontId="40" fillId="25" borderId="18" applyNumberFormat="0" applyAlignment="0" applyProtection="0"/>
    <xf numFmtId="0" fontId="41" fillId="0" borderId="0" applyNumberFormat="0" applyFill="0" applyBorder="0" applyProtection="0"/>
    <xf numFmtId="0" fontId="42" fillId="0" borderId="0" applyNumberFormat="0" applyFill="0" applyBorder="0" applyAlignment="0" applyProtection="0"/>
    <xf numFmtId="0" fontId="32" fillId="0" borderId="0" applyNumberFormat="0" applyFill="0" applyBorder="0" applyAlignment="0" applyProtection="0"/>
    <xf numFmtId="0" fontId="43" fillId="0" borderId="0" applyNumberFormat="0" applyFill="0" applyBorder="0" applyAlignment="0" applyProtection="0"/>
    <xf numFmtId="0" fontId="34" fillId="0" borderId="14" applyNumberFormat="0" applyFill="0" applyAlignment="0" applyProtection="0"/>
    <xf numFmtId="0" fontId="35" fillId="0" borderId="15" applyNumberFormat="0" applyFill="0" applyAlignment="0" applyProtection="0"/>
    <xf numFmtId="0" fontId="36" fillId="0" borderId="16" applyNumberFormat="0" applyFill="0" applyAlignment="0" applyProtection="0"/>
    <xf numFmtId="0" fontId="36" fillId="0" borderId="0" applyNumberFormat="0" applyFill="0" applyBorder="0" applyAlignment="0" applyProtection="0"/>
    <xf numFmtId="0" fontId="43" fillId="0" borderId="0" applyNumberFormat="0" applyFill="0" applyBorder="0" applyAlignment="0" applyProtection="0"/>
    <xf numFmtId="0" fontId="44" fillId="0" borderId="19" applyNumberFormat="0" applyFill="0" applyAlignment="0" applyProtection="0"/>
    <xf numFmtId="0" fontId="44" fillId="0" borderId="19" applyNumberFormat="0" applyFill="0" applyAlignment="0" applyProtection="0"/>
    <xf numFmtId="0" fontId="27" fillId="8" borderId="0" applyNumberFormat="0" applyBorder="0" applyAlignment="0" applyProtection="0"/>
    <xf numFmtId="0" fontId="33" fillId="9" borderId="0" applyNumberFormat="0" applyBorder="0" applyAlignment="0" applyProtection="0"/>
    <xf numFmtId="168" fontId="38" fillId="0" borderId="0" applyFont="0" applyFill="0" applyBorder="0" applyAlignment="0" applyProtection="0"/>
    <xf numFmtId="0" fontId="42" fillId="0" borderId="0" applyNumberFormat="0" applyFill="0" applyBorder="0" applyAlignment="0" applyProtection="0"/>
  </cellStyleXfs>
  <cellXfs count="416">
    <xf numFmtId="0" fontId="0" fillId="0" borderId="0" xfId="0"/>
    <xf numFmtId="0" fontId="5" fillId="2" borderId="1" xfId="0" applyFont="1" applyFill="1" applyBorder="1" applyAlignment="1">
      <alignment horizontal="right" wrapText="1"/>
    </xf>
    <xf numFmtId="0" fontId="17" fillId="0" borderId="0" xfId="0" applyFont="1"/>
    <xf numFmtId="2" fontId="17" fillId="0" borderId="0" xfId="0" applyNumberFormat="1" applyFont="1"/>
    <xf numFmtId="3" fontId="5" fillId="5" borderId="1" xfId="0" applyNumberFormat="1" applyFont="1" applyFill="1" applyBorder="1" applyAlignment="1">
      <alignment horizontal="right" wrapText="1"/>
    </xf>
    <xf numFmtId="0" fontId="6" fillId="4" borderId="1" xfId="0" applyFont="1" applyFill="1" applyBorder="1" applyAlignment="1">
      <alignment horizontal="right" wrapText="1"/>
    </xf>
    <xf numFmtId="0" fontId="15" fillId="0" borderId="0" xfId="0" applyFont="1" applyFill="1" applyAlignment="1">
      <alignment vertical="top"/>
    </xf>
    <xf numFmtId="0" fontId="5" fillId="0" borderId="1" xfId="0" applyFont="1" applyBorder="1" applyAlignment="1">
      <alignment wrapText="1"/>
    </xf>
    <xf numFmtId="164" fontId="5" fillId="3" borderId="1" xfId="0" applyNumberFormat="1" applyFont="1" applyFill="1" applyBorder="1" applyAlignment="1">
      <alignment horizontal="right" wrapText="1"/>
    </xf>
    <xf numFmtId="0" fontId="15" fillId="0" borderId="0" xfId="0" applyFont="1" applyFill="1" applyAlignment="1">
      <alignment horizontal="left" vertical="top"/>
    </xf>
    <xf numFmtId="164" fontId="5" fillId="0" borderId="1" xfId="0" applyNumberFormat="1" applyFont="1" applyBorder="1" applyAlignment="1">
      <alignment vertical="top" wrapText="1"/>
    </xf>
    <xf numFmtId="2" fontId="5" fillId="3" borderId="1" xfId="0" applyNumberFormat="1" applyFont="1" applyFill="1" applyBorder="1" applyAlignment="1">
      <alignment horizontal="right" wrapText="1"/>
    </xf>
    <xf numFmtId="0" fontId="5" fillId="5" borderId="1" xfId="0"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right" vertical="top" wrapText="1"/>
    </xf>
    <xf numFmtId="164" fontId="5" fillId="0" borderId="1" xfId="0" applyNumberFormat="1" applyFont="1" applyBorder="1" applyAlignment="1">
      <alignment horizontal="right" vertical="top" wrapText="1"/>
    </xf>
    <xf numFmtId="164" fontId="5" fillId="5" borderId="1" xfId="0" applyNumberFormat="1" applyFont="1" applyFill="1" applyBorder="1" applyAlignment="1">
      <alignment horizontal="right" wrapText="1"/>
    </xf>
    <xf numFmtId="164" fontId="5" fillId="2" borderId="1" xfId="0" applyNumberFormat="1" applyFont="1" applyFill="1" applyBorder="1" applyAlignment="1">
      <alignment horizontal="right" wrapText="1"/>
    </xf>
    <xf numFmtId="164" fontId="4" fillId="2" borderId="1" xfId="0" applyNumberFormat="1" applyFont="1" applyFill="1" applyBorder="1" applyAlignment="1">
      <alignment horizontal="right" wrapText="1"/>
    </xf>
    <xf numFmtId="0" fontId="4" fillId="0" borderId="1" xfId="0" applyFont="1" applyBorder="1" applyAlignment="1">
      <alignment horizontal="left" wrapText="1"/>
    </xf>
    <xf numFmtId="1" fontId="6" fillId="4" borderId="1" xfId="0" applyNumberFormat="1" applyFont="1" applyFill="1" applyBorder="1" applyAlignment="1">
      <alignment horizontal="right" wrapText="1"/>
    </xf>
    <xf numFmtId="165" fontId="6" fillId="4" borderId="1" xfId="0" applyNumberFormat="1" applyFont="1" applyFill="1" applyBorder="1" applyAlignment="1">
      <alignment horizontal="right" wrapText="1"/>
    </xf>
    <xf numFmtId="3" fontId="5" fillId="2" borderId="1" xfId="0" quotePrefix="1" applyNumberFormat="1" applyFont="1" applyFill="1" applyBorder="1" applyAlignment="1">
      <alignment horizontal="right" wrapText="1"/>
    </xf>
    <xf numFmtId="0" fontId="4" fillId="0" borderId="1" xfId="0" applyFont="1" applyBorder="1" applyAlignment="1">
      <alignment wrapText="1"/>
    </xf>
    <xf numFmtId="0" fontId="5" fillId="0" borderId="1" xfId="0" applyFont="1" applyBorder="1" applyAlignment="1">
      <alignment horizontal="left" vertical="top"/>
    </xf>
    <xf numFmtId="3" fontId="5" fillId="5" borderId="1" xfId="0" applyNumberFormat="1" applyFont="1" applyFill="1" applyBorder="1" applyAlignment="1">
      <alignment vertical="top" wrapText="1"/>
    </xf>
    <xf numFmtId="2" fontId="10" fillId="0" borderId="0" xfId="0" applyNumberFormat="1" applyFont="1" applyBorder="1"/>
    <xf numFmtId="0" fontId="3" fillId="0" borderId="0" xfId="0" applyFont="1" applyBorder="1" applyAlignment="1">
      <alignment horizontal="left" vertical="center"/>
    </xf>
    <xf numFmtId="0" fontId="10" fillId="0" borderId="0" xfId="0" applyFont="1" applyBorder="1"/>
    <xf numFmtId="0" fontId="4" fillId="0" borderId="1" xfId="0" applyFont="1" applyBorder="1" applyAlignment="1">
      <alignment horizontal="left" vertical="center" wrapText="1"/>
    </xf>
    <xf numFmtId="0" fontId="5" fillId="3" borderId="1" xfId="0" applyFont="1" applyFill="1" applyBorder="1" applyAlignment="1">
      <alignment wrapText="1"/>
    </xf>
    <xf numFmtId="3" fontId="5" fillId="0" borderId="1" xfId="0" applyNumberFormat="1" applyFont="1" applyBorder="1" applyAlignment="1">
      <alignment wrapText="1"/>
    </xf>
    <xf numFmtId="0" fontId="7" fillId="0" borderId="0" xfId="0" applyFont="1" applyAlignment="1">
      <alignment horizontal="left" vertical="top"/>
    </xf>
    <xf numFmtId="0" fontId="22" fillId="0" borderId="0" xfId="0" applyFont="1" applyAlignment="1"/>
    <xf numFmtId="166" fontId="22" fillId="0" borderId="0" xfId="0" applyNumberFormat="1" applyFont="1" applyAlignment="1"/>
    <xf numFmtId="0" fontId="19" fillId="0" borderId="0" xfId="0" applyFont="1" applyBorder="1" applyAlignment="1"/>
    <xf numFmtId="1" fontId="5" fillId="2" borderId="1" xfId="0" applyNumberFormat="1" applyFont="1" applyFill="1" applyBorder="1" applyAlignment="1">
      <alignment horizontal="right" wrapText="1"/>
    </xf>
    <xf numFmtId="1" fontId="5" fillId="0" borderId="1" xfId="0" applyNumberFormat="1" applyFont="1" applyBorder="1" applyAlignment="1">
      <alignment horizontal="right" wrapText="1"/>
    </xf>
    <xf numFmtId="1" fontId="5" fillId="5" borderId="1" xfId="0" applyNumberFormat="1" applyFont="1" applyFill="1" applyBorder="1" applyAlignment="1">
      <alignment horizontal="right" wrapText="1"/>
    </xf>
    <xf numFmtId="1" fontId="4" fillId="3" borderId="1" xfId="0" applyNumberFormat="1" applyFont="1" applyFill="1" applyBorder="1" applyAlignment="1">
      <alignment horizontal="right" wrapText="1"/>
    </xf>
    <xf numFmtId="1" fontId="4" fillId="0" borderId="1" xfId="0" applyNumberFormat="1" applyFont="1" applyBorder="1" applyAlignment="1">
      <alignment horizontal="right" wrapText="1"/>
    </xf>
    <xf numFmtId="0" fontId="11" fillId="3" borderId="1" xfId="0" applyFont="1" applyFill="1" applyBorder="1" applyAlignment="1">
      <alignment horizontal="left"/>
    </xf>
    <xf numFmtId="3" fontId="11" fillId="5" borderId="1" xfId="0" applyNumberFormat="1" applyFont="1" applyFill="1" applyBorder="1" applyAlignment="1">
      <alignment horizontal="right"/>
    </xf>
    <xf numFmtId="3" fontId="12" fillId="5" borderId="1" xfId="0" applyNumberFormat="1" applyFont="1" applyFill="1" applyBorder="1" applyAlignment="1">
      <alignment horizontal="right"/>
    </xf>
    <xf numFmtId="3" fontId="12" fillId="3" borderId="1" xfId="0" applyNumberFormat="1" applyFont="1" applyFill="1" applyBorder="1" applyAlignment="1">
      <alignment horizontal="right"/>
    </xf>
    <xf numFmtId="3" fontId="4" fillId="2" borderId="1" xfId="0" applyNumberFormat="1" applyFont="1" applyFill="1" applyBorder="1" applyAlignment="1">
      <alignment horizontal="right" wrapText="1"/>
    </xf>
    <xf numFmtId="0" fontId="0" fillId="0" borderId="0" xfId="0"/>
    <xf numFmtId="0" fontId="2" fillId="0" borderId="0" xfId="0" applyFont="1" applyAlignment="1"/>
    <xf numFmtId="0" fontId="19" fillId="0" borderId="0" xfId="0" applyFont="1" applyAlignment="1"/>
    <xf numFmtId="0" fontId="2" fillId="0" borderId="0" xfId="0" applyFont="1" applyBorder="1" applyAlignment="1"/>
    <xf numFmtId="0" fontId="21" fillId="0" borderId="0" xfId="0" applyFont="1" applyAlignment="1"/>
    <xf numFmtId="3" fontId="5" fillId="2" borderId="1" xfId="0" applyNumberFormat="1" applyFont="1" applyFill="1" applyBorder="1" applyAlignment="1">
      <alignment horizontal="right" wrapText="1"/>
    </xf>
    <xf numFmtId="3" fontId="5" fillId="0" borderId="1" xfId="0" applyNumberFormat="1" applyFont="1" applyBorder="1" applyAlignment="1">
      <alignment horizontal="right"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4" fontId="6" fillId="4" borderId="1" xfId="0" applyNumberFormat="1" applyFont="1" applyFill="1" applyBorder="1" applyAlignment="1">
      <alignment horizontal="right" wrapText="1"/>
    </xf>
    <xf numFmtId="3" fontId="6" fillId="4" borderId="1" xfId="0" applyNumberFormat="1" applyFont="1" applyFill="1" applyBorder="1" applyAlignment="1">
      <alignment wrapText="1"/>
    </xf>
    <xf numFmtId="0" fontId="5" fillId="0" borderId="1" xfId="0" applyFont="1" applyBorder="1" applyAlignment="1">
      <alignment horizontal="left" wrapText="1"/>
    </xf>
    <xf numFmtId="164" fontId="5" fillId="0" borderId="1" xfId="0" applyNumberFormat="1" applyFont="1" applyBorder="1" applyAlignment="1">
      <alignment horizontal="right" wrapText="1"/>
    </xf>
    <xf numFmtId="164" fontId="6" fillId="4" borderId="1" xfId="0" applyNumberFormat="1" applyFont="1" applyFill="1" applyBorder="1" applyAlignment="1">
      <alignment wrapText="1"/>
    </xf>
    <xf numFmtId="0" fontId="6" fillId="4" borderId="1" xfId="0" applyFont="1" applyFill="1" applyBorder="1" applyAlignment="1">
      <alignment vertical="center" wrapText="1"/>
    </xf>
    <xf numFmtId="164" fontId="6" fillId="4" borderId="1" xfId="0" applyNumberFormat="1"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164" fontId="4" fillId="0" borderId="1" xfId="0" applyNumberFormat="1" applyFont="1" applyBorder="1" applyAlignment="1">
      <alignment horizontal="right" vertical="center" wrapText="1"/>
    </xf>
    <xf numFmtId="164" fontId="5" fillId="5" borderId="1" xfId="0" applyNumberFormat="1" applyFont="1" applyFill="1" applyBorder="1" applyAlignment="1">
      <alignment horizontal="right" vertical="center" wrapText="1"/>
    </xf>
    <xf numFmtId="164" fontId="5" fillId="3" borderId="1" xfId="0" applyNumberFormat="1" applyFont="1" applyFill="1" applyBorder="1" applyAlignment="1">
      <alignment horizontal="right" vertical="center" wrapText="1"/>
    </xf>
    <xf numFmtId="0" fontId="5" fillId="3" borderId="1" xfId="0" applyFont="1" applyFill="1" applyBorder="1" applyAlignment="1">
      <alignment horizontal="right" vertical="center"/>
    </xf>
    <xf numFmtId="164" fontId="5" fillId="2" borderId="10" xfId="0" applyNumberFormat="1" applyFont="1" applyFill="1" applyBorder="1" applyAlignment="1">
      <alignment horizontal="right" wrapText="1"/>
    </xf>
    <xf numFmtId="0" fontId="0" fillId="0" borderId="0" xfId="0" applyBorder="1"/>
    <xf numFmtId="2" fontId="45" fillId="3" borderId="1" xfId="0" applyNumberFormat="1" applyFont="1" applyFill="1" applyBorder="1" applyAlignment="1">
      <alignment horizontal="left" wrapText="1"/>
    </xf>
    <xf numFmtId="2" fontId="4" fillId="3" borderId="1" xfId="0" applyNumberFormat="1" applyFont="1" applyFill="1" applyBorder="1" applyAlignment="1">
      <alignment horizontal="right" wrapText="1"/>
    </xf>
    <xf numFmtId="2" fontId="12" fillId="3" borderId="1" xfId="0" applyNumberFormat="1" applyFont="1" applyFill="1" applyBorder="1" applyAlignment="1">
      <alignment horizontal="right" wrapText="1"/>
    </xf>
    <xf numFmtId="0" fontId="2" fillId="0" borderId="0" xfId="0" applyFont="1" applyAlignment="1">
      <alignment vertical="center"/>
    </xf>
    <xf numFmtId="164" fontId="45" fillId="3" borderId="1" xfId="0" applyNumberFormat="1" applyFont="1" applyFill="1" applyBorder="1" applyAlignment="1">
      <alignment horizontal="left" wrapText="1"/>
    </xf>
    <xf numFmtId="0" fontId="45" fillId="3" borderId="1" xfId="0" applyFont="1" applyFill="1" applyBorder="1" applyAlignment="1">
      <alignment horizontal="left" wrapText="1"/>
    </xf>
    <xf numFmtId="164" fontId="12" fillId="3" borderId="1" xfId="0" applyNumberFormat="1" applyFont="1" applyFill="1" applyBorder="1" applyAlignment="1">
      <alignment horizontal="right"/>
    </xf>
    <xf numFmtId="164" fontId="12" fillId="5" borderId="1" xfId="0" applyNumberFormat="1" applyFont="1" applyFill="1" applyBorder="1" applyAlignment="1">
      <alignment horizontal="right"/>
    </xf>
    <xf numFmtId="0" fontId="0" fillId="0" borderId="0" xfId="0" applyAlignment="1">
      <alignment wrapText="1"/>
    </xf>
    <xf numFmtId="0" fontId="10" fillId="0" borderId="0" xfId="0" applyFont="1"/>
    <xf numFmtId="0" fontId="10" fillId="0" borderId="0" xfId="0" applyFont="1" applyAlignment="1">
      <alignment horizontal="left"/>
    </xf>
    <xf numFmtId="2" fontId="10" fillId="0" borderId="0" xfId="0" applyNumberFormat="1" applyFont="1"/>
    <xf numFmtId="0" fontId="41" fillId="0" borderId="0" xfId="0" applyFont="1"/>
    <xf numFmtId="2" fontId="41" fillId="0" borderId="0" xfId="0" applyNumberFormat="1" applyFont="1"/>
    <xf numFmtId="0" fontId="0" fillId="0" borderId="0" xfId="0" applyFont="1"/>
    <xf numFmtId="169" fontId="24" fillId="0" borderId="0" xfId="2" applyNumberFormat="1" applyFont="1"/>
    <xf numFmtId="0" fontId="5" fillId="3" borderId="0" xfId="0" applyFont="1" applyFill="1" applyBorder="1" applyAlignment="1">
      <alignment horizontal="right" wrapText="1"/>
    </xf>
    <xf numFmtId="3" fontId="0" fillId="0" borderId="0" xfId="0" applyNumberFormat="1"/>
    <xf numFmtId="3" fontId="5" fillId="0" borderId="2" xfId="0" applyNumberFormat="1" applyFont="1" applyBorder="1" applyAlignment="1">
      <alignment wrapText="1"/>
    </xf>
    <xf numFmtId="0" fontId="4" fillId="3" borderId="20" xfId="0" applyFont="1" applyFill="1" applyBorder="1" applyAlignment="1">
      <alignment horizontal="right" wrapText="1"/>
    </xf>
    <xf numFmtId="0" fontId="5" fillId="0" borderId="10" xfId="0" applyFont="1" applyBorder="1" applyAlignment="1">
      <alignment horizontal="left" wrapText="1"/>
    </xf>
    <xf numFmtId="3" fontId="12" fillId="3" borderId="20" xfId="0" applyNumberFormat="1" applyFont="1" applyFill="1" applyBorder="1" applyAlignment="1">
      <alignment horizontal="right"/>
    </xf>
    <xf numFmtId="49" fontId="47" fillId="29" borderId="3" xfId="0" applyNumberFormat="1" applyFont="1" applyFill="1" applyBorder="1"/>
    <xf numFmtId="164" fontId="23" fillId="29" borderId="10" xfId="0" applyNumberFormat="1" applyFont="1" applyFill="1" applyBorder="1" applyAlignment="1">
      <alignment horizontal="right" wrapText="1"/>
    </xf>
    <xf numFmtId="3" fontId="23" fillId="29" borderId="20" xfId="0" applyNumberFormat="1" applyFont="1" applyFill="1" applyBorder="1" applyAlignment="1">
      <alignment horizontal="right"/>
    </xf>
    <xf numFmtId="0" fontId="16" fillId="0" borderId="0" xfId="0" applyFont="1"/>
    <xf numFmtId="164" fontId="0" fillId="0" borderId="0" xfId="0" applyNumberFormat="1"/>
    <xf numFmtId="0" fontId="12" fillId="3" borderId="1" xfId="0" applyFont="1" applyFill="1" applyBorder="1" applyAlignment="1">
      <alignment horizontal="right"/>
    </xf>
    <xf numFmtId="0" fontId="13" fillId="3" borderId="1" xfId="0" applyFont="1" applyFill="1" applyBorder="1" applyAlignment="1">
      <alignment vertical="top" wrapText="1"/>
    </xf>
    <xf numFmtId="3" fontId="13" fillId="3" borderId="1" xfId="0" applyNumberFormat="1" applyFont="1" applyFill="1" applyBorder="1" applyAlignment="1">
      <alignment horizontal="right"/>
    </xf>
    <xf numFmtId="3" fontId="13" fillId="5" borderId="1" xfId="0" applyNumberFormat="1" applyFont="1" applyFill="1" applyBorder="1" applyAlignment="1">
      <alignment horizontal="right"/>
    </xf>
    <xf numFmtId="0" fontId="5" fillId="3" borderId="1" xfId="0" applyFont="1" applyFill="1" applyBorder="1" applyAlignment="1">
      <alignment horizontal="right" wrapText="1"/>
    </xf>
    <xf numFmtId="0" fontId="17" fillId="0" borderId="22" xfId="0" applyFont="1" applyBorder="1"/>
    <xf numFmtId="0" fontId="20" fillId="0" borderId="0" xfId="0" applyFont="1" applyBorder="1" applyAlignment="1"/>
    <xf numFmtId="0" fontId="5" fillId="3" borderId="1" xfId="0" applyFont="1" applyFill="1" applyBorder="1" applyAlignment="1">
      <alignment horizontal="right" wrapText="1"/>
    </xf>
    <xf numFmtId="0" fontId="2" fillId="0" borderId="0" xfId="0" applyFont="1" applyAlignment="1">
      <alignment horizontal="justify"/>
    </xf>
    <xf numFmtId="0" fontId="0" fillId="0" borderId="0" xfId="0" applyAlignment="1"/>
    <xf numFmtId="0" fontId="5" fillId="3" borderId="1" xfId="0" applyFont="1" applyFill="1" applyBorder="1" applyAlignment="1">
      <alignment horizontal="right" wrapText="1"/>
    </xf>
    <xf numFmtId="0" fontId="19" fillId="0" borderId="0" xfId="0" applyFont="1" applyAlignment="1">
      <alignment horizontal="justify" vertical="top"/>
    </xf>
    <xf numFmtId="0" fontId="0" fillId="0" borderId="0" xfId="0" applyAlignment="1"/>
    <xf numFmtId="0" fontId="5" fillId="3" borderId="1" xfId="0" applyFont="1" applyFill="1" applyBorder="1" applyAlignment="1">
      <alignment horizontal="right" wrapText="1"/>
    </xf>
    <xf numFmtId="0" fontId="4" fillId="3" borderId="1" xfId="0" applyFont="1" applyFill="1" applyBorder="1" applyAlignment="1">
      <alignment horizontal="right" wrapText="1"/>
    </xf>
    <xf numFmtId="0" fontId="0" fillId="0" borderId="0" xfId="0" applyAlignment="1"/>
    <xf numFmtId="3" fontId="4" fillId="0" borderId="1" xfId="0" applyNumberFormat="1" applyFont="1" applyBorder="1" applyAlignment="1">
      <alignment horizontal="right" wrapText="1"/>
    </xf>
    <xf numFmtId="1" fontId="5" fillId="0" borderId="4" xfId="0" applyNumberFormat="1" applyFont="1" applyFill="1" applyBorder="1" applyAlignment="1">
      <alignment horizontal="right" wrapText="1"/>
    </xf>
    <xf numFmtId="1" fontId="5" fillId="0" borderId="5"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0" fontId="5" fillId="0" borderId="4" xfId="0" applyNumberFormat="1" applyFont="1" applyFill="1" applyBorder="1" applyAlignment="1">
      <alignment horizontal="right" wrapText="1"/>
    </xf>
    <xf numFmtId="165" fontId="5" fillId="2" borderId="1" xfId="0" applyNumberFormat="1" applyFont="1" applyFill="1" applyBorder="1" applyAlignment="1">
      <alignment horizontal="right" wrapText="1"/>
    </xf>
    <xf numFmtId="165" fontId="5" fillId="0" borderId="1" xfId="0" applyNumberFormat="1" applyFont="1" applyFill="1" applyBorder="1" applyAlignment="1">
      <alignment horizontal="right" wrapText="1"/>
    </xf>
    <xf numFmtId="165" fontId="5" fillId="5" borderId="1" xfId="0" applyNumberFormat="1" applyFont="1" applyFill="1" applyBorder="1" applyAlignment="1">
      <alignment horizontal="right" wrapText="1"/>
    </xf>
    <xf numFmtId="3" fontId="5" fillId="0" borderId="1" xfId="0" applyNumberFormat="1" applyFont="1" applyFill="1" applyBorder="1" applyAlignment="1">
      <alignment horizontal="right" wrapText="1"/>
    </xf>
    <xf numFmtId="0" fontId="9" fillId="0" borderId="0" xfId="0" applyFont="1" applyFill="1"/>
    <xf numFmtId="0" fontId="17" fillId="0" borderId="0" xfId="0" quotePrefix="1" applyFont="1"/>
    <xf numFmtId="3" fontId="23" fillId="4" borderId="1" xfId="0" applyNumberFormat="1" applyFont="1" applyFill="1" applyBorder="1"/>
    <xf numFmtId="0" fontId="23" fillId="4" borderId="1" xfId="0" applyFont="1" applyFill="1" applyBorder="1"/>
    <xf numFmtId="3" fontId="11" fillId="3" borderId="1" xfId="0" applyNumberFormat="1" applyFont="1" applyFill="1" applyBorder="1"/>
    <xf numFmtId="3" fontId="11" fillId="5" borderId="1" xfId="0" applyNumberFormat="1" applyFont="1" applyFill="1" applyBorder="1"/>
    <xf numFmtId="0" fontId="11" fillId="3" borderId="1" xfId="0" applyFont="1" applyFill="1" applyBorder="1"/>
    <xf numFmtId="3" fontId="12" fillId="3" borderId="1" xfId="0" applyNumberFormat="1" applyFont="1" applyFill="1" applyBorder="1"/>
    <xf numFmtId="3" fontId="12" fillId="5" borderId="1" xfId="0" applyNumberFormat="1" applyFont="1" applyFill="1" applyBorder="1"/>
    <xf numFmtId="0" fontId="12" fillId="3" borderId="1" xfId="0" applyFont="1" applyFill="1" applyBorder="1"/>
    <xf numFmtId="0" fontId="0" fillId="0" borderId="0" xfId="0" applyAlignment="1"/>
    <xf numFmtId="0" fontId="0" fillId="0" borderId="0" xfId="0" applyBorder="1" applyAlignment="1"/>
    <xf numFmtId="0" fontId="0" fillId="0" borderId="0" xfId="0" applyBorder="1" applyAlignment="1"/>
    <xf numFmtId="0" fontId="0" fillId="0" borderId="0" xfId="0" applyAlignment="1"/>
    <xf numFmtId="0" fontId="0" fillId="0" borderId="0" xfId="0" applyAlignment="1"/>
    <xf numFmtId="0" fontId="0" fillId="0" borderId="0" xfId="0" applyAlignment="1"/>
    <xf numFmtId="0" fontId="0" fillId="0" borderId="0" xfId="0" applyFill="1"/>
    <xf numFmtId="0" fontId="6" fillId="0" borderId="0" xfId="0" applyFont="1" applyFill="1" applyBorder="1" applyAlignment="1">
      <alignment wrapText="1"/>
    </xf>
    <xf numFmtId="3" fontId="6" fillId="0" borderId="0" xfId="0" applyNumberFormat="1" applyFont="1" applyFill="1" applyBorder="1" applyAlignment="1">
      <alignment horizontal="right" wrapText="1"/>
    </xf>
    <xf numFmtId="165" fontId="6" fillId="0" borderId="0" xfId="0" applyNumberFormat="1" applyFont="1" applyFill="1" applyBorder="1" applyAlignment="1">
      <alignment horizontal="right" wrapText="1"/>
    </xf>
    <xf numFmtId="3" fontId="0" fillId="0" borderId="0" xfId="0" applyNumberFormat="1" applyFill="1"/>
    <xf numFmtId="3" fontId="5" fillId="0" borderId="1" xfId="0" quotePrefix="1" applyNumberFormat="1" applyFont="1" applyFill="1" applyBorder="1" applyAlignment="1">
      <alignment horizontal="right" wrapText="1"/>
    </xf>
    <xf numFmtId="3" fontId="4" fillId="0" borderId="1" xfId="0" applyNumberFormat="1" applyFont="1" applyFill="1" applyBorder="1" applyAlignment="1">
      <alignment horizontal="right" wrapText="1"/>
    </xf>
    <xf numFmtId="165" fontId="4" fillId="0" borderId="1" xfId="0" applyNumberFormat="1" applyFont="1" applyFill="1" applyBorder="1" applyAlignment="1">
      <alignment horizontal="right" wrapText="1"/>
    </xf>
    <xf numFmtId="165" fontId="4" fillId="2" borderId="1" xfId="0" applyNumberFormat="1" applyFont="1" applyFill="1" applyBorder="1" applyAlignment="1">
      <alignment horizontal="right" wrapText="1"/>
    </xf>
    <xf numFmtId="165" fontId="5" fillId="0" borderId="1" xfId="0" quotePrefix="1" applyNumberFormat="1" applyFont="1" applyFill="1" applyBorder="1" applyAlignment="1">
      <alignment horizontal="right" wrapText="1"/>
    </xf>
    <xf numFmtId="165" fontId="5" fillId="2" borderId="1" xfId="0" quotePrefix="1" applyNumberFormat="1" applyFont="1" applyFill="1" applyBorder="1" applyAlignment="1">
      <alignment horizontal="right" wrapText="1"/>
    </xf>
    <xf numFmtId="0" fontId="18" fillId="0" borderId="2" xfId="0" applyFont="1" applyBorder="1" applyAlignment="1"/>
    <xf numFmtId="0" fontId="5" fillId="3" borderId="3" xfId="0" applyFont="1" applyFill="1" applyBorder="1" applyAlignment="1">
      <alignment wrapText="1"/>
    </xf>
    <xf numFmtId="3" fontId="5" fillId="5" borderId="1" xfId="0" applyNumberFormat="1" applyFont="1" applyFill="1" applyBorder="1" applyAlignment="1">
      <alignment horizontal="right" vertical="top" wrapText="1"/>
    </xf>
    <xf numFmtId="0" fontId="15" fillId="0" borderId="22" xfId="0" applyFont="1" applyFill="1" applyBorder="1" applyAlignment="1">
      <alignment vertical="top"/>
    </xf>
    <xf numFmtId="0" fontId="5" fillId="3" borderId="1" xfId="0" applyFont="1" applyFill="1" applyBorder="1" applyAlignment="1">
      <alignment horizontal="right" wrapText="1"/>
    </xf>
    <xf numFmtId="0" fontId="5" fillId="3" borderId="2" xfId="0" applyFont="1" applyFill="1" applyBorder="1" applyAlignment="1">
      <alignment horizontal="right" wrapText="1"/>
    </xf>
    <xf numFmtId="0" fontId="5" fillId="3" borderId="1" xfId="0" applyFont="1" applyFill="1" applyBorder="1" applyAlignment="1">
      <alignment horizontal="right" wrapText="1"/>
    </xf>
    <xf numFmtId="0" fontId="5" fillId="0" borderId="1" xfId="0" applyFont="1" applyBorder="1" applyAlignment="1">
      <alignment horizontal="right" wrapText="1"/>
    </xf>
    <xf numFmtId="0" fontId="5" fillId="0" borderId="1" xfId="0" applyFont="1" applyBorder="1" applyAlignment="1">
      <alignment vertical="center" wrapText="1"/>
    </xf>
    <xf numFmtId="164" fontId="5" fillId="0" borderId="1" xfId="0" applyNumberFormat="1" applyFont="1" applyBorder="1" applyAlignment="1">
      <alignment horizontal="right" vertical="center" wrapText="1"/>
    </xf>
    <xf numFmtId="0" fontId="15" fillId="0" borderId="0" xfId="0" applyFont="1" applyAlignment="1"/>
    <xf numFmtId="1" fontId="5" fillId="0" borderId="1" xfId="0" applyNumberFormat="1" applyFont="1" applyFill="1" applyBorder="1" applyAlignment="1">
      <alignment horizontal="left" vertical="center" wrapText="1"/>
    </xf>
    <xf numFmtId="169" fontId="12" fillId="5" borderId="1" xfId="2" applyNumberFormat="1" applyFont="1" applyFill="1" applyBorder="1" applyAlignment="1">
      <alignment horizontal="right" vertical="center"/>
    </xf>
    <xf numFmtId="169" fontId="12" fillId="0" borderId="1" xfId="2" applyNumberFormat="1" applyFont="1" applyFill="1" applyBorder="1" applyAlignment="1">
      <alignment horizontal="right" vertical="center"/>
    </xf>
    <xf numFmtId="164" fontId="12" fillId="0" borderId="1" xfId="0" applyNumberFormat="1" applyFont="1" applyFill="1" applyBorder="1" applyAlignment="1">
      <alignment horizontal="right" vertical="center" wrapText="1"/>
    </xf>
    <xf numFmtId="164" fontId="12" fillId="5"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wrapText="1"/>
    </xf>
    <xf numFmtId="164" fontId="12" fillId="0" borderId="1" xfId="0" applyNumberFormat="1" applyFont="1" applyFill="1" applyBorder="1" applyAlignment="1">
      <alignment horizontal="right" vertical="center"/>
    </xf>
    <xf numFmtId="0" fontId="15" fillId="30" borderId="21" xfId="0" applyFont="1" applyFill="1" applyBorder="1" applyAlignment="1">
      <alignment vertical="top"/>
    </xf>
    <xf numFmtId="0" fontId="15" fillId="30" borderId="22" xfId="0" applyFont="1" applyFill="1" applyBorder="1" applyAlignment="1">
      <alignment vertical="top"/>
    </xf>
    <xf numFmtId="0" fontId="19" fillId="3" borderId="0" xfId="0" applyFont="1" applyFill="1"/>
    <xf numFmtId="0" fontId="13" fillId="3" borderId="3" xfId="0" applyFont="1" applyFill="1" applyBorder="1" applyAlignment="1">
      <alignment vertical="top" wrapText="1"/>
    </xf>
    <xf numFmtId="0" fontId="15" fillId="3" borderId="0" xfId="0" applyFont="1" applyFill="1" applyAlignment="1">
      <alignment horizontal="left" vertical="top"/>
    </xf>
    <xf numFmtId="0" fontId="12" fillId="3" borderId="1" xfId="0" applyFont="1" applyFill="1" applyBorder="1" applyAlignment="1">
      <alignment horizontal="left" wrapText="1"/>
    </xf>
    <xf numFmtId="3" fontId="12" fillId="5" borderId="1" xfId="0" applyNumberFormat="1" applyFont="1" applyFill="1" applyBorder="1" applyAlignment="1">
      <alignment horizontal="right" vertical="center"/>
    </xf>
    <xf numFmtId="3" fontId="12" fillId="3" borderId="1" xfId="0" applyNumberFormat="1" applyFont="1" applyFill="1" applyBorder="1" applyAlignment="1">
      <alignment horizontal="right" vertical="center"/>
    </xf>
    <xf numFmtId="164" fontId="12" fillId="3" borderId="1" xfId="0" applyNumberFormat="1" applyFont="1" applyFill="1" applyBorder="1" applyAlignment="1">
      <alignment horizontal="right" vertical="center"/>
    </xf>
    <xf numFmtId="0" fontId="23" fillId="4" borderId="1" xfId="0" applyFont="1" applyFill="1" applyBorder="1" applyAlignment="1">
      <alignment horizontal="left" wrapText="1"/>
    </xf>
    <xf numFmtId="3" fontId="23" fillId="4" borderId="1" xfId="0" applyNumberFormat="1" applyFont="1" applyFill="1" applyBorder="1" applyAlignment="1">
      <alignment horizontal="right" vertical="center" wrapText="1"/>
    </xf>
    <xf numFmtId="164" fontId="23" fillId="4" borderId="1" xfId="0" applyNumberFormat="1" applyFont="1" applyFill="1" applyBorder="1" applyAlignment="1">
      <alignment horizontal="right" vertical="center" wrapText="1"/>
    </xf>
    <xf numFmtId="0" fontId="19" fillId="0" borderId="0" xfId="0" applyFont="1" applyAlignment="1">
      <alignment horizontal="left" vertical="center"/>
    </xf>
    <xf numFmtId="0" fontId="12" fillId="3" borderId="1" xfId="0" applyFont="1" applyFill="1" applyBorder="1" applyAlignment="1">
      <alignment horizontal="left" vertical="center" wrapText="1"/>
    </xf>
    <xf numFmtId="0" fontId="12" fillId="5" borderId="1" xfId="0" applyFont="1" applyFill="1" applyBorder="1" applyAlignment="1">
      <alignment horizontal="right" vertical="center"/>
    </xf>
    <xf numFmtId="0" fontId="12" fillId="0" borderId="1" xfId="0" applyFont="1" applyFill="1" applyBorder="1" applyAlignment="1">
      <alignment horizontal="right" vertical="center"/>
    </xf>
    <xf numFmtId="0" fontId="11" fillId="5" borderId="1" xfId="0" applyFont="1" applyFill="1" applyBorder="1" applyAlignment="1">
      <alignment horizontal="right" vertical="center"/>
    </xf>
    <xf numFmtId="0" fontId="12" fillId="0" borderId="1" xfId="0" applyFont="1" applyFill="1" applyBorder="1" applyAlignment="1">
      <alignment horizontal="right"/>
    </xf>
    <xf numFmtId="0" fontId="12" fillId="5" borderId="1" xfId="0" applyFont="1" applyFill="1" applyBorder="1" applyAlignment="1">
      <alignment horizontal="right"/>
    </xf>
    <xf numFmtId="0" fontId="11" fillId="0" borderId="1" xfId="0" applyFont="1" applyFill="1" applyBorder="1" applyAlignment="1">
      <alignment horizontal="right"/>
    </xf>
    <xf numFmtId="0" fontId="23" fillId="4" borderId="1" xfId="0" applyFont="1" applyFill="1" applyBorder="1" applyAlignment="1">
      <alignment horizontal="left" vertical="center" wrapText="1"/>
    </xf>
    <xf numFmtId="3" fontId="23" fillId="4" borderId="1" xfId="0" applyNumberFormat="1" applyFont="1" applyFill="1" applyBorder="1" applyAlignment="1">
      <alignment horizontal="right" wrapText="1"/>
    </xf>
    <xf numFmtId="0" fontId="5" fillId="3" borderId="1" xfId="0" applyFont="1" applyFill="1" applyBorder="1" applyAlignment="1">
      <alignment horizontal="right"/>
    </xf>
    <xf numFmtId="0" fontId="4" fillId="3" borderId="1" xfId="0" applyFont="1" applyFill="1" applyBorder="1" applyAlignment="1">
      <alignment horizontal="right"/>
    </xf>
    <xf numFmtId="164" fontId="23" fillId="4" borderId="1" xfId="0" applyNumberFormat="1" applyFont="1" applyFill="1" applyBorder="1" applyAlignment="1">
      <alignment horizontal="right" vertical="center"/>
    </xf>
    <xf numFmtId="164" fontId="23" fillId="4" borderId="1" xfId="0" applyNumberFormat="1" applyFont="1" applyFill="1" applyBorder="1" applyAlignment="1">
      <alignment horizontal="right"/>
    </xf>
    <xf numFmtId="0" fontId="5" fillId="31" borderId="1" xfId="0" applyFont="1" applyFill="1" applyBorder="1" applyAlignment="1">
      <alignment horizontal="right"/>
    </xf>
    <xf numFmtId="0" fontId="12" fillId="31" borderId="1" xfId="0" applyFont="1" applyFill="1" applyBorder="1" applyAlignment="1">
      <alignment horizontal="left" vertical="center" wrapText="1"/>
    </xf>
    <xf numFmtId="3"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xf>
    <xf numFmtId="164" fontId="12" fillId="31" borderId="1" xfId="0" applyNumberFormat="1" applyFont="1" applyFill="1" applyBorder="1" applyAlignment="1">
      <alignment horizontal="right" vertical="center"/>
    </xf>
    <xf numFmtId="164" fontId="12" fillId="32" borderId="1" xfId="0" applyNumberFormat="1" applyFont="1" applyFill="1" applyBorder="1" applyAlignment="1">
      <alignment horizontal="right" vertical="center"/>
    </xf>
    <xf numFmtId="3" fontId="12" fillId="31" borderId="1" xfId="0" applyNumberFormat="1" applyFont="1" applyFill="1" applyBorder="1" applyAlignment="1">
      <alignment horizontal="right" vertical="center" wrapText="1"/>
    </xf>
    <xf numFmtId="3" fontId="12" fillId="32" borderId="1" xfId="0" applyNumberFormat="1" applyFont="1" applyFill="1" applyBorder="1" applyAlignment="1">
      <alignment horizontal="right" vertical="center" wrapText="1"/>
    </xf>
    <xf numFmtId="164" fontId="12" fillId="31" borderId="1" xfId="0" applyNumberFormat="1" applyFont="1" applyFill="1" applyBorder="1" applyAlignment="1">
      <alignment horizontal="right" vertical="center" wrapText="1"/>
    </xf>
    <xf numFmtId="164" fontId="12" fillId="32" borderId="1" xfId="0" applyNumberFormat="1" applyFont="1" applyFill="1" applyBorder="1" applyAlignment="1">
      <alignment horizontal="right" vertical="center" wrapText="1"/>
    </xf>
    <xf numFmtId="0" fontId="23" fillId="33" borderId="1" xfId="0" applyFont="1" applyFill="1" applyBorder="1" applyAlignment="1">
      <alignment horizontal="left" vertical="center" wrapText="1"/>
    </xf>
    <xf numFmtId="3" fontId="23" fillId="33" borderId="1" xfId="0" applyNumberFormat="1" applyFont="1" applyFill="1" applyBorder="1" applyAlignment="1">
      <alignment horizontal="right" vertical="center" wrapText="1"/>
    </xf>
    <xf numFmtId="164" fontId="23" fillId="33" borderId="1" xfId="0" applyNumberFormat="1" applyFont="1" applyFill="1" applyBorder="1" applyAlignment="1">
      <alignment horizontal="right" vertical="center" wrapText="1"/>
    </xf>
    <xf numFmtId="0" fontId="19" fillId="0" borderId="0" xfId="0" applyFont="1" applyBorder="1" applyAlignment="1">
      <alignment horizontal="left" vertical="center"/>
    </xf>
    <xf numFmtId="0" fontId="5" fillId="3" borderId="1" xfId="0" applyFont="1" applyFill="1" applyBorder="1" applyAlignment="1">
      <alignment horizontal="left" vertical="center"/>
    </xf>
    <xf numFmtId="0" fontId="5" fillId="5" borderId="1" xfId="0" applyFont="1" applyFill="1" applyBorder="1" applyAlignment="1">
      <alignment vertical="center" wrapText="1"/>
    </xf>
    <xf numFmtId="0" fontId="5" fillId="3" borderId="1" xfId="0" applyFont="1" applyFill="1" applyBorder="1" applyAlignment="1">
      <alignment horizontal="right" vertical="center" wrapText="1"/>
    </xf>
    <xf numFmtId="0" fontId="5" fillId="3" borderId="1" xfId="0" applyFont="1" applyFill="1" applyBorder="1" applyAlignment="1">
      <alignment vertical="center" wrapText="1"/>
    </xf>
    <xf numFmtId="164" fontId="5" fillId="3" borderId="1" xfId="0" applyNumberFormat="1" applyFont="1" applyFill="1" applyBorder="1" applyAlignment="1">
      <alignment vertical="center" wrapText="1"/>
    </xf>
    <xf numFmtId="0" fontId="23" fillId="4" borderId="1" xfId="0" applyFont="1" applyFill="1" applyBorder="1" applyAlignment="1">
      <alignment vertical="center" wrapText="1"/>
    </xf>
    <xf numFmtId="164" fontId="23" fillId="4" borderId="1" xfId="0" applyNumberFormat="1" applyFont="1" applyFill="1" applyBorder="1" applyAlignment="1">
      <alignment vertical="center" wrapText="1"/>
    </xf>
    <xf numFmtId="0" fontId="15" fillId="0" borderId="0" xfId="0" applyFont="1" applyBorder="1" applyAlignment="1">
      <alignment horizontal="left" vertical="center"/>
    </xf>
    <xf numFmtId="0" fontId="5" fillId="5" borderId="1" xfId="0" applyFont="1" applyFill="1" applyBorder="1" applyAlignment="1">
      <alignment wrapText="1"/>
    </xf>
    <xf numFmtId="164" fontId="5" fillId="0" borderId="1" xfId="0" applyNumberFormat="1" applyFont="1" applyBorder="1" applyAlignment="1">
      <alignment wrapText="1"/>
    </xf>
    <xf numFmtId="0" fontId="15" fillId="0" borderId="0" xfId="0" applyFont="1" applyFill="1" applyAlignment="1">
      <alignment horizontal="left"/>
    </xf>
    <xf numFmtId="0" fontId="46" fillId="0" borderId="0" xfId="0" applyFont="1" applyFill="1" applyAlignment="1">
      <alignment horizontal="left"/>
    </xf>
    <xf numFmtId="0" fontId="5" fillId="6" borderId="10" xfId="0" applyFont="1" applyFill="1" applyBorder="1" applyAlignment="1">
      <alignment vertical="center" wrapText="1"/>
    </xf>
    <xf numFmtId="3" fontId="12" fillId="2" borderId="10" xfId="0" applyNumberFormat="1" applyFont="1" applyFill="1" applyBorder="1" applyAlignment="1">
      <alignment horizontal="right" wrapText="1"/>
    </xf>
    <xf numFmtId="164" fontId="5" fillId="2" borderId="10" xfId="0" applyNumberFormat="1" applyFont="1" applyFill="1" applyBorder="1" applyAlignment="1">
      <alignment horizontal="right" vertical="center" wrapText="1"/>
    </xf>
    <xf numFmtId="3" fontId="5" fillId="6" borderId="10" xfId="0" applyNumberFormat="1" applyFont="1" applyFill="1" applyBorder="1" applyAlignment="1">
      <alignment horizontal="right"/>
    </xf>
    <xf numFmtId="165" fontId="5" fillId="6" borderId="10" xfId="0" applyNumberFormat="1" applyFont="1" applyFill="1" applyBorder="1" applyAlignment="1">
      <alignment horizontal="right" vertical="center"/>
    </xf>
    <xf numFmtId="0" fontId="5" fillId="2" borderId="10" xfId="0" applyFont="1" applyFill="1" applyBorder="1" applyAlignment="1">
      <alignment horizontal="right" vertical="center"/>
    </xf>
    <xf numFmtId="3" fontId="5" fillId="6" borderId="10" xfId="0" applyNumberFormat="1" applyFont="1" applyFill="1" applyBorder="1" applyAlignment="1">
      <alignment horizontal="right" vertical="center"/>
    </xf>
    <xf numFmtId="164" fontId="5" fillId="6" borderId="10" xfId="0" applyNumberFormat="1" applyFont="1" applyFill="1" applyBorder="1" applyAlignment="1">
      <alignment horizontal="right" vertical="center" wrapText="1"/>
    </xf>
    <xf numFmtId="0" fontId="4" fillId="6" borderId="10" xfId="0" applyFont="1" applyFill="1" applyBorder="1" applyAlignment="1">
      <alignment vertical="center" wrapText="1"/>
    </xf>
    <xf numFmtId="3" fontId="11" fillId="2" borderId="10" xfId="0" applyNumberFormat="1" applyFont="1" applyFill="1" applyBorder="1" applyAlignment="1">
      <alignment horizontal="right" wrapText="1"/>
    </xf>
    <xf numFmtId="3" fontId="4" fillId="6" borderId="10" xfId="0" applyNumberFormat="1" applyFont="1" applyFill="1" applyBorder="1" applyAlignment="1">
      <alignment horizontal="right"/>
    </xf>
    <xf numFmtId="165" fontId="4" fillId="6" borderId="10" xfId="0" applyNumberFormat="1" applyFont="1" applyFill="1" applyBorder="1" applyAlignment="1">
      <alignment horizontal="right" vertical="center"/>
    </xf>
    <xf numFmtId="0" fontId="4" fillId="2" borderId="10" xfId="0" applyFont="1" applyFill="1" applyBorder="1" applyAlignment="1">
      <alignment horizontal="right" vertical="center"/>
    </xf>
    <xf numFmtId="164" fontId="4" fillId="2" borderId="10" xfId="0" applyNumberFormat="1" applyFont="1" applyFill="1" applyBorder="1" applyAlignment="1">
      <alignment horizontal="right" vertical="center" wrapText="1"/>
    </xf>
    <xf numFmtId="3" fontId="4" fillId="6" borderId="10" xfId="0" applyNumberFormat="1" applyFont="1" applyFill="1" applyBorder="1" applyAlignment="1">
      <alignment horizontal="right" vertical="center"/>
    </xf>
    <xf numFmtId="164" fontId="4" fillId="6" borderId="10" xfId="0" applyNumberFormat="1" applyFont="1" applyFill="1" applyBorder="1" applyAlignment="1">
      <alignment horizontal="right" vertical="center" wrapText="1"/>
    </xf>
    <xf numFmtId="0" fontId="6" fillId="4" borderId="10" xfId="0" applyFont="1" applyFill="1" applyBorder="1" applyAlignment="1">
      <alignment vertical="center" wrapText="1"/>
    </xf>
    <xf numFmtId="0" fontId="6" fillId="4" borderId="10" xfId="0" applyFont="1" applyFill="1" applyBorder="1" applyAlignment="1">
      <alignment horizontal="right" wrapText="1"/>
    </xf>
    <xf numFmtId="164" fontId="6" fillId="4" borderId="10" xfId="0" applyNumberFormat="1" applyFont="1" applyFill="1" applyBorder="1" applyAlignment="1">
      <alignment horizontal="right" vertical="center" wrapText="1"/>
    </xf>
    <xf numFmtId="3" fontId="6" fillId="4" borderId="10" xfId="0" applyNumberFormat="1" applyFont="1" applyFill="1" applyBorder="1" applyAlignment="1">
      <alignment horizontal="right" wrapText="1"/>
    </xf>
    <xf numFmtId="0" fontId="6" fillId="4" borderId="10" xfId="0" applyFont="1" applyFill="1" applyBorder="1" applyAlignment="1">
      <alignment horizontal="right" vertical="center" wrapText="1"/>
    </xf>
    <xf numFmtId="3" fontId="6" fillId="4" borderId="10" xfId="0" applyNumberFormat="1" applyFont="1" applyFill="1" applyBorder="1" applyAlignment="1">
      <alignment horizontal="right" vertical="center" wrapText="1"/>
    </xf>
    <xf numFmtId="0" fontId="12" fillId="6" borderId="1" xfId="0" applyFont="1" applyFill="1" applyBorder="1" applyAlignment="1">
      <alignment vertical="center" wrapText="1"/>
    </xf>
    <xf numFmtId="0" fontId="11" fillId="6" borderId="1" xfId="0" applyFont="1" applyFill="1" applyBorder="1" applyAlignment="1">
      <alignment vertical="center" wrapText="1"/>
    </xf>
    <xf numFmtId="0" fontId="11" fillId="0" borderId="1" xfId="0" applyFont="1" applyBorder="1" applyAlignment="1">
      <alignment vertical="center" wrapText="1"/>
    </xf>
    <xf numFmtId="0" fontId="15" fillId="0" borderId="2" xfId="0" applyFont="1" applyBorder="1" applyAlignment="1">
      <alignment vertical="center"/>
    </xf>
    <xf numFmtId="164" fontId="12" fillId="3" borderId="1" xfId="0" applyNumberFormat="1" applyFont="1" applyFill="1" applyBorder="1" applyAlignment="1">
      <alignment horizontal="right" vertical="center" wrapText="1"/>
    </xf>
    <xf numFmtId="3" fontId="23" fillId="4" borderId="1" xfId="0" applyNumberFormat="1" applyFont="1" applyFill="1" applyBorder="1" applyAlignment="1">
      <alignment horizontal="right" vertical="center"/>
    </xf>
    <xf numFmtId="0" fontId="11" fillId="3" borderId="1" xfId="0" applyFont="1" applyFill="1" applyBorder="1" applyAlignment="1">
      <alignment horizontal="left" vertical="center" wrapText="1"/>
    </xf>
    <xf numFmtId="3" fontId="11" fillId="5" borderId="1"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164" fontId="11" fillId="3" borderId="1"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xf>
    <xf numFmtId="0" fontId="13" fillId="0" borderId="1" xfId="1" applyFont="1" applyBorder="1" applyAlignment="1">
      <alignment horizontal="right"/>
    </xf>
    <xf numFmtId="3" fontId="13" fillId="32" borderId="1" xfId="1" applyNumberFormat="1" applyFont="1" applyFill="1" applyBorder="1" applyAlignment="1">
      <alignment vertical="center"/>
    </xf>
    <xf numFmtId="164" fontId="13" fillId="34" borderId="1" xfId="1" applyNumberFormat="1" applyFont="1" applyFill="1" applyBorder="1" applyAlignment="1">
      <alignment vertical="center"/>
    </xf>
    <xf numFmtId="164" fontId="13" fillId="0" borderId="1" xfId="1" applyNumberFormat="1" applyFont="1" applyFill="1" applyBorder="1" applyAlignment="1">
      <alignment vertical="center"/>
    </xf>
    <xf numFmtId="3" fontId="13" fillId="32" borderId="1" xfId="1" applyNumberFormat="1" applyFont="1" applyFill="1" applyBorder="1" applyAlignment="1">
      <alignment horizontal="right" vertical="center"/>
    </xf>
    <xf numFmtId="3" fontId="13" fillId="34" borderId="1" xfId="1" applyNumberFormat="1" applyFont="1" applyFill="1" applyBorder="1" applyAlignment="1">
      <alignment horizontal="right" vertical="center"/>
    </xf>
    <xf numFmtId="165" fontId="13" fillId="31" borderId="1" xfId="1" applyNumberFormat="1" applyFont="1" applyFill="1" applyBorder="1" applyAlignment="1">
      <alignment horizontal="right" vertical="center"/>
    </xf>
    <xf numFmtId="3" fontId="23" fillId="33" borderId="1" xfId="1" applyNumberFormat="1" applyFont="1" applyFill="1" applyBorder="1" applyAlignment="1">
      <alignment vertical="center"/>
    </xf>
    <xf numFmtId="164" fontId="23" fillId="33" borderId="1" xfId="1" applyNumberFormat="1" applyFont="1" applyFill="1" applyBorder="1" applyAlignment="1">
      <alignment vertical="center"/>
    </xf>
    <xf numFmtId="3" fontId="5" fillId="2" borderId="1" xfId="0" applyNumberFormat="1" applyFont="1" applyFill="1" applyBorder="1" applyAlignment="1">
      <alignment wrapText="1"/>
    </xf>
    <xf numFmtId="0" fontId="12" fillId="6" borderId="1" xfId="0" applyFont="1" applyFill="1" applyBorder="1" applyAlignment="1">
      <alignment horizontal="right" wrapText="1"/>
    </xf>
    <xf numFmtId="165" fontId="5" fillId="0" borderId="1" xfId="0" applyNumberFormat="1" applyFont="1" applyBorder="1" applyAlignment="1">
      <alignment horizontal="right" wrapText="1"/>
    </xf>
    <xf numFmtId="165" fontId="5" fillId="3" borderId="1" xfId="0" applyNumberFormat="1" applyFont="1" applyFill="1" applyBorder="1" applyAlignment="1">
      <alignment horizontal="right" wrapText="1"/>
    </xf>
    <xf numFmtId="165" fontId="6" fillId="4" borderId="1" xfId="0" applyNumberFormat="1" applyFont="1" applyFill="1" applyBorder="1" applyAlignment="1">
      <alignment wrapText="1"/>
    </xf>
    <xf numFmtId="1" fontId="4" fillId="2"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0" fontId="2" fillId="3" borderId="0" xfId="0" applyFont="1" applyFill="1" applyBorder="1" applyAlignment="1"/>
    <xf numFmtId="0" fontId="4" fillId="3" borderId="2" xfId="0" applyFont="1" applyFill="1" applyBorder="1" applyAlignment="1">
      <alignment vertical="center" wrapText="1"/>
    </xf>
    <xf numFmtId="164" fontId="11" fillId="3" borderId="1" xfId="0" applyNumberFormat="1" applyFont="1" applyFill="1" applyBorder="1"/>
    <xf numFmtId="164" fontId="12" fillId="3" borderId="1" xfId="0" applyNumberFormat="1" applyFont="1" applyFill="1" applyBorder="1"/>
    <xf numFmtId="164" fontId="23" fillId="4" borderId="1" xfId="0" applyNumberFormat="1" applyFont="1" applyFill="1" applyBorder="1"/>
    <xf numFmtId="3" fontId="5" fillId="0" borderId="1" xfId="0" applyNumberFormat="1" applyFont="1" applyBorder="1" applyAlignment="1">
      <alignment vertical="top" wrapText="1"/>
    </xf>
    <xf numFmtId="3" fontId="4" fillId="5" borderId="1" xfId="0" applyNumberFormat="1" applyFont="1" applyFill="1" applyBorder="1" applyAlignment="1">
      <alignment vertical="top" wrapText="1"/>
    </xf>
    <xf numFmtId="0" fontId="0" fillId="0" borderId="0" xfId="0" applyAlignment="1">
      <alignment horizontal="right"/>
    </xf>
    <xf numFmtId="0" fontId="22" fillId="0" borderId="0" xfId="0" applyFont="1" applyAlignment="1">
      <alignment horizontal="right"/>
    </xf>
    <xf numFmtId="3" fontId="5" fillId="0" borderId="1" xfId="0" applyNumberFormat="1" applyFont="1" applyBorder="1" applyAlignment="1">
      <alignment horizontal="right" vertical="top" wrapText="1"/>
    </xf>
    <xf numFmtId="0" fontId="5" fillId="6" borderId="10" xfId="0" applyFont="1" applyFill="1" applyBorder="1" applyAlignment="1">
      <alignment horizontal="right" vertical="center" wrapText="1"/>
    </xf>
    <xf numFmtId="0" fontId="5" fillId="6" borderId="10" xfId="0" quotePrefix="1" applyFont="1" applyFill="1" applyBorder="1" applyAlignment="1">
      <alignment horizontal="right" vertical="center" wrapText="1"/>
    </xf>
    <xf numFmtId="0" fontId="5" fillId="3" borderId="1" xfId="0" applyFont="1" applyFill="1" applyBorder="1" applyAlignment="1">
      <alignment horizontal="right" wrapText="1"/>
    </xf>
    <xf numFmtId="0" fontId="4" fillId="3" borderId="3" xfId="0" applyFont="1" applyFill="1" applyBorder="1" applyAlignment="1">
      <alignment horizontal="right" wrapText="1"/>
    </xf>
    <xf numFmtId="0" fontId="4" fillId="3" borderId="1" xfId="0" applyFont="1" applyFill="1" applyBorder="1" applyAlignment="1">
      <alignment horizontal="right" wrapText="1"/>
    </xf>
    <xf numFmtId="0" fontId="0" fillId="0" borderId="0" xfId="0" applyBorder="1" applyAlignment="1">
      <alignment horizontal="right"/>
    </xf>
    <xf numFmtId="0" fontId="10" fillId="0" borderId="0" xfId="0" applyFont="1" applyBorder="1" applyAlignment="1">
      <alignment horizontal="right"/>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wrapText="1"/>
    </xf>
    <xf numFmtId="0" fontId="4" fillId="2" borderId="1" xfId="0" applyFont="1" applyFill="1" applyBorder="1" applyAlignment="1">
      <alignment horizontal="center" wrapText="1"/>
    </xf>
    <xf numFmtId="0" fontId="4" fillId="0" borderId="1" xfId="0" applyFont="1" applyBorder="1" applyAlignment="1">
      <alignment horizontal="center" wrapText="1"/>
    </xf>
    <xf numFmtId="0" fontId="0" fillId="0" borderId="1" xfId="0" applyBorder="1" applyAlignment="1">
      <alignment horizont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2" fillId="0" borderId="0" xfId="0" applyFont="1" applyAlignment="1">
      <alignment horizontal="left"/>
    </xf>
    <xf numFmtId="0" fontId="4" fillId="3" borderId="2" xfId="0" applyFont="1" applyFill="1" applyBorder="1" applyAlignment="1">
      <alignment horizontal="left"/>
    </xf>
    <xf numFmtId="0" fontId="4" fillId="3" borderId="0" xfId="0" applyFont="1" applyFill="1" applyBorder="1" applyAlignment="1">
      <alignment horizontal="left"/>
    </xf>
    <xf numFmtId="0" fontId="4" fillId="3" borderId="3" xfId="0" applyFont="1" applyFill="1" applyBorder="1" applyAlignment="1">
      <alignment horizontal="left"/>
    </xf>
    <xf numFmtId="0" fontId="5" fillId="3" borderId="2" xfId="0" applyFont="1" applyFill="1" applyBorder="1" applyAlignment="1">
      <alignment horizontal="center" wrapText="1"/>
    </xf>
    <xf numFmtId="0" fontId="5" fillId="3" borderId="0" xfId="0" applyFont="1" applyFill="1" applyBorder="1" applyAlignment="1">
      <alignment horizontal="center" wrapText="1"/>
    </xf>
    <xf numFmtId="0" fontId="5" fillId="3" borderId="3" xfId="0" applyFont="1" applyFill="1" applyBorder="1" applyAlignment="1">
      <alignment horizontal="center" wrapText="1"/>
    </xf>
    <xf numFmtId="0" fontId="9" fillId="0" borderId="2" xfId="0" applyFont="1" applyBorder="1" applyAlignment="1">
      <alignment horizontal="center"/>
    </xf>
    <xf numFmtId="0" fontId="9" fillId="0" borderId="0" xfId="0" applyFont="1" applyBorder="1" applyAlignment="1">
      <alignment horizontal="center"/>
    </xf>
    <xf numFmtId="0" fontId="9" fillId="0" borderId="3" xfId="0" applyFont="1" applyBorder="1" applyAlignment="1">
      <alignment horizontal="center"/>
    </xf>
    <xf numFmtId="0" fontId="4" fillId="0" borderId="1" xfId="0" applyFont="1" applyFill="1" applyBorder="1" applyAlignment="1">
      <alignment horizontal="center" wrapText="1"/>
    </xf>
    <xf numFmtId="0" fontId="14" fillId="3" borderId="2"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3" xfId="0" applyFont="1" applyFill="1" applyBorder="1" applyAlignment="1">
      <alignment horizontal="left" vertical="center"/>
    </xf>
    <xf numFmtId="0" fontId="11" fillId="5" borderId="1" xfId="0" applyFont="1" applyFill="1" applyBorder="1"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2" fillId="5" borderId="1" xfId="0" applyFont="1" applyFill="1" applyBorder="1" applyAlignment="1">
      <alignment horizontal="center"/>
    </xf>
    <xf numFmtId="0" fontId="5" fillId="3" borderId="1" xfId="0" applyFont="1" applyFill="1" applyBorder="1" applyAlignment="1">
      <alignment horizontal="right" wrapText="1"/>
    </xf>
    <xf numFmtId="0" fontId="4" fillId="3" borderId="2" xfId="0" applyFont="1" applyFill="1" applyBorder="1" applyAlignment="1">
      <alignment horizontal="justify" wrapText="1"/>
    </xf>
    <xf numFmtId="0" fontId="4" fillId="3" borderId="3" xfId="0" applyFont="1" applyFill="1" applyBorder="1" applyAlignment="1">
      <alignment horizontal="justify" wrapText="1"/>
    </xf>
    <xf numFmtId="0" fontId="5" fillId="3" borderId="2" xfId="0" applyFont="1" applyFill="1" applyBorder="1" applyAlignment="1">
      <alignment horizontal="right" wrapText="1"/>
    </xf>
    <xf numFmtId="0" fontId="5" fillId="3" borderId="3" xfId="0" applyFont="1" applyFill="1" applyBorder="1" applyAlignment="1">
      <alignment horizontal="right"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5" fillId="3" borderId="0" xfId="0" applyFont="1" applyFill="1" applyBorder="1" applyAlignment="1">
      <alignment horizontal="right" wrapText="1"/>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right" wrapText="1"/>
    </xf>
    <xf numFmtId="0" fontId="4" fillId="3" borderId="0" xfId="0" applyFont="1" applyFill="1" applyBorder="1" applyAlignment="1">
      <alignment horizontal="right" wrapText="1"/>
    </xf>
    <xf numFmtId="0" fontId="4" fillId="3" borderId="3" xfId="0" applyFont="1" applyFill="1" applyBorder="1" applyAlignment="1">
      <alignment horizontal="right" wrapText="1"/>
    </xf>
    <xf numFmtId="0" fontId="21" fillId="0" borderId="0" xfId="0" applyFont="1" applyFill="1" applyAlignment="1">
      <alignment horizontal="left" vertical="top" wrapText="1"/>
    </xf>
    <xf numFmtId="0" fontId="19" fillId="0" borderId="0" xfId="0" applyFont="1" applyAlignment="1">
      <alignment horizontal="justify" vertical="top"/>
    </xf>
    <xf numFmtId="0" fontId="20" fillId="0" borderId="0" xfId="0" applyFont="1" applyAlignment="1">
      <alignment vertical="top"/>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4" fillId="0" borderId="1" xfId="0" applyFont="1" applyFill="1" applyBorder="1" applyAlignment="1">
      <alignment horizontal="center" vertical="center"/>
    </xf>
    <xf numFmtId="0" fontId="19" fillId="0" borderId="0" xfId="0" applyFont="1" applyBorder="1" applyAlignment="1">
      <alignment horizontal="justify"/>
    </xf>
    <xf numFmtId="0" fontId="20" fillId="0" borderId="0" xfId="0" applyFont="1" applyBorder="1" applyAlignment="1"/>
    <xf numFmtId="0" fontId="4" fillId="31" borderId="2" xfId="0" applyFont="1" applyFill="1" applyBorder="1" applyAlignment="1">
      <alignment horizontal="left" vertical="center" wrapText="1"/>
    </xf>
    <xf numFmtId="0" fontId="11" fillId="31" borderId="3" xfId="0" applyFont="1" applyFill="1" applyBorder="1" applyAlignment="1">
      <alignment horizontal="left" vertical="center" wrapText="1"/>
    </xf>
    <xf numFmtId="0" fontId="48" fillId="5" borderId="1" xfId="0" applyFont="1" applyFill="1" applyBorder="1" applyAlignment="1">
      <alignment horizontal="center"/>
    </xf>
    <xf numFmtId="0" fontId="4" fillId="31" borderId="1" xfId="0" applyFont="1" applyFill="1" applyBorder="1" applyAlignment="1">
      <alignment horizont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5" borderId="1" xfId="0" applyFont="1" applyFill="1" applyBorder="1" applyAlignment="1">
      <alignment horizontal="center"/>
    </xf>
    <xf numFmtId="0" fontId="4" fillId="3" borderId="1" xfId="0" applyFont="1" applyFill="1" applyBorder="1" applyAlignment="1">
      <alignment horizontal="center"/>
    </xf>
    <xf numFmtId="0" fontId="15" fillId="0" borderId="0" xfId="0" applyFont="1" applyBorder="1" applyAlignment="1">
      <alignment horizontal="justify" vertical="center"/>
    </xf>
    <xf numFmtId="0" fontId="18" fillId="0" borderId="0" xfId="0" applyFont="1" applyBorder="1" applyAlignment="1">
      <alignment vertical="center"/>
    </xf>
    <xf numFmtId="0" fontId="15" fillId="0" borderId="0" xfId="0" applyFont="1" applyBorder="1" applyAlignment="1">
      <alignment horizontal="left" wrapText="1"/>
    </xf>
    <xf numFmtId="0" fontId="4" fillId="3" borderId="1" xfId="0" applyFont="1" applyFill="1" applyBorder="1" applyAlignment="1">
      <alignment horizontal="left" wrapText="1"/>
    </xf>
    <xf numFmtId="0" fontId="19" fillId="0" borderId="3" xfId="0" applyFont="1" applyBorder="1" applyAlignment="1">
      <alignment horizontal="justify"/>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center" vertical="top" wrapText="1"/>
    </xf>
    <xf numFmtId="0" fontId="4" fillId="0" borderId="1" xfId="0" applyFont="1" applyBorder="1" applyAlignment="1">
      <alignment horizontal="center" vertical="top" wrapText="1"/>
    </xf>
    <xf numFmtId="0" fontId="4" fillId="5" borderId="4" xfId="0" applyFont="1" applyFill="1" applyBorder="1" applyAlignment="1">
      <alignment horizontal="center" vertical="top" wrapText="1"/>
    </xf>
    <xf numFmtId="0" fontId="4" fillId="5" borderId="1" xfId="0" applyFont="1" applyFill="1" applyBorder="1" applyAlignment="1">
      <alignment horizontal="center"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6" borderId="9"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23"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19" fillId="0" borderId="0" xfId="0" applyFont="1" applyBorder="1" applyAlignment="1">
      <alignment horizontal="left"/>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15" fillId="0" borderId="0" xfId="0" applyFont="1" applyAlignment="1">
      <alignment horizontal="justify"/>
    </xf>
    <xf numFmtId="0" fontId="18" fillId="0" borderId="0" xfId="0" applyFont="1" applyAlignment="1"/>
    <xf numFmtId="0" fontId="4" fillId="5" borderId="1" xfId="0" applyFont="1" applyFill="1" applyBorder="1" applyAlignment="1">
      <alignment horizontal="center" vertical="center"/>
    </xf>
    <xf numFmtId="0" fontId="5" fillId="0" borderId="1" xfId="0" applyFont="1" applyFill="1" applyBorder="1" applyAlignment="1">
      <alignment horizontal="right" wrapText="1"/>
    </xf>
    <xf numFmtId="0" fontId="4" fillId="0" borderId="1" xfId="0" applyFont="1" applyFill="1" applyBorder="1" applyAlignment="1">
      <alignment horizontal="center" vertical="center"/>
    </xf>
    <xf numFmtId="0" fontId="19" fillId="0" borderId="0" xfId="0" applyFont="1" applyBorder="1" applyAlignment="1">
      <alignment horizontal="justify" wrapText="1"/>
    </xf>
    <xf numFmtId="0" fontId="19" fillId="0" borderId="0" xfId="0" applyFont="1" applyBorder="1" applyAlignment="1">
      <alignment wrapText="1"/>
    </xf>
    <xf numFmtId="0" fontId="4" fillId="3" borderId="1" xfId="0" applyFont="1" applyFill="1" applyBorder="1" applyAlignment="1">
      <alignment horizontal="left" vertical="center" wrapText="1"/>
    </xf>
    <xf numFmtId="0" fontId="4" fillId="31" borderId="1" xfId="0" applyFont="1" applyFill="1" applyBorder="1" applyAlignment="1">
      <alignment horizontal="left" vertical="center"/>
    </xf>
    <xf numFmtId="0" fontId="4" fillId="32" borderId="1" xfId="0" applyFont="1" applyFill="1" applyBorder="1" applyAlignment="1">
      <alignment horizontal="center"/>
    </xf>
    <xf numFmtId="2" fontId="4" fillId="3" borderId="1" xfId="0" applyNumberFormat="1" applyFont="1" applyFill="1" applyBorder="1" applyAlignment="1">
      <alignment horizontal="center"/>
    </xf>
    <xf numFmtId="2" fontId="4" fillId="5" borderId="1" xfId="0" applyNumberFormat="1" applyFont="1" applyFill="1" applyBorder="1" applyAlignment="1">
      <alignment horizontal="center"/>
    </xf>
    <xf numFmtId="2" fontId="12" fillId="3" borderId="1" xfId="0" applyNumberFormat="1" applyFont="1" applyFill="1" applyBorder="1" applyAlignment="1">
      <alignment horizontal="center" wrapText="1"/>
    </xf>
    <xf numFmtId="0" fontId="12" fillId="3" borderId="1" xfId="0" applyFont="1" applyFill="1" applyBorder="1" applyAlignment="1">
      <alignment horizontal="center" wrapText="1"/>
    </xf>
    <xf numFmtId="0" fontId="15" fillId="0" borderId="0" xfId="0" applyFont="1" applyBorder="1" applyAlignment="1">
      <alignment horizontal="justify"/>
    </xf>
    <xf numFmtId="0" fontId="4" fillId="31" borderId="3" xfId="0" applyFont="1" applyFill="1" applyBorder="1" applyAlignment="1">
      <alignment horizontal="left" vertical="center" wrapText="1"/>
    </xf>
    <xf numFmtId="0" fontId="19" fillId="0" borderId="0" xfId="0" applyFont="1" applyBorder="1" applyAlignment="1"/>
    <xf numFmtId="0" fontId="15" fillId="0" borderId="0" xfId="0" applyFont="1" applyAlignment="1">
      <alignment horizontal="justify" vertical="center"/>
    </xf>
    <xf numFmtId="0" fontId="18" fillId="0" borderId="0" xfId="0" applyFont="1" applyAlignment="1">
      <alignment vertical="center"/>
    </xf>
    <xf numFmtId="0" fontId="19" fillId="3" borderId="0" xfId="0" applyFont="1" applyFill="1" applyBorder="1" applyAlignment="1">
      <alignment horizontal="justify"/>
    </xf>
    <xf numFmtId="0" fontId="19" fillId="3" borderId="0" xfId="0" applyFont="1" applyFill="1" applyBorder="1" applyAlignment="1"/>
    <xf numFmtId="0" fontId="4" fillId="5" borderId="1" xfId="0" applyFont="1" applyFill="1" applyBorder="1" applyAlignment="1">
      <alignment horizontal="center" wrapText="1"/>
    </xf>
    <xf numFmtId="0" fontId="4" fillId="3" borderId="1" xfId="0" applyFont="1" applyFill="1" applyBorder="1" applyAlignment="1">
      <alignment horizontal="center" wrapText="1"/>
    </xf>
    <xf numFmtId="0" fontId="14" fillId="0" borderId="9" xfId="1" applyFont="1" applyBorder="1" applyAlignment="1"/>
    <xf numFmtId="0" fontId="14" fillId="0" borderId="10" xfId="1" applyFont="1" applyBorder="1" applyAlignment="1"/>
    <xf numFmtId="0" fontId="4" fillId="2" borderId="20" xfId="0" applyFont="1" applyFill="1" applyBorder="1" applyAlignment="1">
      <alignment horizontal="center" wrapText="1"/>
    </xf>
    <xf numFmtId="0" fontId="4" fillId="3" borderId="2" xfId="0" applyFont="1" applyFill="1" applyBorder="1" applyAlignment="1">
      <alignment horizontal="center" wrapText="1"/>
    </xf>
    <xf numFmtId="0" fontId="4" fillId="2" borderId="3" xfId="0" applyFont="1" applyFill="1" applyBorder="1" applyAlignment="1">
      <alignment horizontal="center" wrapText="1"/>
    </xf>
    <xf numFmtId="0" fontId="0" fillId="0" borderId="3" xfId="0" applyBorder="1" applyAlignment="1"/>
    <xf numFmtId="0" fontId="4" fillId="3" borderId="3" xfId="0" applyFont="1" applyFill="1" applyBorder="1" applyAlignment="1">
      <alignment horizontal="center"/>
    </xf>
    <xf numFmtId="0" fontId="0" fillId="0" borderId="3" xfId="0" applyBorder="1" applyAlignment="1">
      <alignment horizontal="right" wrapText="1"/>
    </xf>
    <xf numFmtId="0" fontId="1" fillId="0" borderId="3" xfId="0" applyFont="1" applyBorder="1" applyAlignment="1">
      <alignment wrapText="1"/>
    </xf>
    <xf numFmtId="0" fontId="4" fillId="3" borderId="1" xfId="0" applyFont="1" applyFill="1" applyBorder="1" applyAlignment="1">
      <alignment horizontal="right" wrapText="1"/>
    </xf>
    <xf numFmtId="0" fontId="4" fillId="0" borderId="10" xfId="0" applyFont="1" applyBorder="1" applyAlignment="1">
      <alignment vertical="center" wrapText="1"/>
    </xf>
    <xf numFmtId="3" fontId="11" fillId="0" borderId="10" xfId="0" applyNumberFormat="1" applyFont="1" applyBorder="1" applyAlignment="1">
      <alignment horizontal="right" wrapText="1"/>
    </xf>
    <xf numFmtId="0" fontId="4" fillId="2" borderId="10" xfId="0" applyFont="1" applyFill="1" applyBorder="1" applyAlignment="1">
      <alignment horizontal="right" vertical="center" wrapText="1"/>
    </xf>
    <xf numFmtId="3" fontId="4" fillId="0" borderId="10" xfId="0" applyNumberFormat="1" applyFont="1" applyBorder="1" applyAlignment="1">
      <alignment horizontal="right" vertical="center" wrapText="1"/>
    </xf>
    <xf numFmtId="165" fontId="4" fillId="0" borderId="10" xfId="0" applyNumberFormat="1" applyFont="1" applyBorder="1" applyAlignment="1">
      <alignment horizontal="right" vertical="center" wrapText="1"/>
    </xf>
    <xf numFmtId="164" fontId="4" fillId="0" borderId="10" xfId="0" applyNumberFormat="1" applyFont="1" applyBorder="1" applyAlignment="1">
      <alignment horizontal="right" vertical="center" wrapText="1"/>
    </xf>
    <xf numFmtId="3" fontId="0" fillId="0" borderId="0" xfId="0" applyNumberFormat="1" applyAlignment="1">
      <alignment horizontal="right"/>
    </xf>
    <xf numFmtId="3" fontId="11" fillId="3" borderId="1" xfId="0" applyNumberFormat="1" applyFont="1" applyFill="1" applyBorder="1" applyAlignment="1">
      <alignment horizontal="right"/>
    </xf>
    <xf numFmtId="3" fontId="23" fillId="4" borderId="1" xfId="0" applyNumberFormat="1" applyFont="1" applyFill="1" applyBorder="1" applyAlignment="1">
      <alignment horizontal="right"/>
    </xf>
    <xf numFmtId="164" fontId="11" fillId="5" borderId="1" xfId="0" applyNumberFormat="1" applyFont="1" applyFill="1" applyBorder="1" applyAlignment="1">
      <alignment horizontal="right"/>
    </xf>
    <xf numFmtId="169" fontId="5" fillId="3" borderId="1" xfId="2" applyNumberFormat="1" applyFont="1" applyFill="1" applyBorder="1" applyAlignment="1">
      <alignment horizontal="right" wrapText="1"/>
    </xf>
    <xf numFmtId="0" fontId="5" fillId="0" borderId="3" xfId="0" applyFont="1" applyBorder="1" applyAlignment="1">
      <alignment horizontal="left" vertical="center" wrapText="1"/>
    </xf>
    <xf numFmtId="0" fontId="5" fillId="3" borderId="1" xfId="0" quotePrefix="1" applyFont="1" applyFill="1" applyBorder="1" applyAlignment="1">
      <alignment horizontal="right" wrapText="1"/>
    </xf>
  </cellXfs>
  <cellStyles count="101">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2"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1"/>
    <cellStyle name="Normale 2 2" xfId="75"/>
    <cellStyle name="Normale 2 3" xfId="76"/>
    <cellStyle name="Normale 2 4" xfId="77"/>
    <cellStyle name="Normale 3" xfId="78"/>
    <cellStyle name="Normale 3 2" xfId="79"/>
    <cellStyle name="Normale 4" xfId="80"/>
    <cellStyle name="Normale 5" xfId="81"/>
    <cellStyle name="Normale 6" xfId="82"/>
    <cellStyle name="Nota 2" xfId="83"/>
    <cellStyle name="Note" xfId="84"/>
    <cellStyle name="Output 2" xfId="85"/>
    <cellStyle name="Standaard_Verkeersprestaties_v_240513064826" xfId="86"/>
    <cellStyle name="Testo avviso 2" xfId="87"/>
    <cellStyle name="Testo descrittivo 2" xfId="88"/>
    <cellStyle name="Title" xfId="89"/>
    <cellStyle name="Titolo 1 2" xfId="90"/>
    <cellStyle name="Titolo 2 2" xfId="91"/>
    <cellStyle name="Titolo 3 2" xfId="92"/>
    <cellStyle name="Titolo 4 2" xfId="93"/>
    <cellStyle name="Titolo 5" xfId="94"/>
    <cellStyle name="Total" xfId="95"/>
    <cellStyle name="Totale 2" xfId="96"/>
    <cellStyle name="Valore non valido 2" xfId="97"/>
    <cellStyle name="Valore valido 2" xfId="98"/>
    <cellStyle name="Valuta (0)_Foglio1" xfId="99"/>
    <cellStyle name="Warning Text" xfId="1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0"/>
  <sheetViews>
    <sheetView workbookViewId="0">
      <selection activeCell="G45" sqref="G45"/>
    </sheetView>
  </sheetViews>
  <sheetFormatPr defaultRowHeight="15" x14ac:dyDescent="0.25"/>
  <cols>
    <col min="1" max="1" width="9.140625" style="46"/>
    <col min="2" max="2" width="10.140625" style="46" customWidth="1"/>
    <col min="3" max="16384" width="9.140625" style="46"/>
  </cols>
  <sheetData>
    <row r="2" spans="2:11" x14ac:dyDescent="0.25">
      <c r="B2" s="285" t="s">
        <v>260</v>
      </c>
      <c r="C2" s="286"/>
      <c r="D2" s="286"/>
      <c r="E2" s="286"/>
      <c r="F2" s="286"/>
      <c r="G2" s="286"/>
      <c r="H2" s="286"/>
      <c r="I2" s="286"/>
      <c r="J2" s="286"/>
      <c r="K2" s="286"/>
    </row>
    <row r="3" spans="2:11" x14ac:dyDescent="0.25">
      <c r="B3" s="287" t="s">
        <v>0</v>
      </c>
      <c r="C3" s="288"/>
      <c r="D3" s="288"/>
      <c r="E3" s="288"/>
      <c r="F3" s="288"/>
      <c r="G3" s="288"/>
      <c r="H3" s="288"/>
      <c r="I3" s="288"/>
      <c r="J3" s="288"/>
      <c r="K3" s="288"/>
    </row>
    <row r="4" spans="2:11" x14ac:dyDescent="0.25">
      <c r="B4" s="289" t="s">
        <v>1</v>
      </c>
      <c r="C4" s="290">
        <v>2017</v>
      </c>
      <c r="D4" s="290"/>
      <c r="E4" s="290"/>
      <c r="F4" s="291">
        <v>2016</v>
      </c>
      <c r="G4" s="291"/>
      <c r="H4" s="291"/>
      <c r="I4" s="290" t="s">
        <v>2</v>
      </c>
      <c r="J4" s="290"/>
      <c r="K4" s="290"/>
    </row>
    <row r="5" spans="2:11" x14ac:dyDescent="0.25">
      <c r="B5" s="289"/>
      <c r="C5" s="290"/>
      <c r="D5" s="290"/>
      <c r="E5" s="290"/>
      <c r="F5" s="291"/>
      <c r="G5" s="291"/>
      <c r="H5" s="291"/>
      <c r="I5" s="292"/>
      <c r="J5" s="292"/>
      <c r="K5" s="292"/>
    </row>
    <row r="6" spans="2:11" x14ac:dyDescent="0.25">
      <c r="B6" s="289"/>
      <c r="C6" s="51" t="s">
        <v>3</v>
      </c>
      <c r="D6" s="51" t="s">
        <v>4</v>
      </c>
      <c r="E6" s="51" t="s">
        <v>5</v>
      </c>
      <c r="F6" s="101" t="s">
        <v>3</v>
      </c>
      <c r="G6" s="101" t="s">
        <v>4</v>
      </c>
      <c r="H6" s="101" t="s">
        <v>5</v>
      </c>
      <c r="I6" s="101" t="s">
        <v>3</v>
      </c>
      <c r="J6" s="101" t="s">
        <v>4</v>
      </c>
      <c r="K6" s="101" t="s">
        <v>5</v>
      </c>
    </row>
    <row r="7" spans="2:11" x14ac:dyDescent="0.25">
      <c r="B7" s="7" t="s">
        <v>178</v>
      </c>
      <c r="C7" s="51">
        <v>1692</v>
      </c>
      <c r="D7" s="156">
        <v>35</v>
      </c>
      <c r="E7" s="51">
        <v>2354</v>
      </c>
      <c r="F7" s="52">
        <v>1715</v>
      </c>
      <c r="G7" s="1">
        <v>28</v>
      </c>
      <c r="H7" s="52">
        <v>2404</v>
      </c>
      <c r="I7" s="17">
        <v>-1.34</v>
      </c>
      <c r="J7" s="58">
        <v>25</v>
      </c>
      <c r="K7" s="17">
        <v>-2.08</v>
      </c>
    </row>
    <row r="8" spans="2:11" x14ac:dyDescent="0.25">
      <c r="B8" s="7" t="s">
        <v>179</v>
      </c>
      <c r="C8" s="1">
        <v>669</v>
      </c>
      <c r="D8" s="156">
        <v>13</v>
      </c>
      <c r="E8" s="1">
        <v>904</v>
      </c>
      <c r="F8" s="156">
        <v>667</v>
      </c>
      <c r="G8" s="1">
        <v>7</v>
      </c>
      <c r="H8" s="156">
        <v>933</v>
      </c>
      <c r="I8" s="17">
        <v>0.3</v>
      </c>
      <c r="J8" s="58">
        <v>85.71</v>
      </c>
      <c r="K8" s="17">
        <v>-3.11</v>
      </c>
    </row>
    <row r="9" spans="2:11" x14ac:dyDescent="0.25">
      <c r="B9" s="53" t="s">
        <v>180</v>
      </c>
      <c r="C9" s="54">
        <v>2361</v>
      </c>
      <c r="D9" s="5">
        <v>48</v>
      </c>
      <c r="E9" s="54">
        <v>3258</v>
      </c>
      <c r="F9" s="54">
        <v>2382</v>
      </c>
      <c r="G9" s="5">
        <v>35</v>
      </c>
      <c r="H9" s="54">
        <v>3337</v>
      </c>
      <c r="I9" s="55">
        <v>-0.88</v>
      </c>
      <c r="J9" s="55">
        <v>37.14</v>
      </c>
      <c r="K9" s="55">
        <v>-2.37</v>
      </c>
    </row>
    <row r="10" spans="2:11" x14ac:dyDescent="0.25">
      <c r="B10" s="53" t="s">
        <v>7</v>
      </c>
      <c r="C10" s="54">
        <v>174933</v>
      </c>
      <c r="D10" s="54">
        <v>3378</v>
      </c>
      <c r="E10" s="54">
        <v>246750</v>
      </c>
      <c r="F10" s="54">
        <v>175791</v>
      </c>
      <c r="G10" s="54">
        <v>3283</v>
      </c>
      <c r="H10" s="54">
        <v>249175</v>
      </c>
      <c r="I10" s="55">
        <f t="shared" ref="I10:K10" si="0">C10/F10*100-100</f>
        <v>-0.48807959451848149</v>
      </c>
      <c r="J10" s="55">
        <f t="shared" si="0"/>
        <v>2.8936947913493754</v>
      </c>
      <c r="K10" s="55">
        <f t="shared" si="0"/>
        <v>-0.97321159827430392</v>
      </c>
    </row>
  </sheetData>
  <mergeCells count="6">
    <mergeCell ref="B2:K2"/>
    <mergeCell ref="B3:K3"/>
    <mergeCell ref="B4:B6"/>
    <mergeCell ref="C4:E5"/>
    <mergeCell ref="F4:H5"/>
    <mergeCell ref="I4:K5"/>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F10"/>
  <sheetViews>
    <sheetView workbookViewId="0">
      <selection activeCell="B28" sqref="B28"/>
    </sheetView>
  </sheetViews>
  <sheetFormatPr defaultRowHeight="15" x14ac:dyDescent="0.25"/>
  <cols>
    <col min="1" max="1" width="9.140625" style="46"/>
    <col min="2" max="2" width="28.140625" style="46" customWidth="1"/>
    <col min="3" max="16384" width="9.140625" style="46"/>
  </cols>
  <sheetData>
    <row r="2" spans="2:6" x14ac:dyDescent="0.25">
      <c r="B2" s="47" t="s">
        <v>268</v>
      </c>
      <c r="C2" s="109"/>
      <c r="D2" s="109"/>
      <c r="E2" s="109"/>
      <c r="F2" s="109"/>
    </row>
    <row r="3" spans="2:6" x14ac:dyDescent="0.25">
      <c r="B3" s="48" t="s">
        <v>269</v>
      </c>
      <c r="C3" s="109"/>
      <c r="D3" s="109"/>
      <c r="E3" s="109"/>
      <c r="F3" s="109"/>
    </row>
    <row r="4" spans="2:6" ht="15" customHeight="1" x14ac:dyDescent="0.25">
      <c r="B4" s="319" t="s">
        <v>25</v>
      </c>
      <c r="C4" s="314" t="s">
        <v>3</v>
      </c>
      <c r="D4" s="314" t="s">
        <v>4</v>
      </c>
      <c r="E4" s="314" t="s">
        <v>5</v>
      </c>
      <c r="F4" s="314" t="s">
        <v>17</v>
      </c>
    </row>
    <row r="5" spans="2:6" ht="15" customHeight="1" x14ac:dyDescent="0.25">
      <c r="B5" s="320"/>
      <c r="C5" s="314"/>
      <c r="D5" s="314"/>
      <c r="E5" s="314"/>
      <c r="F5" s="314" t="s">
        <v>19</v>
      </c>
    </row>
    <row r="6" spans="2:6" ht="15" customHeight="1" x14ac:dyDescent="0.25">
      <c r="B6" s="7" t="s">
        <v>26</v>
      </c>
      <c r="C6" s="51">
        <v>298</v>
      </c>
      <c r="D6" s="52">
        <v>4</v>
      </c>
      <c r="E6" s="4">
        <v>370</v>
      </c>
      <c r="F6" s="8">
        <v>1.34</v>
      </c>
    </row>
    <row r="7" spans="2:6" ht="15" customHeight="1" x14ac:dyDescent="0.25">
      <c r="B7" s="7" t="s">
        <v>27</v>
      </c>
      <c r="C7" s="51">
        <v>1743</v>
      </c>
      <c r="D7" s="52">
        <v>38</v>
      </c>
      <c r="E7" s="4">
        <v>2392</v>
      </c>
      <c r="F7" s="8">
        <v>2.1800000000000002</v>
      </c>
    </row>
    <row r="8" spans="2:6" ht="15" customHeight="1" x14ac:dyDescent="0.25">
      <c r="B8" s="7" t="s">
        <v>28</v>
      </c>
      <c r="C8" s="51">
        <v>320</v>
      </c>
      <c r="D8" s="52">
        <v>6</v>
      </c>
      <c r="E8" s="4">
        <v>496</v>
      </c>
      <c r="F8" s="8">
        <v>1.88</v>
      </c>
    </row>
    <row r="9" spans="2:6" ht="15" customHeight="1" x14ac:dyDescent="0.25">
      <c r="B9" s="53" t="s">
        <v>13</v>
      </c>
      <c r="C9" s="54">
        <v>2361</v>
      </c>
      <c r="D9" s="54">
        <v>48</v>
      </c>
      <c r="E9" s="54">
        <v>3258</v>
      </c>
      <c r="F9" s="55">
        <v>2.0299999999999998</v>
      </c>
    </row>
    <row r="10" spans="2:6" s="138" customFormat="1" x14ac:dyDescent="0.25">
      <c r="B10" s="9" t="s">
        <v>261</v>
      </c>
      <c r="C10" s="9"/>
      <c r="D10" s="9"/>
      <c r="E10" s="9"/>
      <c r="F10" s="9"/>
    </row>
  </sheetData>
  <mergeCells count="5">
    <mergeCell ref="B4:B5"/>
    <mergeCell ref="C4:C5"/>
    <mergeCell ref="D4:D5"/>
    <mergeCell ref="E4:E5"/>
    <mergeCell ref="F4:F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P13"/>
  <sheetViews>
    <sheetView workbookViewId="0">
      <selection activeCell="B23" sqref="B23"/>
    </sheetView>
  </sheetViews>
  <sheetFormatPr defaultRowHeight="15" x14ac:dyDescent="0.25"/>
  <cols>
    <col min="1" max="1" width="4.85546875" style="46" customWidth="1"/>
    <col min="2" max="2" width="9.140625" style="46"/>
    <col min="3" max="3" width="8" style="46" customWidth="1"/>
    <col min="4" max="4" width="7.5703125" style="46" customWidth="1"/>
    <col min="5" max="5" width="9.140625" style="46"/>
    <col min="6" max="6" width="8.140625" style="46" customWidth="1"/>
    <col min="7" max="7" width="8" style="46" customWidth="1"/>
    <col min="8" max="8" width="11.42578125" style="46" customWidth="1"/>
    <col min="9" max="9" width="7.42578125" style="46" customWidth="1"/>
    <col min="10" max="10" width="7.85546875" style="46" customWidth="1"/>
    <col min="11" max="11" width="8.28515625" style="46" customWidth="1"/>
    <col min="12" max="12" width="9.140625" style="46"/>
    <col min="13" max="13" width="8" style="46" customWidth="1"/>
    <col min="14" max="14" width="7.85546875" style="46" customWidth="1"/>
    <col min="15" max="15" width="11.5703125" style="46" customWidth="1"/>
    <col min="16" max="16" width="7.28515625" style="46" customWidth="1"/>
    <col min="17" max="16384" width="9.140625" style="46"/>
  </cols>
  <sheetData>
    <row r="4" spans="2:16" x14ac:dyDescent="0.25">
      <c r="B4" s="47" t="s">
        <v>182</v>
      </c>
      <c r="C4" s="49"/>
      <c r="D4" s="49"/>
      <c r="E4" s="49"/>
      <c r="F4" s="49"/>
      <c r="G4" s="49"/>
      <c r="H4" s="49"/>
      <c r="I4" s="49"/>
      <c r="J4" s="49"/>
      <c r="K4" s="49"/>
      <c r="L4" s="49"/>
      <c r="M4" s="49"/>
      <c r="N4" s="49"/>
      <c r="O4" s="49"/>
      <c r="P4" s="49"/>
    </row>
    <row r="5" spans="2:16" ht="15" customHeight="1" x14ac:dyDescent="0.25">
      <c r="B5" s="179" t="s">
        <v>29</v>
      </c>
      <c r="C5" s="179"/>
      <c r="D5" s="179"/>
      <c r="E5" s="179"/>
      <c r="F5" s="179"/>
      <c r="G5" s="179"/>
      <c r="H5" s="179"/>
      <c r="I5" s="49"/>
      <c r="J5" s="49"/>
      <c r="K5" s="49"/>
      <c r="L5" s="49"/>
      <c r="M5" s="49"/>
      <c r="N5" s="49"/>
      <c r="O5" s="49"/>
      <c r="P5" s="49"/>
    </row>
    <row r="6" spans="2:16" ht="15" customHeight="1" x14ac:dyDescent="0.25">
      <c r="B6" s="322" t="s">
        <v>1</v>
      </c>
      <c r="C6" s="290" t="s">
        <v>30</v>
      </c>
      <c r="D6" s="290"/>
      <c r="E6" s="290"/>
      <c r="F6" s="290"/>
      <c r="G6" s="290"/>
      <c r="H6" s="290"/>
      <c r="I6" s="290"/>
      <c r="J6" s="291" t="s">
        <v>31</v>
      </c>
      <c r="K6" s="291"/>
      <c r="L6" s="291"/>
      <c r="M6" s="291"/>
      <c r="N6" s="291"/>
      <c r="O6" s="291"/>
      <c r="P6" s="291"/>
    </row>
    <row r="7" spans="2:16" ht="15" customHeight="1" x14ac:dyDescent="0.25">
      <c r="B7" s="323"/>
      <c r="C7" s="317" t="s">
        <v>32</v>
      </c>
      <c r="D7" s="317" t="s">
        <v>33</v>
      </c>
      <c r="E7" s="317" t="s">
        <v>34</v>
      </c>
      <c r="F7" s="317" t="s">
        <v>35</v>
      </c>
      <c r="G7" s="317" t="s">
        <v>36</v>
      </c>
      <c r="H7" s="317" t="s">
        <v>37</v>
      </c>
      <c r="I7" s="325" t="s">
        <v>13</v>
      </c>
      <c r="J7" s="317" t="s">
        <v>32</v>
      </c>
      <c r="K7" s="317" t="s">
        <v>33</v>
      </c>
      <c r="L7" s="317" t="s">
        <v>34</v>
      </c>
      <c r="M7" s="317" t="s">
        <v>35</v>
      </c>
      <c r="N7" s="317" t="s">
        <v>36</v>
      </c>
      <c r="O7" s="317" t="s">
        <v>37</v>
      </c>
      <c r="P7" s="325" t="s">
        <v>13</v>
      </c>
    </row>
    <row r="8" spans="2:16" x14ac:dyDescent="0.25">
      <c r="B8" s="323"/>
      <c r="C8" s="321"/>
      <c r="D8" s="321"/>
      <c r="E8" s="321"/>
      <c r="F8" s="321"/>
      <c r="G8" s="321"/>
      <c r="H8" s="321"/>
      <c r="I8" s="326"/>
      <c r="J8" s="321"/>
      <c r="K8" s="321"/>
      <c r="L8" s="321"/>
      <c r="M8" s="321"/>
      <c r="N8" s="321"/>
      <c r="O8" s="321"/>
      <c r="P8" s="326"/>
    </row>
    <row r="9" spans="2:16" x14ac:dyDescent="0.25">
      <c r="B9" s="323"/>
      <c r="C9" s="321"/>
      <c r="D9" s="321"/>
      <c r="E9" s="321"/>
      <c r="F9" s="321"/>
      <c r="G9" s="321"/>
      <c r="H9" s="321"/>
      <c r="I9" s="326"/>
      <c r="J9" s="321"/>
      <c r="K9" s="321"/>
      <c r="L9" s="321"/>
      <c r="M9" s="321"/>
      <c r="N9" s="321"/>
      <c r="O9" s="321"/>
      <c r="P9" s="326"/>
    </row>
    <row r="10" spans="2:16" x14ac:dyDescent="0.25">
      <c r="B10" s="324"/>
      <c r="C10" s="318"/>
      <c r="D10" s="318"/>
      <c r="E10" s="318"/>
      <c r="F10" s="318"/>
      <c r="G10" s="318"/>
      <c r="H10" s="318"/>
      <c r="I10" s="327"/>
      <c r="J10" s="318"/>
      <c r="K10" s="318"/>
      <c r="L10" s="318"/>
      <c r="M10" s="318"/>
      <c r="N10" s="318"/>
      <c r="O10" s="318"/>
      <c r="P10" s="327"/>
    </row>
    <row r="11" spans="2:16" ht="13.5" customHeight="1" x14ac:dyDescent="0.25">
      <c r="B11" s="180" t="s">
        <v>178</v>
      </c>
      <c r="C11" s="181">
        <v>218</v>
      </c>
      <c r="D11" s="182">
        <v>43</v>
      </c>
      <c r="E11" s="181">
        <v>155</v>
      </c>
      <c r="F11" s="182">
        <v>513</v>
      </c>
      <c r="G11" s="181">
        <v>122</v>
      </c>
      <c r="H11" s="182">
        <v>25</v>
      </c>
      <c r="I11" s="183">
        <v>1076</v>
      </c>
      <c r="J11" s="184">
        <v>70</v>
      </c>
      <c r="K11" s="185">
        <v>5</v>
      </c>
      <c r="L11" s="184">
        <v>76</v>
      </c>
      <c r="M11" s="185">
        <v>278</v>
      </c>
      <c r="N11" s="184">
        <v>160</v>
      </c>
      <c r="O11" s="185">
        <v>27</v>
      </c>
      <c r="P11" s="186">
        <v>616</v>
      </c>
    </row>
    <row r="12" spans="2:16" ht="13.5" customHeight="1" x14ac:dyDescent="0.25">
      <c r="B12" s="180" t="s">
        <v>179</v>
      </c>
      <c r="C12" s="181">
        <v>140</v>
      </c>
      <c r="D12" s="182">
        <v>29</v>
      </c>
      <c r="E12" s="181">
        <v>46</v>
      </c>
      <c r="F12" s="182">
        <v>233</v>
      </c>
      <c r="G12" s="181">
        <v>20</v>
      </c>
      <c r="H12" s="182">
        <v>9</v>
      </c>
      <c r="I12" s="183">
        <v>477</v>
      </c>
      <c r="J12" s="184">
        <v>17</v>
      </c>
      <c r="K12" s="185" t="s">
        <v>80</v>
      </c>
      <c r="L12" s="184">
        <v>12</v>
      </c>
      <c r="M12" s="185">
        <v>94</v>
      </c>
      <c r="N12" s="184">
        <v>62</v>
      </c>
      <c r="O12" s="185">
        <v>7</v>
      </c>
      <c r="P12" s="186">
        <v>192</v>
      </c>
    </row>
    <row r="13" spans="2:16" ht="13.5" customHeight="1" x14ac:dyDescent="0.25">
      <c r="B13" s="187" t="s">
        <v>13</v>
      </c>
      <c r="C13" s="177">
        <v>358</v>
      </c>
      <c r="D13" s="177">
        <v>72</v>
      </c>
      <c r="E13" s="177">
        <v>201</v>
      </c>
      <c r="F13" s="177">
        <v>746</v>
      </c>
      <c r="G13" s="177">
        <v>142</v>
      </c>
      <c r="H13" s="177">
        <v>34</v>
      </c>
      <c r="I13" s="177">
        <v>1553</v>
      </c>
      <c r="J13" s="188">
        <v>87</v>
      </c>
      <c r="K13" s="188">
        <v>5</v>
      </c>
      <c r="L13" s="188">
        <v>88</v>
      </c>
      <c r="M13" s="188">
        <v>372</v>
      </c>
      <c r="N13" s="188">
        <v>222</v>
      </c>
      <c r="O13" s="188">
        <v>34</v>
      </c>
      <c r="P13" s="188">
        <v>808</v>
      </c>
    </row>
  </sheetData>
  <mergeCells count="17">
    <mergeCell ref="I7:I10"/>
    <mergeCell ref="J7:J10"/>
    <mergeCell ref="B6:B10"/>
    <mergeCell ref="C6:I6"/>
    <mergeCell ref="J6:P6"/>
    <mergeCell ref="C7:C10"/>
    <mergeCell ref="D7:D10"/>
    <mergeCell ref="K7:K10"/>
    <mergeCell ref="L7:L10"/>
    <mergeCell ref="M7:M10"/>
    <mergeCell ref="N7:N10"/>
    <mergeCell ref="O7:O10"/>
    <mergeCell ref="P7:P10"/>
    <mergeCell ref="E7:E10"/>
    <mergeCell ref="F7:F10"/>
    <mergeCell ref="G7:G10"/>
    <mergeCell ref="H7:H10"/>
  </mergeCells>
  <pageMargins left="0.70866141732283472" right="0.70866141732283472" top="0.74803149606299213" bottom="0.74803149606299213" header="0.31496062992125984" footer="0.31496062992125984"/>
  <pageSetup paperSize="9" scale="9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8"/>
  <sheetViews>
    <sheetView workbookViewId="0">
      <selection activeCell="C18" sqref="C18"/>
    </sheetView>
  </sheetViews>
  <sheetFormatPr defaultRowHeight="15" x14ac:dyDescent="0.25"/>
  <cols>
    <col min="1" max="1" width="4.85546875" style="46" customWidth="1"/>
    <col min="2" max="11" width="9.140625" style="46"/>
    <col min="12" max="12" width="31.85546875" style="46" customWidth="1"/>
    <col min="13" max="16384" width="9.140625" style="46"/>
  </cols>
  <sheetData>
    <row r="2" spans="2:12" x14ac:dyDescent="0.25">
      <c r="B2" s="328" t="s">
        <v>270</v>
      </c>
      <c r="C2" s="328"/>
      <c r="D2" s="328"/>
      <c r="E2" s="328"/>
      <c r="F2" s="328"/>
      <c r="G2" s="328"/>
      <c r="H2" s="328"/>
      <c r="I2" s="328"/>
      <c r="J2" s="328"/>
      <c r="K2" s="328"/>
      <c r="L2" s="328"/>
    </row>
    <row r="3" spans="2:12" x14ac:dyDescent="0.25">
      <c r="B3" s="329" t="s">
        <v>38</v>
      </c>
      <c r="C3" s="330"/>
      <c r="D3" s="330"/>
      <c r="E3" s="330"/>
      <c r="F3" s="330"/>
      <c r="G3" s="330"/>
      <c r="H3" s="330"/>
      <c r="I3" s="108"/>
    </row>
    <row r="4" spans="2:12" ht="15" customHeight="1" x14ac:dyDescent="0.25">
      <c r="B4" s="331" t="s">
        <v>1</v>
      </c>
      <c r="C4" s="333" t="s">
        <v>87</v>
      </c>
      <c r="D4" s="333"/>
      <c r="E4" s="333"/>
      <c r="F4" s="333"/>
      <c r="G4" s="333"/>
      <c r="H4" s="333"/>
      <c r="I4" s="333"/>
    </row>
    <row r="5" spans="2:12" ht="67.5" x14ac:dyDescent="0.25">
      <c r="B5" s="332"/>
      <c r="C5" s="189" t="s">
        <v>32</v>
      </c>
      <c r="D5" s="189" t="s">
        <v>33</v>
      </c>
      <c r="E5" s="189" t="s">
        <v>34</v>
      </c>
      <c r="F5" s="189" t="s">
        <v>35</v>
      </c>
      <c r="G5" s="189" t="s">
        <v>36</v>
      </c>
      <c r="H5" s="153" t="s">
        <v>39</v>
      </c>
      <c r="I5" s="190" t="s">
        <v>13</v>
      </c>
    </row>
    <row r="6" spans="2:12" ht="13.5" customHeight="1" x14ac:dyDescent="0.25">
      <c r="B6" s="180" t="s">
        <v>178</v>
      </c>
      <c r="C6" s="164">
        <v>20.260000000000002</v>
      </c>
      <c r="D6" s="175">
        <v>4</v>
      </c>
      <c r="E6" s="164">
        <v>14.41</v>
      </c>
      <c r="F6" s="175">
        <v>47.68</v>
      </c>
      <c r="G6" s="164">
        <v>11.34</v>
      </c>
      <c r="H6" s="175">
        <v>2.3199999999999998</v>
      </c>
      <c r="I6" s="164">
        <v>100</v>
      </c>
    </row>
    <row r="7" spans="2:12" ht="13.5" customHeight="1" x14ac:dyDescent="0.25">
      <c r="B7" s="180" t="s">
        <v>179</v>
      </c>
      <c r="C7" s="164">
        <v>29.35</v>
      </c>
      <c r="D7" s="175">
        <v>6.08</v>
      </c>
      <c r="E7" s="164">
        <v>9.64</v>
      </c>
      <c r="F7" s="175">
        <v>48.85</v>
      </c>
      <c r="G7" s="164">
        <v>4.1900000000000004</v>
      </c>
      <c r="H7" s="175">
        <v>1.89</v>
      </c>
      <c r="I7" s="164">
        <v>100</v>
      </c>
    </row>
    <row r="8" spans="2:12" ht="13.5" customHeight="1" x14ac:dyDescent="0.25">
      <c r="B8" s="187" t="s">
        <v>13</v>
      </c>
      <c r="C8" s="191">
        <v>23.05</v>
      </c>
      <c r="D8" s="191">
        <v>4.6399999999999997</v>
      </c>
      <c r="E8" s="191">
        <v>12.94</v>
      </c>
      <c r="F8" s="191">
        <v>48.04</v>
      </c>
      <c r="G8" s="191">
        <v>9.14</v>
      </c>
      <c r="H8" s="191">
        <v>2.19</v>
      </c>
      <c r="I8" s="191">
        <v>100</v>
      </c>
    </row>
  </sheetData>
  <mergeCells count="4">
    <mergeCell ref="B2:L2"/>
    <mergeCell ref="B3:H3"/>
    <mergeCell ref="B4:B5"/>
    <mergeCell ref="C4:I4"/>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8"/>
  <sheetViews>
    <sheetView workbookViewId="0">
      <selection activeCell="E17" sqref="E17"/>
    </sheetView>
  </sheetViews>
  <sheetFormatPr defaultRowHeight="15" x14ac:dyDescent="0.25"/>
  <cols>
    <col min="1" max="1" width="4.7109375" style="46" customWidth="1"/>
    <col min="2" max="2" width="15.42578125" style="46" customWidth="1"/>
    <col min="3" max="9" width="10.28515625" style="46" customWidth="1"/>
    <col min="10" max="16384" width="9.140625" style="46"/>
  </cols>
  <sheetData>
    <row r="2" spans="2:9" x14ac:dyDescent="0.25">
      <c r="B2" s="47" t="s">
        <v>271</v>
      </c>
      <c r="C2" s="106"/>
    </row>
    <row r="3" spans="2:9" x14ac:dyDescent="0.25">
      <c r="B3" s="334" t="s">
        <v>38</v>
      </c>
      <c r="C3" s="335"/>
      <c r="D3" s="335"/>
      <c r="E3" s="335"/>
      <c r="F3" s="335"/>
      <c r="G3" s="335"/>
      <c r="H3" s="335"/>
    </row>
    <row r="4" spans="2:9" ht="15" customHeight="1" x14ac:dyDescent="0.25">
      <c r="B4" s="331" t="s">
        <v>1</v>
      </c>
      <c r="C4" s="333" t="s">
        <v>291</v>
      </c>
      <c r="D4" s="333"/>
      <c r="E4" s="333"/>
      <c r="F4" s="333"/>
      <c r="G4" s="333"/>
      <c r="H4" s="333"/>
      <c r="I4" s="333"/>
    </row>
    <row r="5" spans="2:9" ht="40.5" x14ac:dyDescent="0.25">
      <c r="B5" s="332"/>
      <c r="C5" s="189" t="s">
        <v>32</v>
      </c>
      <c r="D5" s="189" t="s">
        <v>33</v>
      </c>
      <c r="E5" s="189" t="s">
        <v>34</v>
      </c>
      <c r="F5" s="189" t="s">
        <v>35</v>
      </c>
      <c r="G5" s="189" t="s">
        <v>36</v>
      </c>
      <c r="H5" s="153" t="s">
        <v>39</v>
      </c>
      <c r="I5" s="190" t="s">
        <v>13</v>
      </c>
    </row>
    <row r="6" spans="2:9" ht="13.5" customHeight="1" x14ac:dyDescent="0.25">
      <c r="B6" s="180" t="s">
        <v>178</v>
      </c>
      <c r="C6" s="77">
        <v>11.36</v>
      </c>
      <c r="D6" s="76">
        <v>0.81</v>
      </c>
      <c r="E6" s="77">
        <v>12.34</v>
      </c>
      <c r="F6" s="76">
        <v>45.13</v>
      </c>
      <c r="G6" s="77">
        <v>25.97</v>
      </c>
      <c r="H6" s="76">
        <v>4.38</v>
      </c>
      <c r="I6" s="77">
        <v>100</v>
      </c>
    </row>
    <row r="7" spans="2:9" ht="13.5" customHeight="1" x14ac:dyDescent="0.25">
      <c r="B7" s="172" t="s">
        <v>179</v>
      </c>
      <c r="C7" s="77">
        <v>8.85</v>
      </c>
      <c r="D7" s="76" t="s">
        <v>80</v>
      </c>
      <c r="E7" s="77">
        <v>6.25</v>
      </c>
      <c r="F7" s="76">
        <v>48.96</v>
      </c>
      <c r="G7" s="77">
        <v>32.29</v>
      </c>
      <c r="H7" s="76">
        <v>3.65</v>
      </c>
      <c r="I7" s="77">
        <v>100</v>
      </c>
    </row>
    <row r="8" spans="2:9" ht="13.5" customHeight="1" x14ac:dyDescent="0.25">
      <c r="B8" s="176" t="s">
        <v>13</v>
      </c>
      <c r="C8" s="192">
        <v>10.77</v>
      </c>
      <c r="D8" s="192">
        <v>0.62</v>
      </c>
      <c r="E8" s="192">
        <v>10.89</v>
      </c>
      <c r="F8" s="192">
        <v>46.04</v>
      </c>
      <c r="G8" s="192">
        <v>27.48</v>
      </c>
      <c r="H8" s="192">
        <v>4.21</v>
      </c>
      <c r="I8" s="192">
        <v>100</v>
      </c>
    </row>
  </sheetData>
  <mergeCells count="3">
    <mergeCell ref="B3:H3"/>
    <mergeCell ref="B4:B5"/>
    <mergeCell ref="C4:I4"/>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workbookViewId="0">
      <selection activeCell="H22" sqref="H22"/>
    </sheetView>
  </sheetViews>
  <sheetFormatPr defaultRowHeight="15" x14ac:dyDescent="0.25"/>
  <cols>
    <col min="1" max="1" width="5.140625" style="46" customWidth="1"/>
    <col min="2" max="16384" width="9.140625" style="46"/>
  </cols>
  <sheetData>
    <row r="2" spans="2:8" x14ac:dyDescent="0.25">
      <c r="B2" s="50" t="s">
        <v>272</v>
      </c>
      <c r="C2" s="33"/>
      <c r="D2" s="33"/>
      <c r="E2" s="33"/>
      <c r="F2" s="34"/>
      <c r="G2" s="34"/>
      <c r="H2" s="34"/>
    </row>
    <row r="3" spans="2:8" x14ac:dyDescent="0.25">
      <c r="B3" s="334" t="s">
        <v>40</v>
      </c>
      <c r="C3" s="335"/>
      <c r="D3" s="335"/>
      <c r="E3" s="335"/>
      <c r="F3" s="335"/>
      <c r="G3" s="335"/>
      <c r="H3" s="335"/>
    </row>
    <row r="4" spans="2:8" ht="15" customHeight="1" x14ac:dyDescent="0.25">
      <c r="B4" s="336" t="s">
        <v>41</v>
      </c>
      <c r="C4" s="338" t="s">
        <v>42</v>
      </c>
      <c r="D4" s="338"/>
      <c r="E4" s="338"/>
      <c r="F4" s="339" t="s">
        <v>43</v>
      </c>
      <c r="G4" s="339"/>
      <c r="H4" s="339"/>
    </row>
    <row r="5" spans="2:8" x14ac:dyDescent="0.25">
      <c r="B5" s="337"/>
      <c r="C5" s="193" t="s">
        <v>3</v>
      </c>
      <c r="D5" s="193" t="s">
        <v>4</v>
      </c>
      <c r="E5" s="193" t="s">
        <v>5</v>
      </c>
      <c r="F5" s="193" t="s">
        <v>3</v>
      </c>
      <c r="G5" s="193" t="s">
        <v>4</v>
      </c>
      <c r="H5" s="193" t="s">
        <v>5</v>
      </c>
    </row>
    <row r="6" spans="2:8" x14ac:dyDescent="0.25">
      <c r="B6" s="194" t="s">
        <v>44</v>
      </c>
      <c r="C6" s="195">
        <v>132</v>
      </c>
      <c r="D6" s="196">
        <v>2</v>
      </c>
      <c r="E6" s="195">
        <v>171</v>
      </c>
      <c r="F6" s="197">
        <v>5.5909000000000004</v>
      </c>
      <c r="G6" s="198">
        <v>4.1666999999999996</v>
      </c>
      <c r="H6" s="197">
        <v>5.2485999999999997</v>
      </c>
    </row>
    <row r="7" spans="2:8" x14ac:dyDescent="0.25">
      <c r="B7" s="194" t="s">
        <v>45</v>
      </c>
      <c r="C7" s="195">
        <v>161</v>
      </c>
      <c r="D7" s="196">
        <v>3</v>
      </c>
      <c r="E7" s="195">
        <v>245</v>
      </c>
      <c r="F7" s="197">
        <v>6.8190999999999997</v>
      </c>
      <c r="G7" s="198">
        <v>6.25</v>
      </c>
      <c r="H7" s="197">
        <v>7.52</v>
      </c>
    </row>
    <row r="8" spans="2:8" x14ac:dyDescent="0.25">
      <c r="B8" s="194" t="s">
        <v>46</v>
      </c>
      <c r="C8" s="195">
        <v>191</v>
      </c>
      <c r="D8" s="196">
        <v>1</v>
      </c>
      <c r="E8" s="195">
        <v>254</v>
      </c>
      <c r="F8" s="197">
        <v>8.0898000000000003</v>
      </c>
      <c r="G8" s="198">
        <v>2.0832999999999999</v>
      </c>
      <c r="H8" s="197">
        <v>7.7961999999999998</v>
      </c>
    </row>
    <row r="9" spans="2:8" x14ac:dyDescent="0.25">
      <c r="B9" s="194" t="s">
        <v>47</v>
      </c>
      <c r="C9" s="195">
        <v>196</v>
      </c>
      <c r="D9" s="196">
        <v>8</v>
      </c>
      <c r="E9" s="195">
        <v>294</v>
      </c>
      <c r="F9" s="197">
        <v>8.3016000000000005</v>
      </c>
      <c r="G9" s="198">
        <v>16.666699999999999</v>
      </c>
      <c r="H9" s="197">
        <v>9.0238999999999994</v>
      </c>
    </row>
    <row r="10" spans="2:8" x14ac:dyDescent="0.25">
      <c r="B10" s="194" t="s">
        <v>48</v>
      </c>
      <c r="C10" s="195">
        <v>222</v>
      </c>
      <c r="D10" s="196">
        <v>5</v>
      </c>
      <c r="E10" s="195">
        <v>301</v>
      </c>
      <c r="F10" s="197">
        <v>9.4027999999999992</v>
      </c>
      <c r="G10" s="198">
        <v>10.416700000000001</v>
      </c>
      <c r="H10" s="197">
        <v>9.2387999999999995</v>
      </c>
    </row>
    <row r="11" spans="2:8" x14ac:dyDescent="0.25">
      <c r="B11" s="194" t="s">
        <v>49</v>
      </c>
      <c r="C11" s="195">
        <v>237</v>
      </c>
      <c r="D11" s="196">
        <v>5</v>
      </c>
      <c r="E11" s="195">
        <v>329</v>
      </c>
      <c r="F11" s="197">
        <v>10.0381</v>
      </c>
      <c r="G11" s="198">
        <v>10.416700000000001</v>
      </c>
      <c r="H11" s="197">
        <v>10.0982</v>
      </c>
    </row>
    <row r="12" spans="2:8" x14ac:dyDescent="0.25">
      <c r="B12" s="194" t="s">
        <v>50</v>
      </c>
      <c r="C12" s="195">
        <v>197</v>
      </c>
      <c r="D12" s="196">
        <v>6</v>
      </c>
      <c r="E12" s="195">
        <v>260</v>
      </c>
      <c r="F12" s="197">
        <v>8.3438999999999997</v>
      </c>
      <c r="G12" s="198">
        <v>12.5</v>
      </c>
      <c r="H12" s="197">
        <v>7.9804000000000004</v>
      </c>
    </row>
    <row r="13" spans="2:8" x14ac:dyDescent="0.25">
      <c r="B13" s="194" t="s">
        <v>51</v>
      </c>
      <c r="C13" s="195">
        <v>172</v>
      </c>
      <c r="D13" s="196">
        <v>1</v>
      </c>
      <c r="E13" s="195">
        <v>228</v>
      </c>
      <c r="F13" s="197">
        <v>7.2850000000000001</v>
      </c>
      <c r="G13" s="198">
        <v>2.0832999999999999</v>
      </c>
      <c r="H13" s="197">
        <v>6.9981999999999998</v>
      </c>
    </row>
    <row r="14" spans="2:8" x14ac:dyDescent="0.25">
      <c r="B14" s="194" t="s">
        <v>52</v>
      </c>
      <c r="C14" s="195">
        <v>186</v>
      </c>
      <c r="D14" s="196">
        <v>4</v>
      </c>
      <c r="E14" s="195">
        <v>269</v>
      </c>
      <c r="F14" s="197">
        <v>7.8780000000000001</v>
      </c>
      <c r="G14" s="198">
        <v>8.3332999999999995</v>
      </c>
      <c r="H14" s="197">
        <v>8.2566000000000006</v>
      </c>
    </row>
    <row r="15" spans="2:8" x14ac:dyDescent="0.25">
      <c r="B15" s="194" t="s">
        <v>53</v>
      </c>
      <c r="C15" s="195">
        <v>225</v>
      </c>
      <c r="D15" s="196">
        <v>2</v>
      </c>
      <c r="E15" s="195">
        <v>315</v>
      </c>
      <c r="F15" s="197">
        <v>9.5298999999999996</v>
      </c>
      <c r="G15" s="198">
        <v>4.1666999999999996</v>
      </c>
      <c r="H15" s="197">
        <v>9.6684999999999999</v>
      </c>
    </row>
    <row r="16" spans="2:8" x14ac:dyDescent="0.25">
      <c r="B16" s="194" t="s">
        <v>54</v>
      </c>
      <c r="C16" s="195">
        <v>222</v>
      </c>
      <c r="D16" s="196">
        <v>6</v>
      </c>
      <c r="E16" s="195">
        <v>297</v>
      </c>
      <c r="F16" s="197">
        <v>9.4027999999999992</v>
      </c>
      <c r="G16" s="198">
        <v>12.5</v>
      </c>
      <c r="H16" s="197">
        <v>9.1159999999999997</v>
      </c>
    </row>
    <row r="17" spans="2:8" x14ac:dyDescent="0.25">
      <c r="B17" s="194" t="s">
        <v>55</v>
      </c>
      <c r="C17" s="195">
        <v>220</v>
      </c>
      <c r="D17" s="199">
        <v>5</v>
      </c>
      <c r="E17" s="200">
        <v>295</v>
      </c>
      <c r="F17" s="201">
        <v>9.3180999999999994</v>
      </c>
      <c r="G17" s="202">
        <v>10.416700000000001</v>
      </c>
      <c r="H17" s="201">
        <v>9.0546000000000006</v>
      </c>
    </row>
    <row r="18" spans="2:8" x14ac:dyDescent="0.25">
      <c r="B18" s="203" t="s">
        <v>13</v>
      </c>
      <c r="C18" s="204">
        <v>2361</v>
      </c>
      <c r="D18" s="204">
        <v>48</v>
      </c>
      <c r="E18" s="204">
        <v>3258</v>
      </c>
      <c r="F18" s="205">
        <v>100</v>
      </c>
      <c r="G18" s="205">
        <v>100</v>
      </c>
      <c r="H18" s="205">
        <v>100</v>
      </c>
    </row>
  </sheetData>
  <mergeCells count="4">
    <mergeCell ref="B3:H3"/>
    <mergeCell ref="B4:B5"/>
    <mergeCell ref="C4:E4"/>
    <mergeCell ref="F4:H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workbookViewId="0">
      <selection activeCell="E37" sqref="E37"/>
    </sheetView>
  </sheetViews>
  <sheetFormatPr defaultRowHeight="15" x14ac:dyDescent="0.25"/>
  <cols>
    <col min="1" max="1" width="4.28515625" style="46" customWidth="1"/>
    <col min="2" max="2" width="11.28515625" style="46" customWidth="1"/>
    <col min="3" max="3" width="9.140625" style="46"/>
    <col min="4" max="4" width="15" style="46" customWidth="1"/>
    <col min="5" max="5" width="13" style="46" customWidth="1"/>
    <col min="6" max="8" width="15" style="46" customWidth="1"/>
    <col min="9" max="16384" width="9.140625" style="46"/>
  </cols>
  <sheetData>
    <row r="2" spans="2:8" x14ac:dyDescent="0.25">
      <c r="B2" s="50" t="s">
        <v>273</v>
      </c>
      <c r="C2" s="33"/>
      <c r="D2" s="33"/>
      <c r="E2" s="33"/>
      <c r="F2" s="34"/>
      <c r="G2" s="34"/>
      <c r="H2" s="34"/>
    </row>
    <row r="3" spans="2:8" x14ac:dyDescent="0.25">
      <c r="B3" s="334" t="s">
        <v>40</v>
      </c>
      <c r="C3" s="335"/>
      <c r="D3" s="335"/>
      <c r="E3" s="335"/>
      <c r="F3" s="335"/>
      <c r="G3" s="335"/>
      <c r="H3" s="335"/>
    </row>
    <row r="4" spans="2:8" ht="15" customHeight="1" x14ac:dyDescent="0.25">
      <c r="B4" s="340" t="s">
        <v>56</v>
      </c>
      <c r="C4" s="342" t="s">
        <v>42</v>
      </c>
      <c r="D4" s="342"/>
      <c r="E4" s="342"/>
      <c r="F4" s="343" t="s">
        <v>43</v>
      </c>
      <c r="G4" s="343"/>
      <c r="H4" s="343"/>
    </row>
    <row r="5" spans="2:8" x14ac:dyDescent="0.25">
      <c r="B5" s="341"/>
      <c r="C5" s="189" t="s">
        <v>3</v>
      </c>
      <c r="D5" s="189" t="s">
        <v>4</v>
      </c>
      <c r="E5" s="189" t="s">
        <v>5</v>
      </c>
      <c r="F5" s="189" t="s">
        <v>3</v>
      </c>
      <c r="G5" s="189" t="s">
        <v>4</v>
      </c>
      <c r="H5" s="189" t="s">
        <v>5</v>
      </c>
    </row>
    <row r="6" spans="2:8" x14ac:dyDescent="0.25">
      <c r="B6" s="30" t="s">
        <v>57</v>
      </c>
      <c r="C6" s="31">
        <v>357</v>
      </c>
      <c r="D6" s="51">
        <v>5</v>
      </c>
      <c r="E6" s="52">
        <v>483</v>
      </c>
      <c r="F6" s="17">
        <v>15.120699999999999</v>
      </c>
      <c r="G6" s="58">
        <v>10.416700000000001</v>
      </c>
      <c r="H6" s="17">
        <v>14.824999999999999</v>
      </c>
    </row>
    <row r="7" spans="2:8" x14ac:dyDescent="0.25">
      <c r="B7" s="30" t="s">
        <v>58</v>
      </c>
      <c r="C7" s="31">
        <v>320</v>
      </c>
      <c r="D7" s="51">
        <v>8</v>
      </c>
      <c r="E7" s="52">
        <v>426</v>
      </c>
      <c r="F7" s="17">
        <v>13.553599999999999</v>
      </c>
      <c r="G7" s="58">
        <v>16.666699999999999</v>
      </c>
      <c r="H7" s="17">
        <v>13.0755</v>
      </c>
    </row>
    <row r="8" spans="2:8" x14ac:dyDescent="0.25">
      <c r="B8" s="30" t="s">
        <v>59</v>
      </c>
      <c r="C8" s="31">
        <v>335</v>
      </c>
      <c r="D8" s="51">
        <v>4</v>
      </c>
      <c r="E8" s="52">
        <v>434</v>
      </c>
      <c r="F8" s="17">
        <v>14.1889</v>
      </c>
      <c r="G8" s="58">
        <v>8.3332999999999995</v>
      </c>
      <c r="H8" s="17">
        <v>13.321099999999999</v>
      </c>
    </row>
    <row r="9" spans="2:8" x14ac:dyDescent="0.25">
      <c r="B9" s="30" t="s">
        <v>60</v>
      </c>
      <c r="C9" s="31">
        <v>341</v>
      </c>
      <c r="D9" s="51">
        <v>8</v>
      </c>
      <c r="E9" s="52">
        <v>447</v>
      </c>
      <c r="F9" s="17">
        <v>14.443</v>
      </c>
      <c r="G9" s="58">
        <v>16.666699999999999</v>
      </c>
      <c r="H9" s="17">
        <v>13.7201</v>
      </c>
    </row>
    <row r="10" spans="2:8" x14ac:dyDescent="0.25">
      <c r="B10" s="30" t="s">
        <v>61</v>
      </c>
      <c r="C10" s="31">
        <v>389</v>
      </c>
      <c r="D10" s="51">
        <v>7</v>
      </c>
      <c r="E10" s="52">
        <v>546</v>
      </c>
      <c r="F10" s="17">
        <v>16.476099999999999</v>
      </c>
      <c r="G10" s="58">
        <v>14.583299999999999</v>
      </c>
      <c r="H10" s="17">
        <v>16.758700000000001</v>
      </c>
    </row>
    <row r="11" spans="2:8" x14ac:dyDescent="0.25">
      <c r="B11" s="30" t="s">
        <v>62</v>
      </c>
      <c r="C11" s="31">
        <v>339</v>
      </c>
      <c r="D11" s="51">
        <v>10</v>
      </c>
      <c r="E11" s="52">
        <v>481</v>
      </c>
      <c r="F11" s="17">
        <v>14.3583</v>
      </c>
      <c r="G11" s="58">
        <v>20.833300000000001</v>
      </c>
      <c r="H11" s="17">
        <v>14.7637</v>
      </c>
    </row>
    <row r="12" spans="2:8" x14ac:dyDescent="0.25">
      <c r="B12" s="30" t="s">
        <v>63</v>
      </c>
      <c r="C12" s="31">
        <v>280</v>
      </c>
      <c r="D12" s="51">
        <v>6</v>
      </c>
      <c r="E12" s="52">
        <v>441</v>
      </c>
      <c r="F12" s="17">
        <v>11.859400000000001</v>
      </c>
      <c r="G12" s="58">
        <v>12.5</v>
      </c>
      <c r="H12" s="17">
        <v>13.5359</v>
      </c>
    </row>
    <row r="13" spans="2:8" x14ac:dyDescent="0.25">
      <c r="B13" s="53" t="s">
        <v>13</v>
      </c>
      <c r="C13" s="54">
        <v>2361</v>
      </c>
      <c r="D13" s="5">
        <v>48</v>
      </c>
      <c r="E13" s="54">
        <v>3258</v>
      </c>
      <c r="F13" s="54">
        <v>100</v>
      </c>
      <c r="G13" s="5">
        <v>100</v>
      </c>
      <c r="H13" s="54">
        <v>100</v>
      </c>
    </row>
  </sheetData>
  <mergeCells count="4">
    <mergeCell ref="B3:H3"/>
    <mergeCell ref="B4:B5"/>
    <mergeCell ref="C4:E4"/>
    <mergeCell ref="F4:H4"/>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35"/>
  <sheetViews>
    <sheetView topLeftCell="A30" zoomScaleNormal="100" workbookViewId="0">
      <selection activeCell="A35" sqref="A35:XFD64"/>
    </sheetView>
  </sheetViews>
  <sheetFormatPr defaultRowHeight="15" x14ac:dyDescent="0.25"/>
  <cols>
    <col min="1" max="1" width="9.140625" style="46"/>
    <col min="2" max="2" width="14.85546875" style="46" customWidth="1"/>
    <col min="3" max="6" width="10.85546875" style="46" customWidth="1"/>
    <col min="7" max="7" width="11.5703125" style="46" customWidth="1"/>
    <col min="8" max="16384" width="9.140625" style="46"/>
  </cols>
  <sheetData>
    <row r="2" spans="2:10" x14ac:dyDescent="0.25">
      <c r="B2" s="50" t="s">
        <v>274</v>
      </c>
      <c r="C2" s="33"/>
      <c r="D2" s="33"/>
      <c r="E2" s="33"/>
      <c r="F2" s="34"/>
      <c r="G2" s="34"/>
      <c r="H2" s="34"/>
      <c r="I2" s="78"/>
      <c r="J2" s="78"/>
    </row>
    <row r="3" spans="2:10" x14ac:dyDescent="0.25">
      <c r="B3" s="334" t="s">
        <v>24</v>
      </c>
      <c r="C3" s="335"/>
      <c r="D3" s="335"/>
      <c r="E3" s="335"/>
      <c r="F3" s="335"/>
      <c r="G3" s="335"/>
      <c r="H3" s="335"/>
      <c r="I3" s="78"/>
      <c r="J3" s="78"/>
    </row>
    <row r="4" spans="2:10" x14ac:dyDescent="0.25">
      <c r="B4" s="347" t="s">
        <v>64</v>
      </c>
      <c r="C4" s="314" t="s">
        <v>3</v>
      </c>
      <c r="D4" s="314" t="s">
        <v>4</v>
      </c>
      <c r="E4" s="314" t="s">
        <v>5</v>
      </c>
      <c r="F4" s="314" t="s">
        <v>17</v>
      </c>
      <c r="G4" s="314" t="s">
        <v>18</v>
      </c>
      <c r="H4" s="79"/>
      <c r="I4" s="79"/>
      <c r="J4" s="79"/>
    </row>
    <row r="5" spans="2:10" x14ac:dyDescent="0.25">
      <c r="B5" s="347"/>
      <c r="C5" s="314"/>
      <c r="D5" s="314"/>
      <c r="E5" s="314"/>
      <c r="F5" s="314"/>
      <c r="G5" s="314" t="s">
        <v>20</v>
      </c>
      <c r="H5" s="79"/>
      <c r="I5" s="79"/>
      <c r="J5" s="79"/>
    </row>
    <row r="6" spans="2:10" x14ac:dyDescent="0.25">
      <c r="B6" s="57">
        <v>1</v>
      </c>
      <c r="C6" s="36">
        <v>34</v>
      </c>
      <c r="D6" s="37">
        <v>2</v>
      </c>
      <c r="E6" s="38">
        <v>53</v>
      </c>
      <c r="F6" s="8">
        <v>5.88</v>
      </c>
      <c r="G6" s="16">
        <v>155.88</v>
      </c>
      <c r="H6" s="79"/>
      <c r="I6" s="79"/>
      <c r="J6" s="79"/>
    </row>
    <row r="7" spans="2:10" x14ac:dyDescent="0.25">
      <c r="B7" s="57">
        <v>2</v>
      </c>
      <c r="C7" s="36">
        <v>20</v>
      </c>
      <c r="D7" s="37">
        <v>3</v>
      </c>
      <c r="E7" s="38">
        <v>24</v>
      </c>
      <c r="F7" s="8">
        <v>15</v>
      </c>
      <c r="G7" s="16">
        <v>120</v>
      </c>
      <c r="H7" s="79"/>
      <c r="I7" s="79"/>
      <c r="J7" s="79"/>
    </row>
    <row r="8" spans="2:10" x14ac:dyDescent="0.25">
      <c r="B8" s="57">
        <v>3</v>
      </c>
      <c r="C8" s="36">
        <v>16</v>
      </c>
      <c r="D8" s="37">
        <v>2</v>
      </c>
      <c r="E8" s="38">
        <v>27</v>
      </c>
      <c r="F8" s="8">
        <v>12.5</v>
      </c>
      <c r="G8" s="16">
        <v>168.75</v>
      </c>
      <c r="H8" s="79"/>
      <c r="I8" s="79"/>
      <c r="J8" s="79"/>
    </row>
    <row r="9" spans="2:10" x14ac:dyDescent="0.25">
      <c r="B9" s="57">
        <v>4</v>
      </c>
      <c r="C9" s="36">
        <v>12</v>
      </c>
      <c r="D9" s="37" t="s">
        <v>80</v>
      </c>
      <c r="E9" s="38">
        <v>18</v>
      </c>
      <c r="F9" s="8" t="s">
        <v>80</v>
      </c>
      <c r="G9" s="16">
        <v>150</v>
      </c>
      <c r="H9" s="79"/>
      <c r="I9" s="79"/>
      <c r="J9" s="79"/>
    </row>
    <row r="10" spans="2:10" x14ac:dyDescent="0.25">
      <c r="B10" s="57">
        <v>5</v>
      </c>
      <c r="C10" s="36">
        <v>16</v>
      </c>
      <c r="D10" s="37" t="s">
        <v>80</v>
      </c>
      <c r="E10" s="38">
        <v>22</v>
      </c>
      <c r="F10" s="8" t="s">
        <v>80</v>
      </c>
      <c r="G10" s="16">
        <v>137.5</v>
      </c>
      <c r="H10" s="79"/>
      <c r="I10" s="79"/>
      <c r="J10" s="79"/>
    </row>
    <row r="11" spans="2:10" x14ac:dyDescent="0.25">
      <c r="B11" s="57">
        <v>6</v>
      </c>
      <c r="C11" s="36">
        <v>24</v>
      </c>
      <c r="D11" s="37">
        <v>2</v>
      </c>
      <c r="E11" s="38">
        <v>27</v>
      </c>
      <c r="F11" s="8">
        <v>8.33</v>
      </c>
      <c r="G11" s="16">
        <v>112.5</v>
      </c>
      <c r="H11" s="79"/>
      <c r="I11" s="79"/>
      <c r="J11" s="79"/>
    </row>
    <row r="12" spans="2:10" x14ac:dyDescent="0.25">
      <c r="B12" s="57">
        <v>7</v>
      </c>
      <c r="C12" s="36">
        <v>45</v>
      </c>
      <c r="D12" s="37" t="s">
        <v>80</v>
      </c>
      <c r="E12" s="38">
        <v>53</v>
      </c>
      <c r="F12" s="8" t="s">
        <v>80</v>
      </c>
      <c r="G12" s="16">
        <v>117.78</v>
      </c>
      <c r="H12" s="79"/>
      <c r="I12" s="79"/>
      <c r="J12" s="79"/>
    </row>
    <row r="13" spans="2:10" x14ac:dyDescent="0.25">
      <c r="B13" s="57">
        <v>8</v>
      </c>
      <c r="C13" s="36">
        <v>92</v>
      </c>
      <c r="D13" s="37">
        <v>1</v>
      </c>
      <c r="E13" s="38">
        <v>119</v>
      </c>
      <c r="F13" s="8">
        <v>1.0900000000000001</v>
      </c>
      <c r="G13" s="16">
        <v>129.35</v>
      </c>
      <c r="H13" s="79"/>
      <c r="I13" s="79"/>
      <c r="J13" s="79"/>
    </row>
    <row r="14" spans="2:10" x14ac:dyDescent="0.25">
      <c r="B14" s="57">
        <v>9</v>
      </c>
      <c r="C14" s="36">
        <v>157</v>
      </c>
      <c r="D14" s="37">
        <v>1</v>
      </c>
      <c r="E14" s="38">
        <v>209</v>
      </c>
      <c r="F14" s="8">
        <v>0.64</v>
      </c>
      <c r="G14" s="16">
        <v>133.12</v>
      </c>
      <c r="H14" s="79"/>
      <c r="I14" s="79"/>
      <c r="J14" s="79"/>
    </row>
    <row r="15" spans="2:10" x14ac:dyDescent="0.25">
      <c r="B15" s="57">
        <v>10</v>
      </c>
      <c r="C15" s="36">
        <v>133</v>
      </c>
      <c r="D15" s="37">
        <v>3</v>
      </c>
      <c r="E15" s="38">
        <v>157</v>
      </c>
      <c r="F15" s="8">
        <v>2.2599999999999998</v>
      </c>
      <c r="G15" s="16">
        <v>118.05</v>
      </c>
      <c r="H15" s="79"/>
      <c r="I15" s="79"/>
      <c r="J15" s="79"/>
    </row>
    <row r="16" spans="2:10" x14ac:dyDescent="0.25">
      <c r="B16" s="57">
        <v>11</v>
      </c>
      <c r="C16" s="36">
        <v>168</v>
      </c>
      <c r="D16" s="37">
        <v>4</v>
      </c>
      <c r="E16" s="38">
        <v>231</v>
      </c>
      <c r="F16" s="8">
        <v>2.38</v>
      </c>
      <c r="G16" s="16">
        <v>137.5</v>
      </c>
      <c r="H16" s="79"/>
      <c r="I16" s="79"/>
      <c r="J16" s="79"/>
    </row>
    <row r="17" spans="2:10" x14ac:dyDescent="0.25">
      <c r="B17" s="57">
        <v>12</v>
      </c>
      <c r="C17" s="36">
        <v>183</v>
      </c>
      <c r="D17" s="37">
        <v>2</v>
      </c>
      <c r="E17" s="38">
        <v>254</v>
      </c>
      <c r="F17" s="8">
        <v>1.0900000000000001</v>
      </c>
      <c r="G17" s="16">
        <v>138.80000000000001</v>
      </c>
      <c r="H17" s="79"/>
      <c r="I17" s="79"/>
      <c r="J17" s="79"/>
    </row>
    <row r="18" spans="2:10" x14ac:dyDescent="0.25">
      <c r="B18" s="57">
        <v>13</v>
      </c>
      <c r="C18" s="36">
        <v>153</v>
      </c>
      <c r="D18" s="37">
        <v>3</v>
      </c>
      <c r="E18" s="38">
        <v>228</v>
      </c>
      <c r="F18" s="8">
        <v>1.96</v>
      </c>
      <c r="G18" s="16">
        <v>149.02000000000001</v>
      </c>
      <c r="H18" s="79"/>
      <c r="I18" s="79"/>
      <c r="J18" s="79"/>
    </row>
    <row r="19" spans="2:10" x14ac:dyDescent="0.25">
      <c r="B19" s="57">
        <v>14</v>
      </c>
      <c r="C19" s="36">
        <v>181</v>
      </c>
      <c r="D19" s="37" t="s">
        <v>80</v>
      </c>
      <c r="E19" s="38">
        <v>242</v>
      </c>
      <c r="F19" s="8" t="s">
        <v>80</v>
      </c>
      <c r="G19" s="16">
        <v>133.69999999999999</v>
      </c>
      <c r="H19" s="79"/>
      <c r="I19" s="79"/>
      <c r="J19" s="79"/>
    </row>
    <row r="20" spans="2:10" x14ac:dyDescent="0.25">
      <c r="B20" s="57">
        <v>15</v>
      </c>
      <c r="C20" s="36">
        <v>134</v>
      </c>
      <c r="D20" s="37">
        <v>2</v>
      </c>
      <c r="E20" s="38">
        <v>188</v>
      </c>
      <c r="F20" s="8">
        <v>1.49</v>
      </c>
      <c r="G20" s="16">
        <v>140.30000000000001</v>
      </c>
      <c r="H20" s="79"/>
      <c r="I20" s="79"/>
      <c r="J20" s="79"/>
    </row>
    <row r="21" spans="2:10" x14ac:dyDescent="0.25">
      <c r="B21" s="57">
        <v>16</v>
      </c>
      <c r="C21" s="36">
        <v>138</v>
      </c>
      <c r="D21" s="37">
        <v>6</v>
      </c>
      <c r="E21" s="38">
        <v>196</v>
      </c>
      <c r="F21" s="8">
        <v>4.3499999999999996</v>
      </c>
      <c r="G21" s="16">
        <v>142.03</v>
      </c>
      <c r="H21" s="79"/>
      <c r="I21" s="79"/>
      <c r="J21" s="79"/>
    </row>
    <row r="22" spans="2:10" x14ac:dyDescent="0.25">
      <c r="B22" s="57">
        <v>17</v>
      </c>
      <c r="C22" s="36">
        <v>147</v>
      </c>
      <c r="D22" s="37">
        <v>1</v>
      </c>
      <c r="E22" s="38">
        <v>212</v>
      </c>
      <c r="F22" s="8">
        <v>0.68</v>
      </c>
      <c r="G22" s="16">
        <v>144.22</v>
      </c>
      <c r="H22" s="79"/>
      <c r="I22" s="79"/>
      <c r="J22" s="79"/>
    </row>
    <row r="23" spans="2:10" x14ac:dyDescent="0.25">
      <c r="B23" s="57">
        <v>18</v>
      </c>
      <c r="C23" s="36">
        <v>184</v>
      </c>
      <c r="D23" s="37">
        <v>5</v>
      </c>
      <c r="E23" s="38">
        <v>246</v>
      </c>
      <c r="F23" s="8">
        <v>2.72</v>
      </c>
      <c r="G23" s="16">
        <v>133.69999999999999</v>
      </c>
      <c r="H23" s="79"/>
      <c r="I23" s="79"/>
      <c r="J23" s="79"/>
    </row>
    <row r="24" spans="2:10" x14ac:dyDescent="0.25">
      <c r="B24" s="57">
        <v>19</v>
      </c>
      <c r="C24" s="36">
        <v>198</v>
      </c>
      <c r="D24" s="37">
        <v>3</v>
      </c>
      <c r="E24" s="38">
        <v>281</v>
      </c>
      <c r="F24" s="8">
        <v>1.52</v>
      </c>
      <c r="G24" s="16">
        <v>141.91999999999999</v>
      </c>
      <c r="H24" s="79"/>
      <c r="I24" s="79"/>
      <c r="J24" s="79"/>
    </row>
    <row r="25" spans="2:10" x14ac:dyDescent="0.25">
      <c r="B25" s="57">
        <v>20</v>
      </c>
      <c r="C25" s="36">
        <v>148</v>
      </c>
      <c r="D25" s="37">
        <v>1</v>
      </c>
      <c r="E25" s="38">
        <v>211</v>
      </c>
      <c r="F25" s="8">
        <v>0.68</v>
      </c>
      <c r="G25" s="16">
        <v>142.57</v>
      </c>
      <c r="H25" s="79"/>
      <c r="I25" s="79"/>
      <c r="J25" s="79"/>
    </row>
    <row r="26" spans="2:10" x14ac:dyDescent="0.25">
      <c r="B26" s="57">
        <v>21</v>
      </c>
      <c r="C26" s="36">
        <v>59</v>
      </c>
      <c r="D26" s="37">
        <v>1</v>
      </c>
      <c r="E26" s="38">
        <v>88</v>
      </c>
      <c r="F26" s="8">
        <v>1.69</v>
      </c>
      <c r="G26" s="16">
        <v>149.15</v>
      </c>
      <c r="H26" s="79"/>
      <c r="I26" s="79"/>
      <c r="J26" s="79"/>
    </row>
    <row r="27" spans="2:10" x14ac:dyDescent="0.25">
      <c r="B27" s="57">
        <v>22</v>
      </c>
      <c r="C27" s="36">
        <v>55</v>
      </c>
      <c r="D27" s="37">
        <v>4</v>
      </c>
      <c r="E27" s="38">
        <v>80</v>
      </c>
      <c r="F27" s="8">
        <v>7.27</v>
      </c>
      <c r="G27" s="16">
        <v>145.44999999999999</v>
      </c>
      <c r="H27" s="79"/>
      <c r="I27" s="79"/>
      <c r="J27" s="79"/>
    </row>
    <row r="28" spans="2:10" x14ac:dyDescent="0.25">
      <c r="B28" s="57">
        <v>23</v>
      </c>
      <c r="C28" s="36">
        <v>37</v>
      </c>
      <c r="D28" s="37">
        <v>2</v>
      </c>
      <c r="E28" s="38">
        <v>48</v>
      </c>
      <c r="F28" s="8">
        <v>5.41</v>
      </c>
      <c r="G28" s="16">
        <v>129.72999999999999</v>
      </c>
      <c r="H28" s="79"/>
      <c r="I28" s="79"/>
      <c r="J28" s="79"/>
    </row>
    <row r="29" spans="2:10" x14ac:dyDescent="0.25">
      <c r="B29" s="57">
        <v>24</v>
      </c>
      <c r="C29" s="36">
        <v>27</v>
      </c>
      <c r="D29" s="37" t="s">
        <v>80</v>
      </c>
      <c r="E29" s="38">
        <v>44</v>
      </c>
      <c r="F29" s="8" t="s">
        <v>80</v>
      </c>
      <c r="G29" s="16">
        <v>162.96</v>
      </c>
      <c r="H29" s="79"/>
      <c r="I29" s="79"/>
      <c r="J29" s="79"/>
    </row>
    <row r="30" spans="2:10" x14ac:dyDescent="0.25">
      <c r="B30" s="53" t="s">
        <v>13</v>
      </c>
      <c r="C30" s="54">
        <v>2361</v>
      </c>
      <c r="D30" s="54">
        <v>48</v>
      </c>
      <c r="E30" s="54">
        <v>3258</v>
      </c>
      <c r="F30" s="55">
        <v>2.0299999999999998</v>
      </c>
      <c r="G30" s="59">
        <v>137.99</v>
      </c>
      <c r="H30" s="79"/>
      <c r="I30" s="79"/>
      <c r="J30" s="79"/>
    </row>
    <row r="31" spans="2:10" x14ac:dyDescent="0.25">
      <c r="B31" s="6" t="s">
        <v>261</v>
      </c>
      <c r="C31" s="2"/>
      <c r="D31" s="2"/>
      <c r="E31" s="2"/>
      <c r="F31" s="3"/>
      <c r="G31" s="3"/>
      <c r="H31" s="2"/>
      <c r="I31" s="2"/>
    </row>
    <row r="32" spans="2:10" x14ac:dyDescent="0.25">
      <c r="B32" s="6" t="s">
        <v>266</v>
      </c>
      <c r="C32" s="2"/>
      <c r="D32" s="2"/>
      <c r="E32" s="2"/>
      <c r="F32" s="3"/>
      <c r="G32" s="3"/>
      <c r="H32" s="2"/>
      <c r="I32" s="2"/>
    </row>
    <row r="35" spans="2:9" x14ac:dyDescent="0.25">
      <c r="B35" s="346"/>
      <c r="C35" s="346"/>
      <c r="D35" s="346"/>
      <c r="E35" s="346"/>
      <c r="F35" s="346"/>
      <c r="G35" s="346"/>
      <c r="H35" s="2"/>
      <c r="I35" s="2"/>
    </row>
  </sheetData>
  <mergeCells count="8">
    <mergeCell ref="B35:G35"/>
    <mergeCell ref="B3:H3"/>
    <mergeCell ref="B4:B5"/>
    <mergeCell ref="C4:C5"/>
    <mergeCell ref="D4:D5"/>
    <mergeCell ref="E4:E5"/>
    <mergeCell ref="F4:F5"/>
    <mergeCell ref="G4:G5"/>
  </mergeCells>
  <pageMargins left="0.70866141732283472" right="0.70866141732283472" top="0.74803149606299213" bottom="0.74803149606299213" header="0.31496062992125984" footer="0.31496062992125984"/>
  <pageSetup paperSize="9" scale="95" orientation="portrait" r:id="rId1"/>
  <rowBreaks count="1" manualBreakCount="1">
    <brk id="3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17"/>
  <sheetViews>
    <sheetView workbookViewId="0">
      <selection activeCell="L31" sqref="L31"/>
    </sheetView>
  </sheetViews>
  <sheetFormatPr defaultRowHeight="15" x14ac:dyDescent="0.25"/>
  <cols>
    <col min="1" max="1" width="11.42578125" style="46" customWidth="1"/>
    <col min="2" max="2" width="6.140625" style="46" customWidth="1"/>
    <col min="3" max="3" width="4.7109375" style="46" customWidth="1"/>
    <col min="4" max="4" width="7.5703125" style="46" customWidth="1"/>
    <col min="5" max="5" width="8.42578125" style="46" customWidth="1"/>
    <col min="6" max="6" width="6.85546875" style="46" customWidth="1"/>
    <col min="7" max="7" width="4.85546875" style="46" customWidth="1"/>
    <col min="8" max="8" width="7.140625" style="46" customWidth="1"/>
    <col min="9" max="9" width="8.140625" style="46" customWidth="1"/>
    <col min="10" max="10" width="6.42578125" style="46" customWidth="1"/>
    <col min="11" max="11" width="4.28515625" style="46" customWidth="1"/>
    <col min="12" max="12" width="7.42578125" style="46" customWidth="1"/>
    <col min="13" max="13" width="8" style="46" customWidth="1"/>
    <col min="14" max="14" width="5.85546875" style="46" customWidth="1"/>
    <col min="15" max="15" width="4.5703125" style="46" customWidth="1"/>
    <col min="16" max="16" width="7.5703125" style="46" customWidth="1"/>
    <col min="17" max="17" width="8.5703125" style="46" customWidth="1"/>
    <col min="18" max="16384" width="9.140625" style="46"/>
  </cols>
  <sheetData>
    <row r="1" spans="1:18" x14ac:dyDescent="0.25">
      <c r="A1" s="80"/>
      <c r="B1" s="79"/>
      <c r="C1" s="79"/>
      <c r="D1" s="79"/>
      <c r="E1" s="81"/>
      <c r="F1" s="79"/>
      <c r="G1" s="79"/>
      <c r="H1" s="79"/>
      <c r="I1" s="81"/>
      <c r="J1" s="79"/>
      <c r="K1" s="79"/>
      <c r="L1" s="79"/>
      <c r="M1" s="81"/>
      <c r="N1" s="79"/>
      <c r="O1" s="79"/>
      <c r="P1" s="79"/>
      <c r="Q1" s="81"/>
      <c r="R1" s="79"/>
    </row>
    <row r="2" spans="1:18" x14ac:dyDescent="0.25">
      <c r="A2" s="50" t="s">
        <v>186</v>
      </c>
      <c r="B2" s="79"/>
      <c r="C2" s="79"/>
      <c r="D2" s="79"/>
      <c r="E2" s="81"/>
      <c r="F2" s="79"/>
      <c r="G2" s="79"/>
      <c r="H2" s="79"/>
      <c r="I2" s="81"/>
      <c r="J2" s="79"/>
      <c r="K2" s="79"/>
      <c r="L2" s="79"/>
      <c r="M2" s="81"/>
      <c r="N2" s="79"/>
      <c r="O2" s="79"/>
      <c r="P2" s="79"/>
      <c r="Q2" s="81"/>
      <c r="R2" s="79"/>
    </row>
    <row r="3" spans="1:18" ht="15" customHeight="1" x14ac:dyDescent="0.25">
      <c r="A3" s="348" t="s">
        <v>275</v>
      </c>
      <c r="B3" s="348"/>
      <c r="C3" s="348"/>
      <c r="D3" s="348"/>
      <c r="E3" s="348"/>
      <c r="F3" s="348"/>
      <c r="G3" s="348"/>
      <c r="H3" s="79"/>
      <c r="I3" s="81"/>
      <c r="J3" s="79"/>
      <c r="K3" s="79"/>
      <c r="L3" s="79"/>
      <c r="M3" s="81"/>
      <c r="N3" s="79"/>
      <c r="O3" s="79"/>
      <c r="P3" s="79"/>
      <c r="Q3" s="81"/>
      <c r="R3" s="79"/>
    </row>
    <row r="4" spans="1:18" ht="13.5" customHeight="1" x14ac:dyDescent="0.25">
      <c r="A4" s="349" t="s">
        <v>1</v>
      </c>
      <c r="B4" s="352" t="s">
        <v>56</v>
      </c>
      <c r="C4" s="353"/>
      <c r="D4" s="353"/>
      <c r="E4" s="353"/>
      <c r="F4" s="353"/>
      <c r="G4" s="353"/>
      <c r="H4" s="353"/>
      <c r="I4" s="353"/>
      <c r="J4" s="353"/>
      <c r="K4" s="353"/>
      <c r="L4" s="353"/>
      <c r="M4" s="353"/>
      <c r="N4" s="353"/>
      <c r="O4" s="353"/>
      <c r="P4" s="353"/>
      <c r="Q4" s="353"/>
      <c r="R4" s="79"/>
    </row>
    <row r="5" spans="1:18" ht="15" customHeight="1" x14ac:dyDescent="0.25">
      <c r="A5" s="350"/>
      <c r="B5" s="354" t="s">
        <v>65</v>
      </c>
      <c r="C5" s="355"/>
      <c r="D5" s="355"/>
      <c r="E5" s="355"/>
      <c r="F5" s="353" t="s">
        <v>66</v>
      </c>
      <c r="G5" s="353"/>
      <c r="H5" s="353"/>
      <c r="I5" s="353"/>
      <c r="J5" s="355" t="s">
        <v>67</v>
      </c>
      <c r="K5" s="355"/>
      <c r="L5" s="355"/>
      <c r="M5" s="355"/>
      <c r="N5" s="353" t="s">
        <v>13</v>
      </c>
      <c r="O5" s="353"/>
      <c r="P5" s="353"/>
      <c r="Q5" s="353"/>
      <c r="R5" s="79"/>
    </row>
    <row r="6" spans="1:18" ht="27" customHeight="1" x14ac:dyDescent="0.25">
      <c r="A6" s="351"/>
      <c r="B6" s="153" t="s">
        <v>3</v>
      </c>
      <c r="C6" s="153" t="s">
        <v>4</v>
      </c>
      <c r="D6" s="153" t="s">
        <v>5</v>
      </c>
      <c r="E6" s="11" t="s">
        <v>184</v>
      </c>
      <c r="F6" s="153" t="s">
        <v>3</v>
      </c>
      <c r="G6" s="153" t="s">
        <v>4</v>
      </c>
      <c r="H6" s="153" t="s">
        <v>5</v>
      </c>
      <c r="I6" s="11" t="s">
        <v>184</v>
      </c>
      <c r="J6" s="153" t="s">
        <v>3</v>
      </c>
      <c r="K6" s="153" t="s">
        <v>4</v>
      </c>
      <c r="L6" s="153" t="s">
        <v>5</v>
      </c>
      <c r="M6" s="11" t="s">
        <v>184</v>
      </c>
      <c r="N6" s="153" t="s">
        <v>3</v>
      </c>
      <c r="O6" s="153" t="s">
        <v>4</v>
      </c>
      <c r="P6" s="153" t="s">
        <v>5</v>
      </c>
      <c r="Q6" s="11" t="s">
        <v>184</v>
      </c>
      <c r="R6" s="79"/>
    </row>
    <row r="7" spans="1:18" ht="13.5" customHeight="1" x14ac:dyDescent="0.25">
      <c r="A7" s="207" t="s">
        <v>178</v>
      </c>
      <c r="B7" s="208">
        <v>44</v>
      </c>
      <c r="C7" s="209">
        <v>5</v>
      </c>
      <c r="D7" s="208">
        <v>55</v>
      </c>
      <c r="E7" s="66">
        <v>11.36</v>
      </c>
      <c r="F7" s="208">
        <v>46</v>
      </c>
      <c r="G7" s="209" t="s">
        <v>80</v>
      </c>
      <c r="H7" s="208">
        <v>79</v>
      </c>
      <c r="I7" s="66" t="s">
        <v>80</v>
      </c>
      <c r="J7" s="208">
        <v>94</v>
      </c>
      <c r="K7" s="210">
        <v>7</v>
      </c>
      <c r="L7" s="208">
        <v>136</v>
      </c>
      <c r="M7" s="211">
        <v>7.45</v>
      </c>
      <c r="N7" s="208">
        <v>184</v>
      </c>
      <c r="O7" s="210">
        <v>12</v>
      </c>
      <c r="P7" s="208">
        <v>270</v>
      </c>
      <c r="Q7" s="211">
        <v>6.52</v>
      </c>
      <c r="R7" s="79"/>
    </row>
    <row r="8" spans="1:18" ht="13.5" customHeight="1" x14ac:dyDescent="0.25">
      <c r="A8" s="207" t="s">
        <v>179</v>
      </c>
      <c r="B8" s="208">
        <v>7</v>
      </c>
      <c r="C8" s="209" t="s">
        <v>80</v>
      </c>
      <c r="D8" s="208">
        <v>7</v>
      </c>
      <c r="E8" s="66" t="s">
        <v>80</v>
      </c>
      <c r="F8" s="208">
        <v>7</v>
      </c>
      <c r="G8" s="209">
        <v>1</v>
      </c>
      <c r="H8" s="208">
        <v>9</v>
      </c>
      <c r="I8" s="66">
        <v>14.29</v>
      </c>
      <c r="J8" s="208">
        <v>43</v>
      </c>
      <c r="K8" s="210">
        <v>2</v>
      </c>
      <c r="L8" s="208">
        <v>57</v>
      </c>
      <c r="M8" s="211">
        <v>4.6500000000000004</v>
      </c>
      <c r="N8" s="208">
        <v>57</v>
      </c>
      <c r="O8" s="210">
        <v>3</v>
      </c>
      <c r="P8" s="208">
        <v>73</v>
      </c>
      <c r="Q8" s="211">
        <v>5.26</v>
      </c>
      <c r="R8" s="79"/>
    </row>
    <row r="9" spans="1:18" ht="13.5" customHeight="1" x14ac:dyDescent="0.25">
      <c r="A9" s="212" t="s">
        <v>13</v>
      </c>
      <c r="B9" s="178">
        <v>51</v>
      </c>
      <c r="C9" s="212">
        <v>5</v>
      </c>
      <c r="D9" s="212">
        <v>62</v>
      </c>
      <c r="E9" s="212">
        <v>9.8000000000000007</v>
      </c>
      <c r="F9" s="212">
        <v>53</v>
      </c>
      <c r="G9" s="178">
        <v>1</v>
      </c>
      <c r="H9" s="212">
        <v>88</v>
      </c>
      <c r="I9" s="59">
        <v>1.89</v>
      </c>
      <c r="J9" s="212">
        <v>137</v>
      </c>
      <c r="K9" s="178">
        <v>9</v>
      </c>
      <c r="L9" s="212">
        <v>193</v>
      </c>
      <c r="M9" s="212">
        <v>6.57</v>
      </c>
      <c r="N9" s="212">
        <v>241</v>
      </c>
      <c r="O9" s="213">
        <v>15</v>
      </c>
      <c r="P9" s="212">
        <v>343</v>
      </c>
      <c r="Q9" s="212">
        <v>6.22</v>
      </c>
      <c r="R9" s="79"/>
    </row>
    <row r="10" spans="1:18" ht="12.75" customHeight="1" x14ac:dyDescent="0.25">
      <c r="A10" s="214" t="s">
        <v>185</v>
      </c>
      <c r="B10" s="2"/>
      <c r="C10" s="2"/>
      <c r="D10" s="2"/>
      <c r="E10" s="3"/>
      <c r="F10" s="2"/>
      <c r="G10" s="2"/>
      <c r="H10" s="79"/>
      <c r="I10" s="81"/>
      <c r="J10" s="79"/>
      <c r="K10" s="79"/>
      <c r="L10" s="79"/>
      <c r="M10" s="81"/>
      <c r="N10" s="79"/>
      <c r="O10" s="79"/>
      <c r="P10" s="79"/>
      <c r="Q10" s="81"/>
      <c r="R10" s="79"/>
    </row>
    <row r="11" spans="1:18" ht="11.25" customHeight="1" x14ac:dyDescent="0.25">
      <c r="A11" s="214" t="s">
        <v>264</v>
      </c>
      <c r="B11" s="2"/>
      <c r="C11" s="2"/>
      <c r="D11" s="2"/>
      <c r="E11" s="3"/>
      <c r="F11" s="2"/>
      <c r="G11" s="2"/>
      <c r="H11" s="79"/>
      <c r="I11" s="81"/>
      <c r="J11" s="79"/>
      <c r="K11" s="79"/>
      <c r="L11" s="79"/>
      <c r="M11" s="81"/>
      <c r="N11" s="79"/>
      <c r="O11" s="79"/>
      <c r="P11" s="79"/>
      <c r="Q11" s="81"/>
      <c r="R11" s="79"/>
    </row>
    <row r="12" spans="1:18" x14ac:dyDescent="0.25">
      <c r="A12" s="80"/>
      <c r="B12" s="79"/>
      <c r="C12" s="79"/>
      <c r="D12" s="79"/>
      <c r="E12" s="81"/>
      <c r="F12" s="79"/>
      <c r="G12" s="79"/>
      <c r="H12" s="79"/>
      <c r="I12" s="81"/>
      <c r="J12" s="79"/>
      <c r="K12" s="79"/>
      <c r="L12" s="79"/>
      <c r="M12" s="81"/>
      <c r="N12" s="79"/>
      <c r="O12" s="79"/>
      <c r="P12" s="79"/>
      <c r="Q12" s="81"/>
      <c r="R12" s="79"/>
    </row>
    <row r="13" spans="1:18" x14ac:dyDescent="0.25">
      <c r="A13" s="80"/>
      <c r="B13" s="79"/>
      <c r="C13" s="79"/>
      <c r="D13" s="79"/>
      <c r="E13" s="81"/>
      <c r="F13" s="79"/>
      <c r="G13" s="79"/>
      <c r="H13" s="79"/>
      <c r="I13" s="81"/>
      <c r="J13" s="79"/>
      <c r="K13" s="79"/>
      <c r="L13" s="79"/>
      <c r="M13" s="81"/>
      <c r="N13" s="79"/>
      <c r="O13" s="79"/>
      <c r="P13" s="79"/>
      <c r="Q13" s="81"/>
      <c r="R13" s="79"/>
    </row>
    <row r="14" spans="1:18" x14ac:dyDescent="0.25">
      <c r="A14" s="80"/>
      <c r="B14" s="79"/>
      <c r="C14" s="79"/>
      <c r="D14" s="79"/>
      <c r="E14" s="81"/>
      <c r="F14" s="79"/>
      <c r="G14" s="79"/>
      <c r="H14" s="79"/>
      <c r="I14" s="81"/>
      <c r="J14" s="79"/>
      <c r="K14" s="79"/>
      <c r="L14" s="79"/>
      <c r="M14" s="81"/>
      <c r="N14" s="79"/>
      <c r="O14" s="79"/>
      <c r="P14" s="79"/>
      <c r="Q14" s="81"/>
      <c r="R14" s="79"/>
    </row>
    <row r="15" spans="1:18" x14ac:dyDescent="0.25">
      <c r="A15" s="80"/>
      <c r="B15" s="79"/>
      <c r="C15" s="79"/>
      <c r="D15" s="79"/>
      <c r="E15" s="81"/>
      <c r="F15" s="79"/>
      <c r="G15" s="79"/>
      <c r="H15" s="79"/>
      <c r="I15" s="81"/>
      <c r="J15" s="79"/>
      <c r="K15" s="79"/>
      <c r="L15" s="79"/>
      <c r="M15" s="81"/>
      <c r="N15" s="79"/>
      <c r="O15" s="79"/>
      <c r="P15" s="79"/>
      <c r="Q15" s="81"/>
      <c r="R15" s="79"/>
    </row>
    <row r="16" spans="1:18" x14ac:dyDescent="0.25">
      <c r="A16" s="80"/>
      <c r="B16" s="79"/>
      <c r="C16" s="79"/>
      <c r="D16" s="79"/>
      <c r="E16" s="81"/>
      <c r="F16" s="79"/>
      <c r="G16" s="79"/>
      <c r="H16" s="79"/>
      <c r="I16" s="81"/>
      <c r="J16" s="79"/>
      <c r="K16" s="79"/>
      <c r="L16" s="79"/>
      <c r="M16" s="81"/>
      <c r="N16" s="79"/>
      <c r="O16" s="79"/>
      <c r="P16" s="79"/>
      <c r="Q16" s="81"/>
      <c r="R16" s="79"/>
    </row>
    <row r="17" spans="1:18" x14ac:dyDescent="0.25">
      <c r="A17" s="80"/>
      <c r="B17" s="79"/>
      <c r="C17" s="79"/>
      <c r="D17" s="79"/>
      <c r="E17" s="81"/>
      <c r="F17" s="79"/>
      <c r="G17" s="79"/>
      <c r="H17" s="79"/>
      <c r="I17" s="81"/>
      <c r="J17" s="79"/>
      <c r="K17" s="79"/>
      <c r="L17" s="79"/>
      <c r="M17" s="81"/>
      <c r="N17" s="79"/>
      <c r="O17" s="79"/>
      <c r="P17" s="79"/>
      <c r="Q17" s="81"/>
      <c r="R17" s="79"/>
    </row>
  </sheetData>
  <mergeCells count="7">
    <mergeCell ref="A3:G3"/>
    <mergeCell ref="A4:A6"/>
    <mergeCell ref="B4:Q4"/>
    <mergeCell ref="B5:E5"/>
    <mergeCell ref="F5:I5"/>
    <mergeCell ref="J5:M5"/>
    <mergeCell ref="N5:Q5"/>
  </mergeCells>
  <pageMargins left="0.70866141732283472" right="0.70866141732283472" top="0.74803149606299213" bottom="0.74803149606299213" header="0.31496062992125984" footer="0.31496062992125984"/>
  <pageSetup paperSize="9" scale="7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13"/>
  <sheetViews>
    <sheetView workbookViewId="0">
      <selection activeCell="A17" sqref="A17:XFD22"/>
    </sheetView>
  </sheetViews>
  <sheetFormatPr defaultRowHeight="15" x14ac:dyDescent="0.25"/>
  <cols>
    <col min="1" max="1" width="12.85546875" style="46" customWidth="1"/>
    <col min="2" max="16384" width="9.140625" style="46"/>
  </cols>
  <sheetData>
    <row r="1" spans="1:18" x14ac:dyDescent="0.25">
      <c r="A1" s="80"/>
      <c r="B1" s="79"/>
      <c r="C1" s="79"/>
      <c r="D1" s="79"/>
      <c r="E1" s="81"/>
      <c r="F1" s="79"/>
      <c r="G1" s="79"/>
      <c r="H1" s="79"/>
      <c r="I1" s="81"/>
      <c r="J1" s="79"/>
      <c r="K1" s="79"/>
      <c r="L1" s="79"/>
      <c r="M1" s="81"/>
      <c r="N1" s="79"/>
      <c r="O1" s="79"/>
      <c r="P1" s="79"/>
      <c r="Q1" s="81"/>
      <c r="R1" s="79"/>
    </row>
    <row r="2" spans="1:18" x14ac:dyDescent="0.25">
      <c r="A2" s="50" t="s">
        <v>292</v>
      </c>
      <c r="B2" s="79"/>
      <c r="C2" s="79"/>
      <c r="D2" s="79"/>
      <c r="E2" s="81"/>
      <c r="F2" s="79"/>
      <c r="G2" s="79"/>
      <c r="H2" s="79"/>
      <c r="I2" s="81"/>
      <c r="J2" s="79"/>
      <c r="K2" s="79"/>
      <c r="L2" s="79"/>
      <c r="M2" s="81"/>
      <c r="N2" s="79"/>
      <c r="O2" s="79"/>
      <c r="P2" s="79"/>
      <c r="Q2" s="81"/>
      <c r="R2" s="79"/>
    </row>
    <row r="3" spans="1:18" x14ac:dyDescent="0.25">
      <c r="A3" s="48" t="s">
        <v>275</v>
      </c>
      <c r="B3" s="82"/>
      <c r="C3" s="82"/>
      <c r="D3" s="82"/>
      <c r="E3" s="83"/>
      <c r="F3" s="82"/>
      <c r="G3" s="82"/>
      <c r="H3" s="82"/>
      <c r="I3" s="83"/>
      <c r="J3" s="82"/>
      <c r="K3" s="82"/>
      <c r="L3" s="82"/>
      <c r="M3" s="83"/>
      <c r="N3" s="82"/>
      <c r="O3" s="82"/>
      <c r="P3" s="82"/>
      <c r="Q3" s="83"/>
      <c r="R3" s="79"/>
    </row>
    <row r="4" spans="1:18" x14ac:dyDescent="0.25">
      <c r="A4" s="356" t="s">
        <v>1</v>
      </c>
      <c r="B4" s="352" t="s">
        <v>56</v>
      </c>
      <c r="C4" s="353"/>
      <c r="D4" s="353"/>
      <c r="E4" s="353"/>
      <c r="F4" s="353"/>
      <c r="G4" s="353"/>
      <c r="H4" s="353"/>
      <c r="I4" s="353"/>
      <c r="J4" s="353"/>
      <c r="K4" s="353"/>
      <c r="L4" s="353"/>
      <c r="M4" s="353"/>
      <c r="N4" s="353"/>
      <c r="O4" s="353"/>
      <c r="P4" s="353"/>
      <c r="Q4" s="353"/>
      <c r="R4" s="79"/>
    </row>
    <row r="5" spans="1:18" x14ac:dyDescent="0.25">
      <c r="A5" s="356"/>
      <c r="B5" s="355" t="s">
        <v>65</v>
      </c>
      <c r="C5" s="355"/>
      <c r="D5" s="355"/>
      <c r="E5" s="355"/>
      <c r="F5" s="353" t="s">
        <v>66</v>
      </c>
      <c r="G5" s="353"/>
      <c r="H5" s="353"/>
      <c r="I5" s="353"/>
      <c r="J5" s="355" t="s">
        <v>67</v>
      </c>
      <c r="K5" s="355"/>
      <c r="L5" s="355"/>
      <c r="M5" s="355"/>
      <c r="N5" s="353" t="s">
        <v>13</v>
      </c>
      <c r="O5" s="353"/>
      <c r="P5" s="353"/>
      <c r="Q5" s="353"/>
      <c r="R5" s="79"/>
    </row>
    <row r="6" spans="1:18" ht="27" x14ac:dyDescent="0.25">
      <c r="A6" s="356"/>
      <c r="B6" s="104" t="s">
        <v>3</v>
      </c>
      <c r="C6" s="104" t="s">
        <v>4</v>
      </c>
      <c r="D6" s="104" t="s">
        <v>5</v>
      </c>
      <c r="E6" s="11" t="s">
        <v>184</v>
      </c>
      <c r="F6" s="104" t="s">
        <v>3</v>
      </c>
      <c r="G6" s="104" t="s">
        <v>4</v>
      </c>
      <c r="H6" s="104" t="s">
        <v>5</v>
      </c>
      <c r="I6" s="11" t="s">
        <v>184</v>
      </c>
      <c r="J6" s="104" t="s">
        <v>3</v>
      </c>
      <c r="K6" s="104" t="s">
        <v>4</v>
      </c>
      <c r="L6" s="104" t="s">
        <v>5</v>
      </c>
      <c r="M6" s="11" t="s">
        <v>184</v>
      </c>
      <c r="N6" s="104" t="s">
        <v>3</v>
      </c>
      <c r="O6" s="104" t="s">
        <v>4</v>
      </c>
      <c r="P6" s="104" t="s">
        <v>5</v>
      </c>
      <c r="Q6" s="11" t="s">
        <v>184</v>
      </c>
      <c r="R6" s="79"/>
    </row>
    <row r="7" spans="1:18" x14ac:dyDescent="0.25">
      <c r="A7" s="24" t="s">
        <v>178</v>
      </c>
      <c r="B7" s="12">
        <v>14</v>
      </c>
      <c r="C7" s="37" t="s">
        <v>80</v>
      </c>
      <c r="D7" s="12">
        <v>19</v>
      </c>
      <c r="E7" s="58" t="s">
        <v>80</v>
      </c>
      <c r="F7" s="12">
        <v>22</v>
      </c>
      <c r="G7" s="14" t="s">
        <v>80</v>
      </c>
      <c r="H7" s="12">
        <v>41</v>
      </c>
      <c r="I7" s="15" t="s">
        <v>80</v>
      </c>
      <c r="J7" s="12">
        <v>60</v>
      </c>
      <c r="K7" s="13">
        <v>3</v>
      </c>
      <c r="L7" s="12">
        <v>79</v>
      </c>
      <c r="M7" s="10">
        <v>5</v>
      </c>
      <c r="N7" s="12">
        <v>96</v>
      </c>
      <c r="O7" s="13">
        <v>3</v>
      </c>
      <c r="P7" s="12">
        <v>139</v>
      </c>
      <c r="Q7" s="10">
        <v>3.13</v>
      </c>
      <c r="R7" s="79"/>
    </row>
    <row r="8" spans="1:18" x14ac:dyDescent="0.25">
      <c r="A8" s="24" t="s">
        <v>179</v>
      </c>
      <c r="B8" s="12">
        <v>5</v>
      </c>
      <c r="C8" s="37" t="s">
        <v>80</v>
      </c>
      <c r="D8" s="12">
        <v>5</v>
      </c>
      <c r="E8" s="15" t="s">
        <v>80</v>
      </c>
      <c r="F8" s="12">
        <v>4</v>
      </c>
      <c r="G8" s="37" t="s">
        <v>80</v>
      </c>
      <c r="H8" s="12">
        <v>5</v>
      </c>
      <c r="I8" s="15" t="s">
        <v>80</v>
      </c>
      <c r="J8" s="12">
        <v>28</v>
      </c>
      <c r="K8" s="14" t="s">
        <v>80</v>
      </c>
      <c r="L8" s="12">
        <v>39</v>
      </c>
      <c r="M8" s="15" t="s">
        <v>80</v>
      </c>
      <c r="N8" s="12">
        <v>37</v>
      </c>
      <c r="O8" s="14" t="s">
        <v>80</v>
      </c>
      <c r="P8" s="12">
        <v>49</v>
      </c>
      <c r="Q8" s="15" t="s">
        <v>80</v>
      </c>
      <c r="R8" s="79"/>
    </row>
    <row r="9" spans="1:18" x14ac:dyDescent="0.25">
      <c r="A9" s="53" t="s">
        <v>13</v>
      </c>
      <c r="B9" s="53">
        <v>19</v>
      </c>
      <c r="C9" s="20" t="s">
        <v>80</v>
      </c>
      <c r="D9" s="53">
        <v>24</v>
      </c>
      <c r="E9" s="55" t="s">
        <v>80</v>
      </c>
      <c r="F9" s="53">
        <v>26</v>
      </c>
      <c r="G9" s="5" t="s">
        <v>80</v>
      </c>
      <c r="H9" s="53">
        <v>46</v>
      </c>
      <c r="I9" s="55" t="s">
        <v>80</v>
      </c>
      <c r="J9" s="53">
        <v>88</v>
      </c>
      <c r="K9" s="53">
        <v>3</v>
      </c>
      <c r="L9" s="53">
        <v>118</v>
      </c>
      <c r="M9" s="59">
        <v>3.41</v>
      </c>
      <c r="N9" s="53">
        <v>133</v>
      </c>
      <c r="O9" s="53">
        <v>3</v>
      </c>
      <c r="P9" s="53">
        <v>188</v>
      </c>
      <c r="Q9" s="59">
        <v>2.2599999999999998</v>
      </c>
      <c r="R9" s="79"/>
    </row>
    <row r="10" spans="1:18" x14ac:dyDescent="0.25">
      <c r="A10" s="217" t="s">
        <v>68</v>
      </c>
      <c r="B10" s="2"/>
      <c r="C10" s="2"/>
      <c r="D10" s="2"/>
      <c r="E10" s="3"/>
      <c r="F10" s="2"/>
      <c r="G10" s="2"/>
      <c r="H10" s="79"/>
      <c r="I10" s="81"/>
      <c r="J10" s="79"/>
      <c r="K10" s="79"/>
      <c r="L10" s="79"/>
      <c r="M10" s="81"/>
      <c r="N10" s="79"/>
      <c r="O10" s="79"/>
      <c r="P10" s="79"/>
      <c r="Q10" s="81"/>
      <c r="R10" s="79"/>
    </row>
    <row r="11" spans="1:18" x14ac:dyDescent="0.25">
      <c r="A11" s="217" t="s">
        <v>264</v>
      </c>
      <c r="B11" s="2"/>
      <c r="C11" s="2"/>
      <c r="D11" s="2"/>
      <c r="E11" s="3"/>
      <c r="F11" s="2"/>
      <c r="G11" s="2"/>
      <c r="H11" s="79"/>
      <c r="I11" s="81"/>
      <c r="J11" s="79"/>
      <c r="K11" s="79"/>
      <c r="L11" s="79"/>
      <c r="M11" s="81"/>
      <c r="N11" s="79"/>
      <c r="O11" s="79"/>
      <c r="P11" s="79"/>
      <c r="Q11" s="81"/>
      <c r="R11" s="79"/>
    </row>
    <row r="12" spans="1:18" x14ac:dyDescent="0.25">
      <c r="A12" s="80"/>
      <c r="B12" s="79"/>
      <c r="C12" s="79"/>
      <c r="D12" s="79"/>
      <c r="E12" s="81"/>
      <c r="F12" s="79"/>
      <c r="G12" s="79"/>
      <c r="H12" s="79"/>
      <c r="I12" s="81"/>
      <c r="J12" s="79"/>
      <c r="K12" s="79"/>
      <c r="L12" s="79"/>
      <c r="M12" s="81"/>
      <c r="N12" s="79"/>
      <c r="O12" s="79"/>
      <c r="P12" s="79"/>
      <c r="Q12" s="81"/>
      <c r="R12" s="79"/>
    </row>
    <row r="13" spans="1:18" x14ac:dyDescent="0.25">
      <c r="A13" s="80"/>
      <c r="B13" s="79"/>
      <c r="C13" s="79"/>
      <c r="D13" s="79"/>
      <c r="E13" s="81"/>
      <c r="F13" s="79"/>
      <c r="G13" s="79"/>
      <c r="H13" s="79"/>
      <c r="I13" s="81"/>
      <c r="J13" s="79"/>
      <c r="K13" s="79"/>
      <c r="L13" s="79"/>
      <c r="M13" s="81"/>
      <c r="N13" s="79"/>
      <c r="O13" s="79"/>
      <c r="P13" s="79"/>
      <c r="Q13" s="81"/>
      <c r="R13" s="79"/>
    </row>
  </sheetData>
  <mergeCells count="6">
    <mergeCell ref="A4:A6"/>
    <mergeCell ref="B4:Q4"/>
    <mergeCell ref="B5:E5"/>
    <mergeCell ref="F5:I5"/>
    <mergeCell ref="J5:M5"/>
    <mergeCell ref="N5:Q5"/>
  </mergeCells>
  <pageMargins left="0.70866141732283472" right="0.70866141732283472" top="0.74803149606299213" bottom="0.74803149606299213" header="0.31496062992125984" footer="0.31496062992125984"/>
  <pageSetup paperSize="9" scale="7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18"/>
  <sheetViews>
    <sheetView workbookViewId="0">
      <selection activeCell="A17" sqref="A17"/>
    </sheetView>
  </sheetViews>
  <sheetFormatPr defaultRowHeight="15" x14ac:dyDescent="0.25"/>
  <cols>
    <col min="1" max="16384" width="9.140625" style="46"/>
  </cols>
  <sheetData>
    <row r="1" spans="1:19" x14ac:dyDescent="0.25">
      <c r="A1" s="80"/>
      <c r="B1" s="79"/>
      <c r="C1" s="79"/>
      <c r="D1" s="79"/>
      <c r="E1" s="81"/>
      <c r="F1" s="79"/>
      <c r="G1" s="79"/>
      <c r="H1" s="79"/>
      <c r="I1" s="81"/>
      <c r="J1" s="79"/>
      <c r="K1" s="79"/>
      <c r="L1" s="79"/>
      <c r="M1" s="81"/>
      <c r="N1" s="79"/>
      <c r="O1" s="79"/>
      <c r="P1" s="79"/>
      <c r="Q1" s="81"/>
      <c r="R1" s="79"/>
      <c r="S1" s="79"/>
    </row>
    <row r="2" spans="1:19" x14ac:dyDescent="0.25">
      <c r="A2" s="49" t="s">
        <v>293</v>
      </c>
      <c r="B2" s="49"/>
      <c r="C2" s="49"/>
      <c r="D2" s="49"/>
      <c r="E2" s="49"/>
      <c r="F2" s="49"/>
      <c r="G2" s="69"/>
      <c r="H2" s="28"/>
      <c r="I2" s="28"/>
      <c r="J2" s="28"/>
      <c r="K2" s="28"/>
      <c r="L2" s="28"/>
      <c r="M2" s="28"/>
      <c r="N2" s="28"/>
      <c r="O2" s="28"/>
      <c r="P2" s="28"/>
      <c r="Q2" s="81"/>
      <c r="R2" s="79"/>
      <c r="S2" s="79"/>
    </row>
    <row r="3" spans="1:19" x14ac:dyDescent="0.25">
      <c r="A3" s="206" t="s">
        <v>275</v>
      </c>
      <c r="B3" s="82"/>
      <c r="C3" s="82"/>
      <c r="D3" s="82"/>
      <c r="E3" s="83"/>
      <c r="F3" s="82"/>
      <c r="G3" s="82"/>
      <c r="H3" s="82"/>
      <c r="I3" s="83"/>
      <c r="J3" s="82"/>
      <c r="K3" s="82"/>
      <c r="L3" s="82"/>
      <c r="M3" s="83"/>
      <c r="N3" s="82"/>
      <c r="O3" s="82"/>
      <c r="P3" s="82"/>
      <c r="Q3" s="83"/>
      <c r="R3" s="79"/>
      <c r="S3" s="79"/>
    </row>
    <row r="4" spans="1:19" x14ac:dyDescent="0.25">
      <c r="A4" s="357" t="s">
        <v>1</v>
      </c>
      <c r="B4" s="352" t="s">
        <v>56</v>
      </c>
      <c r="C4" s="353"/>
      <c r="D4" s="353"/>
      <c r="E4" s="353"/>
      <c r="F4" s="353"/>
      <c r="G4" s="353"/>
      <c r="H4" s="353"/>
      <c r="I4" s="353"/>
      <c r="J4" s="353"/>
      <c r="K4" s="353"/>
      <c r="L4" s="353"/>
      <c r="M4" s="353"/>
      <c r="N4" s="353"/>
      <c r="O4" s="353"/>
      <c r="P4" s="353"/>
      <c r="Q4" s="353"/>
      <c r="R4" s="79"/>
      <c r="S4" s="79"/>
    </row>
    <row r="5" spans="1:19" x14ac:dyDescent="0.25">
      <c r="A5" s="358"/>
      <c r="B5" s="355" t="s">
        <v>65</v>
      </c>
      <c r="C5" s="355"/>
      <c r="D5" s="355"/>
      <c r="E5" s="355"/>
      <c r="F5" s="353" t="s">
        <v>66</v>
      </c>
      <c r="G5" s="353"/>
      <c r="H5" s="353"/>
      <c r="I5" s="353"/>
      <c r="J5" s="355" t="s">
        <v>67</v>
      </c>
      <c r="K5" s="355"/>
      <c r="L5" s="355"/>
      <c r="M5" s="355"/>
      <c r="N5" s="353" t="s">
        <v>13</v>
      </c>
      <c r="O5" s="353"/>
      <c r="P5" s="353"/>
      <c r="Q5" s="353"/>
      <c r="R5" s="79"/>
      <c r="S5" s="79"/>
    </row>
    <row r="6" spans="1:19" ht="27" x14ac:dyDescent="0.25">
      <c r="A6" s="359"/>
      <c r="B6" s="104" t="s">
        <v>3</v>
      </c>
      <c r="C6" s="104" t="s">
        <v>4</v>
      </c>
      <c r="D6" s="104" t="s">
        <v>5</v>
      </c>
      <c r="E6" s="11" t="s">
        <v>184</v>
      </c>
      <c r="F6" s="104" t="s">
        <v>3</v>
      </c>
      <c r="G6" s="104" t="s">
        <v>4</v>
      </c>
      <c r="H6" s="104" t="s">
        <v>5</v>
      </c>
      <c r="I6" s="11" t="s">
        <v>184</v>
      </c>
      <c r="J6" s="104" t="s">
        <v>3</v>
      </c>
      <c r="K6" s="104" t="s">
        <v>4</v>
      </c>
      <c r="L6" s="104" t="s">
        <v>5</v>
      </c>
      <c r="M6" s="11" t="s">
        <v>184</v>
      </c>
      <c r="N6" s="104" t="s">
        <v>3</v>
      </c>
      <c r="O6" s="104" t="s">
        <v>4</v>
      </c>
      <c r="P6" s="104" t="s">
        <v>5</v>
      </c>
      <c r="Q6" s="11" t="s">
        <v>184</v>
      </c>
      <c r="R6" s="79"/>
      <c r="S6" s="79"/>
    </row>
    <row r="7" spans="1:19" x14ac:dyDescent="0.25">
      <c r="A7" s="207" t="s">
        <v>178</v>
      </c>
      <c r="B7" s="215">
        <v>30</v>
      </c>
      <c r="C7" s="156">
        <v>5</v>
      </c>
      <c r="D7" s="215">
        <v>36</v>
      </c>
      <c r="E7" s="58">
        <v>16.670000000000002</v>
      </c>
      <c r="F7" s="215">
        <v>24</v>
      </c>
      <c r="G7" s="156" t="s">
        <v>80</v>
      </c>
      <c r="H7" s="215">
        <v>38</v>
      </c>
      <c r="I7" s="58" t="s">
        <v>80</v>
      </c>
      <c r="J7" s="215">
        <v>34</v>
      </c>
      <c r="K7" s="156">
        <v>4</v>
      </c>
      <c r="L7" s="215">
        <v>57</v>
      </c>
      <c r="M7" s="58">
        <v>11.76</v>
      </c>
      <c r="N7" s="215">
        <v>88</v>
      </c>
      <c r="O7" s="7">
        <v>9</v>
      </c>
      <c r="P7" s="215">
        <v>131</v>
      </c>
      <c r="Q7" s="216">
        <v>10.23</v>
      </c>
      <c r="R7" s="79"/>
      <c r="S7" s="79"/>
    </row>
    <row r="8" spans="1:19" x14ac:dyDescent="0.25">
      <c r="A8" s="207" t="s">
        <v>179</v>
      </c>
      <c r="B8" s="215">
        <v>2</v>
      </c>
      <c r="C8" s="156" t="s">
        <v>80</v>
      </c>
      <c r="D8" s="215">
        <v>2</v>
      </c>
      <c r="E8" s="156" t="s">
        <v>80</v>
      </c>
      <c r="F8" s="215">
        <v>3</v>
      </c>
      <c r="G8" s="156">
        <v>1</v>
      </c>
      <c r="H8" s="215">
        <v>4</v>
      </c>
      <c r="I8" s="58">
        <v>33.33</v>
      </c>
      <c r="J8" s="215">
        <v>15</v>
      </c>
      <c r="K8" s="156">
        <v>2</v>
      </c>
      <c r="L8" s="215">
        <v>18</v>
      </c>
      <c r="M8" s="58">
        <v>13.33</v>
      </c>
      <c r="N8" s="215">
        <v>20</v>
      </c>
      <c r="O8" s="156">
        <v>3</v>
      </c>
      <c r="P8" s="215">
        <v>24</v>
      </c>
      <c r="Q8" s="58">
        <v>15</v>
      </c>
      <c r="R8" s="79"/>
      <c r="S8" s="79"/>
    </row>
    <row r="9" spans="1:19" x14ac:dyDescent="0.25">
      <c r="A9" s="53" t="s">
        <v>13</v>
      </c>
      <c r="B9" s="53">
        <v>32</v>
      </c>
      <c r="C9" s="5">
        <v>5</v>
      </c>
      <c r="D9" s="53">
        <v>38</v>
      </c>
      <c r="E9" s="55">
        <v>15.63</v>
      </c>
      <c r="F9" s="53">
        <v>27</v>
      </c>
      <c r="G9" s="5">
        <v>1</v>
      </c>
      <c r="H9" s="53">
        <v>42</v>
      </c>
      <c r="I9" s="55">
        <v>3.7</v>
      </c>
      <c r="J9" s="53">
        <v>49</v>
      </c>
      <c r="K9" s="5">
        <v>6</v>
      </c>
      <c r="L9" s="53">
        <v>75</v>
      </c>
      <c r="M9" s="55">
        <v>12.24</v>
      </c>
      <c r="N9" s="53">
        <v>108</v>
      </c>
      <c r="O9" s="53">
        <v>12</v>
      </c>
      <c r="P9" s="53">
        <v>155</v>
      </c>
      <c r="Q9" s="59">
        <v>11.11</v>
      </c>
      <c r="R9" s="79"/>
      <c r="S9" s="79"/>
    </row>
    <row r="10" spans="1:19" x14ac:dyDescent="0.25">
      <c r="A10" s="218" t="s">
        <v>68</v>
      </c>
      <c r="B10" s="2"/>
      <c r="C10" s="2"/>
      <c r="D10" s="2"/>
      <c r="E10" s="3"/>
      <c r="F10" s="2"/>
      <c r="G10" s="2"/>
      <c r="H10" s="79"/>
      <c r="I10" s="81"/>
      <c r="J10" s="79"/>
      <c r="K10" s="79"/>
      <c r="L10" s="79"/>
      <c r="M10" s="81"/>
      <c r="N10" s="79"/>
      <c r="O10" s="79"/>
      <c r="P10" s="79"/>
      <c r="Q10" s="81"/>
      <c r="R10" s="79"/>
      <c r="S10" s="79"/>
    </row>
    <row r="11" spans="1:19" x14ac:dyDescent="0.25">
      <c r="A11" s="217" t="s">
        <v>264</v>
      </c>
      <c r="B11" s="2"/>
      <c r="C11" s="2"/>
      <c r="D11" s="2"/>
      <c r="E11" s="3"/>
      <c r="F11" s="2"/>
      <c r="G11" s="2"/>
      <c r="H11" s="79"/>
      <c r="I11" s="81"/>
      <c r="J11" s="79"/>
      <c r="K11" s="79"/>
      <c r="L11" s="79"/>
      <c r="M11" s="81"/>
      <c r="N11" s="79"/>
      <c r="O11" s="79"/>
      <c r="P11" s="79"/>
      <c r="Q11" s="81"/>
      <c r="R11" s="79"/>
      <c r="S11" s="79"/>
    </row>
    <row r="12" spans="1:19" x14ac:dyDescent="0.25">
      <c r="A12" s="80"/>
      <c r="B12" s="79"/>
      <c r="C12" s="79"/>
      <c r="D12" s="79"/>
      <c r="E12" s="81"/>
      <c r="F12" s="79"/>
      <c r="G12" s="79"/>
      <c r="H12" s="79"/>
      <c r="I12" s="81"/>
      <c r="J12" s="79"/>
      <c r="K12" s="79"/>
      <c r="L12" s="79"/>
      <c r="M12" s="81"/>
      <c r="N12" s="79"/>
      <c r="O12" s="79"/>
      <c r="P12" s="79"/>
      <c r="Q12" s="81"/>
      <c r="R12" s="79"/>
      <c r="S12" s="79"/>
    </row>
    <row r="13" spans="1:19" x14ac:dyDescent="0.25">
      <c r="A13" s="80"/>
      <c r="B13" s="79"/>
      <c r="C13" s="79"/>
      <c r="D13" s="79"/>
      <c r="E13" s="81"/>
      <c r="F13" s="79"/>
      <c r="G13" s="79"/>
      <c r="H13" s="79"/>
      <c r="I13" s="81"/>
      <c r="J13" s="79"/>
      <c r="K13" s="79"/>
      <c r="L13" s="79"/>
      <c r="M13" s="81"/>
      <c r="N13" s="79"/>
      <c r="O13" s="79"/>
      <c r="P13" s="79"/>
      <c r="Q13" s="81"/>
      <c r="R13" s="79"/>
      <c r="S13" s="79"/>
    </row>
    <row r="14" spans="1:19" x14ac:dyDescent="0.25">
      <c r="A14" s="9"/>
      <c r="B14" s="2"/>
      <c r="C14" s="2"/>
      <c r="D14" s="2"/>
      <c r="E14" s="3"/>
      <c r="F14" s="2"/>
      <c r="G14" s="2"/>
      <c r="H14" s="79"/>
      <c r="I14" s="81"/>
      <c r="J14" s="79"/>
      <c r="K14" s="79"/>
      <c r="L14" s="79"/>
      <c r="M14" s="81"/>
      <c r="N14" s="79"/>
      <c r="O14" s="79"/>
      <c r="P14" s="79"/>
      <c r="Q14" s="81"/>
      <c r="R14" s="79"/>
      <c r="S14" s="79"/>
    </row>
    <row r="15" spans="1:19" x14ac:dyDescent="0.25">
      <c r="A15" s="80"/>
      <c r="B15" s="79"/>
      <c r="C15" s="79"/>
      <c r="D15" s="79"/>
      <c r="E15" s="81"/>
      <c r="F15" s="79"/>
      <c r="G15" s="79"/>
      <c r="H15" s="79"/>
      <c r="I15" s="81"/>
      <c r="J15" s="79"/>
      <c r="K15" s="79"/>
      <c r="L15" s="79"/>
      <c r="M15" s="81"/>
      <c r="N15" s="79"/>
      <c r="O15" s="79"/>
      <c r="P15" s="79"/>
      <c r="Q15" s="81"/>
      <c r="R15" s="79"/>
      <c r="S15" s="79"/>
    </row>
    <row r="16" spans="1:19" x14ac:dyDescent="0.25">
      <c r="A16" s="80"/>
      <c r="B16" s="79"/>
      <c r="C16" s="79"/>
      <c r="D16" s="79"/>
      <c r="E16" s="81"/>
      <c r="F16" s="79"/>
      <c r="G16" s="79"/>
      <c r="H16" s="79"/>
      <c r="I16" s="81"/>
      <c r="J16" s="79"/>
      <c r="K16" s="79"/>
      <c r="L16" s="79"/>
      <c r="M16" s="81"/>
      <c r="N16" s="79"/>
      <c r="O16" s="79"/>
      <c r="P16" s="79"/>
      <c r="Q16" s="81"/>
      <c r="R16" s="79"/>
      <c r="S16" s="79"/>
    </row>
    <row r="17" spans="1:19" x14ac:dyDescent="0.25">
      <c r="A17" s="80"/>
      <c r="B17" s="79"/>
      <c r="C17" s="79"/>
      <c r="D17" s="79"/>
      <c r="E17" s="81"/>
      <c r="F17" s="79"/>
      <c r="G17" s="79"/>
      <c r="H17" s="79"/>
      <c r="I17" s="81"/>
      <c r="J17" s="79"/>
      <c r="K17" s="79"/>
      <c r="L17" s="79"/>
      <c r="M17" s="81"/>
      <c r="N17" s="79"/>
      <c r="O17" s="79"/>
      <c r="P17" s="79"/>
      <c r="Q17" s="81"/>
      <c r="R17" s="79"/>
      <c r="S17" s="79"/>
    </row>
    <row r="18" spans="1:19" x14ac:dyDescent="0.25">
      <c r="A18" s="80"/>
      <c r="B18" s="79"/>
      <c r="C18" s="79"/>
      <c r="D18" s="79"/>
      <c r="E18" s="81"/>
      <c r="F18" s="79"/>
      <c r="G18" s="79"/>
      <c r="H18" s="79"/>
      <c r="I18" s="81"/>
      <c r="J18" s="79"/>
      <c r="K18" s="79"/>
      <c r="L18" s="79"/>
      <c r="M18" s="81"/>
      <c r="N18" s="79"/>
      <c r="O18" s="79"/>
      <c r="P18" s="79"/>
      <c r="Q18" s="81"/>
      <c r="R18" s="79"/>
      <c r="S18" s="79"/>
    </row>
  </sheetData>
  <mergeCells count="6">
    <mergeCell ref="A4:A6"/>
    <mergeCell ref="B4:Q4"/>
    <mergeCell ref="B5:E5"/>
    <mergeCell ref="F5:I5"/>
    <mergeCell ref="J5:M5"/>
    <mergeCell ref="N5:Q5"/>
  </mergeCell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2"/>
  <sheetViews>
    <sheetView workbookViewId="0">
      <selection activeCell="G17" sqref="G17"/>
    </sheetView>
  </sheetViews>
  <sheetFormatPr defaultRowHeight="15" x14ac:dyDescent="0.25"/>
  <cols>
    <col min="1" max="1" width="9.140625" style="46"/>
    <col min="2" max="2" width="10.140625" style="46" customWidth="1"/>
    <col min="3" max="16384" width="9.140625" style="46"/>
  </cols>
  <sheetData>
    <row r="2" spans="2:9" ht="15" customHeight="1" x14ac:dyDescent="0.25">
      <c r="B2" s="285" t="s">
        <v>288</v>
      </c>
      <c r="C2" s="286"/>
      <c r="D2" s="286"/>
      <c r="E2" s="286"/>
      <c r="F2" s="286"/>
      <c r="G2" s="286"/>
      <c r="H2" s="286"/>
      <c r="I2" s="286"/>
    </row>
    <row r="3" spans="2:9" ht="15" customHeight="1" x14ac:dyDescent="0.25">
      <c r="B3" s="287" t="s">
        <v>263</v>
      </c>
      <c r="C3" s="288"/>
      <c r="D3" s="288"/>
      <c r="E3" s="288"/>
      <c r="F3" s="288"/>
      <c r="G3" s="109"/>
      <c r="H3" s="109"/>
      <c r="I3" s="109"/>
    </row>
    <row r="4" spans="2:9" ht="15" customHeight="1" x14ac:dyDescent="0.25">
      <c r="B4" s="293" t="s">
        <v>1</v>
      </c>
      <c r="C4" s="290">
        <v>2017</v>
      </c>
      <c r="D4" s="290">
        <v>2017</v>
      </c>
      <c r="E4" s="291">
        <v>2016</v>
      </c>
      <c r="F4" s="291">
        <v>2016</v>
      </c>
    </row>
    <row r="5" spans="2:9" ht="15" customHeight="1" x14ac:dyDescent="0.25">
      <c r="B5" s="294"/>
      <c r="C5" s="290" t="s">
        <v>9</v>
      </c>
      <c r="D5" s="290" t="s">
        <v>10</v>
      </c>
      <c r="E5" s="291" t="s">
        <v>9</v>
      </c>
      <c r="F5" s="291" t="s">
        <v>10</v>
      </c>
    </row>
    <row r="6" spans="2:9" ht="27" x14ac:dyDescent="0.25">
      <c r="B6" s="295"/>
      <c r="C6" s="110" t="s">
        <v>138</v>
      </c>
      <c r="D6" s="110" t="s">
        <v>12</v>
      </c>
      <c r="E6" s="110" t="s">
        <v>138</v>
      </c>
      <c r="F6" s="110" t="s">
        <v>12</v>
      </c>
    </row>
    <row r="7" spans="2:9" ht="15" customHeight="1" x14ac:dyDescent="0.25">
      <c r="B7" s="157" t="s">
        <v>178</v>
      </c>
      <c r="C7" s="62">
        <v>2.0699999999999998</v>
      </c>
      <c r="D7" s="158">
        <v>1.47</v>
      </c>
      <c r="E7" s="65">
        <v>1.63</v>
      </c>
      <c r="F7" s="66">
        <v>1.1499999999999999</v>
      </c>
    </row>
    <row r="8" spans="2:9" ht="15" customHeight="1" x14ac:dyDescent="0.25">
      <c r="B8" s="157" t="s">
        <v>179</v>
      </c>
      <c r="C8" s="62">
        <v>1.94</v>
      </c>
      <c r="D8" s="158">
        <v>1.42</v>
      </c>
      <c r="E8" s="65">
        <v>1.05</v>
      </c>
      <c r="F8" s="66">
        <v>0.74</v>
      </c>
    </row>
    <row r="9" spans="2:9" ht="15" customHeight="1" x14ac:dyDescent="0.25">
      <c r="B9" s="60" t="s">
        <v>180</v>
      </c>
      <c r="C9" s="61">
        <v>2.0299999999999998</v>
      </c>
      <c r="D9" s="61">
        <v>1.45</v>
      </c>
      <c r="E9" s="61">
        <v>1.47</v>
      </c>
      <c r="F9" s="61">
        <v>1.04</v>
      </c>
    </row>
    <row r="10" spans="2:9" x14ac:dyDescent="0.25">
      <c r="B10" s="60" t="s">
        <v>7</v>
      </c>
      <c r="C10" s="61">
        <v>1.9310250210080431</v>
      </c>
      <c r="D10" s="61">
        <v>1.3505085396277106</v>
      </c>
      <c r="E10" s="61">
        <v>1.8675586349699358</v>
      </c>
      <c r="F10" s="61">
        <v>1.3004143263433918</v>
      </c>
    </row>
    <row r="11" spans="2:9" x14ac:dyDescent="0.25">
      <c r="B11" s="159" t="s">
        <v>261</v>
      </c>
      <c r="C11" s="109"/>
      <c r="D11" s="109"/>
      <c r="E11" s="109"/>
      <c r="F11" s="109"/>
    </row>
    <row r="12" spans="2:9" x14ac:dyDescent="0.25">
      <c r="B12" s="159" t="s">
        <v>14</v>
      </c>
      <c r="C12" s="109"/>
      <c r="D12" s="109"/>
      <c r="E12" s="109"/>
      <c r="F12" s="109"/>
    </row>
  </sheetData>
  <mergeCells count="5">
    <mergeCell ref="B3:F3"/>
    <mergeCell ref="B4:B6"/>
    <mergeCell ref="C4:D5"/>
    <mergeCell ref="E4:F5"/>
    <mergeCell ref="B2:I2"/>
  </mergeCells>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3:L22"/>
  <sheetViews>
    <sheetView workbookViewId="0">
      <selection activeCell="J22" sqref="J22"/>
    </sheetView>
  </sheetViews>
  <sheetFormatPr defaultRowHeight="15" x14ac:dyDescent="0.25"/>
  <cols>
    <col min="1" max="1" width="16.7109375" style="46" customWidth="1"/>
    <col min="2" max="2" width="7.140625" style="46" customWidth="1"/>
    <col min="3" max="3" width="4.28515625" style="46" customWidth="1"/>
    <col min="4" max="4" width="6.7109375" style="46" customWidth="1"/>
    <col min="5" max="5" width="4.42578125" style="46" customWidth="1"/>
    <col min="6" max="6" width="5.85546875" style="46" customWidth="1"/>
    <col min="7" max="7" width="4.28515625" style="46" customWidth="1"/>
    <col min="8" max="8" width="5.5703125" style="46" customWidth="1"/>
    <col min="9" max="9" width="4.42578125" style="46" customWidth="1"/>
    <col min="10" max="10" width="7.42578125" style="46" customWidth="1"/>
    <col min="11" max="11" width="6.5703125" style="46" customWidth="1"/>
    <col min="12" max="12" width="6.85546875" style="46" customWidth="1"/>
    <col min="13" max="16384" width="9.140625" style="46"/>
  </cols>
  <sheetData>
    <row r="3" spans="1:12" x14ac:dyDescent="0.25">
      <c r="A3" s="47" t="s">
        <v>276</v>
      </c>
    </row>
    <row r="4" spans="1:12" ht="15.75" thickBot="1" x14ac:dyDescent="0.3">
      <c r="A4" s="367" t="s">
        <v>125</v>
      </c>
      <c r="B4" s="367"/>
      <c r="C4" s="367"/>
      <c r="D4" s="367"/>
      <c r="E4" s="367"/>
    </row>
    <row r="5" spans="1:12" ht="15" customHeight="1" x14ac:dyDescent="0.25">
      <c r="A5" s="360" t="s">
        <v>126</v>
      </c>
      <c r="B5" s="363">
        <v>2017</v>
      </c>
      <c r="C5" s="363"/>
      <c r="D5" s="363"/>
      <c r="E5" s="363"/>
      <c r="F5" s="363"/>
      <c r="G5" s="363"/>
      <c r="H5" s="363"/>
      <c r="I5" s="363"/>
      <c r="J5" s="365" t="s">
        <v>127</v>
      </c>
      <c r="K5" s="365"/>
      <c r="L5" s="365"/>
    </row>
    <row r="6" spans="1:12" ht="15.75" thickBot="1" x14ac:dyDescent="0.3">
      <c r="A6" s="361"/>
      <c r="B6" s="364"/>
      <c r="C6" s="364"/>
      <c r="D6" s="364"/>
      <c r="E6" s="364"/>
      <c r="F6" s="364"/>
      <c r="G6" s="364"/>
      <c r="H6" s="364"/>
      <c r="I6" s="364"/>
      <c r="J6" s="366" t="s">
        <v>128</v>
      </c>
      <c r="K6" s="366"/>
      <c r="L6" s="366"/>
    </row>
    <row r="7" spans="1:12" ht="27.75" thickBot="1" x14ac:dyDescent="0.3">
      <c r="A7" s="362"/>
      <c r="B7" s="278" t="s">
        <v>129</v>
      </c>
      <c r="C7" s="279" t="s">
        <v>103</v>
      </c>
      <c r="D7" s="278" t="s">
        <v>3</v>
      </c>
      <c r="E7" s="279" t="s">
        <v>103</v>
      </c>
      <c r="F7" s="278" t="s">
        <v>4</v>
      </c>
      <c r="G7" s="279" t="s">
        <v>103</v>
      </c>
      <c r="H7" s="278" t="s">
        <v>5</v>
      </c>
      <c r="I7" s="279" t="s">
        <v>103</v>
      </c>
      <c r="J7" s="278" t="s">
        <v>3</v>
      </c>
      <c r="K7" s="278" t="s">
        <v>4</v>
      </c>
      <c r="L7" s="278" t="s">
        <v>5</v>
      </c>
    </row>
    <row r="8" spans="1:12" ht="15.75" thickBot="1" x14ac:dyDescent="0.3">
      <c r="A8" s="219" t="s">
        <v>130</v>
      </c>
      <c r="B8" s="220">
        <v>4</v>
      </c>
      <c r="C8" s="221">
        <v>4.3478260869565215</v>
      </c>
      <c r="D8" s="222">
        <v>1246</v>
      </c>
      <c r="E8" s="223">
        <v>52.774248199915284</v>
      </c>
      <c r="F8" s="224">
        <v>18</v>
      </c>
      <c r="G8" s="221">
        <v>37.5</v>
      </c>
      <c r="H8" s="225">
        <v>1636</v>
      </c>
      <c r="I8" s="223">
        <v>50.214855739717621</v>
      </c>
      <c r="J8" s="221">
        <v>2.2988505747126453</v>
      </c>
      <c r="K8" s="226">
        <v>63.636363636363654</v>
      </c>
      <c r="L8" s="221">
        <v>-1.6235718580877858</v>
      </c>
    </row>
    <row r="9" spans="1:12" ht="15.75" thickBot="1" x14ac:dyDescent="0.3">
      <c r="A9" s="219" t="s">
        <v>131</v>
      </c>
      <c r="B9" s="220">
        <v>5</v>
      </c>
      <c r="C9" s="221">
        <v>5.4347826086956523</v>
      </c>
      <c r="D9" s="222">
        <v>167</v>
      </c>
      <c r="E9" s="223">
        <v>7.0732740364252438</v>
      </c>
      <c r="F9" s="224">
        <v>7</v>
      </c>
      <c r="G9" s="221">
        <v>14.583333333333334</v>
      </c>
      <c r="H9" s="225">
        <v>239</v>
      </c>
      <c r="I9" s="223">
        <v>7.3357888275015339</v>
      </c>
      <c r="J9" s="221">
        <v>-6.1797752808988804</v>
      </c>
      <c r="K9" s="226">
        <v>133.33333333333334</v>
      </c>
      <c r="L9" s="221">
        <v>-1.6460905349794217</v>
      </c>
    </row>
    <row r="10" spans="1:12" ht="15.75" thickBot="1" x14ac:dyDescent="0.3">
      <c r="A10" s="219" t="s">
        <v>132</v>
      </c>
      <c r="B10" s="220">
        <v>26</v>
      </c>
      <c r="C10" s="221">
        <v>28.260869565217391</v>
      </c>
      <c r="D10" s="222">
        <v>519</v>
      </c>
      <c r="E10" s="223">
        <v>21.98221092757306</v>
      </c>
      <c r="F10" s="224">
        <v>7</v>
      </c>
      <c r="G10" s="221">
        <v>14.583333333333334</v>
      </c>
      <c r="H10" s="225">
        <v>765</v>
      </c>
      <c r="I10" s="223">
        <v>23.480662983425415</v>
      </c>
      <c r="J10" s="221">
        <v>-0.57471264367816843</v>
      </c>
      <c r="K10" s="226">
        <v>-22.222222222222214</v>
      </c>
      <c r="L10" s="221">
        <v>0.26212319790302274</v>
      </c>
    </row>
    <row r="11" spans="1:12" ht="15.75" thickBot="1" x14ac:dyDescent="0.3">
      <c r="A11" s="227" t="s">
        <v>133</v>
      </c>
      <c r="B11" s="228">
        <v>35</v>
      </c>
      <c r="C11" s="221">
        <v>38.04347826086957</v>
      </c>
      <c r="D11" s="229">
        <v>1932</v>
      </c>
      <c r="E11" s="230">
        <v>81.829733163913602</v>
      </c>
      <c r="F11" s="231">
        <v>32</v>
      </c>
      <c r="G11" s="232">
        <v>66.666666666666657</v>
      </c>
      <c r="H11" s="233">
        <v>2640</v>
      </c>
      <c r="I11" s="230">
        <v>81.03130755064457</v>
      </c>
      <c r="J11" s="232">
        <v>0.72992700729928117</v>
      </c>
      <c r="K11" s="234">
        <v>39.130434782608688</v>
      </c>
      <c r="L11" s="232">
        <v>-1.0865492693892804</v>
      </c>
    </row>
    <row r="12" spans="1:12" ht="15.75" thickBot="1" x14ac:dyDescent="0.3">
      <c r="A12" s="219" t="s">
        <v>134</v>
      </c>
      <c r="B12" s="220">
        <v>40</v>
      </c>
      <c r="C12" s="221">
        <v>43.478260869565219</v>
      </c>
      <c r="D12" s="222">
        <v>389</v>
      </c>
      <c r="E12" s="223">
        <v>16.476069462092333</v>
      </c>
      <c r="F12" s="224">
        <v>16</v>
      </c>
      <c r="G12" s="221">
        <v>33.333333333333329</v>
      </c>
      <c r="H12" s="225">
        <v>563</v>
      </c>
      <c r="I12" s="223">
        <v>17.280540208717003</v>
      </c>
      <c r="J12" s="221">
        <v>-2.0151133501259437</v>
      </c>
      <c r="K12" s="226">
        <v>45.454545454545467</v>
      </c>
      <c r="L12" s="221">
        <v>-1.0544815465729442</v>
      </c>
    </row>
    <row r="13" spans="1:12" ht="15.75" thickBot="1" x14ac:dyDescent="0.3">
      <c r="A13" s="219" t="s">
        <v>135</v>
      </c>
      <c r="B13" s="220">
        <v>17</v>
      </c>
      <c r="C13" s="221">
        <v>18.478260869565215</v>
      </c>
      <c r="D13" s="222">
        <v>40</v>
      </c>
      <c r="E13" s="223">
        <v>1.6941973739940701</v>
      </c>
      <c r="F13" s="224" t="s">
        <v>80</v>
      </c>
      <c r="G13" s="221" t="s">
        <v>80</v>
      </c>
      <c r="H13" s="225">
        <v>55</v>
      </c>
      <c r="I13" s="223">
        <v>1.6881522406384284</v>
      </c>
      <c r="J13" s="221">
        <v>-40.298507462686572</v>
      </c>
      <c r="K13" s="226">
        <v>-100</v>
      </c>
      <c r="L13" s="221">
        <v>-44.444444444444443</v>
      </c>
    </row>
    <row r="14" spans="1:12" ht="15.75" thickBot="1" x14ac:dyDescent="0.3">
      <c r="A14" s="403" t="s">
        <v>136</v>
      </c>
      <c r="B14" s="228">
        <v>57</v>
      </c>
      <c r="C14" s="221">
        <v>61.95652173913043</v>
      </c>
      <c r="D14" s="404">
        <v>429</v>
      </c>
      <c r="E14" s="230">
        <v>18.170266836086405</v>
      </c>
      <c r="F14" s="405">
        <v>16</v>
      </c>
      <c r="G14" s="232">
        <v>33.333333333333329</v>
      </c>
      <c r="H14" s="406">
        <v>618</v>
      </c>
      <c r="I14" s="407">
        <v>18.96869244935543</v>
      </c>
      <c r="J14" s="232">
        <v>-7.5431034482758719</v>
      </c>
      <c r="K14" s="408">
        <v>33.333333333333314</v>
      </c>
      <c r="L14" s="232">
        <v>-7.4850299401197589</v>
      </c>
    </row>
    <row r="15" spans="1:12" ht="15.75" thickBot="1" x14ac:dyDescent="0.3">
      <c r="A15" s="235" t="s">
        <v>180</v>
      </c>
      <c r="B15" s="236">
        <v>92</v>
      </c>
      <c r="C15" s="237">
        <v>100</v>
      </c>
      <c r="D15" s="238">
        <v>2361</v>
      </c>
      <c r="E15" s="237">
        <v>100</v>
      </c>
      <c r="F15" s="239">
        <v>48</v>
      </c>
      <c r="G15" s="237">
        <v>100</v>
      </c>
      <c r="H15" s="240">
        <v>3258</v>
      </c>
      <c r="I15" s="237">
        <v>100</v>
      </c>
      <c r="J15" s="237">
        <v>-0.88161209068010749</v>
      </c>
      <c r="K15" s="237">
        <v>37.142857142857139</v>
      </c>
      <c r="L15" s="237">
        <v>-2.3673958645489961</v>
      </c>
    </row>
    <row r="16" spans="1:12" ht="16.5" customHeight="1" x14ac:dyDescent="0.25"/>
    <row r="17" ht="16.5" customHeight="1" x14ac:dyDescent="0.25"/>
    <row r="21" ht="16.5" customHeight="1" x14ac:dyDescent="0.25"/>
    <row r="22" ht="16.5" customHeight="1" x14ac:dyDescent="0.25"/>
  </sheetData>
  <mergeCells count="5">
    <mergeCell ref="A5:A7"/>
    <mergeCell ref="B5:I6"/>
    <mergeCell ref="J5:L5"/>
    <mergeCell ref="J6:L6"/>
    <mergeCell ref="A4:E4"/>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4:H18"/>
  <sheetViews>
    <sheetView workbookViewId="0">
      <selection activeCell="E32" sqref="E32"/>
    </sheetView>
  </sheetViews>
  <sheetFormatPr defaultRowHeight="15" x14ac:dyDescent="0.25"/>
  <cols>
    <col min="1" max="1" width="21.5703125" style="46" customWidth="1"/>
    <col min="2" max="16384" width="9.140625" style="46"/>
  </cols>
  <sheetData>
    <row r="4" spans="1:6" x14ac:dyDescent="0.25">
      <c r="A4" s="47" t="s">
        <v>202</v>
      </c>
      <c r="B4" s="47"/>
      <c r="C4" s="47"/>
      <c r="D4" s="47"/>
      <c r="E4" s="47"/>
      <c r="F4" s="47"/>
    </row>
    <row r="5" spans="1:6" x14ac:dyDescent="0.25">
      <c r="A5" s="367" t="s">
        <v>137</v>
      </c>
      <c r="B5" s="367"/>
      <c r="C5" s="367"/>
      <c r="D5" s="367"/>
      <c r="E5" s="367"/>
    </row>
    <row r="6" spans="1:6" ht="15" customHeight="1" x14ac:dyDescent="0.25">
      <c r="A6" s="368" t="s">
        <v>126</v>
      </c>
      <c r="B6" s="290">
        <v>2017</v>
      </c>
      <c r="C6" s="290"/>
      <c r="D6" s="306">
        <v>2016</v>
      </c>
      <c r="E6" s="306"/>
    </row>
    <row r="7" spans="1:6" x14ac:dyDescent="0.25">
      <c r="A7" s="361"/>
      <c r="B7" s="290"/>
      <c r="C7" s="290"/>
      <c r="D7" s="306"/>
      <c r="E7" s="306"/>
    </row>
    <row r="8" spans="1:6" ht="27" x14ac:dyDescent="0.25">
      <c r="A8" s="369"/>
      <c r="B8" s="153" t="s">
        <v>11</v>
      </c>
      <c r="C8" s="153" t="s">
        <v>12</v>
      </c>
      <c r="D8" s="153" t="s">
        <v>11</v>
      </c>
      <c r="E8" s="153" t="s">
        <v>12</v>
      </c>
    </row>
    <row r="9" spans="1:6" x14ac:dyDescent="0.25">
      <c r="A9" s="241" t="s">
        <v>130</v>
      </c>
      <c r="B9" s="62">
        <v>1.4446227929373996</v>
      </c>
      <c r="C9" s="158">
        <v>1.0882708585247884</v>
      </c>
      <c r="D9" s="62">
        <v>0.90311986863710991</v>
      </c>
      <c r="E9" s="158">
        <v>0.65710872162485068</v>
      </c>
    </row>
    <row r="10" spans="1:6" x14ac:dyDescent="0.25">
      <c r="A10" s="241" t="s">
        <v>131</v>
      </c>
      <c r="B10" s="62">
        <v>4.1916167664670656</v>
      </c>
      <c r="C10" s="158">
        <v>2.8455284552845526</v>
      </c>
      <c r="D10" s="62">
        <v>1.6853932584269662</v>
      </c>
      <c r="E10" s="158">
        <v>1.2195121951219512</v>
      </c>
    </row>
    <row r="11" spans="1:6" x14ac:dyDescent="0.25">
      <c r="A11" s="241" t="s">
        <v>132</v>
      </c>
      <c r="B11" s="62">
        <v>1.3487475915221581</v>
      </c>
      <c r="C11" s="158">
        <v>0.90673575129533668</v>
      </c>
      <c r="D11" s="62">
        <v>1.7241379310344827</v>
      </c>
      <c r="E11" s="158">
        <v>1.1658031088082901</v>
      </c>
    </row>
    <row r="12" spans="1:6" x14ac:dyDescent="0.25">
      <c r="A12" s="242" t="s">
        <v>133</v>
      </c>
      <c r="B12" s="63">
        <v>1.6563146997929608</v>
      </c>
      <c r="C12" s="64">
        <v>1.1976047904191618</v>
      </c>
      <c r="D12" s="63">
        <v>1.1991657977059436</v>
      </c>
      <c r="E12" s="64">
        <v>0.85438335809806831</v>
      </c>
    </row>
    <row r="13" spans="1:6" x14ac:dyDescent="0.25">
      <c r="A13" s="241" t="s">
        <v>134</v>
      </c>
      <c r="B13" s="62">
        <v>4.1131105398457581</v>
      </c>
      <c r="C13" s="158">
        <v>2.7633851468048358</v>
      </c>
      <c r="D13" s="62">
        <v>2.770780856423174</v>
      </c>
      <c r="E13" s="158">
        <v>1.896551724137931</v>
      </c>
    </row>
    <row r="14" spans="1:6" x14ac:dyDescent="0.25">
      <c r="A14" s="241" t="s">
        <v>135</v>
      </c>
      <c r="B14" s="62" t="s">
        <v>80</v>
      </c>
      <c r="C14" s="158" t="s">
        <v>80</v>
      </c>
      <c r="D14" s="62">
        <v>1.4925373134328357</v>
      </c>
      <c r="E14" s="158">
        <v>1</v>
      </c>
    </row>
    <row r="15" spans="1:6" x14ac:dyDescent="0.25">
      <c r="A15" s="243" t="s">
        <v>136</v>
      </c>
      <c r="B15" s="63">
        <v>3.7296037296037294</v>
      </c>
      <c r="C15" s="64">
        <v>2.5236593059936907</v>
      </c>
      <c r="D15" s="63">
        <v>2.5862068965517242</v>
      </c>
      <c r="E15" s="64">
        <v>1.7647058823529411</v>
      </c>
    </row>
    <row r="16" spans="1:6" x14ac:dyDescent="0.25">
      <c r="A16" s="60" t="s">
        <v>180</v>
      </c>
      <c r="B16" s="61">
        <v>2.0330368487928845</v>
      </c>
      <c r="C16" s="61">
        <v>1.4519056261343013</v>
      </c>
      <c r="D16" s="61">
        <v>1.4693534844668346</v>
      </c>
      <c r="E16" s="61">
        <v>1.0379596678529062</v>
      </c>
    </row>
    <row r="17" spans="1:8" ht="16.5" customHeight="1" x14ac:dyDescent="0.3">
      <c r="A17" s="370" t="s">
        <v>261</v>
      </c>
      <c r="B17" s="371"/>
      <c r="C17" s="371"/>
      <c r="D17" s="371"/>
      <c r="E17" s="371"/>
      <c r="F17" s="371"/>
      <c r="G17" s="371"/>
      <c r="H17" s="371"/>
    </row>
    <row r="18" spans="1:8" ht="16.5" customHeight="1" x14ac:dyDescent="0.25">
      <c r="A18" s="159" t="s">
        <v>14</v>
      </c>
      <c r="B18" s="159"/>
      <c r="C18" s="159"/>
      <c r="D18" s="159"/>
      <c r="E18" s="159"/>
      <c r="F18" s="159"/>
      <c r="G18" s="159"/>
      <c r="H18" s="159"/>
    </row>
  </sheetData>
  <mergeCells count="5">
    <mergeCell ref="A5:E5"/>
    <mergeCell ref="A6:A8"/>
    <mergeCell ref="B6:C7"/>
    <mergeCell ref="D6:E7"/>
    <mergeCell ref="A17:H17"/>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P24"/>
  <sheetViews>
    <sheetView zoomScaleNormal="100" workbookViewId="0">
      <selection activeCell="E27" sqref="E27"/>
    </sheetView>
  </sheetViews>
  <sheetFormatPr defaultRowHeight="15" x14ac:dyDescent="0.25"/>
  <cols>
    <col min="1" max="1" width="25" style="46" customWidth="1"/>
    <col min="2" max="16384" width="9.140625" style="46"/>
  </cols>
  <sheetData>
    <row r="2" spans="1:16" ht="15" customHeight="1" x14ac:dyDescent="0.25">
      <c r="A2" s="49" t="s">
        <v>277</v>
      </c>
      <c r="B2" s="49"/>
      <c r="C2" s="49"/>
      <c r="D2" s="49"/>
      <c r="E2" s="49"/>
      <c r="F2" s="49"/>
      <c r="G2" s="49"/>
      <c r="H2" s="49"/>
      <c r="I2" s="49"/>
    </row>
    <row r="3" spans="1:16" x14ac:dyDescent="0.25">
      <c r="A3" s="375" t="s">
        <v>278</v>
      </c>
      <c r="B3" s="376"/>
      <c r="C3" s="376"/>
      <c r="D3" s="376"/>
      <c r="E3" s="376"/>
      <c r="F3" s="376"/>
      <c r="G3" s="376"/>
      <c r="H3" s="376"/>
    </row>
    <row r="4" spans="1:16" ht="15" customHeight="1" x14ac:dyDescent="0.25">
      <c r="A4" s="377" t="s">
        <v>69</v>
      </c>
      <c r="B4" s="374" t="s">
        <v>42</v>
      </c>
      <c r="C4" s="374"/>
      <c r="D4" s="374"/>
      <c r="E4" s="372" t="s">
        <v>70</v>
      </c>
      <c r="F4" s="372"/>
      <c r="G4" s="372"/>
      <c r="H4" s="373" t="s">
        <v>17</v>
      </c>
    </row>
    <row r="5" spans="1:16" x14ac:dyDescent="0.25">
      <c r="A5" s="377"/>
      <c r="B5" s="67" t="s">
        <v>3</v>
      </c>
      <c r="C5" s="67" t="s">
        <v>4</v>
      </c>
      <c r="D5" s="67" t="s">
        <v>5</v>
      </c>
      <c r="E5" s="67" t="s">
        <v>3</v>
      </c>
      <c r="F5" s="67" t="s">
        <v>4</v>
      </c>
      <c r="G5" s="67" t="s">
        <v>5</v>
      </c>
      <c r="H5" s="373"/>
    </row>
    <row r="6" spans="1:16" x14ac:dyDescent="0.25">
      <c r="A6" s="180" t="s">
        <v>71</v>
      </c>
      <c r="B6" s="173">
        <v>169</v>
      </c>
      <c r="C6" s="174">
        <v>12</v>
      </c>
      <c r="D6" s="173">
        <v>280</v>
      </c>
      <c r="E6" s="245">
        <v>7.16</v>
      </c>
      <c r="F6" s="164">
        <v>25</v>
      </c>
      <c r="G6" s="245">
        <v>8.59</v>
      </c>
      <c r="H6" s="164">
        <f>+C6/B6*100</f>
        <v>7.1005917159763312</v>
      </c>
      <c r="J6" s="87"/>
      <c r="K6" s="87"/>
      <c r="L6" s="87"/>
      <c r="M6" s="87"/>
      <c r="N6" s="87"/>
      <c r="O6" s="87"/>
      <c r="P6" s="87"/>
    </row>
    <row r="7" spans="1:16" x14ac:dyDescent="0.25">
      <c r="A7" s="180" t="s">
        <v>72</v>
      </c>
      <c r="B7" s="173">
        <v>690</v>
      </c>
      <c r="C7" s="174">
        <v>9</v>
      </c>
      <c r="D7" s="173">
        <v>1015</v>
      </c>
      <c r="E7" s="245">
        <v>29.22</v>
      </c>
      <c r="F7" s="164">
        <v>18.75</v>
      </c>
      <c r="G7" s="245">
        <v>31.15</v>
      </c>
      <c r="H7" s="164">
        <f t="shared" ref="H7:H19" si="0">+C7/B7*100</f>
        <v>1.3043478260869565</v>
      </c>
      <c r="J7" s="87"/>
      <c r="K7" s="87"/>
      <c r="L7" s="87"/>
      <c r="M7" s="87"/>
      <c r="N7" s="87"/>
      <c r="O7" s="87"/>
      <c r="P7" s="87"/>
    </row>
    <row r="8" spans="1:16" x14ac:dyDescent="0.25">
      <c r="A8" s="180" t="s">
        <v>73</v>
      </c>
      <c r="B8" s="173">
        <v>234</v>
      </c>
      <c r="C8" s="174">
        <v>1</v>
      </c>
      <c r="D8" s="173">
        <v>313</v>
      </c>
      <c r="E8" s="245">
        <v>9.91</v>
      </c>
      <c r="F8" s="164">
        <v>2.08</v>
      </c>
      <c r="G8" s="245">
        <v>9.61</v>
      </c>
      <c r="H8" s="164">
        <f t="shared" si="0"/>
        <v>0.42735042735042739</v>
      </c>
      <c r="J8" s="87"/>
      <c r="K8" s="87"/>
      <c r="L8" s="87"/>
      <c r="M8" s="87"/>
      <c r="N8" s="87"/>
      <c r="O8" s="87"/>
      <c r="P8" s="87"/>
    </row>
    <row r="9" spans="1:16" x14ac:dyDescent="0.25">
      <c r="A9" s="180" t="s">
        <v>74</v>
      </c>
      <c r="B9" s="173">
        <v>471</v>
      </c>
      <c r="C9" s="174">
        <v>5</v>
      </c>
      <c r="D9" s="173">
        <v>748</v>
      </c>
      <c r="E9" s="245">
        <v>19.95</v>
      </c>
      <c r="F9" s="164">
        <v>10.42</v>
      </c>
      <c r="G9" s="245">
        <v>22.96</v>
      </c>
      <c r="H9" s="164">
        <f t="shared" si="0"/>
        <v>1.0615711252653928</v>
      </c>
      <c r="J9" s="87"/>
      <c r="K9" s="87"/>
      <c r="L9" s="87"/>
      <c r="M9" s="87"/>
      <c r="N9" s="87"/>
      <c r="O9" s="87"/>
      <c r="P9" s="87"/>
    </row>
    <row r="10" spans="1:16" x14ac:dyDescent="0.25">
      <c r="A10" s="57" t="s">
        <v>294</v>
      </c>
      <c r="B10" s="51">
        <v>55</v>
      </c>
      <c r="C10" s="121">
        <v>3</v>
      </c>
      <c r="D10" s="51">
        <v>78</v>
      </c>
      <c r="E10" s="119">
        <v>2.33</v>
      </c>
      <c r="F10" s="118">
        <v>6.25</v>
      </c>
      <c r="G10" s="119">
        <v>2.39</v>
      </c>
      <c r="H10" s="17">
        <f t="shared" si="0"/>
        <v>5.4545454545454541</v>
      </c>
      <c r="J10" s="87"/>
      <c r="K10" s="87"/>
      <c r="L10" s="87"/>
      <c r="M10" s="87"/>
      <c r="N10" s="87"/>
      <c r="O10" s="87"/>
      <c r="P10" s="87"/>
    </row>
    <row r="11" spans="1:16" x14ac:dyDescent="0.25">
      <c r="A11" s="19" t="s">
        <v>75</v>
      </c>
      <c r="B11" s="45">
        <v>1619</v>
      </c>
      <c r="C11" s="144">
        <v>30</v>
      </c>
      <c r="D11" s="45">
        <v>2434</v>
      </c>
      <c r="E11" s="145">
        <v>68.569999999999993</v>
      </c>
      <c r="F11" s="146">
        <v>62.5</v>
      </c>
      <c r="G11" s="145">
        <v>74.709999999999994</v>
      </c>
      <c r="H11" s="18">
        <f t="shared" si="0"/>
        <v>1.8529956763434219</v>
      </c>
      <c r="J11" s="87"/>
      <c r="K11" s="87"/>
      <c r="L11" s="87"/>
      <c r="M11" s="87"/>
      <c r="N11" s="87"/>
      <c r="O11" s="87"/>
      <c r="P11" s="87"/>
    </row>
    <row r="12" spans="1:16" x14ac:dyDescent="0.25">
      <c r="A12" s="57" t="s">
        <v>76</v>
      </c>
      <c r="B12" s="51">
        <v>276</v>
      </c>
      <c r="C12" s="121">
        <v>4</v>
      </c>
      <c r="D12" s="51">
        <v>295</v>
      </c>
      <c r="E12" s="119">
        <v>11.69</v>
      </c>
      <c r="F12" s="118">
        <v>8.33</v>
      </c>
      <c r="G12" s="119">
        <v>9.0500000000000007</v>
      </c>
      <c r="H12" s="17">
        <f t="shared" si="0"/>
        <v>1.4492753623188406</v>
      </c>
      <c r="J12" s="87"/>
      <c r="K12" s="87"/>
      <c r="L12" s="87"/>
      <c r="M12" s="87"/>
      <c r="N12" s="87"/>
      <c r="O12" s="87"/>
      <c r="P12" s="87"/>
    </row>
    <row r="13" spans="1:16" x14ac:dyDescent="0.25">
      <c r="A13" s="57" t="s">
        <v>77</v>
      </c>
      <c r="B13" s="51">
        <v>31</v>
      </c>
      <c r="C13" s="121" t="s">
        <v>80</v>
      </c>
      <c r="D13" s="51">
        <v>32</v>
      </c>
      <c r="E13" s="119">
        <v>1.31</v>
      </c>
      <c r="F13" s="118" t="s">
        <v>80</v>
      </c>
      <c r="G13" s="119">
        <v>0.98</v>
      </c>
      <c r="H13" s="17" t="s">
        <v>80</v>
      </c>
      <c r="J13" s="87"/>
      <c r="K13" s="87"/>
      <c r="L13" s="87"/>
      <c r="M13" s="87"/>
      <c r="N13" s="87"/>
      <c r="O13" s="87"/>
      <c r="P13" s="87"/>
    </row>
    <row r="14" spans="1:16" x14ac:dyDescent="0.25">
      <c r="A14" s="57" t="s">
        <v>78</v>
      </c>
      <c r="B14" s="51">
        <v>157</v>
      </c>
      <c r="C14" s="121">
        <v>8</v>
      </c>
      <c r="D14" s="51">
        <v>172</v>
      </c>
      <c r="E14" s="119">
        <v>6.65</v>
      </c>
      <c r="F14" s="118">
        <v>16.670000000000002</v>
      </c>
      <c r="G14" s="119">
        <v>5.28</v>
      </c>
      <c r="H14" s="17">
        <f t="shared" si="0"/>
        <v>5.095541401273886</v>
      </c>
      <c r="J14" s="87"/>
      <c r="K14" s="87"/>
      <c r="L14" s="87"/>
      <c r="M14" s="87"/>
      <c r="N14" s="87"/>
      <c r="O14" s="87"/>
      <c r="P14" s="87"/>
    </row>
    <row r="15" spans="1:16" x14ac:dyDescent="0.25">
      <c r="A15" s="57" t="s">
        <v>79</v>
      </c>
      <c r="B15" s="22" t="s">
        <v>80</v>
      </c>
      <c r="C15" s="143" t="s">
        <v>80</v>
      </c>
      <c r="D15" s="22" t="s">
        <v>80</v>
      </c>
      <c r="E15" s="147" t="s">
        <v>80</v>
      </c>
      <c r="F15" s="148" t="s">
        <v>80</v>
      </c>
      <c r="G15" s="147" t="s">
        <v>80</v>
      </c>
      <c r="H15" s="22" t="s">
        <v>80</v>
      </c>
    </row>
    <row r="16" spans="1:16" x14ac:dyDescent="0.25">
      <c r="A16" s="57" t="s">
        <v>81</v>
      </c>
      <c r="B16" s="51">
        <v>254</v>
      </c>
      <c r="C16" s="121">
        <v>6</v>
      </c>
      <c r="D16" s="51">
        <v>301</v>
      </c>
      <c r="E16" s="119">
        <v>10.76</v>
      </c>
      <c r="F16" s="118">
        <v>12.5</v>
      </c>
      <c r="G16" s="119">
        <v>9.24</v>
      </c>
      <c r="H16" s="17">
        <f t="shared" si="0"/>
        <v>2.3622047244094486</v>
      </c>
      <c r="J16" s="87"/>
      <c r="K16" s="87"/>
      <c r="L16" s="87"/>
      <c r="M16" s="87"/>
      <c r="N16" s="87"/>
      <c r="O16" s="87"/>
      <c r="P16" s="87"/>
    </row>
    <row r="17" spans="1:16" x14ac:dyDescent="0.25">
      <c r="A17" s="57" t="s">
        <v>82</v>
      </c>
      <c r="B17" s="51">
        <v>4</v>
      </c>
      <c r="C17" s="121" t="s">
        <v>80</v>
      </c>
      <c r="D17" s="51">
        <v>4</v>
      </c>
      <c r="E17" s="119">
        <v>0.17</v>
      </c>
      <c r="F17" s="118" t="s">
        <v>80</v>
      </c>
      <c r="G17" s="119">
        <v>0.12</v>
      </c>
      <c r="H17" s="17" t="s">
        <v>80</v>
      </c>
      <c r="J17" s="87"/>
      <c r="K17" s="87"/>
      <c r="L17" s="87"/>
      <c r="M17" s="87"/>
      <c r="N17" s="87"/>
      <c r="O17" s="87"/>
      <c r="P17" s="87"/>
    </row>
    <row r="18" spans="1:16" x14ac:dyDescent="0.25">
      <c r="A18" s="57" t="s">
        <v>83</v>
      </c>
      <c r="B18" s="51">
        <v>20</v>
      </c>
      <c r="C18" s="121" t="s">
        <v>80</v>
      </c>
      <c r="D18" s="51">
        <v>20</v>
      </c>
      <c r="E18" s="119">
        <v>0.85</v>
      </c>
      <c r="F18" s="118" t="s">
        <v>80</v>
      </c>
      <c r="G18" s="119">
        <v>0.61</v>
      </c>
      <c r="H18" s="17" t="s">
        <v>80</v>
      </c>
      <c r="J18" s="87"/>
      <c r="K18" s="87"/>
      <c r="L18" s="87"/>
      <c r="M18" s="87"/>
      <c r="N18" s="87"/>
      <c r="O18" s="87"/>
      <c r="P18" s="87"/>
    </row>
    <row r="19" spans="1:16" x14ac:dyDescent="0.25">
      <c r="A19" s="247" t="s">
        <v>84</v>
      </c>
      <c r="B19" s="248">
        <v>742</v>
      </c>
      <c r="C19" s="249">
        <v>18</v>
      </c>
      <c r="D19" s="248">
        <v>824</v>
      </c>
      <c r="E19" s="250">
        <v>31.43</v>
      </c>
      <c r="F19" s="251">
        <v>37.5</v>
      </c>
      <c r="G19" s="250">
        <v>25.29</v>
      </c>
      <c r="H19" s="251">
        <f t="shared" si="0"/>
        <v>2.4258760107816713</v>
      </c>
      <c r="J19" s="87"/>
      <c r="K19" s="87"/>
      <c r="L19" s="87"/>
      <c r="M19" s="87"/>
      <c r="N19" s="87"/>
      <c r="O19" s="87"/>
      <c r="P19" s="87"/>
    </row>
    <row r="20" spans="1:16" x14ac:dyDescent="0.25">
      <c r="A20" s="187" t="s">
        <v>85</v>
      </c>
      <c r="B20" s="246">
        <v>2361</v>
      </c>
      <c r="C20" s="246">
        <v>48</v>
      </c>
      <c r="D20" s="246">
        <v>3258</v>
      </c>
      <c r="E20" s="178">
        <v>100</v>
      </c>
      <c r="F20" s="191">
        <v>100</v>
      </c>
      <c r="G20" s="178">
        <v>100</v>
      </c>
      <c r="H20" s="178">
        <f>+C20/B20*100</f>
        <v>2.0330368487928845</v>
      </c>
      <c r="J20" s="87"/>
      <c r="K20" s="87"/>
      <c r="L20" s="87"/>
      <c r="M20" s="87"/>
      <c r="N20" s="87"/>
      <c r="O20" s="87"/>
      <c r="P20" s="87"/>
    </row>
    <row r="21" spans="1:16" s="138" customFormat="1" ht="16.5" x14ac:dyDescent="0.3">
      <c r="A21" s="244" t="s">
        <v>261</v>
      </c>
      <c r="B21" s="149"/>
      <c r="C21" s="149"/>
      <c r="D21" s="149"/>
      <c r="E21" s="149"/>
      <c r="F21" s="149"/>
      <c r="G21" s="149"/>
      <c r="H21" s="149"/>
      <c r="J21" s="142"/>
      <c r="K21" s="142"/>
      <c r="L21" s="142"/>
      <c r="M21" s="142"/>
      <c r="N21" s="142"/>
      <c r="O21" s="142"/>
      <c r="P21" s="142"/>
    </row>
    <row r="22" spans="1:16" s="138" customFormat="1" x14ac:dyDescent="0.25">
      <c r="A22" s="139"/>
      <c r="B22" s="140"/>
      <c r="C22" s="140"/>
      <c r="D22" s="140"/>
      <c r="E22" s="140"/>
      <c r="F22" s="140"/>
      <c r="G22" s="140"/>
      <c r="H22" s="141"/>
      <c r="J22" s="142"/>
      <c r="K22" s="142"/>
      <c r="L22" s="142"/>
      <c r="M22" s="142"/>
      <c r="N22" s="142"/>
      <c r="O22" s="142"/>
      <c r="P22" s="142"/>
    </row>
    <row r="23" spans="1:16" s="138" customFormat="1" x14ac:dyDescent="0.25">
      <c r="A23" s="139"/>
      <c r="B23" s="140"/>
      <c r="C23" s="140"/>
      <c r="D23" s="140"/>
      <c r="E23" s="140"/>
      <c r="F23" s="140"/>
      <c r="G23" s="140"/>
      <c r="H23" s="141"/>
      <c r="J23" s="142"/>
      <c r="K23" s="142"/>
      <c r="L23" s="142"/>
      <c r="M23" s="142"/>
      <c r="N23" s="142"/>
      <c r="O23" s="142"/>
      <c r="P23" s="142"/>
    </row>
    <row r="24" spans="1:16" s="138" customFormat="1" x14ac:dyDescent="0.25"/>
  </sheetData>
  <mergeCells count="5">
    <mergeCell ref="E4:G4"/>
    <mergeCell ref="H4:H5"/>
    <mergeCell ref="B4:D4"/>
    <mergeCell ref="A3:H3"/>
    <mergeCell ref="A4:A5"/>
  </mergeCells>
  <pageMargins left="0.70866141732283472" right="0.70866141732283472" top="0.74803149606299213" bottom="0.74803149606299213" header="0.31496062992125984" footer="0.31496062992125984"/>
  <pageSetup paperSize="9" scale="8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34"/>
  <sheetViews>
    <sheetView workbookViewId="0">
      <selection activeCell="A15" sqref="A15"/>
    </sheetView>
  </sheetViews>
  <sheetFormatPr defaultRowHeight="15" x14ac:dyDescent="0.25"/>
  <cols>
    <col min="1" max="1" width="61.85546875" customWidth="1"/>
  </cols>
  <sheetData>
    <row r="1" spans="1:7" x14ac:dyDescent="0.25">
      <c r="A1" s="46"/>
      <c r="B1" s="46"/>
      <c r="C1" s="46"/>
      <c r="D1" s="46"/>
      <c r="E1" s="46"/>
      <c r="F1" s="46"/>
      <c r="G1" s="46"/>
    </row>
    <row r="2" spans="1:7" x14ac:dyDescent="0.25">
      <c r="A2" s="46"/>
      <c r="B2" s="46"/>
      <c r="C2" s="46"/>
      <c r="D2" s="46"/>
      <c r="E2" s="46"/>
      <c r="F2" s="46"/>
      <c r="G2" s="46"/>
    </row>
    <row r="3" spans="1:7" x14ac:dyDescent="0.25">
      <c r="A3" s="49" t="s">
        <v>256</v>
      </c>
      <c r="B3" s="46"/>
      <c r="C3" s="46"/>
      <c r="D3" s="46"/>
      <c r="E3" s="46"/>
      <c r="F3" s="46"/>
      <c r="G3" s="46"/>
    </row>
    <row r="4" spans="1:7" x14ac:dyDescent="0.25">
      <c r="A4" s="35" t="s">
        <v>100</v>
      </c>
      <c r="B4" s="46"/>
      <c r="C4" s="46"/>
      <c r="D4" s="46"/>
      <c r="E4" s="46"/>
      <c r="F4" s="46"/>
      <c r="G4" s="46"/>
    </row>
    <row r="5" spans="1:7" ht="15" customHeight="1" x14ac:dyDescent="0.25">
      <c r="A5" s="378" t="s">
        <v>101</v>
      </c>
      <c r="B5" s="379" t="s">
        <v>21</v>
      </c>
      <c r="C5" s="379"/>
      <c r="D5" s="339" t="s">
        <v>102</v>
      </c>
      <c r="E5" s="339"/>
      <c r="F5" s="379" t="s">
        <v>13</v>
      </c>
      <c r="G5" s="379"/>
    </row>
    <row r="6" spans="1:7" x14ac:dyDescent="0.25">
      <c r="A6" s="378"/>
      <c r="B6" s="252" t="s">
        <v>42</v>
      </c>
      <c r="C6" s="193" t="s">
        <v>103</v>
      </c>
      <c r="D6" s="252" t="s">
        <v>42</v>
      </c>
      <c r="E6" s="193" t="s">
        <v>103</v>
      </c>
      <c r="F6" s="252" t="s">
        <v>42</v>
      </c>
      <c r="G6" s="193" t="s">
        <v>103</v>
      </c>
    </row>
    <row r="7" spans="1:7" ht="15" customHeight="1" x14ac:dyDescent="0.25">
      <c r="A7" s="194" t="s">
        <v>104</v>
      </c>
      <c r="B7" s="253">
        <v>317</v>
      </c>
      <c r="C7" s="254">
        <v>16.960941680042804</v>
      </c>
      <c r="D7" s="253">
        <v>200</v>
      </c>
      <c r="E7" s="254">
        <v>19.627085377821395</v>
      </c>
      <c r="F7" s="253">
        <v>517</v>
      </c>
      <c r="G7" s="255">
        <v>17.901662049861496</v>
      </c>
    </row>
    <row r="8" spans="1:7" ht="15" customHeight="1" x14ac:dyDescent="0.25">
      <c r="A8" s="194" t="s">
        <v>105</v>
      </c>
      <c r="B8" s="253">
        <v>324</v>
      </c>
      <c r="C8" s="254">
        <v>17.335473515248793</v>
      </c>
      <c r="D8" s="253">
        <v>76</v>
      </c>
      <c r="E8" s="254">
        <v>7.4582924435721303</v>
      </c>
      <c r="F8" s="253">
        <v>400</v>
      </c>
      <c r="G8" s="255">
        <v>13.850415512465375</v>
      </c>
    </row>
    <row r="9" spans="1:7" ht="15" customHeight="1" x14ac:dyDescent="0.25">
      <c r="A9" s="194" t="s">
        <v>295</v>
      </c>
      <c r="B9" s="253">
        <v>130</v>
      </c>
      <c r="C9" s="254">
        <v>6.955591225254147</v>
      </c>
      <c r="D9" s="253">
        <v>35</v>
      </c>
      <c r="E9" s="254">
        <v>3.4347399411187438</v>
      </c>
      <c r="F9" s="253">
        <v>165</v>
      </c>
      <c r="G9" s="255">
        <v>5.7132963988919672</v>
      </c>
    </row>
    <row r="10" spans="1:7" ht="15" customHeight="1" x14ac:dyDescent="0.25">
      <c r="A10" s="194" t="s">
        <v>296</v>
      </c>
      <c r="B10" s="253">
        <v>89</v>
      </c>
      <c r="C10" s="254">
        <v>4.7619047619047619</v>
      </c>
      <c r="D10" s="253">
        <v>22</v>
      </c>
      <c r="E10" s="254">
        <v>2.1589793915603535</v>
      </c>
      <c r="F10" s="253">
        <v>111</v>
      </c>
      <c r="G10" s="255">
        <v>3.8434903047091415</v>
      </c>
    </row>
    <row r="11" spans="1:7" ht="15" customHeight="1" x14ac:dyDescent="0.25">
      <c r="A11" s="194" t="s">
        <v>298</v>
      </c>
      <c r="B11" s="253">
        <v>95</v>
      </c>
      <c r="C11" s="254">
        <v>5.0829320492241843</v>
      </c>
      <c r="D11" s="253">
        <v>17</v>
      </c>
      <c r="E11" s="254">
        <v>1.6683022571148183</v>
      </c>
      <c r="F11" s="253">
        <v>112</v>
      </c>
      <c r="G11" s="255">
        <v>3.8781163434903045</v>
      </c>
    </row>
    <row r="12" spans="1:7" ht="15" customHeight="1" x14ac:dyDescent="0.25">
      <c r="A12" s="194" t="s">
        <v>297</v>
      </c>
      <c r="B12" s="253">
        <v>10</v>
      </c>
      <c r="C12" s="254">
        <v>0.53504547886570353</v>
      </c>
      <c r="D12" s="256">
        <v>2</v>
      </c>
      <c r="E12" s="257">
        <v>0.19627085377821393</v>
      </c>
      <c r="F12" s="253">
        <v>12</v>
      </c>
      <c r="G12" s="255">
        <v>0.41551246537396125</v>
      </c>
    </row>
    <row r="13" spans="1:7" ht="15" customHeight="1" x14ac:dyDescent="0.25">
      <c r="A13" s="194" t="s">
        <v>106</v>
      </c>
      <c r="B13" s="253">
        <v>228</v>
      </c>
      <c r="C13" s="254">
        <v>12.199036918138042</v>
      </c>
      <c r="D13" s="253">
        <v>224</v>
      </c>
      <c r="E13" s="254">
        <v>21.982335623159958</v>
      </c>
      <c r="F13" s="253">
        <v>452</v>
      </c>
      <c r="G13" s="255">
        <v>15.650969529085874</v>
      </c>
    </row>
    <row r="14" spans="1:7" ht="15" customHeight="1" x14ac:dyDescent="0.25">
      <c r="A14" s="194" t="s">
        <v>299</v>
      </c>
      <c r="B14" s="253">
        <v>223</v>
      </c>
      <c r="C14" s="254">
        <v>11.931514178705189</v>
      </c>
      <c r="D14" s="253">
        <v>219</v>
      </c>
      <c r="E14" s="254">
        <v>21.491658488714428</v>
      </c>
      <c r="F14" s="253">
        <v>442</v>
      </c>
      <c r="G14" s="255">
        <v>15.304709141274239</v>
      </c>
    </row>
    <row r="15" spans="1:7" ht="15" customHeight="1" x14ac:dyDescent="0.25">
      <c r="A15" s="194" t="s">
        <v>300</v>
      </c>
      <c r="B15" s="253">
        <v>5</v>
      </c>
      <c r="C15" s="254">
        <v>0.26752273943285176</v>
      </c>
      <c r="D15" s="253">
        <v>5</v>
      </c>
      <c r="E15" s="254">
        <v>0.49067713444553485</v>
      </c>
      <c r="F15" s="253">
        <v>10</v>
      </c>
      <c r="G15" s="254">
        <v>0.34626038781163432</v>
      </c>
    </row>
    <row r="16" spans="1:7" ht="15" customHeight="1" x14ac:dyDescent="0.25">
      <c r="A16" s="194" t="s">
        <v>107</v>
      </c>
      <c r="B16" s="253">
        <v>141</v>
      </c>
      <c r="C16" s="254">
        <v>7.5441412520064199</v>
      </c>
      <c r="D16" s="253">
        <v>116</v>
      </c>
      <c r="E16" s="254">
        <v>11.383709519136408</v>
      </c>
      <c r="F16" s="253">
        <v>257</v>
      </c>
      <c r="G16" s="254">
        <v>8.8988919667590025</v>
      </c>
    </row>
    <row r="17" spans="1:7" ht="15" customHeight="1" x14ac:dyDescent="0.25">
      <c r="A17" s="194" t="s">
        <v>108</v>
      </c>
      <c r="B17" s="253">
        <v>215</v>
      </c>
      <c r="C17" s="254">
        <v>11.503477795612627</v>
      </c>
      <c r="D17" s="253">
        <v>71</v>
      </c>
      <c r="E17" s="254">
        <v>6.967615309126594</v>
      </c>
      <c r="F17" s="253">
        <v>286</v>
      </c>
      <c r="G17" s="254">
        <v>9.9030470914127413</v>
      </c>
    </row>
    <row r="18" spans="1:7" ht="15" customHeight="1" x14ac:dyDescent="0.25">
      <c r="A18" s="194" t="s">
        <v>109</v>
      </c>
      <c r="B18" s="253">
        <v>45</v>
      </c>
      <c r="C18" s="254">
        <v>2.4077046548956664</v>
      </c>
      <c r="D18" s="253">
        <v>11</v>
      </c>
      <c r="E18" s="254">
        <v>1.0794896957801767</v>
      </c>
      <c r="F18" s="253">
        <v>56</v>
      </c>
      <c r="G18" s="254">
        <v>1.9390581717451523</v>
      </c>
    </row>
    <row r="19" spans="1:7" ht="15" customHeight="1" x14ac:dyDescent="0.25">
      <c r="A19" s="194" t="s">
        <v>110</v>
      </c>
      <c r="B19" s="253">
        <v>47</v>
      </c>
      <c r="C19" s="254">
        <v>2.5147137506688071</v>
      </c>
      <c r="D19" s="253">
        <v>37</v>
      </c>
      <c r="E19" s="254">
        <v>3.6310107948969579</v>
      </c>
      <c r="F19" s="253">
        <v>84</v>
      </c>
      <c r="G19" s="254">
        <v>2.9085872576177287</v>
      </c>
    </row>
    <row r="20" spans="1:7" ht="15" customHeight="1" x14ac:dyDescent="0.25">
      <c r="A20" s="194" t="s">
        <v>111</v>
      </c>
      <c r="B20" s="253">
        <v>36</v>
      </c>
      <c r="C20" s="254">
        <v>1.9261637239165328</v>
      </c>
      <c r="D20" s="253">
        <v>26</v>
      </c>
      <c r="E20" s="254">
        <v>2.5515210991167812</v>
      </c>
      <c r="F20" s="253">
        <v>62</v>
      </c>
      <c r="G20" s="254">
        <v>2.1468144044321331</v>
      </c>
    </row>
    <row r="21" spans="1:7" ht="15" customHeight="1" x14ac:dyDescent="0.25">
      <c r="A21" s="194" t="s">
        <v>112</v>
      </c>
      <c r="B21" s="253">
        <v>110</v>
      </c>
      <c r="C21" s="254">
        <v>5.8855002675227395</v>
      </c>
      <c r="D21" s="256" t="s">
        <v>80</v>
      </c>
      <c r="E21" s="258" t="s">
        <v>80</v>
      </c>
      <c r="F21" s="253">
        <v>110</v>
      </c>
      <c r="G21" s="254">
        <v>3.8088642659279777</v>
      </c>
    </row>
    <row r="22" spans="1:7" ht="15" customHeight="1" x14ac:dyDescent="0.25">
      <c r="A22" s="194" t="s">
        <v>113</v>
      </c>
      <c r="B22" s="253">
        <v>45</v>
      </c>
      <c r="C22" s="254">
        <v>2.4077046548956664</v>
      </c>
      <c r="D22" s="253">
        <v>67</v>
      </c>
      <c r="E22" s="254">
        <v>6.5750736015701667</v>
      </c>
      <c r="F22" s="253">
        <v>112</v>
      </c>
      <c r="G22" s="254">
        <v>3.8781163434903045</v>
      </c>
    </row>
    <row r="23" spans="1:7" ht="15" customHeight="1" x14ac:dyDescent="0.25">
      <c r="A23" s="194" t="s">
        <v>114</v>
      </c>
      <c r="B23" s="253">
        <v>13</v>
      </c>
      <c r="C23" s="254">
        <v>0.69555912252541463</v>
      </c>
      <c r="D23" s="253">
        <v>8</v>
      </c>
      <c r="E23" s="254">
        <v>0.78508341511285573</v>
      </c>
      <c r="F23" s="253">
        <v>21</v>
      </c>
      <c r="G23" s="254">
        <v>0.72714681440443218</v>
      </c>
    </row>
    <row r="24" spans="1:7" ht="15" customHeight="1" x14ac:dyDescent="0.25">
      <c r="A24" s="194" t="s">
        <v>115</v>
      </c>
      <c r="B24" s="253">
        <v>10</v>
      </c>
      <c r="C24" s="254">
        <v>0.53504547886570353</v>
      </c>
      <c r="D24" s="253">
        <v>13</v>
      </c>
      <c r="E24" s="254">
        <v>1.2757605495583906</v>
      </c>
      <c r="F24" s="253">
        <v>23</v>
      </c>
      <c r="G24" s="254">
        <v>0.79639889196675906</v>
      </c>
    </row>
    <row r="25" spans="1:7" ht="15" customHeight="1" x14ac:dyDescent="0.25">
      <c r="A25" s="194" t="s">
        <v>116</v>
      </c>
      <c r="B25" s="253">
        <v>9</v>
      </c>
      <c r="C25" s="254">
        <v>0.4815409309791332</v>
      </c>
      <c r="D25" s="253">
        <v>16</v>
      </c>
      <c r="E25" s="254">
        <v>1.5701668302257115</v>
      </c>
      <c r="F25" s="253">
        <v>25</v>
      </c>
      <c r="G25" s="254">
        <v>0.86565096952908593</v>
      </c>
    </row>
    <row r="26" spans="1:7" ht="15" customHeight="1" x14ac:dyDescent="0.25">
      <c r="A26" s="194" t="s">
        <v>117</v>
      </c>
      <c r="B26" s="253">
        <v>62</v>
      </c>
      <c r="C26" s="254">
        <v>3.3172819689673623</v>
      </c>
      <c r="D26" s="253">
        <v>28</v>
      </c>
      <c r="E26" s="254">
        <v>2.7477919528949948</v>
      </c>
      <c r="F26" s="253">
        <v>90</v>
      </c>
      <c r="G26" s="254">
        <v>3.1163434903047094</v>
      </c>
    </row>
    <row r="27" spans="1:7" ht="15" customHeight="1" x14ac:dyDescent="0.25">
      <c r="A27" s="194" t="s">
        <v>118</v>
      </c>
      <c r="B27" s="253">
        <v>57</v>
      </c>
      <c r="C27" s="254">
        <v>3.0497592295345104</v>
      </c>
      <c r="D27" s="253">
        <v>35</v>
      </c>
      <c r="E27" s="254">
        <v>3.4347399411187438</v>
      </c>
      <c r="F27" s="253">
        <v>92</v>
      </c>
      <c r="G27" s="254">
        <v>3.1855955678670362</v>
      </c>
    </row>
    <row r="28" spans="1:7" ht="15" customHeight="1" x14ac:dyDescent="0.25">
      <c r="A28" s="194" t="s">
        <v>119</v>
      </c>
      <c r="B28" s="253">
        <v>89</v>
      </c>
      <c r="C28" s="254">
        <v>4.7619047619047619</v>
      </c>
      <c r="D28" s="253">
        <v>5</v>
      </c>
      <c r="E28" s="254">
        <v>0.49067713444553485</v>
      </c>
      <c r="F28" s="253">
        <v>94</v>
      </c>
      <c r="G28" s="254">
        <v>3.2548476454293631</v>
      </c>
    </row>
    <row r="29" spans="1:7" ht="15" customHeight="1" x14ac:dyDescent="0.25">
      <c r="A29" s="194" t="s">
        <v>120</v>
      </c>
      <c r="B29" s="253">
        <v>1748</v>
      </c>
      <c r="C29" s="254">
        <v>93.525949705724983</v>
      </c>
      <c r="D29" s="253">
        <v>933</v>
      </c>
      <c r="E29" s="254">
        <v>91.560353287536799</v>
      </c>
      <c r="F29" s="253">
        <v>2681</v>
      </c>
      <c r="G29" s="254">
        <v>92.832409972299175</v>
      </c>
    </row>
    <row r="30" spans="1:7" ht="15" customHeight="1" x14ac:dyDescent="0.25">
      <c r="A30" s="194" t="s">
        <v>121</v>
      </c>
      <c r="B30" s="253">
        <v>121</v>
      </c>
      <c r="C30" s="254">
        <v>6.4740502942750133</v>
      </c>
      <c r="D30" s="253">
        <v>86</v>
      </c>
      <c r="E30" s="254">
        <v>8.4396467124631993</v>
      </c>
      <c r="F30" s="253">
        <v>207</v>
      </c>
      <c r="G30" s="254">
        <v>7.1675900277008306</v>
      </c>
    </row>
    <row r="31" spans="1:7" x14ac:dyDescent="0.25">
      <c r="A31" s="203" t="s">
        <v>122</v>
      </c>
      <c r="B31" s="259">
        <v>1869</v>
      </c>
      <c r="C31" s="260">
        <v>100</v>
      </c>
      <c r="D31" s="259">
        <v>1019</v>
      </c>
      <c r="E31" s="260">
        <v>100</v>
      </c>
      <c r="F31" s="259">
        <v>2888</v>
      </c>
      <c r="G31" s="260">
        <v>100</v>
      </c>
    </row>
    <row r="32" spans="1:7" ht="26.25" customHeight="1" x14ac:dyDescent="0.25">
      <c r="A32" s="344" t="s">
        <v>123</v>
      </c>
      <c r="B32" s="345"/>
      <c r="C32" s="345"/>
      <c r="D32" s="345"/>
      <c r="E32" s="345"/>
      <c r="F32" s="345"/>
      <c r="G32" s="345"/>
    </row>
    <row r="33" spans="1:7" ht="50.25" customHeight="1" x14ac:dyDescent="0.3">
      <c r="A33" s="370" t="s">
        <v>124</v>
      </c>
      <c r="B33" s="371"/>
      <c r="C33" s="371"/>
      <c r="D33" s="371"/>
      <c r="E33" s="371"/>
      <c r="F33" s="371"/>
      <c r="G33" s="371"/>
    </row>
    <row r="34" spans="1:7" x14ac:dyDescent="0.25">
      <c r="A34" s="46"/>
      <c r="B34" s="46"/>
      <c r="C34" s="46"/>
      <c r="D34" s="46"/>
      <c r="E34" s="46"/>
      <c r="F34" s="46"/>
      <c r="G34" s="46"/>
    </row>
  </sheetData>
  <mergeCells count="6">
    <mergeCell ref="A32:G32"/>
    <mergeCell ref="A33:G33"/>
    <mergeCell ref="A5:A6"/>
    <mergeCell ref="B5:C5"/>
    <mergeCell ref="D5:E5"/>
    <mergeCell ref="F5:G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0"/>
  <sheetViews>
    <sheetView workbookViewId="0">
      <selection activeCell="F26" sqref="F26"/>
    </sheetView>
  </sheetViews>
  <sheetFormatPr defaultRowHeight="15" x14ac:dyDescent="0.25"/>
  <cols>
    <col min="1" max="1" width="12.85546875" style="46" customWidth="1"/>
    <col min="2" max="16384" width="9.140625" style="46"/>
  </cols>
  <sheetData>
    <row r="2" spans="1:9" x14ac:dyDescent="0.25">
      <c r="A2" s="73" t="s">
        <v>257</v>
      </c>
      <c r="B2" s="134"/>
      <c r="C2" s="134"/>
      <c r="D2" s="134"/>
      <c r="E2" s="134"/>
      <c r="F2" s="134"/>
      <c r="G2" s="134"/>
      <c r="H2" s="134"/>
      <c r="I2" s="134"/>
    </row>
    <row r="3" spans="1:9" x14ac:dyDescent="0.25">
      <c r="A3" s="48" t="s">
        <v>154</v>
      </c>
      <c r="B3" s="134"/>
      <c r="C3" s="134"/>
      <c r="D3" s="134"/>
      <c r="E3" s="134"/>
      <c r="F3" s="134"/>
      <c r="G3" s="134"/>
      <c r="H3" s="134"/>
      <c r="I3" s="134"/>
    </row>
    <row r="4" spans="1:9" x14ac:dyDescent="0.25">
      <c r="A4" s="340" t="s">
        <v>153</v>
      </c>
      <c r="B4" s="380" t="s">
        <v>4</v>
      </c>
      <c r="C4" s="380"/>
      <c r="D4" s="380"/>
      <c r="E4" s="380"/>
      <c r="F4" s="381" t="s">
        <v>5</v>
      </c>
      <c r="G4" s="381"/>
      <c r="H4" s="381"/>
      <c r="I4" s="381"/>
    </row>
    <row r="5" spans="1:9" ht="27" x14ac:dyDescent="0.25">
      <c r="A5" s="341"/>
      <c r="B5" s="72" t="s">
        <v>152</v>
      </c>
      <c r="C5" s="72" t="s">
        <v>151</v>
      </c>
      <c r="D5" s="72" t="s">
        <v>150</v>
      </c>
      <c r="E5" s="71" t="s">
        <v>13</v>
      </c>
      <c r="F5" s="72" t="s">
        <v>152</v>
      </c>
      <c r="G5" s="72" t="s">
        <v>151</v>
      </c>
      <c r="H5" s="72" t="s">
        <v>150</v>
      </c>
      <c r="I5" s="71" t="s">
        <v>13</v>
      </c>
    </row>
    <row r="6" spans="1:9" x14ac:dyDescent="0.25">
      <c r="A6" s="70"/>
      <c r="B6" s="382" t="s">
        <v>149</v>
      </c>
      <c r="C6" s="382"/>
      <c r="D6" s="382"/>
      <c r="E6" s="382"/>
      <c r="F6" s="382"/>
      <c r="G6" s="382"/>
      <c r="H6" s="382"/>
      <c r="I6" s="382"/>
    </row>
    <row r="7" spans="1:9" x14ac:dyDescent="0.25">
      <c r="A7" s="57" t="s">
        <v>147</v>
      </c>
      <c r="B7" s="51" t="s">
        <v>80</v>
      </c>
      <c r="C7" s="52" t="s">
        <v>80</v>
      </c>
      <c r="D7" s="51" t="s">
        <v>80</v>
      </c>
      <c r="E7" s="52" t="s">
        <v>80</v>
      </c>
      <c r="F7" s="51">
        <v>13</v>
      </c>
      <c r="G7" s="52">
        <v>116</v>
      </c>
      <c r="H7" s="51">
        <v>33</v>
      </c>
      <c r="I7" s="52">
        <v>162</v>
      </c>
    </row>
    <row r="8" spans="1:9" x14ac:dyDescent="0.25">
      <c r="A8" s="57" t="s">
        <v>142</v>
      </c>
      <c r="B8" s="261">
        <v>2</v>
      </c>
      <c r="C8" s="52">
        <v>3</v>
      </c>
      <c r="D8" s="51" t="s">
        <v>80</v>
      </c>
      <c r="E8" s="52">
        <v>5</v>
      </c>
      <c r="F8" s="51">
        <v>566</v>
      </c>
      <c r="G8" s="52">
        <v>183</v>
      </c>
      <c r="H8" s="51">
        <v>45</v>
      </c>
      <c r="I8" s="52">
        <v>794</v>
      </c>
    </row>
    <row r="9" spans="1:9" x14ac:dyDescent="0.25">
      <c r="A9" s="57" t="s">
        <v>141</v>
      </c>
      <c r="B9" s="261">
        <v>10</v>
      </c>
      <c r="C9" s="52">
        <v>2</v>
      </c>
      <c r="D9" s="51" t="s">
        <v>80</v>
      </c>
      <c r="E9" s="52">
        <v>12</v>
      </c>
      <c r="F9" s="51">
        <v>610</v>
      </c>
      <c r="G9" s="52">
        <v>116</v>
      </c>
      <c r="H9" s="51">
        <v>33</v>
      </c>
      <c r="I9" s="52">
        <v>759</v>
      </c>
    </row>
    <row r="10" spans="1:9" x14ac:dyDescent="0.25">
      <c r="A10" s="57" t="s">
        <v>140</v>
      </c>
      <c r="B10" s="261">
        <v>13</v>
      </c>
      <c r="C10" s="262">
        <v>2</v>
      </c>
      <c r="D10" s="51" t="s">
        <v>80</v>
      </c>
      <c r="E10" s="52">
        <v>15</v>
      </c>
      <c r="F10" s="51">
        <v>745</v>
      </c>
      <c r="G10" s="52">
        <v>142</v>
      </c>
      <c r="H10" s="51">
        <v>74</v>
      </c>
      <c r="I10" s="52">
        <v>961</v>
      </c>
    </row>
    <row r="11" spans="1:9" x14ac:dyDescent="0.25">
      <c r="A11" s="57" t="s">
        <v>139</v>
      </c>
      <c r="B11" s="261">
        <v>10</v>
      </c>
      <c r="C11" s="52">
        <v>2</v>
      </c>
      <c r="D11" s="51">
        <v>4</v>
      </c>
      <c r="E11" s="52">
        <v>16</v>
      </c>
      <c r="F11" s="51">
        <v>356</v>
      </c>
      <c r="G11" s="52">
        <v>92</v>
      </c>
      <c r="H11" s="51">
        <v>108</v>
      </c>
      <c r="I11" s="52">
        <v>556</v>
      </c>
    </row>
    <row r="12" spans="1:9" x14ac:dyDescent="0.25">
      <c r="A12" s="57" t="s">
        <v>146</v>
      </c>
      <c r="B12" s="51" t="s">
        <v>80</v>
      </c>
      <c r="C12" s="52" t="s">
        <v>80</v>
      </c>
      <c r="D12" s="51" t="s">
        <v>80</v>
      </c>
      <c r="E12" s="52" t="s">
        <v>80</v>
      </c>
      <c r="F12" s="51">
        <v>15</v>
      </c>
      <c r="G12" s="52">
        <v>11</v>
      </c>
      <c r="H12" s="17" t="s">
        <v>80</v>
      </c>
      <c r="I12" s="52">
        <v>26</v>
      </c>
    </row>
    <row r="13" spans="1:9" x14ac:dyDescent="0.25">
      <c r="A13" s="53" t="s">
        <v>145</v>
      </c>
      <c r="B13" s="54">
        <v>35</v>
      </c>
      <c r="C13" s="56">
        <v>9</v>
      </c>
      <c r="D13" s="54">
        <v>4</v>
      </c>
      <c r="E13" s="54">
        <v>48</v>
      </c>
      <c r="F13" s="54">
        <v>2305</v>
      </c>
      <c r="G13" s="54">
        <v>660</v>
      </c>
      <c r="H13" s="56">
        <v>293</v>
      </c>
      <c r="I13" s="54">
        <v>3258</v>
      </c>
    </row>
    <row r="14" spans="1:9" x14ac:dyDescent="0.25">
      <c r="A14" s="70"/>
      <c r="B14" s="382" t="s">
        <v>148</v>
      </c>
      <c r="C14" s="382"/>
      <c r="D14" s="382"/>
      <c r="E14" s="382"/>
      <c r="F14" s="382"/>
      <c r="G14" s="382"/>
      <c r="H14" s="382"/>
      <c r="I14" s="382"/>
    </row>
    <row r="15" spans="1:9" x14ac:dyDescent="0.25">
      <c r="A15" s="57" t="s">
        <v>147</v>
      </c>
      <c r="B15" s="17" t="s">
        <v>80</v>
      </c>
      <c r="C15" s="263" t="s">
        <v>80</v>
      </c>
      <c r="D15" s="17" t="s">
        <v>80</v>
      </c>
      <c r="E15" s="264" t="s">
        <v>80</v>
      </c>
      <c r="F15" s="118">
        <v>0.56399132321041212</v>
      </c>
      <c r="G15" s="263">
        <v>17.575757575757574</v>
      </c>
      <c r="H15" s="118">
        <v>11.262798634812286</v>
      </c>
      <c r="I15" s="263">
        <v>4.972375690607735</v>
      </c>
    </row>
    <row r="16" spans="1:9" x14ac:dyDescent="0.25">
      <c r="A16" s="57" t="s">
        <v>142</v>
      </c>
      <c r="B16" s="118">
        <v>5.7142857142857144</v>
      </c>
      <c r="C16" s="263">
        <v>33.333333333333329</v>
      </c>
      <c r="D16" s="17" t="s">
        <v>80</v>
      </c>
      <c r="E16" s="264">
        <v>10.416666666666668</v>
      </c>
      <c r="F16" s="118">
        <v>24.55531453362256</v>
      </c>
      <c r="G16" s="263">
        <v>27.727272727272727</v>
      </c>
      <c r="H16" s="118">
        <v>15.358361774744028</v>
      </c>
      <c r="I16" s="263">
        <v>24.370779619398402</v>
      </c>
    </row>
    <row r="17" spans="1:9" x14ac:dyDescent="0.25">
      <c r="A17" s="57" t="s">
        <v>141</v>
      </c>
      <c r="B17" s="118">
        <v>28.571428571428569</v>
      </c>
      <c r="C17" s="263">
        <v>22.222222222222221</v>
      </c>
      <c r="D17" s="118" t="s">
        <v>80</v>
      </c>
      <c r="E17" s="264">
        <v>25</v>
      </c>
      <c r="F17" s="118">
        <v>26.464208242950111</v>
      </c>
      <c r="G17" s="263">
        <v>17.575757575757574</v>
      </c>
      <c r="H17" s="118">
        <v>11.262798634812286</v>
      </c>
      <c r="I17" s="263">
        <v>23.296500920810313</v>
      </c>
    </row>
    <row r="18" spans="1:9" x14ac:dyDescent="0.25">
      <c r="A18" s="57" t="s">
        <v>140</v>
      </c>
      <c r="B18" s="118">
        <v>37.142857142857146</v>
      </c>
      <c r="C18" s="263">
        <v>22.222222222222221</v>
      </c>
      <c r="D18" s="118" t="s">
        <v>80</v>
      </c>
      <c r="E18" s="264">
        <v>31.25</v>
      </c>
      <c r="F18" s="118">
        <v>32.321041214750537</v>
      </c>
      <c r="G18" s="263">
        <v>21.515151515151516</v>
      </c>
      <c r="H18" s="118">
        <v>25.255972696245731</v>
      </c>
      <c r="I18" s="263">
        <v>29.496623695518725</v>
      </c>
    </row>
    <row r="19" spans="1:9" x14ac:dyDescent="0.25">
      <c r="A19" s="57" t="s">
        <v>139</v>
      </c>
      <c r="B19" s="118">
        <v>28.571428571428569</v>
      </c>
      <c r="C19" s="263">
        <v>22.222222222222221</v>
      </c>
      <c r="D19" s="118">
        <v>100</v>
      </c>
      <c r="E19" s="264">
        <v>33.333333333333329</v>
      </c>
      <c r="F19" s="118">
        <v>15.44468546637744</v>
      </c>
      <c r="G19" s="263">
        <v>13.939393939393941</v>
      </c>
      <c r="H19" s="118">
        <v>36.860068259385663</v>
      </c>
      <c r="I19" s="263">
        <v>17.065684468999386</v>
      </c>
    </row>
    <row r="20" spans="1:9" x14ac:dyDescent="0.25">
      <c r="A20" s="57" t="s">
        <v>146</v>
      </c>
      <c r="B20" s="17" t="s">
        <v>80</v>
      </c>
      <c r="C20" s="17" t="s">
        <v>80</v>
      </c>
      <c r="D20" s="17" t="s">
        <v>80</v>
      </c>
      <c r="E20" s="264" t="s">
        <v>80</v>
      </c>
      <c r="F20" s="118">
        <v>0.65075921908893708</v>
      </c>
      <c r="G20" s="263">
        <v>1.6666666666666667</v>
      </c>
      <c r="H20" s="17" t="s">
        <v>80</v>
      </c>
      <c r="I20" s="263">
        <v>0.79803560466543899</v>
      </c>
    </row>
    <row r="21" spans="1:9" x14ac:dyDescent="0.25">
      <c r="A21" s="53" t="s">
        <v>145</v>
      </c>
      <c r="B21" s="21">
        <v>100</v>
      </c>
      <c r="C21" s="265">
        <v>100</v>
      </c>
      <c r="D21" s="21">
        <v>100</v>
      </c>
      <c r="E21" s="21">
        <v>100</v>
      </c>
      <c r="F21" s="21">
        <v>100</v>
      </c>
      <c r="G21" s="21">
        <v>100</v>
      </c>
      <c r="H21" s="265">
        <v>100</v>
      </c>
      <c r="I21" s="21">
        <v>100</v>
      </c>
    </row>
    <row r="73" ht="15" customHeight="1" x14ac:dyDescent="0.25"/>
    <row r="75" ht="15" customHeight="1" x14ac:dyDescent="0.25"/>
    <row r="83" ht="15" customHeight="1" x14ac:dyDescent="0.25"/>
    <row r="93" ht="15" customHeight="1" x14ac:dyDescent="0.25"/>
    <row r="94" ht="15" customHeight="1" x14ac:dyDescent="0.25"/>
    <row r="95" ht="15" customHeight="1" x14ac:dyDescent="0.25"/>
    <row r="96" ht="15" customHeight="1" x14ac:dyDescent="0.25"/>
    <row r="103" ht="15" customHeight="1" x14ac:dyDescent="0.25"/>
    <row r="104" ht="15" customHeight="1" x14ac:dyDescent="0.25"/>
    <row r="114" ht="15" customHeight="1" x14ac:dyDescent="0.25"/>
    <row r="115" ht="15" customHeight="1" x14ac:dyDescent="0.25"/>
    <row r="116" ht="15" customHeight="1" x14ac:dyDescent="0.25"/>
    <row r="117" ht="15" customHeight="1" x14ac:dyDescent="0.25"/>
    <row r="124" ht="15" customHeight="1" x14ac:dyDescent="0.25"/>
    <row r="125" ht="15" customHeight="1" x14ac:dyDescent="0.25"/>
    <row r="136" ht="15" customHeight="1" x14ac:dyDescent="0.25"/>
    <row r="137" ht="15" customHeight="1" x14ac:dyDescent="0.25"/>
    <row r="138" ht="15" customHeight="1" x14ac:dyDescent="0.25"/>
    <row r="139" ht="15" customHeight="1" x14ac:dyDescent="0.25"/>
    <row r="146" ht="15" customHeight="1" x14ac:dyDescent="0.25"/>
    <row r="147" ht="15" customHeight="1" x14ac:dyDescent="0.25"/>
    <row r="158" ht="15" customHeight="1" x14ac:dyDescent="0.25"/>
    <row r="159" ht="15" customHeight="1" x14ac:dyDescent="0.25"/>
    <row r="160" ht="15" customHeight="1" x14ac:dyDescent="0.25"/>
    <row r="161" ht="15" customHeight="1" x14ac:dyDescent="0.25"/>
    <row r="168" ht="15" customHeight="1" x14ac:dyDescent="0.25"/>
    <row r="169" ht="15" customHeight="1" x14ac:dyDescent="0.25"/>
    <row r="179" ht="15" customHeight="1" x14ac:dyDescent="0.25"/>
    <row r="180" ht="15" customHeight="1" x14ac:dyDescent="0.25"/>
    <row r="181" ht="15" customHeight="1" x14ac:dyDescent="0.25"/>
    <row r="182" ht="15" customHeight="1" x14ac:dyDescent="0.25"/>
    <row r="189" ht="15" customHeight="1" x14ac:dyDescent="0.25"/>
    <row r="190" ht="15" customHeight="1" x14ac:dyDescent="0.25"/>
  </sheetData>
  <mergeCells count="5">
    <mergeCell ref="A4:A5"/>
    <mergeCell ref="B4:E4"/>
    <mergeCell ref="F4:I4"/>
    <mergeCell ref="B6:I6"/>
    <mergeCell ref="B14:I14"/>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1"/>
  <sheetViews>
    <sheetView zoomScale="98" zoomScaleNormal="98" workbookViewId="0">
      <selection activeCell="A3" sqref="A3"/>
    </sheetView>
  </sheetViews>
  <sheetFormatPr defaultRowHeight="15" x14ac:dyDescent="0.25"/>
  <cols>
    <col min="1" max="1" width="21.140625" style="46" customWidth="1"/>
    <col min="2" max="2" width="9.140625" style="46" customWidth="1"/>
    <col min="3" max="3" width="13.140625" style="46" customWidth="1"/>
    <col min="4" max="4" width="9.140625" style="46"/>
    <col min="5" max="5" width="13.28515625" style="46" customWidth="1"/>
    <col min="6" max="16384" width="9.140625" style="46"/>
  </cols>
  <sheetData>
    <row r="2" spans="1:6" x14ac:dyDescent="0.25">
      <c r="A2" s="73" t="s">
        <v>258</v>
      </c>
      <c r="B2" s="133"/>
      <c r="C2" s="133"/>
      <c r="D2" s="132"/>
      <c r="E2" s="132"/>
      <c r="F2" s="132"/>
    </row>
    <row r="3" spans="1:6" x14ac:dyDescent="0.25">
      <c r="A3" s="48" t="s">
        <v>279</v>
      </c>
      <c r="D3" s="132"/>
      <c r="E3" s="132"/>
      <c r="F3" s="132"/>
    </row>
    <row r="4" spans="1:6" ht="15" customHeight="1" x14ac:dyDescent="0.25">
      <c r="A4" s="336" t="s">
        <v>301</v>
      </c>
      <c r="B4" s="290" t="s">
        <v>4</v>
      </c>
      <c r="C4" s="290"/>
      <c r="D4" s="291" t="s">
        <v>5</v>
      </c>
      <c r="E4" s="291"/>
      <c r="F4" s="314" t="s">
        <v>160</v>
      </c>
    </row>
    <row r="5" spans="1:6" ht="27" x14ac:dyDescent="0.25">
      <c r="A5" s="385"/>
      <c r="B5" s="153" t="s">
        <v>42</v>
      </c>
      <c r="C5" s="153" t="s">
        <v>302</v>
      </c>
      <c r="D5" s="153" t="s">
        <v>159</v>
      </c>
      <c r="E5" s="153" t="s">
        <v>303</v>
      </c>
      <c r="F5" s="314"/>
    </row>
    <row r="6" spans="1:6" ht="15" customHeight="1" x14ac:dyDescent="0.25">
      <c r="A6" s="75"/>
      <c r="B6" s="383" t="s">
        <v>144</v>
      </c>
      <c r="C6" s="383"/>
      <c r="D6" s="383"/>
      <c r="E6" s="383"/>
      <c r="F6" s="75"/>
    </row>
    <row r="7" spans="1:6" ht="15" customHeight="1" x14ac:dyDescent="0.25">
      <c r="A7" s="57" t="s">
        <v>152</v>
      </c>
      <c r="B7" s="36">
        <v>32</v>
      </c>
      <c r="C7" s="58">
        <v>78.048780487804876</v>
      </c>
      <c r="D7" s="51">
        <v>1616</v>
      </c>
      <c r="E7" s="58">
        <v>79.410319410319403</v>
      </c>
      <c r="F7" s="17">
        <v>1.9417475728155338</v>
      </c>
    </row>
    <row r="8" spans="1:6" ht="15" customHeight="1" x14ac:dyDescent="0.25">
      <c r="A8" s="57" t="s">
        <v>151</v>
      </c>
      <c r="B8" s="36">
        <v>6</v>
      </c>
      <c r="C8" s="58">
        <v>14.634146341463413</v>
      </c>
      <c r="D8" s="51">
        <v>285</v>
      </c>
      <c r="E8" s="58">
        <v>14.004914004914005</v>
      </c>
      <c r="F8" s="17">
        <v>2.0618556701030926</v>
      </c>
    </row>
    <row r="9" spans="1:6" ht="15" customHeight="1" x14ac:dyDescent="0.25">
      <c r="A9" s="57" t="s">
        <v>150</v>
      </c>
      <c r="B9" s="36">
        <v>3</v>
      </c>
      <c r="C9" s="58">
        <v>7.3170731707317067</v>
      </c>
      <c r="D9" s="51">
        <v>134</v>
      </c>
      <c r="E9" s="58">
        <v>6.5847665847665855</v>
      </c>
      <c r="F9" s="17">
        <v>2.1897810218978102</v>
      </c>
    </row>
    <row r="10" spans="1:6" ht="15" customHeight="1" x14ac:dyDescent="0.25">
      <c r="A10" s="19" t="s">
        <v>158</v>
      </c>
      <c r="B10" s="266">
        <v>41</v>
      </c>
      <c r="C10" s="267">
        <v>100</v>
      </c>
      <c r="D10" s="45">
        <v>2035</v>
      </c>
      <c r="E10" s="267">
        <v>99.999999999999986</v>
      </c>
      <c r="F10" s="18">
        <v>1.9749518304431599</v>
      </c>
    </row>
    <row r="11" spans="1:6" ht="15" customHeight="1" x14ac:dyDescent="0.25">
      <c r="A11" s="75"/>
      <c r="B11" s="383" t="s">
        <v>143</v>
      </c>
      <c r="C11" s="383"/>
      <c r="D11" s="383"/>
      <c r="E11" s="383"/>
      <c r="F11" s="74"/>
    </row>
    <row r="12" spans="1:6" ht="15" customHeight="1" x14ac:dyDescent="0.25">
      <c r="A12" s="57" t="s">
        <v>152</v>
      </c>
      <c r="B12" s="36">
        <v>3</v>
      </c>
      <c r="C12" s="58">
        <v>42.857142857142854</v>
      </c>
      <c r="D12" s="51">
        <v>689</v>
      </c>
      <c r="E12" s="58">
        <v>56.336876533115287</v>
      </c>
      <c r="F12" s="17">
        <v>0.43352601156069359</v>
      </c>
    </row>
    <row r="13" spans="1:6" ht="15" customHeight="1" x14ac:dyDescent="0.25">
      <c r="A13" s="57" t="s">
        <v>151</v>
      </c>
      <c r="B13" s="36">
        <v>3</v>
      </c>
      <c r="C13" s="58">
        <v>42.857142857142854</v>
      </c>
      <c r="D13" s="51">
        <v>375</v>
      </c>
      <c r="E13" s="58">
        <v>30.662305805396567</v>
      </c>
      <c r="F13" s="17">
        <v>0.79365079365079361</v>
      </c>
    </row>
    <row r="14" spans="1:6" ht="15" customHeight="1" x14ac:dyDescent="0.25">
      <c r="A14" s="57" t="s">
        <v>150</v>
      </c>
      <c r="B14" s="36">
        <v>1</v>
      </c>
      <c r="C14" s="58">
        <v>14.285714285714285</v>
      </c>
      <c r="D14" s="51">
        <v>159</v>
      </c>
      <c r="E14" s="58">
        <v>13.000817661488142</v>
      </c>
      <c r="F14" s="17">
        <v>0.625</v>
      </c>
    </row>
    <row r="15" spans="1:6" ht="15" customHeight="1" x14ac:dyDescent="0.25">
      <c r="A15" s="19" t="s">
        <v>157</v>
      </c>
      <c r="B15" s="266">
        <v>7</v>
      </c>
      <c r="C15" s="267">
        <v>100</v>
      </c>
      <c r="D15" s="45">
        <v>1223</v>
      </c>
      <c r="E15" s="267">
        <v>100</v>
      </c>
      <c r="F15" s="18">
        <v>0.56910569105691056</v>
      </c>
    </row>
    <row r="16" spans="1:6" ht="15" customHeight="1" x14ac:dyDescent="0.25">
      <c r="A16" s="75"/>
      <c r="B16" s="383" t="s">
        <v>156</v>
      </c>
      <c r="C16" s="383"/>
      <c r="D16" s="383"/>
      <c r="E16" s="383"/>
      <c r="F16" s="74"/>
    </row>
    <row r="17" spans="1:6" ht="15" customHeight="1" x14ac:dyDescent="0.25">
      <c r="A17" s="57" t="s">
        <v>152</v>
      </c>
      <c r="B17" s="36">
        <v>35</v>
      </c>
      <c r="C17" s="58">
        <v>72.916666666666657</v>
      </c>
      <c r="D17" s="36">
        <v>2305</v>
      </c>
      <c r="E17" s="58">
        <v>70.748925721301418</v>
      </c>
      <c r="F17" s="17">
        <v>1.4957264957264957</v>
      </c>
    </row>
    <row r="18" spans="1:6" ht="15" customHeight="1" x14ac:dyDescent="0.25">
      <c r="A18" s="57" t="s">
        <v>151</v>
      </c>
      <c r="B18" s="36">
        <v>9</v>
      </c>
      <c r="C18" s="58">
        <v>18.75</v>
      </c>
      <c r="D18" s="36">
        <v>660</v>
      </c>
      <c r="E18" s="58">
        <v>20.257826887661142</v>
      </c>
      <c r="F18" s="17">
        <v>1.3452914798206279</v>
      </c>
    </row>
    <row r="19" spans="1:6" ht="15" customHeight="1" x14ac:dyDescent="0.25">
      <c r="A19" s="57" t="s">
        <v>150</v>
      </c>
      <c r="B19" s="36">
        <v>4</v>
      </c>
      <c r="C19" s="58">
        <v>8.3333333333333321</v>
      </c>
      <c r="D19" s="36">
        <v>293</v>
      </c>
      <c r="E19" s="58">
        <v>8.9932473910374462</v>
      </c>
      <c r="F19" s="17">
        <v>1.3468013468013467</v>
      </c>
    </row>
    <row r="20" spans="1:6" ht="15" customHeight="1" x14ac:dyDescent="0.25">
      <c r="A20" s="53" t="s">
        <v>13</v>
      </c>
      <c r="B20" s="20">
        <v>48</v>
      </c>
      <c r="C20" s="59">
        <v>99.999999999999986</v>
      </c>
      <c r="D20" s="54">
        <v>3258</v>
      </c>
      <c r="E20" s="55">
        <v>100</v>
      </c>
      <c r="F20" s="55">
        <v>1.4519056261343013</v>
      </c>
    </row>
    <row r="21" spans="1:6" ht="22.5" customHeight="1" x14ac:dyDescent="0.25">
      <c r="A21" s="384" t="s">
        <v>155</v>
      </c>
      <c r="B21" s="288"/>
      <c r="C21" s="288"/>
      <c r="D21" s="288"/>
      <c r="E21" s="288"/>
      <c r="F21" s="288"/>
    </row>
  </sheetData>
  <mergeCells count="8">
    <mergeCell ref="B6:E6"/>
    <mergeCell ref="B11:E11"/>
    <mergeCell ref="B16:E16"/>
    <mergeCell ref="A21:F21"/>
    <mergeCell ref="A4:A5"/>
    <mergeCell ref="B4:C4"/>
    <mergeCell ref="D4:E4"/>
    <mergeCell ref="F4:F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3:I27"/>
  <sheetViews>
    <sheetView topLeftCell="B1" workbookViewId="0">
      <selection activeCell="A27" sqref="A27:I27"/>
    </sheetView>
  </sheetViews>
  <sheetFormatPr defaultRowHeight="15" x14ac:dyDescent="0.25"/>
  <cols>
    <col min="1" max="1" width="22.42578125" style="46" customWidth="1"/>
    <col min="2" max="2" width="9.140625" style="46"/>
    <col min="3" max="3" width="9.140625" style="275"/>
    <col min="4" max="5" width="9.140625" style="46"/>
    <col min="6" max="6" width="9.140625" style="275"/>
    <col min="7" max="7" width="10.7109375" style="46" customWidth="1"/>
    <col min="8" max="8" width="9.140625" style="275"/>
    <col min="9" max="10" width="9.140625" style="46"/>
    <col min="11" max="11" width="9.5703125" style="46" bestFit="1" customWidth="1"/>
    <col min="12" max="16384" width="9.140625" style="46"/>
  </cols>
  <sheetData>
    <row r="3" spans="1:9" x14ac:dyDescent="0.25">
      <c r="A3" s="268" t="s">
        <v>227</v>
      </c>
    </row>
    <row r="4" spans="1:9" x14ac:dyDescent="0.25">
      <c r="A4" s="334" t="s">
        <v>24</v>
      </c>
      <c r="B4" s="386"/>
      <c r="C4" s="386"/>
      <c r="D4" s="386"/>
      <c r="E4" s="386"/>
      <c r="F4" s="386"/>
    </row>
    <row r="5" spans="1:9" ht="15" customHeight="1" x14ac:dyDescent="0.25">
      <c r="A5" s="269" t="s">
        <v>161</v>
      </c>
      <c r="B5" s="314" t="s">
        <v>3</v>
      </c>
      <c r="C5" s="314" t="s">
        <v>4</v>
      </c>
      <c r="D5" s="314" t="s">
        <v>5</v>
      </c>
      <c r="E5" s="314" t="s">
        <v>162</v>
      </c>
      <c r="F5" s="314" t="s">
        <v>163</v>
      </c>
      <c r="G5" s="314" t="s">
        <v>164</v>
      </c>
      <c r="H5" s="314" t="s">
        <v>17</v>
      </c>
      <c r="I5" s="314" t="s">
        <v>18</v>
      </c>
    </row>
    <row r="6" spans="1:9" x14ac:dyDescent="0.25">
      <c r="A6" s="150" t="s">
        <v>165</v>
      </c>
      <c r="B6" s="314"/>
      <c r="C6" s="314"/>
      <c r="D6" s="314"/>
      <c r="E6" s="314"/>
      <c r="F6" s="314"/>
      <c r="G6" s="314"/>
      <c r="H6" s="314"/>
      <c r="I6" s="314"/>
    </row>
    <row r="7" spans="1:9" x14ac:dyDescent="0.25">
      <c r="A7" s="128" t="s">
        <v>178</v>
      </c>
      <c r="B7" s="127">
        <v>503</v>
      </c>
      <c r="C7" s="410">
        <v>5</v>
      </c>
      <c r="D7" s="127">
        <v>643</v>
      </c>
      <c r="E7" s="270">
        <v>3.0268474751699199</v>
      </c>
      <c r="F7" s="412">
        <v>3.00879470692835</v>
      </c>
      <c r="G7" s="270">
        <v>386.93099931098601</v>
      </c>
      <c r="H7" s="412">
        <v>0.99403578528826997</v>
      </c>
      <c r="I7" s="270">
        <v>127.833001988072</v>
      </c>
    </row>
    <row r="8" spans="1:9" x14ac:dyDescent="0.25">
      <c r="A8" s="131" t="s">
        <v>228</v>
      </c>
      <c r="B8" s="130">
        <v>89</v>
      </c>
      <c r="C8" s="44">
        <v>1</v>
      </c>
      <c r="D8" s="130">
        <v>127</v>
      </c>
      <c r="E8" s="271">
        <v>3.1376143554670302</v>
      </c>
      <c r="F8" s="77">
        <v>3.5254093881652002</v>
      </c>
      <c r="G8" s="271">
        <v>447.72699229697997</v>
      </c>
      <c r="H8" s="77">
        <v>1.1235955056179801</v>
      </c>
      <c r="I8" s="271">
        <v>142.69662921348299</v>
      </c>
    </row>
    <row r="9" spans="1:9" x14ac:dyDescent="0.25">
      <c r="A9" s="131" t="s">
        <v>229</v>
      </c>
      <c r="B9" s="130">
        <v>57</v>
      </c>
      <c r="C9" s="44" t="s">
        <v>80</v>
      </c>
      <c r="D9" s="130">
        <v>85</v>
      </c>
      <c r="E9" s="271">
        <v>2.6172601418830501</v>
      </c>
      <c r="F9" s="77" t="s">
        <v>80</v>
      </c>
      <c r="G9" s="271">
        <v>390.29317905273501</v>
      </c>
      <c r="H9" s="77" t="s">
        <v>80</v>
      </c>
      <c r="I9" s="271">
        <v>149.12280701754401</v>
      </c>
    </row>
    <row r="10" spans="1:9" x14ac:dyDescent="0.25">
      <c r="A10" s="131" t="s">
        <v>230</v>
      </c>
      <c r="B10" s="130">
        <v>45</v>
      </c>
      <c r="C10" s="44" t="s">
        <v>80</v>
      </c>
      <c r="D10" s="130">
        <v>61</v>
      </c>
      <c r="E10" s="271">
        <v>2.9114906832298102</v>
      </c>
      <c r="F10" s="77" t="s">
        <v>80</v>
      </c>
      <c r="G10" s="271">
        <v>394.668737060041</v>
      </c>
      <c r="H10" s="77" t="s">
        <v>80</v>
      </c>
      <c r="I10" s="271">
        <v>135.555555555556</v>
      </c>
    </row>
    <row r="11" spans="1:9" x14ac:dyDescent="0.25">
      <c r="A11" s="131" t="s">
        <v>231</v>
      </c>
      <c r="B11" s="130">
        <v>91</v>
      </c>
      <c r="C11" s="44">
        <v>1</v>
      </c>
      <c r="D11" s="130">
        <v>130</v>
      </c>
      <c r="E11" s="271">
        <v>2.2930000503956101</v>
      </c>
      <c r="F11" s="77">
        <v>2.5197802751600098</v>
      </c>
      <c r="G11" s="271">
        <v>327.57143577080001</v>
      </c>
      <c r="H11" s="77">
        <v>1.0989010989011001</v>
      </c>
      <c r="I11" s="271">
        <v>142.857142857143</v>
      </c>
    </row>
    <row r="12" spans="1:9" x14ac:dyDescent="0.25">
      <c r="A12" s="131" t="s">
        <v>232</v>
      </c>
      <c r="B12" s="130">
        <v>67</v>
      </c>
      <c r="C12" s="44">
        <v>1</v>
      </c>
      <c r="D12" s="130">
        <v>97</v>
      </c>
      <c r="E12" s="271">
        <v>3.1325977183467399</v>
      </c>
      <c r="F12" s="77">
        <v>4.6755189826070698</v>
      </c>
      <c r="G12" s="271">
        <v>453.52534131288502</v>
      </c>
      <c r="H12" s="77">
        <v>1.4925373134328399</v>
      </c>
      <c r="I12" s="271">
        <v>144.77611940298499</v>
      </c>
    </row>
    <row r="13" spans="1:9" x14ac:dyDescent="0.25">
      <c r="A13" s="131" t="s">
        <v>233</v>
      </c>
      <c r="B13" s="130">
        <v>202</v>
      </c>
      <c r="C13" s="44">
        <v>4</v>
      </c>
      <c r="D13" s="130">
        <v>269</v>
      </c>
      <c r="E13" s="271">
        <v>3.5387997862705101</v>
      </c>
      <c r="F13" s="77">
        <v>7.0075243292485299</v>
      </c>
      <c r="G13" s="271">
        <v>471.25601114196297</v>
      </c>
      <c r="H13" s="77">
        <v>1.98019801980198</v>
      </c>
      <c r="I13" s="271">
        <v>133.168316831683</v>
      </c>
    </row>
    <row r="14" spans="1:9" x14ac:dyDescent="0.25">
      <c r="A14" s="131" t="s">
        <v>234</v>
      </c>
      <c r="B14" s="130">
        <v>29</v>
      </c>
      <c r="C14" s="44" t="s">
        <v>80</v>
      </c>
      <c r="D14" s="130">
        <v>47</v>
      </c>
      <c r="E14" s="271">
        <v>1.9274866239074799</v>
      </c>
      <c r="F14" s="77" t="s">
        <v>80</v>
      </c>
      <c r="G14" s="271">
        <v>312.38576318500498</v>
      </c>
      <c r="H14" s="77" t="s">
        <v>80</v>
      </c>
      <c r="I14" s="271">
        <v>162.068965517241</v>
      </c>
    </row>
    <row r="15" spans="1:9" x14ac:dyDescent="0.25">
      <c r="A15" s="131" t="s">
        <v>235</v>
      </c>
      <c r="B15" s="130">
        <v>74</v>
      </c>
      <c r="C15" s="44">
        <v>5</v>
      </c>
      <c r="D15" s="130">
        <v>110</v>
      </c>
      <c r="E15" s="271">
        <v>2.32430310168826</v>
      </c>
      <c r="F15" s="77">
        <v>15.7047506870828</v>
      </c>
      <c r="G15" s="271">
        <v>345.50451511582202</v>
      </c>
      <c r="H15" s="77">
        <v>6.7567567567567597</v>
      </c>
      <c r="I15" s="271">
        <v>148.64864864864899</v>
      </c>
    </row>
    <row r="16" spans="1:9" x14ac:dyDescent="0.25">
      <c r="A16" s="131" t="s">
        <v>236</v>
      </c>
      <c r="B16" s="130">
        <v>22</v>
      </c>
      <c r="C16" s="44" t="s">
        <v>80</v>
      </c>
      <c r="D16" s="130">
        <v>33</v>
      </c>
      <c r="E16" s="271">
        <v>1.1735210967088101</v>
      </c>
      <c r="F16" s="77" t="s">
        <v>80</v>
      </c>
      <c r="G16" s="271">
        <v>176.02816450632099</v>
      </c>
      <c r="H16" s="77" t="s">
        <v>80</v>
      </c>
      <c r="I16" s="271">
        <v>150</v>
      </c>
    </row>
    <row r="17" spans="1:9" x14ac:dyDescent="0.25">
      <c r="A17" s="131" t="s">
        <v>237</v>
      </c>
      <c r="B17" s="130">
        <v>106</v>
      </c>
      <c r="C17" s="44">
        <v>7</v>
      </c>
      <c r="D17" s="130">
        <v>147</v>
      </c>
      <c r="E17" s="271">
        <v>2.78951038829458</v>
      </c>
      <c r="F17" s="77">
        <v>18.4212950170397</v>
      </c>
      <c r="G17" s="271">
        <v>386.84719535783302</v>
      </c>
      <c r="H17" s="77">
        <v>6.6037735849056602</v>
      </c>
      <c r="I17" s="271">
        <v>138.67924528301899</v>
      </c>
    </row>
    <row r="18" spans="1:9" x14ac:dyDescent="0.25">
      <c r="A18" s="131" t="s">
        <v>238</v>
      </c>
      <c r="B18" s="130">
        <v>42</v>
      </c>
      <c r="C18" s="44" t="s">
        <v>80</v>
      </c>
      <c r="D18" s="130">
        <v>68</v>
      </c>
      <c r="E18" s="271">
        <v>2.5251007034209101</v>
      </c>
      <c r="F18" s="77" t="s">
        <v>80</v>
      </c>
      <c r="G18" s="271">
        <v>408.82582817290898</v>
      </c>
      <c r="H18" s="77" t="s">
        <v>80</v>
      </c>
      <c r="I18" s="271">
        <v>161.90476190476201</v>
      </c>
    </row>
    <row r="19" spans="1:9" x14ac:dyDescent="0.25">
      <c r="A19" s="131" t="s">
        <v>239</v>
      </c>
      <c r="B19" s="130">
        <v>34</v>
      </c>
      <c r="C19" s="44">
        <v>2</v>
      </c>
      <c r="D19" s="130">
        <v>47</v>
      </c>
      <c r="E19" s="271">
        <v>2.0520867912001699</v>
      </c>
      <c r="F19" s="77">
        <v>12.071098771765699</v>
      </c>
      <c r="G19" s="271">
        <v>283.67082113649298</v>
      </c>
      <c r="H19" s="77">
        <v>5.8823529411764701</v>
      </c>
      <c r="I19" s="271">
        <v>138.23529411764699</v>
      </c>
    </row>
    <row r="20" spans="1:9" x14ac:dyDescent="0.25">
      <c r="A20" s="128" t="s">
        <v>179</v>
      </c>
      <c r="B20" s="127">
        <v>435</v>
      </c>
      <c r="C20" s="410">
        <v>2</v>
      </c>
      <c r="D20" s="127">
        <v>577</v>
      </c>
      <c r="E20" s="270">
        <v>3.9075834066940902</v>
      </c>
      <c r="F20" s="412">
        <v>1.7965900720432599</v>
      </c>
      <c r="G20" s="270">
        <v>518.31623578448102</v>
      </c>
      <c r="H20" s="412">
        <v>0.45977011494252901</v>
      </c>
      <c r="I20" s="270">
        <v>132.64367816091999</v>
      </c>
    </row>
    <row r="21" spans="1:9" x14ac:dyDescent="0.25">
      <c r="A21" s="131" t="s">
        <v>240</v>
      </c>
      <c r="B21" s="130">
        <v>54</v>
      </c>
      <c r="C21" s="44">
        <v>2</v>
      </c>
      <c r="D21" s="130">
        <v>70</v>
      </c>
      <c r="E21" s="271">
        <v>2.7838638999871099</v>
      </c>
      <c r="F21" s="77">
        <v>10.3106070369893</v>
      </c>
      <c r="G21" s="271">
        <v>360.871246294625</v>
      </c>
      <c r="H21" s="77">
        <v>3.7037037037037002</v>
      </c>
      <c r="I21" s="271">
        <v>129.62962962962999</v>
      </c>
    </row>
    <row r="22" spans="1:9" x14ac:dyDescent="0.25">
      <c r="A22" s="131" t="s">
        <v>241</v>
      </c>
      <c r="B22" s="130">
        <v>75</v>
      </c>
      <c r="C22" s="44">
        <v>4</v>
      </c>
      <c r="D22" s="130">
        <v>92</v>
      </c>
      <c r="E22" s="271">
        <v>3.6836030549348</v>
      </c>
      <c r="F22" s="77">
        <v>19.645882959652301</v>
      </c>
      <c r="G22" s="271">
        <v>451.855308072002</v>
      </c>
      <c r="H22" s="77">
        <v>5.3333333333333304</v>
      </c>
      <c r="I22" s="271">
        <v>122.666666666667</v>
      </c>
    </row>
    <row r="23" spans="1:9" x14ac:dyDescent="0.25">
      <c r="A23" s="41" t="s">
        <v>166</v>
      </c>
      <c r="B23" s="127">
        <v>1925</v>
      </c>
      <c r="C23" s="42">
        <v>34</v>
      </c>
      <c r="D23" s="127">
        <v>2603</v>
      </c>
      <c r="E23" s="270">
        <f>B23*1000/637846</f>
        <v>3.0179698547925362</v>
      </c>
      <c r="F23" s="412">
        <f>C23*100000/637846</f>
        <v>5.3304402630101935</v>
      </c>
      <c r="G23" s="270">
        <f>D23*100000/637846</f>
        <v>408.09223542986865</v>
      </c>
      <c r="H23" s="412">
        <f>C23/B23*100</f>
        <v>1.7662337662337664</v>
      </c>
      <c r="I23" s="270">
        <f>D23/B23*100</f>
        <v>135.22077922077921</v>
      </c>
    </row>
    <row r="24" spans="1:9" x14ac:dyDescent="0.25">
      <c r="A24" s="128" t="s">
        <v>99</v>
      </c>
      <c r="B24" s="127">
        <v>436</v>
      </c>
      <c r="C24" s="410">
        <v>14</v>
      </c>
      <c r="D24" s="127">
        <v>655</v>
      </c>
      <c r="E24" s="270">
        <f>B24*1000/248928</f>
        <v>1.7515104769250547</v>
      </c>
      <c r="F24" s="412">
        <f>C24*100000/248928</f>
        <v>5.6241162103098086</v>
      </c>
      <c r="G24" s="270">
        <f>D24*100000/248928</f>
        <v>263.12829412520887</v>
      </c>
      <c r="H24" s="412">
        <f>C24/B24*100</f>
        <v>3.2110091743119269</v>
      </c>
      <c r="I24" s="270">
        <f>D24/B24*100</f>
        <v>150.22935779816513</v>
      </c>
    </row>
    <row r="25" spans="1:9" x14ac:dyDescent="0.25">
      <c r="A25" s="125" t="s">
        <v>180</v>
      </c>
      <c r="B25" s="124">
        <v>2361</v>
      </c>
      <c r="C25" s="411">
        <v>48</v>
      </c>
      <c r="D25" s="124">
        <v>3258</v>
      </c>
      <c r="E25" s="272">
        <f>B25*1000/886774</f>
        <v>2.6624596571392485</v>
      </c>
      <c r="F25" s="192">
        <f>C25*100000/886774</f>
        <v>5.4128785913885613</v>
      </c>
      <c r="G25" s="272">
        <f>D25*100000/886774</f>
        <v>367.3991343904986</v>
      </c>
      <c r="H25" s="192">
        <f>C25/B25*100</f>
        <v>2.0330368487928845</v>
      </c>
      <c r="I25" s="272">
        <f>D25/B25*100</f>
        <v>137.99237611181704</v>
      </c>
    </row>
    <row r="26" spans="1:9" ht="16.5" customHeight="1" x14ac:dyDescent="0.25">
      <c r="A26" s="387" t="s">
        <v>261</v>
      </c>
      <c r="B26" s="388"/>
      <c r="C26" s="388"/>
      <c r="D26" s="388"/>
      <c r="E26" s="388"/>
      <c r="F26" s="388"/>
      <c r="G26" s="388"/>
      <c r="H26" s="388"/>
      <c r="I26" s="388"/>
    </row>
    <row r="27" spans="1:9" ht="16.5" customHeight="1" x14ac:dyDescent="0.25">
      <c r="A27" s="387" t="s">
        <v>280</v>
      </c>
      <c r="B27" s="388"/>
      <c r="C27" s="388"/>
      <c r="D27" s="388"/>
      <c r="E27" s="388"/>
      <c r="F27" s="388"/>
      <c r="G27" s="388"/>
      <c r="H27" s="388"/>
      <c r="I27" s="388"/>
    </row>
  </sheetData>
  <mergeCells count="11">
    <mergeCell ref="A4:F4"/>
    <mergeCell ref="H5:H6"/>
    <mergeCell ref="I5:I6"/>
    <mergeCell ref="A26:I26"/>
    <mergeCell ref="A27:I27"/>
    <mergeCell ref="B5:B6"/>
    <mergeCell ref="C5:C6"/>
    <mergeCell ref="D5:D6"/>
    <mergeCell ref="E5:E6"/>
    <mergeCell ref="F5:F6"/>
    <mergeCell ref="G5:G6"/>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7"/>
  <sheetViews>
    <sheetView workbookViewId="0">
      <selection activeCell="F1" sqref="F1:F1048576"/>
    </sheetView>
  </sheetViews>
  <sheetFormatPr defaultRowHeight="15" x14ac:dyDescent="0.25"/>
  <cols>
    <col min="1" max="1" width="22.85546875" style="46" customWidth="1"/>
    <col min="2" max="2" width="9.140625" style="46"/>
    <col min="3" max="3" width="9.140625" style="275"/>
    <col min="4" max="5" width="9.140625" style="46"/>
    <col min="6" max="6" width="9.140625" style="275"/>
    <col min="7" max="16384" width="9.140625" style="46"/>
  </cols>
  <sheetData>
    <row r="1" spans="1:7" x14ac:dyDescent="0.25">
      <c r="B1" s="87"/>
      <c r="C1" s="409"/>
      <c r="D1" s="87"/>
      <c r="E1" s="87"/>
      <c r="F1" s="409"/>
      <c r="G1" s="87"/>
    </row>
    <row r="2" spans="1:7" x14ac:dyDescent="0.25">
      <c r="B2" s="87"/>
      <c r="C2" s="409"/>
      <c r="D2" s="87"/>
      <c r="E2" s="87"/>
      <c r="F2" s="409"/>
      <c r="G2" s="87"/>
    </row>
    <row r="3" spans="1:7" x14ac:dyDescent="0.25">
      <c r="A3" s="49" t="s">
        <v>255</v>
      </c>
    </row>
    <row r="4" spans="1:7" x14ac:dyDescent="0.25">
      <c r="A4" s="389" t="s">
        <v>29</v>
      </c>
      <c r="B4" s="390"/>
      <c r="C4" s="390"/>
      <c r="D4" s="390"/>
      <c r="E4" s="390"/>
      <c r="F4" s="390"/>
    </row>
    <row r="5" spans="1:7" ht="15" customHeight="1" x14ac:dyDescent="0.25">
      <c r="A5" s="340" t="s">
        <v>254</v>
      </c>
      <c r="B5" s="391" t="s">
        <v>21</v>
      </c>
      <c r="C5" s="391"/>
      <c r="D5" s="391"/>
      <c r="E5" s="392" t="s">
        <v>97</v>
      </c>
      <c r="F5" s="392"/>
      <c r="G5" s="392"/>
    </row>
    <row r="6" spans="1:7" x14ac:dyDescent="0.25">
      <c r="A6" s="341"/>
      <c r="B6" s="153" t="s">
        <v>3</v>
      </c>
      <c r="C6" s="280" t="s">
        <v>4</v>
      </c>
      <c r="D6" s="153" t="s">
        <v>5</v>
      </c>
      <c r="E6" s="153" t="s">
        <v>3</v>
      </c>
      <c r="F6" s="280" t="s">
        <v>4</v>
      </c>
      <c r="G6" s="153" t="s">
        <v>5</v>
      </c>
    </row>
    <row r="7" spans="1:7" x14ac:dyDescent="0.25">
      <c r="A7" s="128" t="s">
        <v>178</v>
      </c>
      <c r="B7" s="127">
        <v>353</v>
      </c>
      <c r="C7" s="410">
        <v>3</v>
      </c>
      <c r="D7" s="127">
        <v>431</v>
      </c>
      <c r="E7" s="126">
        <v>150</v>
      </c>
      <c r="F7" s="42">
        <v>2</v>
      </c>
      <c r="G7" s="126">
        <v>212</v>
      </c>
    </row>
    <row r="8" spans="1:7" x14ac:dyDescent="0.25">
      <c r="A8" s="131" t="s">
        <v>228</v>
      </c>
      <c r="B8" s="130">
        <v>57</v>
      </c>
      <c r="C8" s="44" t="s">
        <v>80</v>
      </c>
      <c r="D8" s="130">
        <v>84</v>
      </c>
      <c r="E8" s="129">
        <v>32</v>
      </c>
      <c r="F8" s="43">
        <v>1</v>
      </c>
      <c r="G8" s="129">
        <v>43</v>
      </c>
    </row>
    <row r="9" spans="1:7" x14ac:dyDescent="0.25">
      <c r="A9" s="131" t="s">
        <v>229</v>
      </c>
      <c r="B9" s="130">
        <v>42</v>
      </c>
      <c r="C9" s="44" t="s">
        <v>80</v>
      </c>
      <c r="D9" s="130">
        <v>56</v>
      </c>
      <c r="E9" s="129">
        <v>15</v>
      </c>
      <c r="F9" s="43" t="s">
        <v>80</v>
      </c>
      <c r="G9" s="129">
        <v>29</v>
      </c>
    </row>
    <row r="10" spans="1:7" x14ac:dyDescent="0.25">
      <c r="A10" s="131" t="s">
        <v>230</v>
      </c>
      <c r="B10" s="130">
        <v>29</v>
      </c>
      <c r="C10" s="44" t="s">
        <v>80</v>
      </c>
      <c r="D10" s="130">
        <v>37</v>
      </c>
      <c r="E10" s="129">
        <v>16</v>
      </c>
      <c r="F10" s="43" t="s">
        <v>80</v>
      </c>
      <c r="G10" s="129">
        <v>24</v>
      </c>
    </row>
    <row r="11" spans="1:7" x14ac:dyDescent="0.25">
      <c r="A11" s="131" t="s">
        <v>253</v>
      </c>
      <c r="B11" s="130">
        <v>62</v>
      </c>
      <c r="C11" s="44" t="s">
        <v>80</v>
      </c>
      <c r="D11" s="130">
        <v>87</v>
      </c>
      <c r="E11" s="129">
        <v>29</v>
      </c>
      <c r="F11" s="43">
        <v>1</v>
      </c>
      <c r="G11" s="129">
        <v>43</v>
      </c>
    </row>
    <row r="12" spans="1:7" x14ac:dyDescent="0.25">
      <c r="A12" s="131" t="s">
        <v>232</v>
      </c>
      <c r="B12" s="130">
        <v>46</v>
      </c>
      <c r="C12" s="44" t="s">
        <v>80</v>
      </c>
      <c r="D12" s="130">
        <v>59</v>
      </c>
      <c r="E12" s="129">
        <v>21</v>
      </c>
      <c r="F12" s="43">
        <v>1</v>
      </c>
      <c r="G12" s="129">
        <v>38</v>
      </c>
    </row>
    <row r="13" spans="1:7" x14ac:dyDescent="0.25">
      <c r="A13" s="131" t="s">
        <v>233</v>
      </c>
      <c r="B13" s="130">
        <v>169</v>
      </c>
      <c r="C13" s="44">
        <v>3</v>
      </c>
      <c r="D13" s="130">
        <v>215</v>
      </c>
      <c r="E13" s="129">
        <v>33</v>
      </c>
      <c r="F13" s="43">
        <v>1</v>
      </c>
      <c r="G13" s="129">
        <v>54</v>
      </c>
    </row>
    <row r="14" spans="1:7" x14ac:dyDescent="0.25">
      <c r="A14" s="131" t="s">
        <v>234</v>
      </c>
      <c r="B14" s="130">
        <v>22</v>
      </c>
      <c r="C14" s="44" t="s">
        <v>80</v>
      </c>
      <c r="D14" s="130">
        <v>33</v>
      </c>
      <c r="E14" s="129">
        <v>7</v>
      </c>
      <c r="F14" s="43" t="s">
        <v>80</v>
      </c>
      <c r="G14" s="129">
        <v>14</v>
      </c>
    </row>
    <row r="15" spans="1:7" x14ac:dyDescent="0.25">
      <c r="A15" s="131" t="s">
        <v>235</v>
      </c>
      <c r="B15" s="130">
        <v>44</v>
      </c>
      <c r="C15" s="44">
        <v>1</v>
      </c>
      <c r="D15" s="130">
        <v>62</v>
      </c>
      <c r="E15" s="129">
        <v>30</v>
      </c>
      <c r="F15" s="43">
        <v>4</v>
      </c>
      <c r="G15" s="129">
        <v>48</v>
      </c>
    </row>
    <row r="16" spans="1:7" x14ac:dyDescent="0.25">
      <c r="A16" s="131" t="s">
        <v>236</v>
      </c>
      <c r="B16" s="130">
        <v>16</v>
      </c>
      <c r="C16" s="44" t="s">
        <v>80</v>
      </c>
      <c r="D16" s="130">
        <v>24</v>
      </c>
      <c r="E16" s="129">
        <v>6</v>
      </c>
      <c r="F16" s="43" t="s">
        <v>80</v>
      </c>
      <c r="G16" s="129">
        <v>9</v>
      </c>
    </row>
    <row r="17" spans="1:7" x14ac:dyDescent="0.25">
      <c r="A17" s="131" t="s">
        <v>237</v>
      </c>
      <c r="B17" s="130">
        <v>58</v>
      </c>
      <c r="C17" s="44" t="s">
        <v>80</v>
      </c>
      <c r="D17" s="130">
        <v>77</v>
      </c>
      <c r="E17" s="129">
        <v>48</v>
      </c>
      <c r="F17" s="43">
        <v>7</v>
      </c>
      <c r="G17" s="129">
        <v>70</v>
      </c>
    </row>
    <row r="18" spans="1:7" x14ac:dyDescent="0.25">
      <c r="A18" s="131" t="s">
        <v>238</v>
      </c>
      <c r="B18" s="130">
        <v>17</v>
      </c>
      <c r="C18" s="44" t="s">
        <v>80</v>
      </c>
      <c r="D18" s="130">
        <v>24</v>
      </c>
      <c r="E18" s="129">
        <v>25</v>
      </c>
      <c r="F18" s="43" t="s">
        <v>80</v>
      </c>
      <c r="G18" s="129">
        <v>44</v>
      </c>
    </row>
    <row r="19" spans="1:7" x14ac:dyDescent="0.25">
      <c r="A19" s="131" t="s">
        <v>239</v>
      </c>
      <c r="B19" s="130">
        <v>16</v>
      </c>
      <c r="C19" s="44">
        <v>1</v>
      </c>
      <c r="D19" s="130">
        <v>21</v>
      </c>
      <c r="E19" s="129">
        <v>18</v>
      </c>
      <c r="F19" s="43">
        <v>1</v>
      </c>
      <c r="G19" s="129">
        <v>26</v>
      </c>
    </row>
    <row r="20" spans="1:7" x14ac:dyDescent="0.25">
      <c r="A20" s="128" t="s">
        <v>179</v>
      </c>
      <c r="B20" s="127">
        <v>395</v>
      </c>
      <c r="C20" s="410">
        <v>1</v>
      </c>
      <c r="D20" s="127">
        <v>524</v>
      </c>
      <c r="E20" s="126">
        <v>40</v>
      </c>
      <c r="F20" s="42">
        <v>1</v>
      </c>
      <c r="G20" s="126">
        <v>53</v>
      </c>
    </row>
    <row r="21" spans="1:7" x14ac:dyDescent="0.25">
      <c r="A21" s="131" t="s">
        <v>240</v>
      </c>
      <c r="B21" s="130">
        <v>21</v>
      </c>
      <c r="C21" s="44">
        <v>1</v>
      </c>
      <c r="D21" s="130">
        <v>23</v>
      </c>
      <c r="E21" s="129">
        <v>33</v>
      </c>
      <c r="F21" s="43">
        <v>1</v>
      </c>
      <c r="G21" s="129">
        <v>47</v>
      </c>
    </row>
    <row r="22" spans="1:7" x14ac:dyDescent="0.25">
      <c r="A22" s="131" t="s">
        <v>241</v>
      </c>
      <c r="B22" s="130">
        <v>35</v>
      </c>
      <c r="C22" s="44">
        <v>2</v>
      </c>
      <c r="D22" s="130">
        <v>36</v>
      </c>
      <c r="E22" s="129">
        <v>40</v>
      </c>
      <c r="F22" s="43">
        <v>2</v>
      </c>
      <c r="G22" s="129">
        <v>56</v>
      </c>
    </row>
    <row r="23" spans="1:7" x14ac:dyDescent="0.25">
      <c r="A23" s="41" t="s">
        <v>98</v>
      </c>
      <c r="B23" s="127">
        <v>1382</v>
      </c>
      <c r="C23" s="410">
        <v>12</v>
      </c>
      <c r="D23" s="127">
        <v>1793</v>
      </c>
      <c r="E23" s="126">
        <v>543</v>
      </c>
      <c r="F23" s="42">
        <v>22</v>
      </c>
      <c r="G23" s="126">
        <v>810</v>
      </c>
    </row>
    <row r="24" spans="1:7" x14ac:dyDescent="0.25">
      <c r="A24" s="128" t="s">
        <v>165</v>
      </c>
      <c r="B24" s="127">
        <v>171</v>
      </c>
      <c r="C24" s="410">
        <v>1</v>
      </c>
      <c r="D24" s="127">
        <v>251</v>
      </c>
      <c r="E24" s="126">
        <v>265</v>
      </c>
      <c r="F24" s="42">
        <v>13</v>
      </c>
      <c r="G24" s="126">
        <v>404</v>
      </c>
    </row>
    <row r="25" spans="1:7" x14ac:dyDescent="0.25">
      <c r="A25" s="125" t="s">
        <v>180</v>
      </c>
      <c r="B25" s="124">
        <v>1553</v>
      </c>
      <c r="C25" s="411">
        <v>13</v>
      </c>
      <c r="D25" s="124">
        <v>2044</v>
      </c>
      <c r="E25" s="124">
        <v>808</v>
      </c>
      <c r="F25" s="411">
        <v>35</v>
      </c>
      <c r="G25" s="124">
        <v>1214</v>
      </c>
    </row>
    <row r="27" spans="1:7" x14ac:dyDescent="0.25">
      <c r="B27" s="87"/>
      <c r="C27" s="409"/>
      <c r="D27" s="87"/>
      <c r="E27" s="87"/>
      <c r="F27" s="409"/>
      <c r="G27" s="87"/>
    </row>
  </sheetData>
  <mergeCells count="4">
    <mergeCell ref="A4:F4"/>
    <mergeCell ref="A5:A6"/>
    <mergeCell ref="B5:D5"/>
    <mergeCell ref="E5:G5"/>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2:F28"/>
  <sheetViews>
    <sheetView workbookViewId="0">
      <selection activeCell="C33" sqref="C33"/>
    </sheetView>
  </sheetViews>
  <sheetFormatPr defaultRowHeight="15" x14ac:dyDescent="0.25"/>
  <cols>
    <col min="1" max="1" width="6.28515625" style="46" customWidth="1"/>
    <col min="2" max="2" width="20.28515625" style="46" customWidth="1"/>
    <col min="3" max="3" width="31" style="46" customWidth="1"/>
    <col min="4" max="4" width="21" style="46" customWidth="1"/>
    <col min="5" max="5" width="16.42578125" style="46" customWidth="1"/>
    <col min="6" max="6" width="16.85546875" style="46" customWidth="1"/>
    <col min="7" max="16384" width="9.140625" style="46"/>
  </cols>
  <sheetData>
    <row r="2" spans="2:6" x14ac:dyDescent="0.25">
      <c r="B2" s="47" t="s">
        <v>192</v>
      </c>
      <c r="C2" s="112"/>
      <c r="D2" s="112"/>
    </row>
    <row r="3" spans="2:6" ht="15.75" thickBot="1" x14ac:dyDescent="0.3"/>
    <row r="4" spans="2:6" ht="15.75" thickBot="1" x14ac:dyDescent="0.3">
      <c r="B4" s="393" t="s">
        <v>193</v>
      </c>
      <c r="C4" s="395" t="s">
        <v>194</v>
      </c>
      <c r="D4" s="395"/>
    </row>
    <row r="5" spans="2:6" ht="15.75" thickBot="1" x14ac:dyDescent="0.3">
      <c r="B5" s="394"/>
      <c r="C5" s="89" t="s">
        <v>195</v>
      </c>
      <c r="D5" s="89" t="s">
        <v>196</v>
      </c>
      <c r="F5" s="96"/>
    </row>
    <row r="6" spans="2:6" ht="15.75" thickBot="1" x14ac:dyDescent="0.3">
      <c r="B6" s="90" t="s">
        <v>93</v>
      </c>
      <c r="C6" s="68">
        <v>187.99049643989378</v>
      </c>
      <c r="D6" s="91">
        <v>1096543302</v>
      </c>
    </row>
    <row r="7" spans="2:6" ht="15.75" thickBot="1" x14ac:dyDescent="0.3">
      <c r="B7" s="90" t="s">
        <v>168</v>
      </c>
      <c r="C7" s="68">
        <v>197.70400031618013</v>
      </c>
      <c r="D7" s="91">
        <v>387679257</v>
      </c>
    </row>
    <row r="8" spans="2:6" ht="15.75" thickBot="1" x14ac:dyDescent="0.3">
      <c r="B8" s="90" t="s">
        <v>167</v>
      </c>
      <c r="C8" s="68">
        <v>204.23082015291658</v>
      </c>
      <c r="D8" s="91">
        <v>116154543</v>
      </c>
    </row>
    <row r="9" spans="2:6" ht="15.75" thickBot="1" x14ac:dyDescent="0.3">
      <c r="B9" s="90" t="s">
        <v>176</v>
      </c>
      <c r="C9" s="68">
        <v>223.94499183329813</v>
      </c>
      <c r="D9" s="91">
        <v>1129089219</v>
      </c>
    </row>
    <row r="10" spans="2:6" ht="15.75" thickBot="1" x14ac:dyDescent="0.3">
      <c r="B10" s="90" t="s">
        <v>197</v>
      </c>
      <c r="C10" s="68">
        <v>233.41207894580873</v>
      </c>
      <c r="D10" s="91">
        <v>29536548</v>
      </c>
    </row>
    <row r="11" spans="2:6" ht="15.75" thickBot="1" x14ac:dyDescent="0.3">
      <c r="B11" s="90" t="s">
        <v>175</v>
      </c>
      <c r="C11" s="68">
        <v>233.83498555573831</v>
      </c>
      <c r="D11" s="91">
        <v>385981005</v>
      </c>
    </row>
    <row r="12" spans="2:6" ht="15.75" thickBot="1" x14ac:dyDescent="0.3">
      <c r="B12" s="90" t="s">
        <v>6</v>
      </c>
      <c r="C12" s="68">
        <v>243.94276653561803</v>
      </c>
      <c r="D12" s="91">
        <v>321692571</v>
      </c>
    </row>
    <row r="13" spans="2:6" ht="15.75" thickBot="1" x14ac:dyDescent="0.3">
      <c r="B13" s="90" t="s">
        <v>173</v>
      </c>
      <c r="C13" s="68">
        <v>253.95776340917243</v>
      </c>
      <c r="D13" s="91">
        <v>78592563</v>
      </c>
    </row>
    <row r="14" spans="2:6" ht="15.75" thickBot="1" x14ac:dyDescent="0.3">
      <c r="B14" s="90" t="s">
        <v>180</v>
      </c>
      <c r="C14" s="68">
        <v>265.7711750682812</v>
      </c>
      <c r="D14" s="91">
        <v>235678968</v>
      </c>
    </row>
    <row r="15" spans="2:6" ht="15.75" thickBot="1" x14ac:dyDescent="0.3">
      <c r="B15" s="90" t="s">
        <v>174</v>
      </c>
      <c r="C15" s="68">
        <v>274.81830246849165</v>
      </c>
      <c r="D15" s="91">
        <v>1204857165</v>
      </c>
    </row>
    <row r="16" spans="2:6" ht="15.75" thickBot="1" x14ac:dyDescent="0.3">
      <c r="B16" s="90" t="s">
        <v>198</v>
      </c>
      <c r="C16" s="68">
        <v>278.59063847683274</v>
      </c>
      <c r="D16" s="91">
        <v>296769792</v>
      </c>
    </row>
    <row r="17" spans="2:5" ht="15.75" thickBot="1" x14ac:dyDescent="0.3">
      <c r="B17" s="90" t="s">
        <v>199</v>
      </c>
      <c r="C17" s="68">
        <v>278.82566686255092</v>
      </c>
      <c r="D17" s="91">
        <v>339248583</v>
      </c>
    </row>
    <row r="18" spans="2:5" ht="15.75" thickBot="1" x14ac:dyDescent="0.3">
      <c r="B18" s="90" t="s">
        <v>8</v>
      </c>
      <c r="C18" s="68">
        <v>281.7637389933347</v>
      </c>
      <c r="D18" s="91">
        <v>1142852040</v>
      </c>
    </row>
    <row r="19" spans="2:5" ht="15.75" thickBot="1" x14ac:dyDescent="0.3">
      <c r="B19" s="90" t="s">
        <v>181</v>
      </c>
      <c r="C19" s="68">
        <v>286.62771185437123</v>
      </c>
      <c r="D19" s="91">
        <v>1406276670</v>
      </c>
    </row>
    <row r="20" spans="2:5" ht="15.75" thickBot="1" x14ac:dyDescent="0.3">
      <c r="B20" s="90" t="s">
        <v>171</v>
      </c>
      <c r="C20" s="68">
        <v>288.54938853449323</v>
      </c>
      <c r="D20" s="91">
        <v>2893490166</v>
      </c>
    </row>
    <row r="21" spans="2:5" ht="15.75" thickBot="1" x14ac:dyDescent="0.3">
      <c r="B21" s="90" t="s">
        <v>169</v>
      </c>
      <c r="C21" s="68">
        <v>321.04535983898688</v>
      </c>
      <c r="D21" s="91">
        <v>1893335634</v>
      </c>
    </row>
    <row r="22" spans="2:5" ht="15.75" thickBot="1" x14ac:dyDescent="0.3">
      <c r="B22" s="90" t="s">
        <v>172</v>
      </c>
      <c r="C22" s="68">
        <v>346.65414123619456</v>
      </c>
      <c r="D22" s="91">
        <v>532080828</v>
      </c>
    </row>
    <row r="23" spans="2:5" ht="15.75" thickBot="1" x14ac:dyDescent="0.3">
      <c r="B23" s="90" t="s">
        <v>200</v>
      </c>
      <c r="C23" s="68">
        <v>393.50661227864612</v>
      </c>
      <c r="D23" s="91">
        <v>1751393652</v>
      </c>
    </row>
    <row r="24" spans="2:5" ht="15.75" thickBot="1" x14ac:dyDescent="0.3">
      <c r="B24" s="90" t="s">
        <v>177</v>
      </c>
      <c r="C24" s="68">
        <v>396.95706650462171</v>
      </c>
      <c r="D24" s="91">
        <v>1484501334</v>
      </c>
    </row>
    <row r="25" spans="2:5" ht="15.75" thickBot="1" x14ac:dyDescent="0.3">
      <c r="B25" s="90" t="s">
        <v>170</v>
      </c>
      <c r="C25" s="68">
        <v>444.59484070655878</v>
      </c>
      <c r="D25" s="91">
        <v>694076568</v>
      </c>
    </row>
    <row r="26" spans="2:5" ht="15.75" thickBot="1" x14ac:dyDescent="0.3">
      <c r="B26" s="92" t="s">
        <v>183</v>
      </c>
      <c r="C26" s="93">
        <v>287.75648190587964</v>
      </c>
      <c r="D26" s="94">
        <f>SUM(D6:D25)</f>
        <v>17419830408</v>
      </c>
    </row>
    <row r="28" spans="2:5" ht="15" customHeight="1" x14ac:dyDescent="0.25">
      <c r="B28" s="384" t="s">
        <v>201</v>
      </c>
      <c r="C28" s="288"/>
      <c r="D28" s="288"/>
      <c r="E28" s="288"/>
    </row>
  </sheetData>
  <mergeCells count="3">
    <mergeCell ref="B4:B5"/>
    <mergeCell ref="C4:D4"/>
    <mergeCell ref="B28:E28"/>
  </mergeCells>
  <conditionalFormatting sqref="D6:D25">
    <cfRule type="dataBar" priority="2">
      <dataBar>
        <cfvo type="min"/>
        <cfvo type="max"/>
        <color rgb="FFFF555A"/>
      </dataBar>
      <extLst>
        <ext xmlns:x14="http://schemas.microsoft.com/office/spreadsheetml/2009/9/main" uri="{B025F937-C7B1-47D3-B67F-A62EFF666E3E}">
          <x14:id>{5B9C00C9-C68B-4EAA-98D1-F07FE30D4E56}</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{169BE1A2-01BF-4738-9540-F78C489BE70F}</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5B9C00C9-C68B-4EAA-98D1-F07FE30D4E56}">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169BE1A2-01BF-4738-9540-F78C489BE70F}">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Q10"/>
  <sheetViews>
    <sheetView tabSelected="1" zoomScaleNormal="100" workbookViewId="0">
      <selection activeCell="D19" sqref="D19"/>
    </sheetView>
  </sheetViews>
  <sheetFormatPr defaultRowHeight="15" x14ac:dyDescent="0.25"/>
  <cols>
    <col min="1" max="1" width="9.140625" style="84" customWidth="1"/>
    <col min="2" max="3" width="9.140625" style="84"/>
    <col min="4" max="4" width="9.140625" style="84" customWidth="1"/>
    <col min="5" max="6" width="9.140625" style="84"/>
    <col min="7" max="7" width="9.140625" style="84" customWidth="1"/>
    <col min="8" max="8" width="9.140625" style="85"/>
    <col min="9" max="10" width="9.140625" style="84"/>
    <col min="11" max="11" width="9.140625" style="84" customWidth="1"/>
    <col min="12" max="15" width="9.140625" style="84"/>
    <col min="16" max="16" width="9.140625" style="84" customWidth="1"/>
    <col min="17" max="16384" width="9.140625" style="84"/>
  </cols>
  <sheetData>
    <row r="2" spans="1:17" x14ac:dyDescent="0.25">
      <c r="A2" s="50" t="s">
        <v>281</v>
      </c>
    </row>
    <row r="3" spans="1:17" x14ac:dyDescent="0.25">
      <c r="A3" s="348" t="s">
        <v>29</v>
      </c>
      <c r="B3" s="334"/>
      <c r="C3" s="334"/>
      <c r="D3" s="334"/>
      <c r="E3" s="334"/>
    </row>
    <row r="4" spans="1:17" ht="15" customHeight="1" x14ac:dyDescent="0.25">
      <c r="A4" s="293" t="s">
        <v>1</v>
      </c>
      <c r="B4" s="396" t="s">
        <v>86</v>
      </c>
      <c r="C4" s="396"/>
      <c r="D4" s="396"/>
      <c r="E4" s="396"/>
      <c r="F4" s="396"/>
      <c r="G4" s="396"/>
      <c r="H4" s="396"/>
      <c r="I4" s="396"/>
      <c r="J4" s="396"/>
      <c r="K4" s="396"/>
      <c r="L4" s="396"/>
      <c r="M4" s="396"/>
      <c r="N4" s="396"/>
      <c r="O4" s="396"/>
      <c r="P4" s="396"/>
      <c r="Q4" s="396"/>
    </row>
    <row r="5" spans="1:17" ht="15" customHeight="1" x14ac:dyDescent="0.25">
      <c r="A5" s="294"/>
      <c r="B5" s="397" t="s">
        <v>87</v>
      </c>
      <c r="C5" s="397"/>
      <c r="D5" s="397"/>
      <c r="E5" s="397"/>
      <c r="F5" s="397"/>
      <c r="G5" s="397"/>
      <c r="H5" s="397"/>
      <c r="I5" s="399" t="s">
        <v>88</v>
      </c>
      <c r="J5" s="398"/>
      <c r="K5" s="398"/>
      <c r="L5" s="398"/>
      <c r="M5" s="397" t="s">
        <v>89</v>
      </c>
      <c r="N5" s="397"/>
      <c r="O5" s="397"/>
      <c r="P5" s="397"/>
      <c r="Q5" s="397"/>
    </row>
    <row r="6" spans="1:17" ht="27" x14ac:dyDescent="0.25">
      <c r="A6" s="295"/>
      <c r="B6" s="282" t="s">
        <v>90</v>
      </c>
      <c r="C6" s="282" t="s">
        <v>91</v>
      </c>
      <c r="D6" s="282" t="s">
        <v>187</v>
      </c>
      <c r="E6" s="282" t="s">
        <v>92</v>
      </c>
      <c r="F6" s="282" t="s">
        <v>188</v>
      </c>
      <c r="G6" s="282" t="s">
        <v>189</v>
      </c>
      <c r="H6" s="282" t="s">
        <v>13</v>
      </c>
      <c r="I6" s="282" t="s">
        <v>90</v>
      </c>
      <c r="J6" s="281" t="s">
        <v>91</v>
      </c>
      <c r="K6" s="281" t="s">
        <v>190</v>
      </c>
      <c r="L6" s="282" t="s">
        <v>13</v>
      </c>
      <c r="M6" s="282" t="s">
        <v>90</v>
      </c>
      <c r="N6" s="282" t="s">
        <v>91</v>
      </c>
      <c r="O6" s="282" t="s">
        <v>92</v>
      </c>
      <c r="P6" s="282" t="s">
        <v>189</v>
      </c>
      <c r="Q6" s="282" t="s">
        <v>13</v>
      </c>
    </row>
    <row r="7" spans="1:17" x14ac:dyDescent="0.25">
      <c r="A7" s="414" t="s">
        <v>178</v>
      </c>
      <c r="B7" s="415">
        <v>37</v>
      </c>
      <c r="C7" s="415">
        <v>268</v>
      </c>
      <c r="D7" s="415" t="s">
        <v>80</v>
      </c>
      <c r="E7" s="415">
        <v>771</v>
      </c>
      <c r="F7" s="415" t="s">
        <v>80</v>
      </c>
      <c r="G7" s="415" t="s">
        <v>80</v>
      </c>
      <c r="H7" s="413">
        <v>1076</v>
      </c>
      <c r="I7" s="280">
        <v>58</v>
      </c>
      <c r="J7" s="280">
        <v>3</v>
      </c>
      <c r="K7" s="415" t="s">
        <v>80</v>
      </c>
      <c r="L7" s="280">
        <v>61</v>
      </c>
      <c r="M7" s="280">
        <v>178</v>
      </c>
      <c r="N7" s="280">
        <v>222</v>
      </c>
      <c r="O7" s="280">
        <v>155</v>
      </c>
      <c r="P7" s="415" t="s">
        <v>80</v>
      </c>
      <c r="Q7" s="280">
        <v>555</v>
      </c>
    </row>
    <row r="8" spans="1:17" x14ac:dyDescent="0.25">
      <c r="A8" s="23" t="s">
        <v>179</v>
      </c>
      <c r="B8" s="51">
        <v>22</v>
      </c>
      <c r="C8" s="52">
        <v>56</v>
      </c>
      <c r="D8" s="51" t="s">
        <v>80</v>
      </c>
      <c r="E8" s="113">
        <v>399</v>
      </c>
      <c r="F8" s="51" t="s">
        <v>80</v>
      </c>
      <c r="G8" s="52" t="s">
        <v>80</v>
      </c>
      <c r="H8" s="45">
        <v>477</v>
      </c>
      <c r="I8" s="113">
        <v>26</v>
      </c>
      <c r="J8" s="51" t="s">
        <v>80</v>
      </c>
      <c r="K8" s="52" t="s">
        <v>80</v>
      </c>
      <c r="L8" s="51">
        <v>26</v>
      </c>
      <c r="M8" s="113">
        <v>45</v>
      </c>
      <c r="N8" s="23">
        <v>78</v>
      </c>
      <c r="O8" s="51">
        <v>43</v>
      </c>
      <c r="P8" s="52" t="s">
        <v>80</v>
      </c>
      <c r="Q8" s="51">
        <v>166</v>
      </c>
    </row>
    <row r="9" spans="1:17" x14ac:dyDescent="0.25">
      <c r="A9" s="53" t="s">
        <v>180</v>
      </c>
      <c r="B9" s="54">
        <v>59</v>
      </c>
      <c r="C9" s="54">
        <v>324</v>
      </c>
      <c r="D9" s="54" t="s">
        <v>80</v>
      </c>
      <c r="E9" s="54">
        <v>1170</v>
      </c>
      <c r="F9" s="54" t="s">
        <v>80</v>
      </c>
      <c r="G9" s="54" t="s">
        <v>80</v>
      </c>
      <c r="H9" s="54">
        <v>1553</v>
      </c>
      <c r="I9" s="54">
        <v>84</v>
      </c>
      <c r="J9" s="54">
        <v>3</v>
      </c>
      <c r="K9" s="54" t="s">
        <v>80</v>
      </c>
      <c r="L9" s="54">
        <v>87</v>
      </c>
      <c r="M9" s="54">
        <v>223</v>
      </c>
      <c r="N9" s="53">
        <v>300</v>
      </c>
      <c r="O9" s="54">
        <v>198</v>
      </c>
      <c r="P9" s="54" t="s">
        <v>80</v>
      </c>
      <c r="Q9" s="54">
        <v>721</v>
      </c>
    </row>
    <row r="10" spans="1:17" x14ac:dyDescent="0.25">
      <c r="A10" s="32" t="s">
        <v>304</v>
      </c>
    </row>
  </sheetData>
  <mergeCells count="6">
    <mergeCell ref="A3:E3"/>
    <mergeCell ref="B4:Q4"/>
    <mergeCell ref="A4:A6"/>
    <mergeCell ref="B5:H5"/>
    <mergeCell ref="I5:L5"/>
    <mergeCell ref="M5:Q5"/>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H12"/>
  <sheetViews>
    <sheetView workbookViewId="0">
      <selection activeCell="G24" sqref="G24"/>
    </sheetView>
  </sheetViews>
  <sheetFormatPr defaultRowHeight="15" x14ac:dyDescent="0.25"/>
  <cols>
    <col min="1" max="1" width="9.140625" style="46"/>
    <col min="2" max="2" width="10.140625" style="46" customWidth="1"/>
    <col min="3" max="16384" width="9.140625" style="46"/>
  </cols>
  <sheetData>
    <row r="2" spans="2:8" ht="14.45" customHeight="1" x14ac:dyDescent="0.25">
      <c r="B2" s="285" t="s">
        <v>262</v>
      </c>
      <c r="C2" s="285"/>
      <c r="D2" s="285"/>
      <c r="E2" s="285"/>
      <c r="F2" s="285"/>
      <c r="G2" s="285"/>
      <c r="H2" s="285"/>
    </row>
    <row r="3" spans="2:8" x14ac:dyDescent="0.25">
      <c r="B3" s="287" t="s">
        <v>220</v>
      </c>
      <c r="C3" s="288"/>
      <c r="D3" s="288"/>
      <c r="E3" s="288"/>
      <c r="F3" s="288"/>
    </row>
    <row r="4" spans="2:8" x14ac:dyDescent="0.25">
      <c r="B4" s="293" t="s">
        <v>1</v>
      </c>
      <c r="C4" s="290">
        <v>2017</v>
      </c>
      <c r="D4" s="290"/>
      <c r="E4" s="291">
        <v>2010</v>
      </c>
      <c r="F4" s="291"/>
    </row>
    <row r="5" spans="2:8" x14ac:dyDescent="0.25">
      <c r="B5" s="294"/>
      <c r="C5" s="290"/>
      <c r="D5" s="290"/>
      <c r="E5" s="291"/>
      <c r="F5" s="291"/>
    </row>
    <row r="6" spans="2:8" ht="27" x14ac:dyDescent="0.25">
      <c r="B6" s="295"/>
      <c r="C6" s="107" t="s">
        <v>138</v>
      </c>
      <c r="D6" s="107" t="s">
        <v>12</v>
      </c>
      <c r="E6" s="107" t="s">
        <v>138</v>
      </c>
      <c r="F6" s="107" t="s">
        <v>12</v>
      </c>
    </row>
    <row r="7" spans="2:8" x14ac:dyDescent="0.25">
      <c r="B7" s="157" t="s">
        <v>178</v>
      </c>
      <c r="C7" s="62">
        <v>2.0699999999999998</v>
      </c>
      <c r="D7" s="158">
        <v>1.47</v>
      </c>
      <c r="E7" s="65">
        <v>2.4451100000000001</v>
      </c>
      <c r="F7" s="66">
        <v>1.7002081887578073</v>
      </c>
    </row>
    <row r="8" spans="2:8" x14ac:dyDescent="0.25">
      <c r="B8" s="157" t="s">
        <v>179</v>
      </c>
      <c r="C8" s="62">
        <v>1.94</v>
      </c>
      <c r="D8" s="158">
        <v>1.42</v>
      </c>
      <c r="E8" s="65">
        <v>3.3003300000000002</v>
      </c>
      <c r="F8" s="66">
        <v>2.3603461841070024</v>
      </c>
    </row>
    <row r="9" spans="2:8" x14ac:dyDescent="0.25">
      <c r="B9" s="60" t="s">
        <v>180</v>
      </c>
      <c r="C9" s="61">
        <v>2.0299999999999998</v>
      </c>
      <c r="D9" s="61">
        <v>1.45</v>
      </c>
      <c r="E9" s="61">
        <v>2.7119800000000001</v>
      </c>
      <c r="F9" s="61">
        <v>1.9022393450517698</v>
      </c>
    </row>
    <row r="10" spans="2:8" x14ac:dyDescent="0.25">
      <c r="B10" s="60" t="s">
        <v>7</v>
      </c>
      <c r="C10" s="61">
        <v>1.9310250210080431</v>
      </c>
      <c r="D10" s="61">
        <v>1.3505085396277106</v>
      </c>
      <c r="E10" s="61">
        <v>1.9314826030413574</v>
      </c>
      <c r="F10" s="61">
        <v>1.332107216174385</v>
      </c>
    </row>
    <row r="11" spans="2:8" x14ac:dyDescent="0.25">
      <c r="B11" s="159" t="s">
        <v>261</v>
      </c>
      <c r="C11" s="137"/>
      <c r="D11" s="137"/>
      <c r="E11" s="137"/>
      <c r="F11" s="137"/>
    </row>
    <row r="12" spans="2:8" x14ac:dyDescent="0.25">
      <c r="B12" s="159" t="s">
        <v>14</v>
      </c>
      <c r="C12" s="137"/>
      <c r="D12" s="137"/>
      <c r="E12" s="137"/>
      <c r="F12" s="137"/>
    </row>
  </sheetData>
  <mergeCells count="5">
    <mergeCell ref="B2:H2"/>
    <mergeCell ref="B3:F3"/>
    <mergeCell ref="B4:B6"/>
    <mergeCell ref="C4:D5"/>
    <mergeCell ref="E4:F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0"/>
  <sheetViews>
    <sheetView zoomScaleNormal="100" workbookViewId="0">
      <selection activeCell="I22" sqref="I22"/>
    </sheetView>
  </sheetViews>
  <sheetFormatPr defaultRowHeight="15" x14ac:dyDescent="0.25"/>
  <cols>
    <col min="1" max="3" width="9.140625" style="46"/>
    <col min="4" max="4" width="9.140625" style="275"/>
    <col min="5" max="5" width="9.140625" style="46"/>
    <col min="6" max="7" width="9.140625" style="275"/>
    <col min="8" max="16384" width="9.140625" style="46"/>
  </cols>
  <sheetData>
    <row r="1" spans="1:10" x14ac:dyDescent="0.25">
      <c r="A1" s="32"/>
    </row>
    <row r="2" spans="1:10" x14ac:dyDescent="0.25">
      <c r="A2" s="47" t="s">
        <v>282</v>
      </c>
      <c r="B2" s="33"/>
      <c r="C2" s="33"/>
      <c r="D2" s="276"/>
      <c r="E2" s="33"/>
      <c r="F2" s="276"/>
      <c r="G2" s="276"/>
      <c r="H2" s="34"/>
    </row>
    <row r="3" spans="1:10" x14ac:dyDescent="0.25">
      <c r="A3" s="334" t="s">
        <v>94</v>
      </c>
      <c r="B3" s="335"/>
      <c r="C3" s="335"/>
      <c r="D3" s="335"/>
      <c r="E3" s="335"/>
      <c r="F3" s="335"/>
      <c r="G3" s="335"/>
      <c r="H3" s="335"/>
    </row>
    <row r="4" spans="1:10" ht="15" customHeight="1" x14ac:dyDescent="0.25">
      <c r="A4" s="357" t="s">
        <v>41</v>
      </c>
      <c r="B4" s="317" t="s">
        <v>95</v>
      </c>
      <c r="C4" s="317" t="s">
        <v>91</v>
      </c>
      <c r="D4" s="154"/>
      <c r="E4" s="317" t="s">
        <v>92</v>
      </c>
      <c r="F4" s="317" t="s">
        <v>188</v>
      </c>
      <c r="G4" s="317" t="s">
        <v>191</v>
      </c>
      <c r="H4" s="325" t="s">
        <v>13</v>
      </c>
    </row>
    <row r="5" spans="1:10" ht="27" x14ac:dyDescent="0.25">
      <c r="A5" s="359"/>
      <c r="B5" s="400"/>
      <c r="C5" s="400" t="s">
        <v>4</v>
      </c>
      <c r="D5" s="86" t="s">
        <v>187</v>
      </c>
      <c r="E5" s="400" t="s">
        <v>5</v>
      </c>
      <c r="F5" s="400"/>
      <c r="G5" s="400" t="s">
        <v>5</v>
      </c>
      <c r="H5" s="401" t="s">
        <v>3</v>
      </c>
    </row>
    <row r="6" spans="1:10" x14ac:dyDescent="0.25">
      <c r="A6" s="24" t="s">
        <v>44</v>
      </c>
      <c r="B6" s="25">
        <v>16</v>
      </c>
      <c r="C6" s="273">
        <v>35</v>
      </c>
      <c r="D6" s="151" t="s">
        <v>80</v>
      </c>
      <c r="E6" s="273">
        <v>81</v>
      </c>
      <c r="F6" s="151" t="s">
        <v>80</v>
      </c>
      <c r="G6" s="277" t="s">
        <v>80</v>
      </c>
      <c r="H6" s="274">
        <v>132</v>
      </c>
      <c r="J6" s="87"/>
    </row>
    <row r="7" spans="1:10" x14ac:dyDescent="0.25">
      <c r="A7" s="24" t="s">
        <v>45</v>
      </c>
      <c r="B7" s="25">
        <v>30</v>
      </c>
      <c r="C7" s="273">
        <v>42</v>
      </c>
      <c r="D7" s="151" t="s">
        <v>80</v>
      </c>
      <c r="E7" s="273">
        <v>89</v>
      </c>
      <c r="F7" s="151" t="s">
        <v>80</v>
      </c>
      <c r="G7" s="277" t="s">
        <v>80</v>
      </c>
      <c r="H7" s="274">
        <v>161</v>
      </c>
      <c r="J7" s="87"/>
    </row>
    <row r="8" spans="1:10" x14ac:dyDescent="0.25">
      <c r="A8" s="24" t="s">
        <v>46</v>
      </c>
      <c r="B8" s="25">
        <v>35</v>
      </c>
      <c r="C8" s="273">
        <v>39</v>
      </c>
      <c r="D8" s="151" t="s">
        <v>80</v>
      </c>
      <c r="E8" s="273">
        <v>117</v>
      </c>
      <c r="F8" s="151" t="s">
        <v>80</v>
      </c>
      <c r="G8" s="277" t="s">
        <v>80</v>
      </c>
      <c r="H8" s="274">
        <v>191</v>
      </c>
      <c r="J8" s="87"/>
    </row>
    <row r="9" spans="1:10" x14ac:dyDescent="0.25">
      <c r="A9" s="24" t="s">
        <v>47</v>
      </c>
      <c r="B9" s="25">
        <v>30</v>
      </c>
      <c r="C9" s="273">
        <v>60</v>
      </c>
      <c r="D9" s="151" t="s">
        <v>80</v>
      </c>
      <c r="E9" s="273">
        <v>106</v>
      </c>
      <c r="F9" s="151" t="s">
        <v>80</v>
      </c>
      <c r="G9" s="277" t="s">
        <v>80</v>
      </c>
      <c r="H9" s="274">
        <v>196</v>
      </c>
      <c r="J9" s="87"/>
    </row>
    <row r="10" spans="1:10" x14ac:dyDescent="0.25">
      <c r="A10" s="24" t="s">
        <v>48</v>
      </c>
      <c r="B10" s="25">
        <v>30</v>
      </c>
      <c r="C10" s="273">
        <v>54</v>
      </c>
      <c r="D10" s="151" t="s">
        <v>80</v>
      </c>
      <c r="E10" s="273">
        <v>138</v>
      </c>
      <c r="F10" s="151" t="s">
        <v>80</v>
      </c>
      <c r="G10" s="277" t="s">
        <v>80</v>
      </c>
      <c r="H10" s="274">
        <v>222</v>
      </c>
      <c r="J10" s="87"/>
    </row>
    <row r="11" spans="1:10" x14ac:dyDescent="0.25">
      <c r="A11" s="24" t="s">
        <v>49</v>
      </c>
      <c r="B11" s="25">
        <v>30</v>
      </c>
      <c r="C11" s="273">
        <v>63</v>
      </c>
      <c r="D11" s="151" t="s">
        <v>80</v>
      </c>
      <c r="E11" s="273">
        <v>144</v>
      </c>
      <c r="F11" s="151" t="s">
        <v>80</v>
      </c>
      <c r="G11" s="277" t="s">
        <v>80</v>
      </c>
      <c r="H11" s="274">
        <v>237</v>
      </c>
      <c r="J11" s="87"/>
    </row>
    <row r="12" spans="1:10" x14ac:dyDescent="0.25">
      <c r="A12" s="24" t="s">
        <v>50</v>
      </c>
      <c r="B12" s="25">
        <v>28</v>
      </c>
      <c r="C12" s="273">
        <v>53</v>
      </c>
      <c r="D12" s="151" t="s">
        <v>80</v>
      </c>
      <c r="E12" s="273">
        <v>116</v>
      </c>
      <c r="F12" s="151" t="s">
        <v>80</v>
      </c>
      <c r="G12" s="277" t="s">
        <v>80</v>
      </c>
      <c r="H12" s="274">
        <v>197</v>
      </c>
      <c r="J12" s="87"/>
    </row>
    <row r="13" spans="1:10" x14ac:dyDescent="0.25">
      <c r="A13" s="24" t="s">
        <v>51</v>
      </c>
      <c r="B13" s="25">
        <v>23</v>
      </c>
      <c r="C13" s="273">
        <v>53</v>
      </c>
      <c r="D13" s="151" t="s">
        <v>80</v>
      </c>
      <c r="E13" s="273">
        <v>96</v>
      </c>
      <c r="F13" s="151" t="s">
        <v>80</v>
      </c>
      <c r="G13" s="277" t="s">
        <v>80</v>
      </c>
      <c r="H13" s="274">
        <v>172</v>
      </c>
      <c r="J13" s="87"/>
    </row>
    <row r="14" spans="1:10" x14ac:dyDescent="0.25">
      <c r="A14" s="24" t="s">
        <v>52</v>
      </c>
      <c r="B14" s="25">
        <v>25</v>
      </c>
      <c r="C14" s="273">
        <v>54</v>
      </c>
      <c r="D14" s="151" t="s">
        <v>80</v>
      </c>
      <c r="E14" s="273">
        <v>107</v>
      </c>
      <c r="F14" s="151" t="s">
        <v>80</v>
      </c>
      <c r="G14" s="277" t="s">
        <v>80</v>
      </c>
      <c r="H14" s="274">
        <v>186</v>
      </c>
      <c r="J14" s="87"/>
    </row>
    <row r="15" spans="1:10" x14ac:dyDescent="0.25">
      <c r="A15" s="24" t="s">
        <v>53</v>
      </c>
      <c r="B15" s="25">
        <v>30</v>
      </c>
      <c r="C15" s="273">
        <v>65</v>
      </c>
      <c r="D15" s="151" t="s">
        <v>80</v>
      </c>
      <c r="E15" s="273">
        <v>130</v>
      </c>
      <c r="F15" s="151" t="s">
        <v>80</v>
      </c>
      <c r="G15" s="277" t="s">
        <v>80</v>
      </c>
      <c r="H15" s="274">
        <v>225</v>
      </c>
      <c r="J15" s="87"/>
    </row>
    <row r="16" spans="1:10" x14ac:dyDescent="0.25">
      <c r="A16" s="24" t="s">
        <v>54</v>
      </c>
      <c r="B16" s="25">
        <v>40</v>
      </c>
      <c r="C16" s="273">
        <v>55</v>
      </c>
      <c r="D16" s="151" t="s">
        <v>80</v>
      </c>
      <c r="E16" s="273">
        <v>127</v>
      </c>
      <c r="F16" s="151" t="s">
        <v>80</v>
      </c>
      <c r="G16" s="277" t="s">
        <v>80</v>
      </c>
      <c r="H16" s="274">
        <v>222</v>
      </c>
      <c r="J16" s="87"/>
    </row>
    <row r="17" spans="1:10" x14ac:dyDescent="0.25">
      <c r="A17" s="24" t="s">
        <v>55</v>
      </c>
      <c r="B17" s="25">
        <v>49</v>
      </c>
      <c r="C17" s="273">
        <v>54</v>
      </c>
      <c r="D17" s="151" t="s">
        <v>80</v>
      </c>
      <c r="E17" s="273">
        <v>117</v>
      </c>
      <c r="F17" s="151" t="s">
        <v>80</v>
      </c>
      <c r="G17" s="277" t="s">
        <v>80</v>
      </c>
      <c r="H17" s="274">
        <v>220</v>
      </c>
      <c r="J17" s="87"/>
    </row>
    <row r="18" spans="1:10" x14ac:dyDescent="0.25">
      <c r="A18" s="53" t="s">
        <v>96</v>
      </c>
      <c r="B18" s="56">
        <v>366</v>
      </c>
      <c r="C18" s="56">
        <v>627</v>
      </c>
      <c r="D18" s="54" t="s">
        <v>80</v>
      </c>
      <c r="E18" s="56">
        <v>1368</v>
      </c>
      <c r="F18" s="5" t="s">
        <v>80</v>
      </c>
      <c r="G18" s="54" t="s">
        <v>80</v>
      </c>
      <c r="H18" s="56">
        <v>2361</v>
      </c>
      <c r="J18" s="87"/>
    </row>
    <row r="19" spans="1:10" x14ac:dyDescent="0.25">
      <c r="A19" s="32"/>
    </row>
    <row r="20" spans="1:10" x14ac:dyDescent="0.25">
      <c r="A20" s="32"/>
    </row>
  </sheetData>
  <mergeCells count="8">
    <mergeCell ref="A3:H3"/>
    <mergeCell ref="A4:A5"/>
    <mergeCell ref="B4:B5"/>
    <mergeCell ref="C4:C5"/>
    <mergeCell ref="E4:E5"/>
    <mergeCell ref="F4:F5"/>
    <mergeCell ref="G4:G5"/>
    <mergeCell ref="H4:H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6"/>
  <sheetViews>
    <sheetView zoomScaleNormal="100" workbookViewId="0">
      <selection activeCell="H20" sqref="H20"/>
    </sheetView>
  </sheetViews>
  <sheetFormatPr defaultRowHeight="15" x14ac:dyDescent="0.25"/>
  <cols>
    <col min="1" max="5" width="9.140625" style="46"/>
    <col min="6" max="6" width="9.140625" style="275"/>
    <col min="7" max="16384" width="9.140625" style="46"/>
  </cols>
  <sheetData>
    <row r="1" spans="1:9" x14ac:dyDescent="0.25">
      <c r="B1" s="69"/>
      <c r="C1" s="69"/>
      <c r="D1" s="69"/>
      <c r="E1" s="69"/>
      <c r="F1" s="283"/>
      <c r="G1" s="69"/>
      <c r="H1" s="69"/>
      <c r="I1" s="69"/>
    </row>
    <row r="2" spans="1:9" x14ac:dyDescent="0.25">
      <c r="A2" s="47" t="s">
        <v>283</v>
      </c>
      <c r="B2" s="109"/>
      <c r="C2" s="109"/>
      <c r="D2" s="109"/>
      <c r="E2" s="109"/>
      <c r="G2" s="109"/>
      <c r="H2" s="109"/>
    </row>
    <row r="3" spans="1:9" x14ac:dyDescent="0.25">
      <c r="A3" s="27" t="s">
        <v>94</v>
      </c>
      <c r="B3" s="28"/>
      <c r="C3" s="28"/>
      <c r="D3" s="28"/>
      <c r="E3" s="28"/>
      <c r="F3" s="284"/>
      <c r="G3" s="28"/>
      <c r="H3" s="26"/>
    </row>
    <row r="4" spans="1:9" ht="54" x14ac:dyDescent="0.25">
      <c r="A4" s="29" t="s">
        <v>56</v>
      </c>
      <c r="B4" s="110" t="s">
        <v>95</v>
      </c>
      <c r="C4" s="110" t="s">
        <v>91</v>
      </c>
      <c r="D4" s="110" t="s">
        <v>187</v>
      </c>
      <c r="E4" s="110" t="s">
        <v>92</v>
      </c>
      <c r="F4" s="155" t="s">
        <v>188</v>
      </c>
      <c r="G4" s="110" t="s">
        <v>191</v>
      </c>
      <c r="H4" s="111" t="s">
        <v>13</v>
      </c>
    </row>
    <row r="5" spans="1:9" x14ac:dyDescent="0.25">
      <c r="A5" s="30" t="s">
        <v>57</v>
      </c>
      <c r="B5" s="31">
        <v>50</v>
      </c>
      <c r="C5" s="51">
        <v>90</v>
      </c>
      <c r="D5" s="52" t="s">
        <v>80</v>
      </c>
      <c r="E5" s="51">
        <v>217</v>
      </c>
      <c r="F5" s="52" t="s">
        <v>80</v>
      </c>
      <c r="G5" s="51" t="s">
        <v>80</v>
      </c>
      <c r="H5" s="113">
        <v>357</v>
      </c>
    </row>
    <row r="6" spans="1:9" x14ac:dyDescent="0.25">
      <c r="A6" s="30" t="s">
        <v>58</v>
      </c>
      <c r="B6" s="31">
        <v>46</v>
      </c>
      <c r="C6" s="51">
        <v>79</v>
      </c>
      <c r="D6" s="52" t="s">
        <v>80</v>
      </c>
      <c r="E6" s="51">
        <v>195</v>
      </c>
      <c r="F6" s="52" t="s">
        <v>80</v>
      </c>
      <c r="G6" s="51" t="s">
        <v>80</v>
      </c>
      <c r="H6" s="113">
        <v>320</v>
      </c>
    </row>
    <row r="7" spans="1:9" x14ac:dyDescent="0.25">
      <c r="A7" s="30" t="s">
        <v>59</v>
      </c>
      <c r="B7" s="31">
        <v>36</v>
      </c>
      <c r="C7" s="51">
        <v>80</v>
      </c>
      <c r="D7" s="52" t="s">
        <v>80</v>
      </c>
      <c r="E7" s="51">
        <v>219</v>
      </c>
      <c r="F7" s="52" t="s">
        <v>80</v>
      </c>
      <c r="G7" s="51" t="s">
        <v>80</v>
      </c>
      <c r="H7" s="113">
        <v>335</v>
      </c>
    </row>
    <row r="8" spans="1:9" x14ac:dyDescent="0.25">
      <c r="A8" s="30" t="s">
        <v>60</v>
      </c>
      <c r="B8" s="31">
        <v>52</v>
      </c>
      <c r="C8" s="51">
        <v>84</v>
      </c>
      <c r="D8" s="52" t="s">
        <v>80</v>
      </c>
      <c r="E8" s="51">
        <v>205</v>
      </c>
      <c r="F8" s="52" t="s">
        <v>80</v>
      </c>
      <c r="G8" s="51" t="s">
        <v>80</v>
      </c>
      <c r="H8" s="113">
        <v>341</v>
      </c>
    </row>
    <row r="9" spans="1:9" x14ac:dyDescent="0.25">
      <c r="A9" s="30" t="s">
        <v>61</v>
      </c>
      <c r="B9" s="31">
        <v>61</v>
      </c>
      <c r="C9" s="51">
        <v>104</v>
      </c>
      <c r="D9" s="52" t="s">
        <v>80</v>
      </c>
      <c r="E9" s="51">
        <v>224</v>
      </c>
      <c r="F9" s="52" t="s">
        <v>80</v>
      </c>
      <c r="G9" s="51" t="s">
        <v>80</v>
      </c>
      <c r="H9" s="113">
        <v>389</v>
      </c>
    </row>
    <row r="10" spans="1:9" x14ac:dyDescent="0.25">
      <c r="A10" s="30" t="s">
        <v>62</v>
      </c>
      <c r="B10" s="31">
        <v>67</v>
      </c>
      <c r="C10" s="51">
        <v>80</v>
      </c>
      <c r="D10" s="52" t="s">
        <v>80</v>
      </c>
      <c r="E10" s="51">
        <v>192</v>
      </c>
      <c r="F10" s="52" t="s">
        <v>80</v>
      </c>
      <c r="G10" s="51" t="s">
        <v>80</v>
      </c>
      <c r="H10" s="113">
        <v>339</v>
      </c>
    </row>
    <row r="11" spans="1:9" x14ac:dyDescent="0.25">
      <c r="A11" s="30" t="s">
        <v>63</v>
      </c>
      <c r="B11" s="31">
        <v>54</v>
      </c>
      <c r="C11" s="51">
        <v>110</v>
      </c>
      <c r="D11" s="52" t="s">
        <v>80</v>
      </c>
      <c r="E11" s="45">
        <v>116</v>
      </c>
      <c r="F11" s="52" t="s">
        <v>80</v>
      </c>
      <c r="G11" s="51" t="s">
        <v>80</v>
      </c>
      <c r="H11" s="113">
        <v>280</v>
      </c>
    </row>
    <row r="12" spans="1:9" x14ac:dyDescent="0.25">
      <c r="A12" s="53" t="s">
        <v>13</v>
      </c>
      <c r="B12" s="54">
        <v>366</v>
      </c>
      <c r="C12" s="54">
        <v>627</v>
      </c>
      <c r="D12" s="54" t="s">
        <v>80</v>
      </c>
      <c r="E12" s="54">
        <v>1368</v>
      </c>
      <c r="F12" s="5" t="s">
        <v>80</v>
      </c>
      <c r="G12" s="54" t="s">
        <v>80</v>
      </c>
      <c r="H12" s="54">
        <v>2361</v>
      </c>
    </row>
    <row r="13" spans="1:9" x14ac:dyDescent="0.25">
      <c r="A13" s="32"/>
      <c r="B13" s="88"/>
      <c r="C13" s="88"/>
      <c r="E13" s="88"/>
      <c r="G13" s="88"/>
      <c r="H13" s="88"/>
    </row>
    <row r="14" spans="1:9" x14ac:dyDescent="0.25">
      <c r="B14" s="69"/>
      <c r="C14" s="69"/>
      <c r="D14" s="69"/>
      <c r="E14" s="69"/>
      <c r="F14" s="283"/>
      <c r="G14" s="69"/>
      <c r="H14" s="69"/>
      <c r="I14" s="69"/>
    </row>
    <row r="15" spans="1:9" x14ac:dyDescent="0.25">
      <c r="B15" s="69"/>
      <c r="C15" s="69"/>
      <c r="D15" s="69"/>
      <c r="E15" s="69"/>
      <c r="F15" s="283"/>
      <c r="G15" s="69"/>
      <c r="H15" s="69"/>
      <c r="I15" s="69"/>
    </row>
    <row r="16" spans="1:9" x14ac:dyDescent="0.25">
      <c r="B16" s="69"/>
      <c r="C16" s="69"/>
      <c r="D16" s="69"/>
      <c r="E16" s="69"/>
      <c r="F16" s="283"/>
      <c r="G16" s="69"/>
      <c r="H16" s="69"/>
      <c r="I16" s="69"/>
    </row>
  </sheetData>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1"/>
  <sheetViews>
    <sheetView zoomScaleNormal="100" workbookViewId="0">
      <selection activeCell="H9" sqref="H9"/>
    </sheetView>
  </sheetViews>
  <sheetFormatPr defaultRowHeight="15" x14ac:dyDescent="0.25"/>
  <cols>
    <col min="1" max="16384" width="9.140625" style="46"/>
  </cols>
  <sheetData>
    <row r="2" spans="2:6" x14ac:dyDescent="0.25">
      <c r="B2" s="50" t="s">
        <v>203</v>
      </c>
      <c r="C2" s="33"/>
      <c r="D2" s="33"/>
      <c r="E2" s="33"/>
      <c r="F2" s="34"/>
    </row>
    <row r="3" spans="2:6" x14ac:dyDescent="0.25">
      <c r="B3" s="35" t="s">
        <v>94</v>
      </c>
      <c r="C3" s="103"/>
      <c r="D3" s="103"/>
      <c r="E3" s="103"/>
      <c r="F3" s="103"/>
    </row>
    <row r="4" spans="2:6" ht="15" customHeight="1" x14ac:dyDescent="0.25">
      <c r="B4" s="347" t="s">
        <v>64</v>
      </c>
      <c r="C4" s="314" t="s">
        <v>95</v>
      </c>
      <c r="D4" s="314" t="s">
        <v>91</v>
      </c>
      <c r="E4" s="314" t="s">
        <v>92</v>
      </c>
      <c r="F4" s="402" t="s">
        <v>13</v>
      </c>
    </row>
    <row r="5" spans="2:6" x14ac:dyDescent="0.25">
      <c r="B5" s="347"/>
      <c r="C5" s="314"/>
      <c r="D5" s="314"/>
      <c r="E5" s="314"/>
      <c r="F5" s="402"/>
    </row>
    <row r="6" spans="2:6" x14ac:dyDescent="0.25">
      <c r="B6" s="57">
        <v>1</v>
      </c>
      <c r="C6" s="36">
        <v>13</v>
      </c>
      <c r="D6" s="37">
        <v>16</v>
      </c>
      <c r="E6" s="38">
        <v>5</v>
      </c>
      <c r="F6" s="39">
        <v>34</v>
      </c>
    </row>
    <row r="7" spans="2:6" x14ac:dyDescent="0.25">
      <c r="B7" s="57">
        <v>2</v>
      </c>
      <c r="C7" s="36">
        <v>7</v>
      </c>
      <c r="D7" s="37">
        <v>9</v>
      </c>
      <c r="E7" s="38">
        <v>4</v>
      </c>
      <c r="F7" s="39">
        <v>20</v>
      </c>
    </row>
    <row r="8" spans="2:6" x14ac:dyDescent="0.25">
      <c r="B8" s="57">
        <v>3</v>
      </c>
      <c r="C8" s="36">
        <v>5</v>
      </c>
      <c r="D8" s="37">
        <v>5</v>
      </c>
      <c r="E8" s="38">
        <v>6</v>
      </c>
      <c r="F8" s="39">
        <v>16</v>
      </c>
    </row>
    <row r="9" spans="2:6" x14ac:dyDescent="0.25">
      <c r="B9" s="57">
        <v>4</v>
      </c>
      <c r="C9" s="36">
        <v>3</v>
      </c>
      <c r="D9" s="37">
        <v>4</v>
      </c>
      <c r="E9" s="38">
        <v>5</v>
      </c>
      <c r="F9" s="39">
        <v>12</v>
      </c>
    </row>
    <row r="10" spans="2:6" x14ac:dyDescent="0.25">
      <c r="B10" s="57">
        <v>5</v>
      </c>
      <c r="C10" s="36">
        <v>2</v>
      </c>
      <c r="D10" s="37">
        <v>11</v>
      </c>
      <c r="E10" s="38">
        <v>3</v>
      </c>
      <c r="F10" s="40">
        <v>16</v>
      </c>
    </row>
    <row r="11" spans="2:6" x14ac:dyDescent="0.25">
      <c r="B11" s="57">
        <v>6</v>
      </c>
      <c r="C11" s="36">
        <v>7</v>
      </c>
      <c r="D11" s="37">
        <v>9</v>
      </c>
      <c r="E11" s="38">
        <v>8</v>
      </c>
      <c r="F11" s="39">
        <v>24</v>
      </c>
    </row>
    <row r="12" spans="2:6" x14ac:dyDescent="0.25">
      <c r="B12" s="57">
        <v>7</v>
      </c>
      <c r="C12" s="36">
        <v>11</v>
      </c>
      <c r="D12" s="37">
        <v>21</v>
      </c>
      <c r="E12" s="38">
        <v>13</v>
      </c>
      <c r="F12" s="39">
        <v>45</v>
      </c>
    </row>
    <row r="13" spans="2:6" x14ac:dyDescent="0.25">
      <c r="B13" s="57">
        <v>8</v>
      </c>
      <c r="C13" s="36">
        <v>14</v>
      </c>
      <c r="D13" s="37">
        <v>29</v>
      </c>
      <c r="E13" s="38">
        <v>49</v>
      </c>
      <c r="F13" s="39">
        <v>92</v>
      </c>
    </row>
    <row r="14" spans="2:6" x14ac:dyDescent="0.25">
      <c r="B14" s="57">
        <v>9</v>
      </c>
      <c r="C14" s="36">
        <v>23</v>
      </c>
      <c r="D14" s="37">
        <v>26</v>
      </c>
      <c r="E14" s="38">
        <v>108</v>
      </c>
      <c r="F14" s="39">
        <v>157</v>
      </c>
    </row>
    <row r="15" spans="2:6" x14ac:dyDescent="0.25">
      <c r="B15" s="57">
        <v>10</v>
      </c>
      <c r="C15" s="36">
        <v>17</v>
      </c>
      <c r="D15" s="37">
        <v>35</v>
      </c>
      <c r="E15" s="38">
        <v>81</v>
      </c>
      <c r="F15" s="39">
        <v>133</v>
      </c>
    </row>
    <row r="16" spans="2:6" x14ac:dyDescent="0.25">
      <c r="B16" s="57">
        <v>11</v>
      </c>
      <c r="C16" s="36">
        <v>18</v>
      </c>
      <c r="D16" s="37">
        <v>34</v>
      </c>
      <c r="E16" s="38">
        <v>116</v>
      </c>
      <c r="F16" s="39">
        <v>168</v>
      </c>
    </row>
    <row r="17" spans="2:6" x14ac:dyDescent="0.25">
      <c r="B17" s="57">
        <v>12</v>
      </c>
      <c r="C17" s="36">
        <v>26</v>
      </c>
      <c r="D17" s="37">
        <v>30</v>
      </c>
      <c r="E17" s="38">
        <v>127</v>
      </c>
      <c r="F17" s="39">
        <v>183</v>
      </c>
    </row>
    <row r="18" spans="2:6" x14ac:dyDescent="0.25">
      <c r="B18" s="57">
        <v>13</v>
      </c>
      <c r="C18" s="36">
        <v>17</v>
      </c>
      <c r="D18" s="37">
        <v>41</v>
      </c>
      <c r="E18" s="38">
        <v>95</v>
      </c>
      <c r="F18" s="39">
        <v>153</v>
      </c>
    </row>
    <row r="19" spans="2:6" x14ac:dyDescent="0.25">
      <c r="B19" s="57">
        <v>14</v>
      </c>
      <c r="C19" s="36">
        <v>29</v>
      </c>
      <c r="D19" s="37">
        <v>49</v>
      </c>
      <c r="E19" s="38">
        <v>103</v>
      </c>
      <c r="F19" s="39">
        <v>181</v>
      </c>
    </row>
    <row r="20" spans="2:6" x14ac:dyDescent="0.25">
      <c r="B20" s="57">
        <v>15</v>
      </c>
      <c r="C20" s="36">
        <v>19</v>
      </c>
      <c r="D20" s="37">
        <v>35</v>
      </c>
      <c r="E20" s="38">
        <v>80</v>
      </c>
      <c r="F20" s="39">
        <v>134</v>
      </c>
    </row>
    <row r="21" spans="2:6" x14ac:dyDescent="0.25">
      <c r="B21" s="57">
        <v>16</v>
      </c>
      <c r="C21" s="36">
        <v>19</v>
      </c>
      <c r="D21" s="37">
        <v>41</v>
      </c>
      <c r="E21" s="38">
        <v>78</v>
      </c>
      <c r="F21" s="39">
        <v>138</v>
      </c>
    </row>
    <row r="22" spans="2:6" x14ac:dyDescent="0.25">
      <c r="B22" s="57">
        <v>17</v>
      </c>
      <c r="C22" s="36">
        <v>28</v>
      </c>
      <c r="D22" s="37">
        <v>34</v>
      </c>
      <c r="E22" s="38">
        <v>85</v>
      </c>
      <c r="F22" s="39">
        <v>147</v>
      </c>
    </row>
    <row r="23" spans="2:6" x14ac:dyDescent="0.25">
      <c r="B23" s="57">
        <v>18</v>
      </c>
      <c r="C23" s="36">
        <v>25</v>
      </c>
      <c r="D23" s="37">
        <v>32</v>
      </c>
      <c r="E23" s="38">
        <v>127</v>
      </c>
      <c r="F23" s="39">
        <v>184</v>
      </c>
    </row>
    <row r="24" spans="2:6" x14ac:dyDescent="0.25">
      <c r="B24" s="57">
        <v>19</v>
      </c>
      <c r="C24" s="36">
        <v>30</v>
      </c>
      <c r="D24" s="37">
        <v>43</v>
      </c>
      <c r="E24" s="38">
        <v>125</v>
      </c>
      <c r="F24" s="39">
        <v>198</v>
      </c>
    </row>
    <row r="25" spans="2:6" x14ac:dyDescent="0.25">
      <c r="B25" s="57">
        <v>20</v>
      </c>
      <c r="C25" s="36">
        <v>18</v>
      </c>
      <c r="D25" s="37">
        <v>50</v>
      </c>
      <c r="E25" s="38">
        <v>80</v>
      </c>
      <c r="F25" s="39">
        <v>148</v>
      </c>
    </row>
    <row r="26" spans="2:6" x14ac:dyDescent="0.25">
      <c r="B26" s="57">
        <v>21</v>
      </c>
      <c r="C26" s="36">
        <v>11</v>
      </c>
      <c r="D26" s="37">
        <v>27</v>
      </c>
      <c r="E26" s="38">
        <v>21</v>
      </c>
      <c r="F26" s="39">
        <v>59</v>
      </c>
    </row>
    <row r="27" spans="2:6" x14ac:dyDescent="0.25">
      <c r="B27" s="57">
        <v>22</v>
      </c>
      <c r="C27" s="36">
        <v>10</v>
      </c>
      <c r="D27" s="37">
        <v>22</v>
      </c>
      <c r="E27" s="38">
        <v>23</v>
      </c>
      <c r="F27" s="39">
        <v>55</v>
      </c>
    </row>
    <row r="28" spans="2:6" x14ac:dyDescent="0.25">
      <c r="B28" s="57">
        <v>23</v>
      </c>
      <c r="C28" s="36">
        <v>7</v>
      </c>
      <c r="D28" s="37">
        <v>13</v>
      </c>
      <c r="E28" s="38">
        <v>17</v>
      </c>
      <c r="F28" s="39">
        <v>37</v>
      </c>
    </row>
    <row r="29" spans="2:6" x14ac:dyDescent="0.25">
      <c r="B29" s="57">
        <v>24</v>
      </c>
      <c r="C29" s="36">
        <v>7</v>
      </c>
      <c r="D29" s="37">
        <v>11</v>
      </c>
      <c r="E29" s="38">
        <v>9</v>
      </c>
      <c r="F29" s="37">
        <v>27</v>
      </c>
    </row>
    <row r="30" spans="2:6" x14ac:dyDescent="0.25">
      <c r="B30" s="53" t="s">
        <v>13</v>
      </c>
      <c r="C30" s="54">
        <v>366</v>
      </c>
      <c r="D30" s="54">
        <v>627</v>
      </c>
      <c r="E30" s="54">
        <v>1368</v>
      </c>
      <c r="F30" s="54">
        <v>2361</v>
      </c>
    </row>
    <row r="31" spans="2:6" x14ac:dyDescent="0.25">
      <c r="B31" s="32"/>
    </row>
  </sheetData>
  <mergeCells count="5">
    <mergeCell ref="B4:B5"/>
    <mergeCell ref="C4:C5"/>
    <mergeCell ref="D4:D5"/>
    <mergeCell ref="E4:E5"/>
    <mergeCell ref="F4:F5"/>
  </mergeCells>
  <pageMargins left="0.7" right="0.7" top="0.75" bottom="0.75" header="0.3" footer="0.3"/>
  <pageSetup paperSize="9" scale="86" orientation="portrait" r:id="rId1"/>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I31"/>
  <sheetViews>
    <sheetView zoomScaleNormal="100" zoomScaleSheetLayoutView="100" workbookViewId="0">
      <selection activeCell="G48" sqref="G48"/>
    </sheetView>
  </sheetViews>
  <sheetFormatPr defaultRowHeight="15" x14ac:dyDescent="0.25"/>
  <cols>
    <col min="1" max="7" width="9.140625" style="46"/>
    <col min="8" max="8" width="10.140625" style="46" customWidth="1"/>
    <col min="9" max="9" width="10.7109375" style="46" customWidth="1"/>
    <col min="10" max="16384" width="9.140625" style="46"/>
  </cols>
  <sheetData>
    <row r="2" spans="2:9" x14ac:dyDescent="0.25">
      <c r="B2" s="296" t="s">
        <v>284</v>
      </c>
      <c r="C2" s="296"/>
      <c r="D2" s="296"/>
      <c r="E2" s="296"/>
      <c r="F2" s="296"/>
      <c r="G2" s="296"/>
      <c r="H2" s="296"/>
      <c r="I2" s="296"/>
    </row>
    <row r="3" spans="2:9" ht="14.45" customHeight="1" x14ac:dyDescent="0.25">
      <c r="B3" s="287" t="s">
        <v>221</v>
      </c>
      <c r="C3" s="288"/>
      <c r="D3" s="288"/>
      <c r="E3" s="288"/>
      <c r="F3" s="288"/>
      <c r="I3" s="105"/>
    </row>
    <row r="4" spans="2:9" ht="20.45" customHeight="1" x14ac:dyDescent="0.25">
      <c r="B4" s="297" t="s">
        <v>289</v>
      </c>
      <c r="C4" s="300" t="s">
        <v>3</v>
      </c>
      <c r="D4" s="300" t="s">
        <v>4</v>
      </c>
      <c r="E4" s="300" t="s">
        <v>5</v>
      </c>
      <c r="F4" s="300" t="s">
        <v>222</v>
      </c>
      <c r="G4" s="300" t="s">
        <v>184</v>
      </c>
      <c r="H4" s="300" t="s">
        <v>223</v>
      </c>
      <c r="I4" s="300" t="s">
        <v>224</v>
      </c>
    </row>
    <row r="5" spans="2:9" x14ac:dyDescent="0.25">
      <c r="B5" s="298"/>
      <c r="C5" s="301"/>
      <c r="D5" s="301"/>
      <c r="E5" s="301"/>
      <c r="F5" s="301"/>
      <c r="G5" s="301"/>
      <c r="H5" s="301"/>
      <c r="I5" s="301"/>
    </row>
    <row r="6" spans="2:9" x14ac:dyDescent="0.25">
      <c r="B6" s="298"/>
      <c r="C6" s="301"/>
      <c r="D6" s="301"/>
      <c r="E6" s="301"/>
      <c r="F6" s="301"/>
      <c r="G6" s="301"/>
      <c r="H6" s="301"/>
      <c r="I6" s="301"/>
    </row>
    <row r="7" spans="2:9" x14ac:dyDescent="0.25">
      <c r="B7" s="298"/>
      <c r="C7" s="301"/>
      <c r="D7" s="301"/>
      <c r="E7" s="301"/>
      <c r="F7" s="301"/>
      <c r="G7" s="301"/>
      <c r="H7" s="301"/>
      <c r="I7" s="301"/>
    </row>
    <row r="8" spans="2:9" x14ac:dyDescent="0.25">
      <c r="B8" s="299"/>
      <c r="C8" s="302"/>
      <c r="D8" s="302"/>
      <c r="E8" s="302"/>
      <c r="F8" s="302"/>
      <c r="G8" s="302"/>
      <c r="H8" s="302"/>
      <c r="I8" s="302"/>
    </row>
    <row r="9" spans="2:9" x14ac:dyDescent="0.25">
      <c r="B9" s="160">
        <v>2001</v>
      </c>
      <c r="C9" s="161">
        <v>4181</v>
      </c>
      <c r="D9" s="162">
        <v>117</v>
      </c>
      <c r="E9" s="161">
        <v>6050</v>
      </c>
      <c r="F9" s="163">
        <v>14.1793</v>
      </c>
      <c r="G9" s="164">
        <v>2.7983699999999998</v>
      </c>
      <c r="H9" s="165" t="s">
        <v>80</v>
      </c>
      <c r="I9" s="43" t="s">
        <v>80</v>
      </c>
    </row>
    <row r="10" spans="2:9" x14ac:dyDescent="0.25">
      <c r="B10" s="160">
        <v>2002</v>
      </c>
      <c r="C10" s="161">
        <v>4116</v>
      </c>
      <c r="D10" s="162">
        <v>112</v>
      </c>
      <c r="E10" s="161">
        <v>5954</v>
      </c>
      <c r="F10" s="163">
        <v>13.523300000000001</v>
      </c>
      <c r="G10" s="164">
        <v>2.7210899999999998</v>
      </c>
      <c r="H10" s="166">
        <v>-4.2735000000000003</v>
      </c>
      <c r="I10" s="164">
        <v>-4.2735000000000003</v>
      </c>
    </row>
    <row r="11" spans="2:9" x14ac:dyDescent="0.25">
      <c r="B11" s="160">
        <v>2003</v>
      </c>
      <c r="C11" s="161">
        <v>3861</v>
      </c>
      <c r="D11" s="162">
        <v>127</v>
      </c>
      <c r="E11" s="161">
        <v>5493</v>
      </c>
      <c r="F11" s="163">
        <v>15.201700000000001</v>
      </c>
      <c r="G11" s="164">
        <v>3.2892999999999999</v>
      </c>
      <c r="H11" s="166">
        <v>13.392899999999999</v>
      </c>
      <c r="I11" s="164">
        <v>8.5470000000000006</v>
      </c>
    </row>
    <row r="12" spans="2:9" x14ac:dyDescent="0.25">
      <c r="B12" s="160">
        <v>2004</v>
      </c>
      <c r="C12" s="161">
        <v>3721</v>
      </c>
      <c r="D12" s="162">
        <v>104</v>
      </c>
      <c r="E12" s="161">
        <v>5242</v>
      </c>
      <c r="F12" s="163">
        <v>12.317600000000001</v>
      </c>
      <c r="G12" s="164">
        <v>2.79495</v>
      </c>
      <c r="H12" s="166">
        <v>-18.110199999999999</v>
      </c>
      <c r="I12" s="164">
        <v>-11.1111</v>
      </c>
    </row>
    <row r="13" spans="2:9" x14ac:dyDescent="0.25">
      <c r="B13" s="160">
        <v>2005</v>
      </c>
      <c r="C13" s="161">
        <v>3464</v>
      </c>
      <c r="D13" s="162">
        <v>96</v>
      </c>
      <c r="E13" s="161">
        <v>4853</v>
      </c>
      <c r="F13" s="163">
        <v>11.285299999999999</v>
      </c>
      <c r="G13" s="164">
        <v>2.77136</v>
      </c>
      <c r="H13" s="166">
        <v>-7.6923000000000004</v>
      </c>
      <c r="I13" s="164">
        <v>-17.948699999999999</v>
      </c>
    </row>
    <row r="14" spans="2:9" x14ac:dyDescent="0.25">
      <c r="B14" s="160">
        <v>2006</v>
      </c>
      <c r="C14" s="161">
        <v>3581</v>
      </c>
      <c r="D14" s="162">
        <v>100</v>
      </c>
      <c r="E14" s="161">
        <v>5089</v>
      </c>
      <c r="F14" s="163">
        <v>11.6999</v>
      </c>
      <c r="G14" s="164">
        <v>2.7925200000000001</v>
      </c>
      <c r="H14" s="166">
        <v>4.1666999999999996</v>
      </c>
      <c r="I14" s="164">
        <v>-14.5299</v>
      </c>
    </row>
    <row r="15" spans="2:9" x14ac:dyDescent="0.25">
      <c r="B15" s="160">
        <v>2007</v>
      </c>
      <c r="C15" s="161">
        <v>3573</v>
      </c>
      <c r="D15" s="162">
        <v>92</v>
      </c>
      <c r="E15" s="161">
        <v>5076</v>
      </c>
      <c r="F15" s="163">
        <v>10.6785</v>
      </c>
      <c r="G15" s="164">
        <v>2.5748700000000002</v>
      </c>
      <c r="H15" s="166">
        <v>-8</v>
      </c>
      <c r="I15" s="164">
        <v>-21.3675</v>
      </c>
    </row>
    <row r="16" spans="2:9" x14ac:dyDescent="0.25">
      <c r="B16" s="160">
        <v>2008</v>
      </c>
      <c r="C16" s="161">
        <v>3312</v>
      </c>
      <c r="D16" s="162">
        <v>82</v>
      </c>
      <c r="E16" s="161">
        <v>4694</v>
      </c>
      <c r="F16" s="163">
        <v>9.4133999999999993</v>
      </c>
      <c r="G16" s="164">
        <v>2.4758499999999999</v>
      </c>
      <c r="H16" s="166">
        <v>-10.8696</v>
      </c>
      <c r="I16" s="164">
        <v>-29.9145</v>
      </c>
    </row>
    <row r="17" spans="2:9" x14ac:dyDescent="0.25">
      <c r="B17" s="160">
        <v>2009</v>
      </c>
      <c r="C17" s="161">
        <v>3074</v>
      </c>
      <c r="D17" s="162">
        <v>75</v>
      </c>
      <c r="E17" s="161">
        <v>4475</v>
      </c>
      <c r="F17" s="163">
        <v>8.5448000000000004</v>
      </c>
      <c r="G17" s="164">
        <v>2.4398200000000001</v>
      </c>
      <c r="H17" s="166">
        <v>-8.5366</v>
      </c>
      <c r="I17" s="164">
        <v>-35.897399999999998</v>
      </c>
    </row>
    <row r="18" spans="2:9" x14ac:dyDescent="0.25">
      <c r="B18" s="160">
        <v>2010</v>
      </c>
      <c r="C18" s="161">
        <v>2913</v>
      </c>
      <c r="D18" s="162">
        <v>79</v>
      </c>
      <c r="E18" s="161">
        <v>4074</v>
      </c>
      <c r="F18" s="163">
        <v>8.9558</v>
      </c>
      <c r="G18" s="164">
        <v>2.7119800000000001</v>
      </c>
      <c r="H18" s="166">
        <v>5.3333000000000004</v>
      </c>
      <c r="I18" s="164">
        <v>-32.4786</v>
      </c>
    </row>
    <row r="19" spans="2:9" x14ac:dyDescent="0.25">
      <c r="B19" s="160">
        <v>2011</v>
      </c>
      <c r="C19" s="161">
        <v>2856</v>
      </c>
      <c r="D19" s="162">
        <v>61</v>
      </c>
      <c r="E19" s="161">
        <v>4079</v>
      </c>
      <c r="F19" s="163">
        <v>6.9035000000000002</v>
      </c>
      <c r="G19" s="164">
        <v>2.13585</v>
      </c>
      <c r="H19" s="166">
        <v>-22.784800000000001</v>
      </c>
      <c r="I19" s="164">
        <v>-47.863199999999999</v>
      </c>
    </row>
    <row r="20" spans="2:9" x14ac:dyDescent="0.25">
      <c r="B20" s="160">
        <v>2012</v>
      </c>
      <c r="C20" s="161">
        <v>2363</v>
      </c>
      <c r="D20" s="162">
        <v>50</v>
      </c>
      <c r="E20" s="161">
        <v>3412</v>
      </c>
      <c r="F20" s="163">
        <v>5.6515000000000004</v>
      </c>
      <c r="G20" s="164">
        <v>2.1159500000000002</v>
      </c>
      <c r="H20" s="166">
        <v>-18.032800000000002</v>
      </c>
      <c r="I20" s="164">
        <v>-57.265000000000001</v>
      </c>
    </row>
    <row r="21" spans="2:9" x14ac:dyDescent="0.25">
      <c r="B21" s="160">
        <v>2013</v>
      </c>
      <c r="C21" s="161">
        <v>2402</v>
      </c>
      <c r="D21" s="162">
        <v>61</v>
      </c>
      <c r="E21" s="161">
        <v>3447</v>
      </c>
      <c r="F21" s="163">
        <v>6.8425000000000002</v>
      </c>
      <c r="G21" s="164">
        <v>2.5395500000000002</v>
      </c>
      <c r="H21" s="166">
        <v>22</v>
      </c>
      <c r="I21" s="164">
        <v>-47.863199999999999</v>
      </c>
    </row>
    <row r="22" spans="2:9" x14ac:dyDescent="0.25">
      <c r="B22" s="160">
        <v>2014</v>
      </c>
      <c r="C22" s="161">
        <v>2258</v>
      </c>
      <c r="D22" s="162">
        <v>47</v>
      </c>
      <c r="E22" s="161">
        <v>3296</v>
      </c>
      <c r="F22" s="163">
        <v>5.2469999999999999</v>
      </c>
      <c r="G22" s="164">
        <v>2.0814900000000001</v>
      </c>
      <c r="H22" s="166">
        <v>-22.950800000000001</v>
      </c>
      <c r="I22" s="164">
        <v>-59.829099999999997</v>
      </c>
    </row>
    <row r="23" spans="2:9" x14ac:dyDescent="0.25">
      <c r="B23" s="160">
        <v>2015</v>
      </c>
      <c r="C23" s="161">
        <v>2285</v>
      </c>
      <c r="D23" s="162">
        <v>64</v>
      </c>
      <c r="E23" s="161">
        <v>3318</v>
      </c>
      <c r="F23" s="163">
        <v>7.1670999999999996</v>
      </c>
      <c r="G23" s="164">
        <v>2.8008799999999998</v>
      </c>
      <c r="H23" s="166">
        <v>36.170200000000001</v>
      </c>
      <c r="I23" s="164">
        <v>-45.299100000000003</v>
      </c>
    </row>
    <row r="24" spans="2:9" x14ac:dyDescent="0.25">
      <c r="B24" s="160">
        <v>2016</v>
      </c>
      <c r="C24" s="161">
        <v>2382</v>
      </c>
      <c r="D24" s="162">
        <v>35</v>
      </c>
      <c r="E24" s="161">
        <v>3337</v>
      </c>
      <c r="F24" s="163">
        <v>3.9323999999999999</v>
      </c>
      <c r="G24" s="164">
        <v>1.4693499999999999</v>
      </c>
      <c r="H24" s="166">
        <v>-45.3125</v>
      </c>
      <c r="I24" s="164">
        <v>-70.085499999999996</v>
      </c>
    </row>
    <row r="25" spans="2:9" x14ac:dyDescent="0.25">
      <c r="B25" s="160">
        <v>2017</v>
      </c>
      <c r="C25" s="161">
        <v>2361</v>
      </c>
      <c r="D25" s="162">
        <v>48</v>
      </c>
      <c r="E25" s="161">
        <v>3258</v>
      </c>
      <c r="F25" s="163">
        <v>5.4128999999999996</v>
      </c>
      <c r="G25" s="164">
        <v>2.0330400000000002</v>
      </c>
      <c r="H25" s="166">
        <v>37.142899999999997</v>
      </c>
      <c r="I25" s="164">
        <v>-58.974400000000003</v>
      </c>
    </row>
    <row r="26" spans="2:9" x14ac:dyDescent="0.25">
      <c r="B26" s="167" t="s">
        <v>225</v>
      </c>
      <c r="C26" s="2"/>
      <c r="D26" s="2"/>
      <c r="E26" s="2"/>
      <c r="F26" s="2"/>
      <c r="G26" s="2"/>
      <c r="H26" s="2"/>
      <c r="I26" s="2"/>
    </row>
    <row r="27" spans="2:9" x14ac:dyDescent="0.25">
      <c r="B27" s="168" t="s">
        <v>264</v>
      </c>
      <c r="C27" s="102"/>
      <c r="D27" s="2"/>
      <c r="E27" s="2"/>
      <c r="F27" s="2"/>
      <c r="G27" s="2"/>
      <c r="H27" s="2"/>
      <c r="I27" s="2"/>
    </row>
    <row r="28" spans="2:9" x14ac:dyDescent="0.25">
      <c r="B28" s="168" t="s">
        <v>226</v>
      </c>
      <c r="C28" s="102"/>
      <c r="D28" s="2"/>
      <c r="E28" s="2"/>
      <c r="F28" s="2"/>
      <c r="G28" s="2"/>
      <c r="H28" s="2"/>
      <c r="I28" s="2"/>
    </row>
    <row r="30" spans="2:9" x14ac:dyDescent="0.25">
      <c r="B30" s="152"/>
      <c r="C30" s="102"/>
      <c r="D30" s="2"/>
      <c r="E30" s="2"/>
      <c r="F30" s="2"/>
      <c r="G30" s="2"/>
      <c r="H30" s="2"/>
      <c r="I30" s="2"/>
    </row>
    <row r="31" spans="2:9" x14ac:dyDescent="0.25">
      <c r="B31" s="152"/>
      <c r="C31" s="102"/>
      <c r="D31" s="2"/>
      <c r="E31" s="2"/>
      <c r="F31" s="2"/>
      <c r="G31" s="2"/>
      <c r="H31" s="2"/>
      <c r="I31" s="2"/>
    </row>
  </sheetData>
  <mergeCells count="10">
    <mergeCell ref="B2:I2"/>
    <mergeCell ref="B3:F3"/>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11"/>
  <sheetViews>
    <sheetView workbookViewId="0">
      <selection activeCell="G26" sqref="G26"/>
    </sheetView>
  </sheetViews>
  <sheetFormatPr defaultRowHeight="15" x14ac:dyDescent="0.25"/>
  <cols>
    <col min="1" max="1" width="9.140625" style="46"/>
    <col min="2" max="2" width="13.5703125" style="46" customWidth="1"/>
    <col min="3" max="4" width="9.7109375" style="46" customWidth="1"/>
    <col min="5" max="5" width="8.85546875" style="46" customWidth="1"/>
    <col min="6" max="7" width="9.140625" style="46"/>
    <col min="8" max="9" width="9.140625" style="46" customWidth="1"/>
    <col min="10" max="16384" width="9.140625" style="46"/>
  </cols>
  <sheetData>
    <row r="2" spans="2:10" x14ac:dyDescent="0.25">
      <c r="B2" s="47" t="s">
        <v>285</v>
      </c>
    </row>
    <row r="3" spans="2:10" x14ac:dyDescent="0.25">
      <c r="B3" s="95" t="s">
        <v>305</v>
      </c>
    </row>
    <row r="4" spans="2:10" x14ac:dyDescent="0.25">
      <c r="B4" s="303"/>
      <c r="C4" s="290" t="s">
        <v>180</v>
      </c>
      <c r="D4" s="290" t="s">
        <v>8</v>
      </c>
      <c r="E4" s="291" t="s">
        <v>7</v>
      </c>
      <c r="F4" s="291"/>
      <c r="G4" s="290" t="s">
        <v>180</v>
      </c>
      <c r="H4" s="290" t="s">
        <v>8</v>
      </c>
      <c r="I4" s="291" t="s">
        <v>7</v>
      </c>
      <c r="J4" s="291" t="s">
        <v>7</v>
      </c>
    </row>
    <row r="5" spans="2:10" x14ac:dyDescent="0.25">
      <c r="B5" s="304"/>
      <c r="C5" s="306" t="s">
        <v>42</v>
      </c>
      <c r="D5" s="306"/>
      <c r="E5" s="306"/>
      <c r="F5" s="306"/>
      <c r="G5" s="306" t="s">
        <v>43</v>
      </c>
      <c r="H5" s="306"/>
      <c r="I5" s="306"/>
      <c r="J5" s="306"/>
    </row>
    <row r="6" spans="2:10" x14ac:dyDescent="0.25">
      <c r="B6" s="305"/>
      <c r="C6" s="117">
        <v>2010</v>
      </c>
      <c r="D6" s="114">
        <v>2017</v>
      </c>
      <c r="E6" s="117">
        <v>2010</v>
      </c>
      <c r="F6" s="114">
        <v>2017</v>
      </c>
      <c r="G6" s="114">
        <v>2010</v>
      </c>
      <c r="H6" s="115">
        <v>2017</v>
      </c>
      <c r="I6" s="115">
        <v>2010</v>
      </c>
      <c r="J6" s="116">
        <v>2017</v>
      </c>
    </row>
    <row r="7" spans="2:10" x14ac:dyDescent="0.25">
      <c r="B7" s="7" t="s">
        <v>242</v>
      </c>
      <c r="C7" s="51">
        <v>2</v>
      </c>
      <c r="D7" s="121" t="s">
        <v>80</v>
      </c>
      <c r="E7" s="4">
        <v>70</v>
      </c>
      <c r="F7" s="121">
        <v>43</v>
      </c>
      <c r="G7" s="118">
        <v>2.5316455696202533</v>
      </c>
      <c r="H7" s="119" t="s">
        <v>80</v>
      </c>
      <c r="I7" s="120">
        <v>1.7015070491006319</v>
      </c>
      <c r="J7" s="119">
        <v>1.2729425695677916</v>
      </c>
    </row>
    <row r="8" spans="2:10" x14ac:dyDescent="0.25">
      <c r="B8" s="7" t="s">
        <v>243</v>
      </c>
      <c r="C8" s="51">
        <v>13</v>
      </c>
      <c r="D8" s="121">
        <v>4</v>
      </c>
      <c r="E8" s="4">
        <v>668</v>
      </c>
      <c r="F8" s="121">
        <v>374</v>
      </c>
      <c r="G8" s="118">
        <v>16.455696202531644</v>
      </c>
      <c r="H8" s="119">
        <v>8.3333333333333321</v>
      </c>
      <c r="I8" s="120">
        <v>16.237238697131744</v>
      </c>
      <c r="J8" s="119">
        <v>11.071640023682653</v>
      </c>
    </row>
    <row r="9" spans="2:10" x14ac:dyDescent="0.25">
      <c r="B9" s="7" t="s">
        <v>244</v>
      </c>
      <c r="C9" s="51">
        <v>20</v>
      </c>
      <c r="D9" s="121">
        <v>16</v>
      </c>
      <c r="E9" s="4">
        <v>1064</v>
      </c>
      <c r="F9" s="121">
        <v>1109</v>
      </c>
      <c r="G9" s="118">
        <v>25.316455696202532</v>
      </c>
      <c r="H9" s="119">
        <v>33.333333333333329</v>
      </c>
      <c r="I9" s="120">
        <v>25.862907146329604</v>
      </c>
      <c r="J9" s="119">
        <v>32.830076968620489</v>
      </c>
    </row>
    <row r="10" spans="2:10" x14ac:dyDescent="0.25">
      <c r="B10" s="7" t="s">
        <v>245</v>
      </c>
      <c r="C10" s="51">
        <v>44</v>
      </c>
      <c r="D10" s="121">
        <v>28</v>
      </c>
      <c r="E10" s="4">
        <v>2312</v>
      </c>
      <c r="F10" s="121">
        <v>1852</v>
      </c>
      <c r="G10" s="118">
        <v>55.696202531645568</v>
      </c>
      <c r="H10" s="119">
        <v>58.333333333333336</v>
      </c>
      <c r="I10" s="120">
        <v>56.198347107438018</v>
      </c>
      <c r="J10" s="119">
        <v>54.825340438129068</v>
      </c>
    </row>
    <row r="11" spans="2:10" x14ac:dyDescent="0.25">
      <c r="B11" s="53" t="s">
        <v>246</v>
      </c>
      <c r="C11" s="54">
        <v>79</v>
      </c>
      <c r="D11" s="54">
        <v>48</v>
      </c>
      <c r="E11" s="54">
        <v>4114</v>
      </c>
      <c r="F11" s="54">
        <v>3378</v>
      </c>
      <c r="G11" s="54">
        <v>100</v>
      </c>
      <c r="H11" s="54">
        <v>100</v>
      </c>
      <c r="I11" s="54">
        <v>100</v>
      </c>
      <c r="J11" s="54">
        <v>100</v>
      </c>
    </row>
  </sheetData>
  <mergeCells count="7">
    <mergeCell ref="C4:D4"/>
    <mergeCell ref="E4:F4"/>
    <mergeCell ref="G4:H4"/>
    <mergeCell ref="I4:J4"/>
    <mergeCell ref="B4:B6"/>
    <mergeCell ref="C5:F5"/>
    <mergeCell ref="G5:J5"/>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3"/>
  <sheetViews>
    <sheetView zoomScaleNormal="100" workbookViewId="0">
      <selection activeCell="A3" sqref="A3"/>
    </sheetView>
  </sheetViews>
  <sheetFormatPr defaultRowHeight="12" x14ac:dyDescent="0.2"/>
  <cols>
    <col min="1" max="1" width="13.5703125" style="122" customWidth="1"/>
    <col min="2" max="3" width="9.7109375" style="122" customWidth="1"/>
    <col min="4" max="4" width="8.85546875" style="122" customWidth="1"/>
    <col min="5" max="9" width="9.140625" style="122" customWidth="1"/>
    <col min="10" max="13" width="5" style="122" bestFit="1" customWidth="1"/>
    <col min="14" max="14" width="4" style="122" bestFit="1" customWidth="1"/>
    <col min="15" max="15" width="10.28515625" style="122" bestFit="1" customWidth="1"/>
    <col min="16" max="16" width="5.28515625" style="122" bestFit="1" customWidth="1"/>
    <col min="17" max="17" width="13.140625" style="122" bestFit="1" customWidth="1"/>
    <col min="18" max="18" width="12" style="122" bestFit="1" customWidth="1"/>
    <col min="19" max="19" width="16.28515625" style="122" bestFit="1" customWidth="1"/>
    <col min="20" max="16384" width="9.140625" style="122"/>
  </cols>
  <sheetData>
    <row r="1" spans="1:9" x14ac:dyDescent="0.2">
      <c r="A1" s="123"/>
    </row>
    <row r="2" spans="1:9" ht="12.75" x14ac:dyDescent="0.2">
      <c r="A2" s="47" t="s">
        <v>290</v>
      </c>
    </row>
    <row r="3" spans="1:9" ht="12.75" x14ac:dyDescent="0.2">
      <c r="A3" s="169" t="s">
        <v>305</v>
      </c>
    </row>
    <row r="4" spans="1:9" ht="12.75" x14ac:dyDescent="0.25">
      <c r="A4" s="303"/>
      <c r="B4" s="290" t="s">
        <v>180</v>
      </c>
      <c r="C4" s="290" t="s">
        <v>8</v>
      </c>
      <c r="D4" s="291" t="s">
        <v>7</v>
      </c>
      <c r="E4" s="291" t="s">
        <v>7</v>
      </c>
      <c r="F4" s="290" t="s">
        <v>180</v>
      </c>
      <c r="G4" s="290" t="s">
        <v>8</v>
      </c>
      <c r="H4" s="291" t="s">
        <v>7</v>
      </c>
      <c r="I4" s="291" t="s">
        <v>7</v>
      </c>
    </row>
    <row r="5" spans="1:9" ht="13.5" x14ac:dyDescent="0.25">
      <c r="A5" s="304"/>
      <c r="B5" s="306" t="s">
        <v>42</v>
      </c>
      <c r="C5" s="306"/>
      <c r="D5" s="306"/>
      <c r="E5" s="306"/>
      <c r="F5" s="306" t="s">
        <v>43</v>
      </c>
      <c r="G5" s="306"/>
      <c r="H5" s="306"/>
      <c r="I5" s="306"/>
    </row>
    <row r="6" spans="1:9" ht="13.5" x14ac:dyDescent="0.25">
      <c r="A6" s="305"/>
      <c r="B6" s="114" t="s">
        <v>247</v>
      </c>
      <c r="C6" s="114">
        <v>2017</v>
      </c>
      <c r="D6" s="114" t="s">
        <v>247</v>
      </c>
      <c r="E6" s="114">
        <v>2017</v>
      </c>
      <c r="F6" s="114">
        <v>2010</v>
      </c>
      <c r="G6" s="114">
        <v>2017</v>
      </c>
      <c r="H6" s="114">
        <v>2010</v>
      </c>
      <c r="I6" s="114">
        <v>2017</v>
      </c>
    </row>
    <row r="7" spans="1:9" ht="15" customHeight="1" x14ac:dyDescent="0.25">
      <c r="A7" s="7" t="s">
        <v>248</v>
      </c>
      <c r="B7" s="51">
        <v>4</v>
      </c>
      <c r="C7" s="121" t="s">
        <v>80</v>
      </c>
      <c r="D7" s="4">
        <v>206</v>
      </c>
      <c r="E7" s="121">
        <v>92</v>
      </c>
      <c r="F7" s="118">
        <v>5.0632911392405067</v>
      </c>
      <c r="G7" s="119" t="s">
        <v>80</v>
      </c>
      <c r="H7" s="120">
        <v>5.0072921730675741</v>
      </c>
      <c r="I7" s="119">
        <v>2.7235050325636472</v>
      </c>
    </row>
    <row r="8" spans="1:9" ht="15" customHeight="1" x14ac:dyDescent="0.25">
      <c r="A8" s="7" t="s">
        <v>249</v>
      </c>
      <c r="B8" s="51">
        <v>12</v>
      </c>
      <c r="C8" s="121">
        <v>14</v>
      </c>
      <c r="D8" s="4">
        <v>950</v>
      </c>
      <c r="E8" s="121">
        <v>735</v>
      </c>
      <c r="F8" s="118">
        <v>15.18987341772152</v>
      </c>
      <c r="G8" s="119">
        <v>29.166666666666668</v>
      </c>
      <c r="H8" s="120">
        <v>23.091881380651433</v>
      </c>
      <c r="I8" s="119">
        <v>21.758436944937834</v>
      </c>
    </row>
    <row r="9" spans="1:9" ht="15" customHeight="1" x14ac:dyDescent="0.25">
      <c r="A9" s="7" t="s">
        <v>250</v>
      </c>
      <c r="B9" s="51">
        <v>2</v>
      </c>
      <c r="C9" s="121" t="s">
        <v>80</v>
      </c>
      <c r="D9" s="4">
        <v>265</v>
      </c>
      <c r="E9" s="121">
        <v>254</v>
      </c>
      <c r="F9" s="118">
        <v>2.5316455696202533</v>
      </c>
      <c r="G9" s="119" t="s">
        <v>80</v>
      </c>
      <c r="H9" s="120">
        <v>6.4414195430238212</v>
      </c>
      <c r="I9" s="119">
        <v>7.5192421551213737</v>
      </c>
    </row>
    <row r="10" spans="1:9" ht="15" customHeight="1" x14ac:dyDescent="0.25">
      <c r="A10" s="7" t="s">
        <v>204</v>
      </c>
      <c r="B10" s="51">
        <v>12</v>
      </c>
      <c r="C10" s="121">
        <v>4</v>
      </c>
      <c r="D10" s="4">
        <v>621</v>
      </c>
      <c r="E10" s="121">
        <v>600</v>
      </c>
      <c r="F10" s="118">
        <v>15.18987341772152</v>
      </c>
      <c r="G10" s="119">
        <v>8.3333333333333321</v>
      </c>
      <c r="H10" s="120">
        <v>15.094798249878464</v>
      </c>
      <c r="I10" s="119">
        <v>17.761989342806395</v>
      </c>
    </row>
    <row r="11" spans="1:9" ht="15" customHeight="1" x14ac:dyDescent="0.25">
      <c r="A11" s="7" t="s">
        <v>251</v>
      </c>
      <c r="B11" s="51">
        <v>49</v>
      </c>
      <c r="C11" s="121">
        <v>30</v>
      </c>
      <c r="D11" s="4">
        <v>2072</v>
      </c>
      <c r="E11" s="121">
        <v>1697</v>
      </c>
      <c r="F11" s="118">
        <v>62.025316455696199</v>
      </c>
      <c r="G11" s="119">
        <v>62.5</v>
      </c>
      <c r="H11" s="120">
        <v>50.36460865337871</v>
      </c>
      <c r="I11" s="119">
        <v>50.236826524570752</v>
      </c>
    </row>
    <row r="12" spans="1:9" ht="15" customHeight="1" x14ac:dyDescent="0.25">
      <c r="A12" s="53" t="s">
        <v>246</v>
      </c>
      <c r="B12" s="54">
        <v>79</v>
      </c>
      <c r="C12" s="54">
        <v>48</v>
      </c>
      <c r="D12" s="54">
        <v>4114</v>
      </c>
      <c r="E12" s="54">
        <v>3378</v>
      </c>
      <c r="F12" s="21">
        <v>100</v>
      </c>
      <c r="G12" s="21">
        <v>100</v>
      </c>
      <c r="H12" s="21">
        <v>100</v>
      </c>
      <c r="I12" s="21">
        <v>100</v>
      </c>
    </row>
    <row r="13" spans="1:9" ht="15" customHeight="1" x14ac:dyDescent="0.2">
      <c r="A13" s="123" t="s">
        <v>252</v>
      </c>
    </row>
  </sheetData>
  <mergeCells count="7">
    <mergeCell ref="B4:C4"/>
    <mergeCell ref="D4:E4"/>
    <mergeCell ref="F4:G4"/>
    <mergeCell ref="H4:I4"/>
    <mergeCell ref="A4:A6"/>
    <mergeCell ref="B5:E5"/>
    <mergeCell ref="F5:I5"/>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I20"/>
  <sheetViews>
    <sheetView workbookViewId="0">
      <selection activeCell="D24" sqref="D24"/>
    </sheetView>
  </sheetViews>
  <sheetFormatPr defaultRowHeight="15" x14ac:dyDescent="0.25"/>
  <cols>
    <col min="1" max="1" width="11.85546875" style="46" customWidth="1"/>
    <col min="2" max="16384" width="9.140625" style="46"/>
  </cols>
  <sheetData>
    <row r="2" spans="1:9" x14ac:dyDescent="0.25">
      <c r="A2" s="47" t="s">
        <v>265</v>
      </c>
    </row>
    <row r="3" spans="1:9" x14ac:dyDescent="0.25">
      <c r="A3" s="95" t="s">
        <v>205</v>
      </c>
    </row>
    <row r="4" spans="1:9" ht="15" customHeight="1" x14ac:dyDescent="0.25">
      <c r="A4" s="307" t="s">
        <v>153</v>
      </c>
      <c r="B4" s="310" t="s">
        <v>180</v>
      </c>
      <c r="C4" s="310"/>
      <c r="D4" s="310"/>
      <c r="E4" s="310"/>
      <c r="F4" s="311" t="s">
        <v>7</v>
      </c>
      <c r="G4" s="311"/>
      <c r="H4" s="311"/>
      <c r="I4" s="311"/>
    </row>
    <row r="5" spans="1:9" x14ac:dyDescent="0.25">
      <c r="A5" s="308"/>
      <c r="B5" s="312">
        <v>2010</v>
      </c>
      <c r="C5" s="312"/>
      <c r="D5" s="313">
        <v>2017</v>
      </c>
      <c r="E5" s="313"/>
      <c r="F5" s="312">
        <v>2010</v>
      </c>
      <c r="G5" s="312"/>
      <c r="H5" s="313">
        <v>2017</v>
      </c>
      <c r="I5" s="313"/>
    </row>
    <row r="6" spans="1:9" x14ac:dyDescent="0.25">
      <c r="A6" s="309"/>
      <c r="B6" s="97" t="s">
        <v>206</v>
      </c>
      <c r="C6" s="97" t="s">
        <v>5</v>
      </c>
      <c r="D6" s="97" t="s">
        <v>206</v>
      </c>
      <c r="E6" s="97" t="s">
        <v>5</v>
      </c>
      <c r="F6" s="97" t="s">
        <v>206</v>
      </c>
      <c r="G6" s="97" t="s">
        <v>5</v>
      </c>
      <c r="H6" s="97" t="s">
        <v>206</v>
      </c>
      <c r="I6" s="97" t="s">
        <v>5</v>
      </c>
    </row>
    <row r="7" spans="1:9" x14ac:dyDescent="0.25">
      <c r="A7" s="170" t="s">
        <v>207</v>
      </c>
      <c r="B7" s="100" t="s">
        <v>80</v>
      </c>
      <c r="C7" s="99">
        <v>42</v>
      </c>
      <c r="D7" s="43" t="s">
        <v>80</v>
      </c>
      <c r="E7" s="129">
        <v>40</v>
      </c>
      <c r="F7" s="100">
        <v>27</v>
      </c>
      <c r="G7" s="99">
        <v>3381</v>
      </c>
      <c r="H7" s="130">
        <v>10</v>
      </c>
      <c r="I7" s="129">
        <v>3291</v>
      </c>
    </row>
    <row r="8" spans="1:9" x14ac:dyDescent="0.25">
      <c r="A8" s="98" t="s">
        <v>208</v>
      </c>
      <c r="B8" s="100">
        <v>1</v>
      </c>
      <c r="C8" s="99">
        <v>47</v>
      </c>
      <c r="D8" s="100" t="s">
        <v>80</v>
      </c>
      <c r="E8" s="129">
        <v>49</v>
      </c>
      <c r="F8" s="100">
        <v>14</v>
      </c>
      <c r="G8" s="99">
        <v>3137</v>
      </c>
      <c r="H8" s="130">
        <v>15</v>
      </c>
      <c r="I8" s="129">
        <v>2904</v>
      </c>
    </row>
    <row r="9" spans="1:9" x14ac:dyDescent="0.25">
      <c r="A9" s="98" t="s">
        <v>209</v>
      </c>
      <c r="B9" s="100">
        <v>1</v>
      </c>
      <c r="C9" s="99">
        <v>86</v>
      </c>
      <c r="D9" s="43" t="s">
        <v>80</v>
      </c>
      <c r="E9" s="129">
        <v>73</v>
      </c>
      <c r="F9" s="100">
        <v>29</v>
      </c>
      <c r="G9" s="99">
        <v>6314</v>
      </c>
      <c r="H9" s="130">
        <v>18</v>
      </c>
      <c r="I9" s="129">
        <v>5320</v>
      </c>
    </row>
    <row r="10" spans="1:9" x14ac:dyDescent="0.25">
      <c r="A10" s="98" t="s">
        <v>210</v>
      </c>
      <c r="B10" s="100">
        <v>3</v>
      </c>
      <c r="C10" s="99">
        <v>226</v>
      </c>
      <c r="D10" s="43" t="s">
        <v>80</v>
      </c>
      <c r="E10" s="129">
        <v>140</v>
      </c>
      <c r="F10" s="100">
        <v>121</v>
      </c>
      <c r="G10" s="99">
        <v>14678</v>
      </c>
      <c r="H10" s="130">
        <v>68</v>
      </c>
      <c r="I10" s="129">
        <v>9305</v>
      </c>
    </row>
    <row r="11" spans="1:9" x14ac:dyDescent="0.25">
      <c r="A11" s="98" t="s">
        <v>211</v>
      </c>
      <c r="B11" s="100">
        <v>7</v>
      </c>
      <c r="C11" s="99">
        <v>296</v>
      </c>
      <c r="D11" s="130">
        <v>2</v>
      </c>
      <c r="E11" s="129">
        <v>185</v>
      </c>
      <c r="F11" s="100">
        <v>253</v>
      </c>
      <c r="G11" s="99">
        <v>23858</v>
      </c>
      <c r="H11" s="130">
        <v>122</v>
      </c>
      <c r="I11" s="129">
        <v>15587</v>
      </c>
    </row>
    <row r="12" spans="1:9" x14ac:dyDescent="0.25">
      <c r="A12" s="98" t="s">
        <v>212</v>
      </c>
      <c r="B12" s="100">
        <v>3</v>
      </c>
      <c r="C12" s="99">
        <v>377</v>
      </c>
      <c r="D12" s="43">
        <v>2</v>
      </c>
      <c r="E12" s="129">
        <v>212</v>
      </c>
      <c r="F12" s="100">
        <v>294</v>
      </c>
      <c r="G12" s="99">
        <v>28690</v>
      </c>
      <c r="H12" s="130">
        <v>184</v>
      </c>
      <c r="I12" s="129">
        <v>20739</v>
      </c>
    </row>
    <row r="13" spans="1:9" x14ac:dyDescent="0.25">
      <c r="A13" s="98" t="s">
        <v>213</v>
      </c>
      <c r="B13" s="100">
        <v>8</v>
      </c>
      <c r="C13" s="99">
        <v>428</v>
      </c>
      <c r="D13" s="130">
        <v>1</v>
      </c>
      <c r="E13" s="129">
        <v>257</v>
      </c>
      <c r="F13" s="100">
        <v>351</v>
      </c>
      <c r="G13" s="99">
        <v>32620</v>
      </c>
      <c r="H13" s="130">
        <v>251</v>
      </c>
      <c r="I13" s="129">
        <v>24066</v>
      </c>
    </row>
    <row r="14" spans="1:9" x14ac:dyDescent="0.25">
      <c r="A14" s="98" t="s">
        <v>214</v>
      </c>
      <c r="B14" s="100">
        <v>15</v>
      </c>
      <c r="C14" s="99">
        <v>1084</v>
      </c>
      <c r="D14" s="130">
        <v>12</v>
      </c>
      <c r="E14" s="129">
        <v>759</v>
      </c>
      <c r="F14" s="100">
        <v>948</v>
      </c>
      <c r="G14" s="99">
        <v>86891</v>
      </c>
      <c r="H14" s="130">
        <v>641</v>
      </c>
      <c r="I14" s="129">
        <v>61442</v>
      </c>
    </row>
    <row r="15" spans="1:9" x14ac:dyDescent="0.25">
      <c r="A15" s="98" t="s">
        <v>215</v>
      </c>
      <c r="B15" s="100">
        <v>17</v>
      </c>
      <c r="C15" s="99">
        <v>573</v>
      </c>
      <c r="D15" s="130">
        <v>12</v>
      </c>
      <c r="E15" s="129">
        <v>520</v>
      </c>
      <c r="F15" s="100">
        <v>522</v>
      </c>
      <c r="G15" s="99">
        <v>40907</v>
      </c>
      <c r="H15" s="130">
        <v>496</v>
      </c>
      <c r="I15" s="129">
        <v>41108</v>
      </c>
    </row>
    <row r="16" spans="1:9" x14ac:dyDescent="0.25">
      <c r="A16" s="98" t="s">
        <v>216</v>
      </c>
      <c r="B16" s="100">
        <v>1</v>
      </c>
      <c r="C16" s="99">
        <v>193</v>
      </c>
      <c r="D16" s="130">
        <v>3</v>
      </c>
      <c r="E16" s="129">
        <v>242</v>
      </c>
      <c r="F16" s="100">
        <v>195</v>
      </c>
      <c r="G16" s="99">
        <v>13488</v>
      </c>
      <c r="H16" s="130">
        <v>216</v>
      </c>
      <c r="I16" s="129">
        <v>15680</v>
      </c>
    </row>
    <row r="17" spans="1:9" x14ac:dyDescent="0.25">
      <c r="A17" s="98" t="s">
        <v>217</v>
      </c>
      <c r="B17" s="100">
        <v>2</v>
      </c>
      <c r="C17" s="99">
        <v>191</v>
      </c>
      <c r="D17" s="130" t="s">
        <v>80</v>
      </c>
      <c r="E17" s="129">
        <v>199</v>
      </c>
      <c r="F17" s="100">
        <v>202</v>
      </c>
      <c r="G17" s="99">
        <v>11264</v>
      </c>
      <c r="H17" s="130">
        <v>195</v>
      </c>
      <c r="I17" s="129">
        <v>11471</v>
      </c>
    </row>
    <row r="18" spans="1:9" x14ac:dyDescent="0.25">
      <c r="A18" s="98" t="s">
        <v>218</v>
      </c>
      <c r="B18" s="100">
        <v>20</v>
      </c>
      <c r="C18" s="99">
        <v>478</v>
      </c>
      <c r="D18" s="130">
        <v>16</v>
      </c>
      <c r="E18" s="129">
        <v>556</v>
      </c>
      <c r="F18" s="100">
        <v>1064</v>
      </c>
      <c r="G18" s="99">
        <v>28223</v>
      </c>
      <c r="H18" s="130">
        <v>1109</v>
      </c>
      <c r="I18" s="129">
        <v>30849</v>
      </c>
    </row>
    <row r="19" spans="1:9" x14ac:dyDescent="0.25">
      <c r="A19" s="98" t="s">
        <v>219</v>
      </c>
      <c r="B19" s="100">
        <v>1</v>
      </c>
      <c r="C19" s="99">
        <v>53</v>
      </c>
      <c r="D19" s="100" t="s">
        <v>80</v>
      </c>
      <c r="E19" s="129">
        <v>26</v>
      </c>
      <c r="F19" s="100">
        <v>94</v>
      </c>
      <c r="G19" s="99">
        <v>11269</v>
      </c>
      <c r="H19" s="130">
        <v>53</v>
      </c>
      <c r="I19" s="129">
        <v>4988</v>
      </c>
    </row>
    <row r="20" spans="1:9" x14ac:dyDescent="0.25">
      <c r="A20" s="53" t="s">
        <v>13</v>
      </c>
      <c r="B20" s="54">
        <v>79</v>
      </c>
      <c r="C20" s="56">
        <v>4074</v>
      </c>
      <c r="D20" s="54">
        <f>SUM(D7:D19)</f>
        <v>48</v>
      </c>
      <c r="E20" s="56">
        <f>SUM(E7:E19)</f>
        <v>3258</v>
      </c>
      <c r="F20" s="54">
        <v>4114</v>
      </c>
      <c r="G20" s="56">
        <v>304720</v>
      </c>
      <c r="H20" s="54">
        <v>3378</v>
      </c>
      <c r="I20" s="56">
        <v>246750</v>
      </c>
    </row>
  </sheetData>
  <mergeCells count="7">
    <mergeCell ref="A4:A6"/>
    <mergeCell ref="B4:E4"/>
    <mergeCell ref="F4:I4"/>
    <mergeCell ref="B5:C5"/>
    <mergeCell ref="D5:E5"/>
    <mergeCell ref="F5:G5"/>
    <mergeCell ref="H5:I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6"/>
  <sheetViews>
    <sheetView workbookViewId="0">
      <selection activeCell="F17" sqref="F17"/>
    </sheetView>
  </sheetViews>
  <sheetFormatPr defaultRowHeight="15" x14ac:dyDescent="0.25"/>
  <cols>
    <col min="1" max="1" width="9.140625" style="46"/>
    <col min="2" max="2" width="18.7109375" style="46" customWidth="1"/>
    <col min="3" max="16384" width="9.140625" style="46"/>
  </cols>
  <sheetData>
    <row r="2" spans="2:9" x14ac:dyDescent="0.25">
      <c r="B2" s="47" t="s">
        <v>287</v>
      </c>
      <c r="C2" s="135"/>
      <c r="D2" s="135"/>
      <c r="E2" s="135"/>
      <c r="F2" s="135"/>
      <c r="G2" s="135"/>
    </row>
    <row r="3" spans="2:9" x14ac:dyDescent="0.25">
      <c r="B3" s="48" t="s">
        <v>15</v>
      </c>
      <c r="C3" s="135"/>
      <c r="D3" s="135"/>
      <c r="E3" s="135"/>
      <c r="F3" s="135"/>
      <c r="G3" s="135"/>
    </row>
    <row r="4" spans="2:9" ht="15" customHeight="1" x14ac:dyDescent="0.25">
      <c r="B4" s="315" t="s">
        <v>16</v>
      </c>
      <c r="C4" s="317" t="s">
        <v>3</v>
      </c>
      <c r="D4" s="317" t="s">
        <v>4</v>
      </c>
      <c r="E4" s="317" t="s">
        <v>5</v>
      </c>
      <c r="F4" s="317" t="s">
        <v>17</v>
      </c>
      <c r="G4" s="314" t="s">
        <v>18</v>
      </c>
    </row>
    <row r="5" spans="2:9" x14ac:dyDescent="0.25">
      <c r="B5" s="316"/>
      <c r="C5" s="318"/>
      <c r="D5" s="318"/>
      <c r="E5" s="318"/>
      <c r="F5" s="318" t="s">
        <v>19</v>
      </c>
      <c r="G5" s="314" t="s">
        <v>20</v>
      </c>
    </row>
    <row r="6" spans="2:9" ht="15" customHeight="1" x14ac:dyDescent="0.25">
      <c r="B6" s="172" t="s">
        <v>21</v>
      </c>
      <c r="C6" s="173">
        <v>1553</v>
      </c>
      <c r="D6" s="174">
        <v>13</v>
      </c>
      <c r="E6" s="173">
        <v>2044</v>
      </c>
      <c r="F6" s="175">
        <v>0.84</v>
      </c>
      <c r="G6" s="164">
        <v>131.62</v>
      </c>
    </row>
    <row r="7" spans="2:9" ht="15" customHeight="1" x14ac:dyDescent="0.25">
      <c r="B7" s="172" t="s">
        <v>22</v>
      </c>
      <c r="C7" s="173">
        <v>87</v>
      </c>
      <c r="D7" s="174">
        <v>3</v>
      </c>
      <c r="E7" s="173">
        <v>127</v>
      </c>
      <c r="F7" s="175">
        <v>3.45</v>
      </c>
      <c r="G7" s="164">
        <v>145.97999999999999</v>
      </c>
    </row>
    <row r="8" spans="2:9" ht="15" customHeight="1" x14ac:dyDescent="0.25">
      <c r="B8" s="172" t="s">
        <v>23</v>
      </c>
      <c r="C8" s="173">
        <v>721</v>
      </c>
      <c r="D8" s="174">
        <v>32</v>
      </c>
      <c r="E8" s="173">
        <v>1087</v>
      </c>
      <c r="F8" s="175">
        <v>4.4400000000000004</v>
      </c>
      <c r="G8" s="164">
        <v>150.76</v>
      </c>
    </row>
    <row r="9" spans="2:9" ht="15" customHeight="1" x14ac:dyDescent="0.25">
      <c r="B9" s="176" t="s">
        <v>13</v>
      </c>
      <c r="C9" s="177">
        <v>2361</v>
      </c>
      <c r="D9" s="177">
        <v>48</v>
      </c>
      <c r="E9" s="177">
        <v>3258</v>
      </c>
      <c r="F9" s="178">
        <v>2.0299999999999998</v>
      </c>
      <c r="G9" s="178">
        <v>137.99</v>
      </c>
    </row>
    <row r="10" spans="2:9" ht="11.25" customHeight="1" x14ac:dyDescent="0.25">
      <c r="B10" s="9" t="s">
        <v>261</v>
      </c>
      <c r="C10" s="2"/>
      <c r="D10" s="2"/>
      <c r="E10" s="2"/>
      <c r="F10" s="3"/>
      <c r="G10" s="3"/>
      <c r="H10" s="2"/>
      <c r="I10" s="2"/>
    </row>
    <row r="11" spans="2:9" ht="11.25" customHeight="1" x14ac:dyDescent="0.25">
      <c r="B11" s="171" t="s">
        <v>266</v>
      </c>
      <c r="C11" s="2"/>
      <c r="D11" s="2"/>
      <c r="E11" s="2"/>
      <c r="F11" s="3"/>
      <c r="G11" s="3"/>
      <c r="H11" s="2"/>
      <c r="I11" s="2"/>
    </row>
    <row r="12" spans="2:9" ht="11.25" customHeight="1" x14ac:dyDescent="0.25">
      <c r="B12" s="9" t="s">
        <v>286</v>
      </c>
      <c r="C12" s="2"/>
      <c r="D12" s="2"/>
      <c r="E12" s="2"/>
      <c r="F12" s="3"/>
      <c r="G12" s="3"/>
      <c r="H12" s="2"/>
      <c r="I12" s="2"/>
    </row>
    <row r="15" spans="2:9" x14ac:dyDescent="0.25">
      <c r="B15" s="9"/>
      <c r="C15" s="2"/>
      <c r="D15" s="2"/>
      <c r="E15" s="2"/>
      <c r="F15" s="3"/>
      <c r="G15" s="3"/>
      <c r="H15" s="2"/>
      <c r="I15" s="2"/>
    </row>
    <row r="16" spans="2:9" x14ac:dyDescent="0.25">
      <c r="B16" s="9"/>
      <c r="C16" s="2"/>
      <c r="D16" s="2"/>
      <c r="E16" s="2"/>
      <c r="F16" s="3"/>
      <c r="G16" s="3"/>
      <c r="H16" s="2"/>
      <c r="I16" s="2"/>
    </row>
  </sheetData>
  <mergeCells count="6">
    <mergeCell ref="G4:G5"/>
    <mergeCell ref="B4:B5"/>
    <mergeCell ref="C4:C5"/>
    <mergeCell ref="D4:D5"/>
    <mergeCell ref="E4:E5"/>
    <mergeCell ref="F4:F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6"/>
  <sheetViews>
    <sheetView workbookViewId="0">
      <selection activeCell="A21" sqref="A21"/>
    </sheetView>
  </sheetViews>
  <sheetFormatPr defaultRowHeight="15" x14ac:dyDescent="0.25"/>
  <cols>
    <col min="1" max="1" width="9.140625" style="46"/>
    <col min="2" max="2" width="18.7109375" style="46" customWidth="1"/>
    <col min="3" max="16384" width="9.140625" style="46"/>
  </cols>
  <sheetData>
    <row r="2" spans="2:9" x14ac:dyDescent="0.25">
      <c r="B2" s="47" t="s">
        <v>267</v>
      </c>
      <c r="C2" s="136"/>
      <c r="D2" s="136"/>
      <c r="E2" s="136"/>
      <c r="F2" s="136"/>
      <c r="G2" s="136"/>
    </row>
    <row r="3" spans="2:9" ht="12.75" customHeight="1" x14ac:dyDescent="0.25">
      <c r="B3" s="179" t="s">
        <v>259</v>
      </c>
      <c r="C3" s="136"/>
      <c r="D3" s="136"/>
      <c r="E3" s="136"/>
      <c r="F3" s="136"/>
      <c r="G3" s="136"/>
    </row>
    <row r="4" spans="2:9" x14ac:dyDescent="0.25">
      <c r="B4" s="319" t="s">
        <v>16</v>
      </c>
      <c r="C4" s="314" t="s">
        <v>3</v>
      </c>
      <c r="D4" s="314" t="s">
        <v>4</v>
      </c>
      <c r="E4" s="314" t="s">
        <v>5</v>
      </c>
      <c r="F4" s="314" t="s">
        <v>17</v>
      </c>
      <c r="G4" s="314" t="s">
        <v>18</v>
      </c>
    </row>
    <row r="5" spans="2:9" x14ac:dyDescent="0.25">
      <c r="B5" s="320"/>
      <c r="C5" s="314"/>
      <c r="D5" s="314"/>
      <c r="E5" s="314"/>
      <c r="F5" s="314" t="s">
        <v>19</v>
      </c>
      <c r="G5" s="314" t="s">
        <v>20</v>
      </c>
    </row>
    <row r="6" spans="2:9" x14ac:dyDescent="0.25">
      <c r="B6" s="172" t="s">
        <v>21</v>
      </c>
      <c r="C6" s="173">
        <v>1589</v>
      </c>
      <c r="D6" s="174">
        <v>14</v>
      </c>
      <c r="E6" s="173">
        <v>2153</v>
      </c>
      <c r="F6" s="175">
        <v>0.88</v>
      </c>
      <c r="G6" s="164">
        <v>135.49</v>
      </c>
    </row>
    <row r="7" spans="2:9" x14ac:dyDescent="0.25">
      <c r="B7" s="172" t="s">
        <v>22</v>
      </c>
      <c r="C7" s="173">
        <v>90</v>
      </c>
      <c r="D7" s="174">
        <v>3</v>
      </c>
      <c r="E7" s="173">
        <v>139</v>
      </c>
      <c r="F7" s="175">
        <v>3.33</v>
      </c>
      <c r="G7" s="164">
        <v>154.44</v>
      </c>
    </row>
    <row r="8" spans="2:9" x14ac:dyDescent="0.25">
      <c r="B8" s="172" t="s">
        <v>23</v>
      </c>
      <c r="C8" s="173">
        <v>703</v>
      </c>
      <c r="D8" s="174">
        <v>18</v>
      </c>
      <c r="E8" s="173">
        <v>1045</v>
      </c>
      <c r="F8" s="175">
        <v>2.56</v>
      </c>
      <c r="G8" s="164">
        <v>148.65</v>
      </c>
    </row>
    <row r="9" spans="2:9" x14ac:dyDescent="0.25">
      <c r="B9" s="176" t="s">
        <v>13</v>
      </c>
      <c r="C9" s="177">
        <v>2382</v>
      </c>
      <c r="D9" s="177">
        <v>35</v>
      </c>
      <c r="E9" s="177">
        <v>3337</v>
      </c>
      <c r="F9" s="178">
        <v>1.47</v>
      </c>
      <c r="G9" s="178">
        <v>140.09</v>
      </c>
    </row>
    <row r="10" spans="2:9" ht="11.25" customHeight="1" x14ac:dyDescent="0.25">
      <c r="B10" s="9" t="s">
        <v>261</v>
      </c>
      <c r="C10" s="2"/>
      <c r="D10" s="2"/>
      <c r="E10" s="2"/>
      <c r="F10" s="3"/>
      <c r="G10" s="3"/>
      <c r="H10" s="2"/>
      <c r="I10" s="2"/>
    </row>
    <row r="11" spans="2:9" ht="11.25" customHeight="1" x14ac:dyDescent="0.25">
      <c r="B11" s="171" t="s">
        <v>266</v>
      </c>
      <c r="C11" s="2"/>
      <c r="D11" s="2"/>
      <c r="E11" s="2"/>
      <c r="F11" s="3"/>
      <c r="G11" s="3"/>
      <c r="H11" s="2"/>
      <c r="I11" s="2"/>
    </row>
    <row r="12" spans="2:9" ht="11.25" customHeight="1" x14ac:dyDescent="0.25">
      <c r="B12" s="9" t="s">
        <v>286</v>
      </c>
      <c r="C12" s="2"/>
      <c r="D12" s="2"/>
      <c r="E12" s="2"/>
      <c r="F12" s="3"/>
      <c r="G12" s="3"/>
      <c r="H12" s="2"/>
      <c r="I12" s="2"/>
    </row>
    <row r="15" spans="2:9" x14ac:dyDescent="0.25">
      <c r="B15" s="9"/>
      <c r="C15" s="2"/>
      <c r="D15" s="2"/>
      <c r="E15" s="2"/>
      <c r="F15" s="3"/>
      <c r="G15" s="3"/>
      <c r="H15" s="2"/>
      <c r="I15" s="2"/>
    </row>
    <row r="16" spans="2:9" x14ac:dyDescent="0.25">
      <c r="B16" s="9"/>
      <c r="C16" s="2"/>
      <c r="D16" s="2"/>
      <c r="E16" s="2"/>
      <c r="F16" s="3"/>
      <c r="G16" s="3"/>
      <c r="H16" s="2"/>
      <c r="I16" s="2"/>
    </row>
  </sheetData>
  <mergeCells count="6">
    <mergeCell ref="G4:G5"/>
    <mergeCell ref="B4:B5"/>
    <mergeCell ref="C4:C5"/>
    <mergeCell ref="D4:D5"/>
    <mergeCell ref="E4:E5"/>
    <mergeCell ref="F4:F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1</vt:i4>
      </vt:variant>
    </vt:vector>
  </HeadingPairs>
  <TitlesOfParts>
    <vt:vector size="33" baseType="lpstr">
      <vt:lpstr>Tav.1</vt:lpstr>
      <vt:lpstr>Tav.2</vt:lpstr>
      <vt:lpstr>Tav. 2 bis </vt:lpstr>
      <vt:lpstr>Tav.3</vt:lpstr>
      <vt:lpstr>Tav.4.1</vt:lpstr>
      <vt:lpstr>Tav.4.2</vt:lpstr>
      <vt:lpstr>Tav.4.3</vt:lpstr>
      <vt:lpstr>Tav.5</vt:lpstr>
      <vt:lpstr>Tav.5.1</vt:lpstr>
      <vt:lpstr>Tav.5bis</vt:lpstr>
      <vt:lpstr>Tav.6</vt:lpstr>
      <vt:lpstr>Tav.6.1</vt:lpstr>
      <vt:lpstr>Tav.6.2</vt:lpstr>
      <vt:lpstr>Tav.7</vt:lpstr>
      <vt:lpstr>Tav.8</vt:lpstr>
      <vt:lpstr>Tav.9</vt:lpstr>
      <vt:lpstr>Tav.10</vt:lpstr>
      <vt:lpstr>Tav.10.1</vt:lpstr>
      <vt:lpstr>Tav.10.2</vt:lpstr>
      <vt:lpstr>Tav.11</vt:lpstr>
      <vt:lpstr>Tav.12</vt:lpstr>
      <vt:lpstr>Tav.13</vt:lpstr>
      <vt:lpstr>Tav.14</vt:lpstr>
      <vt:lpstr>Tav. 15</vt:lpstr>
      <vt:lpstr>Tav. 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Luciana Micucci</cp:lastModifiedBy>
  <cp:lastPrinted>2018-10-30T08:04:32Z</cp:lastPrinted>
  <dcterms:created xsi:type="dcterms:W3CDTF">2018-09-24T07:48:16Z</dcterms:created>
  <dcterms:modified xsi:type="dcterms:W3CDTF">2018-11-12T14:13:13Z</dcterms:modified>
</cp:coreProperties>
</file>