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720" windowHeight="12015" firstSheet="14" activeTab="20"/>
  </bookViews>
  <sheets>
    <sheet name="Tavola 1" sheetId="18" r:id="rId1"/>
    <sheet name="Tavola 2" sheetId="2" r:id="rId2"/>
    <sheet name="Tavola 2 bis" sheetId="23" r:id="rId3"/>
    <sheet name="Tavola 3" sheetId="1" r:id="rId4"/>
    <sheet name="Tavola 4.1" sheetId="21" r:id="rId5"/>
    <sheet name="Tavola 4.2" sheetId="26" r:id="rId6"/>
    <sheet name="Tavola 4.3" sheetId="27" r:id="rId7"/>
    <sheet name="Tavola 5 " sheetId="4" r:id="rId8"/>
    <sheet name="Tavola 5.1" sheetId="25" r:id="rId9"/>
    <sheet name="Tavola 5bis" sheetId="38" r:id="rId10"/>
    <sheet name="Tavola 6" sheetId="5" r:id="rId11"/>
    <sheet name="Tavola 6.1" sheetId="30" r:id="rId12"/>
    <sheet name="Tavola 6.2" sheetId="29" r:id="rId13"/>
    <sheet name="Tavola 7" sheetId="6" r:id="rId14"/>
    <sheet name="Tavola 8" sheetId="7" r:id="rId15"/>
    <sheet name="Tavola 9" sheetId="8" r:id="rId16"/>
    <sheet name="Tavola 10 " sheetId="9" r:id="rId17"/>
    <sheet name="Tavola 10.1" sheetId="32" r:id="rId18"/>
    <sheet name="Tavola 10.2" sheetId="33" r:id="rId19"/>
    <sheet name="Tavola 11" sheetId="43" r:id="rId20"/>
    <sheet name="Tavola 12" sheetId="11" r:id="rId21"/>
    <sheet name="Tavola 13" sheetId="12" r:id="rId22"/>
    <sheet name="Tavola 14" sheetId="13" r:id="rId23"/>
    <sheet name="Tavola 15" sheetId="37" r:id="rId24"/>
    <sheet name="Tavola 16" sheetId="44" r:id="rId25"/>
    <sheet name="Tavola 17" sheetId="45" r:id="rId26"/>
    <sheet name="Tavola 18" sheetId="17" r:id="rId27"/>
    <sheet name="Tavola 19" sheetId="34" r:id="rId28"/>
    <sheet name="Tavola 20" sheetId="39" r:id="rId29"/>
    <sheet name="Tavola 21" sheetId="40" r:id="rId30"/>
    <sheet name="Tavola 22" sheetId="41" r:id="rId31"/>
    <sheet name="Tavola 23" sheetId="42" r:id="rId32"/>
  </sheets>
  <definedNames>
    <definedName name="_xlnm.Print_Area" localSheetId="4">'Tavola 4.1'!#REF!</definedName>
  </definedNames>
  <calcPr calcId="145621"/>
</workbook>
</file>

<file path=xl/calcChain.xml><?xml version="1.0" encoding="utf-8"?>
<calcChain xmlns="http://schemas.openxmlformats.org/spreadsheetml/2006/main">
  <c r="C27" i="34" l="1"/>
  <c r="I42" i="45"/>
  <c r="H42" i="45"/>
  <c r="G42" i="45"/>
  <c r="F42" i="45"/>
  <c r="E42" i="45"/>
  <c r="I41" i="45"/>
  <c r="H41" i="45"/>
  <c r="G41" i="45"/>
  <c r="F41" i="45"/>
  <c r="E41" i="45"/>
  <c r="I40" i="45"/>
  <c r="H40" i="45"/>
  <c r="G40" i="45"/>
  <c r="F40" i="45"/>
  <c r="E40" i="45"/>
  <c r="F21" i="27" l="1"/>
  <c r="E21" i="27"/>
  <c r="K21" i="18"/>
  <c r="J21" i="18"/>
  <c r="I21" i="18"/>
</calcChain>
</file>

<file path=xl/sharedStrings.xml><?xml version="1.0" encoding="utf-8"?>
<sst xmlns="http://schemas.openxmlformats.org/spreadsheetml/2006/main" count="1097" uniqueCount="339">
  <si>
    <t>Incidenti</t>
  </si>
  <si>
    <t>Morti</t>
  </si>
  <si>
    <t>Feriti</t>
  </si>
  <si>
    <t>Umbria</t>
  </si>
  <si>
    <t>PROVINCE</t>
  </si>
  <si>
    <t>Italia</t>
  </si>
  <si>
    <t xml:space="preserve"> Indice   di gravità (b)</t>
  </si>
  <si>
    <t>ANNO</t>
  </si>
  <si>
    <t>-</t>
  </si>
  <si>
    <t>AMBITO STRADALE</t>
  </si>
  <si>
    <t>Strade urbane</t>
  </si>
  <si>
    <t>Autostrade e raccordi</t>
  </si>
  <si>
    <t>Altre strade (c)</t>
  </si>
  <si>
    <t>Totale</t>
  </si>
  <si>
    <t>STRADE URBANE</t>
  </si>
  <si>
    <t>STRADE EXTRAURBANE</t>
  </si>
  <si>
    <t>Incrocio</t>
  </si>
  <si>
    <t>Rotatoria</t>
  </si>
  <si>
    <t>Intersezione</t>
  </si>
  <si>
    <t>Rettilineo</t>
  </si>
  <si>
    <t>Curva</t>
  </si>
  <si>
    <t>%</t>
  </si>
  <si>
    <t>Valori assoluti</t>
  </si>
  <si>
    <t>Composizioni percentuali</t>
  </si>
  <si>
    <t>Gennaio</t>
  </si>
  <si>
    <t>Febbraio</t>
  </si>
  <si>
    <t>Marzo</t>
  </si>
  <si>
    <t>Aprile</t>
  </si>
  <si>
    <t>Maggio</t>
  </si>
  <si>
    <t>Giugno</t>
  </si>
  <si>
    <t>Luglio</t>
  </si>
  <si>
    <t>Agosto</t>
  </si>
  <si>
    <t>Settembre</t>
  </si>
  <si>
    <t>Ottobre</t>
  </si>
  <si>
    <t>Novembre</t>
  </si>
  <si>
    <t>Dicembre</t>
  </si>
  <si>
    <t>TOTALE</t>
  </si>
  <si>
    <t>GIORNI DELLA SETTIMANA</t>
  </si>
  <si>
    <t>Lunedì</t>
  </si>
  <si>
    <t>Martedì</t>
  </si>
  <si>
    <t>Mercoledì</t>
  </si>
  <si>
    <t>Giovedì</t>
  </si>
  <si>
    <t>Venerdì</t>
  </si>
  <si>
    <t>Sabato</t>
  </si>
  <si>
    <t>Domenica</t>
  </si>
  <si>
    <t>ORA DEL GIORNO</t>
  </si>
  <si>
    <t>Indice di mortalità (b)</t>
  </si>
  <si>
    <t>Indice di mortalità (a)</t>
  </si>
  <si>
    <t>Indice di lesività (b)</t>
  </si>
  <si>
    <t>Venerdì notte</t>
  </si>
  <si>
    <t>Sabato notte</t>
  </si>
  <si>
    <t>Altre notti</t>
  </si>
  <si>
    <t>TIPOLOGIA DI COMUNE</t>
  </si>
  <si>
    <t>Polo</t>
  </si>
  <si>
    <t>Polo intercomunale</t>
  </si>
  <si>
    <t>Cintura</t>
  </si>
  <si>
    <t>Totale Centri</t>
  </si>
  <si>
    <t>Intermedio</t>
  </si>
  <si>
    <t>Periferico</t>
  </si>
  <si>
    <t>Totale Aree interne</t>
  </si>
  <si>
    <t xml:space="preserve"> Indice  di      mortalità (a)</t>
  </si>
  <si>
    <t>Scontro frontale</t>
  </si>
  <si>
    <t>Scontro frontale-laterale</t>
  </si>
  <si>
    <t>Scontro laterale</t>
  </si>
  <si>
    <t>Tamponamento</t>
  </si>
  <si>
    <t>Totale incidenti tra veicoli</t>
  </si>
  <si>
    <t>Investimento di pedone</t>
  </si>
  <si>
    <t>Urto con veicolo in sosta</t>
  </si>
  <si>
    <t>Urto con ostacolo accidentale</t>
  </si>
  <si>
    <t>Fuoriuscita</t>
  </si>
  <si>
    <t>Frenata improvvisa</t>
  </si>
  <si>
    <t>Caduta da veicolo</t>
  </si>
  <si>
    <t>Totale incidenti a veicoli isolati</t>
  </si>
  <si>
    <t>NATURA DELL’INCIDENTE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</si>
  <si>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</si>
  <si>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</si>
  <si>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</si>
  <si>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</si>
  <si>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</si>
  <si>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</si>
  <si>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</si>
  <si>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</si>
  <si>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</si>
  <si>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</si>
  <si>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</si>
  <si>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</si>
  <si>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</si>
  <si>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</si>
  <si>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</si>
  <si>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</si>
  <si>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</si>
  <si>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</si>
  <si>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Totale cause</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</si>
  <si>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</si>
  <si>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CLASSE DI ETA'</t>
  </si>
  <si>
    <t>Conducente</t>
  </si>
  <si>
    <t>Persone trasportate</t>
  </si>
  <si>
    <t>Pedone</t>
  </si>
  <si>
    <t>VALORI ASSOLUTI</t>
  </si>
  <si>
    <t>&lt; 14</t>
  </si>
  <si>
    <t>15-29</t>
  </si>
  <si>
    <t>30-44</t>
  </si>
  <si>
    <t>45-64</t>
  </si>
  <si>
    <t>65 +</t>
  </si>
  <si>
    <t>Età imprecisata</t>
  </si>
  <si>
    <t xml:space="preserve">Totale </t>
  </si>
  <si>
    <t>VALORI PERCENTUALI</t>
  </si>
  <si>
    <t>Valori   assoluti</t>
  </si>
  <si>
    <t>MASCHI</t>
  </si>
  <si>
    <t>Totale maschi</t>
  </si>
  <si>
    <t>FEMMINE</t>
  </si>
  <si>
    <t>Totale femmine</t>
  </si>
  <si>
    <t>MASCHI e FEMMINE</t>
  </si>
  <si>
    <t>CATEGORIA DI UTENTE</t>
  </si>
  <si>
    <t>Incidenti per 1.000 ab.</t>
  </si>
  <si>
    <t>Morti per 100.000 ab.</t>
  </si>
  <si>
    <t>Feriti per 100.000 ab.</t>
  </si>
  <si>
    <t>Altri Comuni</t>
  </si>
  <si>
    <t xml:space="preserve">Strade extra-urbane </t>
  </si>
  <si>
    <t>Numero comuni</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</si>
  <si>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</si>
  <si>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Pedoni</t>
  </si>
  <si>
    <t>Velocipedi (a)</t>
  </si>
  <si>
    <t>Motocicli (a)</t>
  </si>
  <si>
    <t>Ciclomotori  (a)</t>
  </si>
  <si>
    <t>Altri utenti</t>
  </si>
  <si>
    <t>Anziani (65+)</t>
  </si>
  <si>
    <t>Giovani (15 - 24)</t>
  </si>
  <si>
    <t>Bambini (0 - 14)</t>
  </si>
  <si>
    <t>Puglia</t>
  </si>
  <si>
    <t>(a) Morti su popolazione media residente (per 100.000).</t>
  </si>
  <si>
    <t>(a) Dalle ore 22 alle ore 6.</t>
  </si>
  <si>
    <t>Variazione percentuale numero di morti rispetto all'anno precedente (c)</t>
  </si>
  <si>
    <t>Morti per 100.000 abitanti (a)</t>
  </si>
  <si>
    <t>Variazione percentuale numero di morti rispetto al 2001</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</si>
  <si>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</si>
  <si>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</si>
  <si>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</si>
  <si>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</si>
  <si>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</si>
  <si>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</si>
  <si>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</si>
  <si>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</si>
  <si>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</si>
  <si>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</si>
  <si>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</si>
  <si>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</si>
  <si>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</si>
  <si>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</si>
  <si>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(c) Sono incluse nella categoria 'Altre strade' le strade Statali, Regionali, Provinciali fuori dell'abitato e Comunali extraurbane.</t>
  </si>
  <si>
    <t>Indice di  mortalità (a)</t>
  </si>
  <si>
    <t>Indice di lesività  (b)</t>
  </si>
  <si>
    <t>Indice di   mortalità (a)</t>
  </si>
  <si>
    <t>Indice di gravità (a)</t>
  </si>
  <si>
    <t>Totale generale</t>
  </si>
  <si>
    <t>CAUSE</t>
  </si>
  <si>
    <t>Strade Urbane</t>
  </si>
  <si>
    <t>Strade ExtraUrbane</t>
  </si>
  <si>
    <t>MESE</t>
  </si>
  <si>
    <t>Altri Utenti</t>
  </si>
  <si>
    <t>(a) Conducenti e passeggeri</t>
  </si>
  <si>
    <t>REGIONI</t>
  </si>
  <si>
    <t>COSTO SOCIALE (a)</t>
  </si>
  <si>
    <t>PROCAPITE (in euro)</t>
  </si>
  <si>
    <t>TOTALE (in euro)</t>
  </si>
  <si>
    <t>Campania</t>
  </si>
  <si>
    <t>Calabria</t>
  </si>
  <si>
    <t>Molise</t>
  </si>
  <si>
    <t>Sicilia</t>
  </si>
  <si>
    <t xml:space="preserve">Valle d'Aosta/Vallée d'Aoste </t>
  </si>
  <si>
    <t>Basilicata</t>
  </si>
  <si>
    <t>Sardegna</t>
  </si>
  <si>
    <t>Piemonte</t>
  </si>
  <si>
    <t>Abruzzo</t>
  </si>
  <si>
    <t>Friuli-Venezia-Giulia</t>
  </si>
  <si>
    <t>Veneto</t>
  </si>
  <si>
    <t>Lombardia</t>
  </si>
  <si>
    <t>Trentino-A.Adige</t>
  </si>
  <si>
    <t>Lazio</t>
  </si>
  <si>
    <t>Marche</t>
  </si>
  <si>
    <t>Emilia-Romagna</t>
  </si>
  <si>
    <t>Toscana</t>
  </si>
  <si>
    <t>Liguria</t>
  </si>
  <si>
    <t>ITALIA</t>
  </si>
  <si>
    <r>
      <t xml:space="preserve">CAPOLUOGHI
</t>
    </r>
    <r>
      <rPr>
        <sz val="9"/>
        <color rgb="FF000000"/>
        <rFont val="Arial Narrow"/>
        <family val="2"/>
      </rPr>
      <t>Altri Comuni</t>
    </r>
  </si>
  <si>
    <r>
      <t xml:space="preserve">(a) Rapporto percentuale tra il numero dei morti e il numero degli incidenti </t>
    </r>
    <r>
      <rPr>
        <sz val="7.5"/>
        <color rgb="FF000000"/>
        <rFont val="Arial Narrow"/>
        <family val="2"/>
      </rPr>
      <t xml:space="preserve"> con lesioni a persone.</t>
    </r>
  </si>
  <si>
    <r>
      <t>(b) Rapporto percentuale tra il numero dei feriti e il numero degli incidenti</t>
    </r>
    <r>
      <rPr>
        <sz val="7.5"/>
        <color rgb="FF000000"/>
        <rFont val="Arial Narrow"/>
        <family val="2"/>
      </rPr>
      <t xml:space="preserve"> con lesioni a persone.</t>
    </r>
  </si>
  <si>
    <t>CAPOLUOGHI</t>
  </si>
  <si>
    <t>Una carreggiata a senso unico</t>
  </si>
  <si>
    <t>Una carreggiata a doppio senso</t>
  </si>
  <si>
    <t>Doppia carreggiata, più di due carreggiate</t>
  </si>
  <si>
    <t>CATEGORIA DELLA STRADA</t>
  </si>
  <si>
    <t>Autostrade e Raccordi</t>
  </si>
  <si>
    <t>Altre Strade (a)</t>
  </si>
  <si>
    <t>Polizia stradale</t>
  </si>
  <si>
    <t>Carabinieri</t>
  </si>
  <si>
    <t>Polizia Municipale</t>
  </si>
  <si>
    <t>(a) Sono incluse nella categoria 'Altre strade': le strade Statali, Regionali, Provinciali fuori dall'abitato e Comunali extraurbane.</t>
  </si>
  <si>
    <t>Polizia Stradale</t>
  </si>
  <si>
    <t xml:space="preserve">Anno </t>
  </si>
  <si>
    <t>Variazioni %</t>
  </si>
  <si>
    <t>TIPO DI STRADA</t>
  </si>
  <si>
    <t>Composizioni    percentuali</t>
  </si>
  <si>
    <t>Composizioni  percentuali</t>
  </si>
  <si>
    <t>TAVOLA 8. INCIDENTI STRADALI CON LESIONI A PERSONE MORTI E FERITI PER GIORNO DELLA SETTIMANA. LOMBARDIA.</t>
  </si>
  <si>
    <t>Anno 2017, valori assoluti e composizioni percentuali</t>
  </si>
  <si>
    <t>TAVOLA 1. INCIDENTI STRADALI, MORTI E FERITI PER PROVINCIA. LOMBARDIA.</t>
  </si>
  <si>
    <t>Anni 2017 e 2016, valori assoluti e variazioni percentuali</t>
  </si>
  <si>
    <t>Variazioni %                                           2017/2016</t>
  </si>
  <si>
    <t>Varese</t>
  </si>
  <si>
    <t>Como</t>
  </si>
  <si>
    <t>Sondrio</t>
  </si>
  <si>
    <t>Milano</t>
  </si>
  <si>
    <t>Bergamo</t>
  </si>
  <si>
    <t>Brescia</t>
  </si>
  <si>
    <t>Pavia</t>
  </si>
  <si>
    <t>Cremona</t>
  </si>
  <si>
    <t>Mantova</t>
  </si>
  <si>
    <t>Lecco</t>
  </si>
  <si>
    <t>Lodi</t>
  </si>
  <si>
    <t>Monza</t>
  </si>
  <si>
    <t>Indice mortalità(a)</t>
  </si>
  <si>
    <t>Indice di gravità</t>
  </si>
  <si>
    <t xml:space="preserve"> Indice  di      mortalità(a)</t>
  </si>
  <si>
    <t>(a) Rapporto tra il numero dei morti e il numero degli incidenti stradali con lesioni a persone, moltiplicato 100.</t>
  </si>
  <si>
    <t>(b) Rapporto tra il numero dei morti e il numero dei morti e dei feriti in incidenti stradali con lesioni a persone, moltiplicato 100.</t>
  </si>
  <si>
    <t>Anni 2017 e 2010</t>
  </si>
  <si>
    <t>Anni 2001 - 2017, valori assoluti, indicatori e variazioni percentuali</t>
  </si>
  <si>
    <t>.</t>
  </si>
  <si>
    <t>(b) Rapporto tra il numero dei morti e il numero degli incidenti stradali con lesioni a persone, moltiplicato 100.</t>
  </si>
  <si>
    <t>(c) La variazione percentuale annua è calcolata per l'anno t rispetto all'anno t.1 su base variabile.</t>
  </si>
  <si>
    <t xml:space="preserve">TAVOLA 4.1. UTENTI VULNERABILI  MORTI IN INCIDENTI STRADALI PER ETA' IN LOMBARDIA E IN ITALIA. </t>
  </si>
  <si>
    <t xml:space="preserve">TAVOLA 4.2. UTENTI VULNERABILI MORTI IN INCIDENTI STRADALI PER CATEGORIA DI UTENTE DELLA STRADA IN LOMBARDIA E IN ITALIA. </t>
  </si>
  <si>
    <t>Anni 2010 e 2017, valori assoluti e composizioni percentuali</t>
  </si>
  <si>
    <t xml:space="preserve">TAVOLA 4.3. UTENTI  MORTI E FERITI IN INCIDENTI STRADALI PER CLASSI DI ETA' IN LOMBARDIA E IN ITALIA. </t>
  </si>
  <si>
    <t>Anni 2010 e 2017, valori assoluti</t>
  </si>
  <si>
    <t xml:space="preserve">Anno 2017, valori assoluti e indicatori </t>
  </si>
  <si>
    <t xml:space="preserve">Anno 2016, valori assoluti e indicatori </t>
  </si>
  <si>
    <t>Anno 2017, valori assoluti e indicatore</t>
  </si>
  <si>
    <t>TAVOLA 6. INCIDENTI STRADALI CON LESIONI A PERSONE PER PROVINCIA, CARATTERISTICA DELLA STRADA E AMBITO STRADALE. LOMBARDIA.</t>
  </si>
  <si>
    <t>Anno 2017, valori assoluti</t>
  </si>
  <si>
    <t>Altro (passaggio a livello, dosso, pendenza, galleria)</t>
  </si>
  <si>
    <t xml:space="preserve">TAVOLA 6.1. INCIDENTI STRADALI CON LESIONI A PERSONE PER PROVINCIA, CARATTERISTICA DELLA STRADA E AMBITO STRADALE. LOMBARDIA. </t>
  </si>
  <si>
    <t>Anno 2017, composizioni percentuali</t>
  </si>
  <si>
    <t>TAVOLA  6.2. INCIDENTI STRADALI CON LESIONI A PERSONE PER PROVINCIA, CARATTERISTICA DELLA STRADA E AMBITO STRADALE. LOMBARDIA.</t>
  </si>
  <si>
    <t xml:space="preserve">TAVOLA 7. INCIDENTI STRADALI CON LESIONI A PERSONE, MORTI E FERITI PER MESE. LOMBARDIA. </t>
  </si>
  <si>
    <t>TAVOLA 9. INCIDENTI STRADALI CON LESIONI A PERSONE MORTI E FERITI PER ORA DEL GIORNO. LOMBARDIA.</t>
  </si>
  <si>
    <t>Anno 2017, valori assoluti e indicatori</t>
  </si>
  <si>
    <t>Non rilevata</t>
  </si>
  <si>
    <t xml:space="preserve">TAVOLA 10. INCIDENTI STRADALI CON LESIONI A PERSONE, MORTI E FERITI E INDICE DI MORTALITA', PER PROVINCIA, GIORNO DELLA SETTIMANA E FASCIA ORARIA NOTTURNA (a). LOMBARDIA.  </t>
  </si>
  <si>
    <t>Anno 2017, valori assoluti e indice di mortalità.</t>
  </si>
  <si>
    <t xml:space="preserve">TAVOLA 10.1. INCIDENTI STRADALI CON LESIONI A PERSONE, MORTI E FERITI E INDICE DI MORTALITA', PER PROVINCIA, GIORNO DELLA SETTIMANA E FASCIA ORARIA NOTTURNA (a). STRADE URBANE. LOMBARDIA. </t>
  </si>
  <si>
    <t>PROVINCIA</t>
  </si>
  <si>
    <t xml:space="preserve">TAVOLA 10.2. INCIDENTI STRADALI CON LESIONI A PERSONE, MORTI E FERITI E INDICE DI MORTALITA', PER PROVINCIA, GIORNO DELLA SETTIMANA E FASCIA ORARIA NOTTURNA (a). STRADE EXTRAURBANE. LOMBARDIA. </t>
  </si>
  <si>
    <t>(a) Dalle ore 22 alle ore 6</t>
  </si>
  <si>
    <t>Tavola 11. INCIDENTI STRADALI, MORTI E FERITIPER TIPOLOGIA DI COMUNE. LOMBARDIA.</t>
  </si>
  <si>
    <t xml:space="preserve"> Anno 2017, valori assoluti, valori e variazioni percentuali</t>
  </si>
  <si>
    <t>2017/2016</t>
  </si>
  <si>
    <t>Ultra periferico</t>
  </si>
  <si>
    <t>Tavola 12. INCIDENTI STRADALI, MORTI E FERITIPER TIPOLOGIA DI COMUNE. LOMBARDIA.</t>
  </si>
  <si>
    <t>Anno 2017 e 2016, Indicatori</t>
  </si>
  <si>
    <t xml:space="preserve">TAVOLA 13. INCIDENTI STRADALI CON LESIONI A PERSONE, MORTI E FERITI SECONDO LA NATURA. LOMBARDIA. </t>
  </si>
  <si>
    <t>Anno 2017, valori assoluti e composizioni percentuali e indice di mortalità.</t>
  </si>
  <si>
    <t>Urto con treno</t>
  </si>
  <si>
    <t xml:space="preserve">TAVOLA 14. CAUSE ACCERTATE O PRESUNTE DI INCIDENTE SECONDO L’AMBITO STRADALE. LOMBARDIA. </t>
  </si>
  <si>
    <t>Anno 2017, valori assoluti e valori percentuali (a) (b)</t>
  </si>
  <si>
    <t xml:space="preserve">Altre cause </t>
  </si>
  <si>
    <t xml:space="preserve">TAVOLA 15. MORTI E FERITI PER CATEGORIA DI UTENTI E CLASSE DI ETÀ. LOMBARDIA. </t>
  </si>
  <si>
    <t>Anno 2017, valori assoluti e valori percentuali</t>
  </si>
  <si>
    <t>TAVOLA 16. MORTI E FERITI PER CATEGORIA DI UTENTI E GENERE. LOMBARDIA.</t>
  </si>
  <si>
    <t>Anno 2017, valori assoluti, composizioni percentuali e indice di gravità</t>
  </si>
  <si>
    <t>Busto Arsizio</t>
  </si>
  <si>
    <t>Gallarate</t>
  </si>
  <si>
    <t>Saronno</t>
  </si>
  <si>
    <t>Cantù</t>
  </si>
  <si>
    <t>Bollate</t>
  </si>
  <si>
    <t>Cinisello Balsamo</t>
  </si>
  <si>
    <t>Cologno Monzese</t>
  </si>
  <si>
    <t>Legnano</t>
  </si>
  <si>
    <t>Paderno Dugnano</t>
  </si>
  <si>
    <t>Pioltello</t>
  </si>
  <si>
    <t>Rho</t>
  </si>
  <si>
    <t>Rozzano</t>
  </si>
  <si>
    <t>San Giuliano Milanese</t>
  </si>
  <si>
    <t>Segrate</t>
  </si>
  <si>
    <t>Sesto San Giovanni</t>
  </si>
  <si>
    <t>Vigevano</t>
  </si>
  <si>
    <t>Voghera</t>
  </si>
  <si>
    <t>Cesano Maderno</t>
  </si>
  <si>
    <t>Desio</t>
  </si>
  <si>
    <t>Limbiate</t>
  </si>
  <si>
    <t>Lissone</t>
  </si>
  <si>
    <t>Seregno</t>
  </si>
  <si>
    <t>Totale comuni &gt;35.000 abitanti</t>
  </si>
  <si>
    <t>Altri comuni</t>
  </si>
  <si>
    <t>TAVOLA 17. INCIDENTI STRADALI, MORTI E FERITI NEI COMUNI CAPOLUOGO E NEI COMUNI CON ALMENO 35.000 ABITANTI. LOMBARDIA.</t>
  </si>
  <si>
    <t xml:space="preserve">TAVOLA 18. INCIDENTI STRADALI, MORTI E FERITI PER CATEGORIA DELLA STRADA NEI COMUNI CAPOLUOGO E NEI COMUNI CON ALMENO 35.000 ABITANTI. LOMBARDIA. </t>
  </si>
  <si>
    <t xml:space="preserve">Anno 2017, valori assoluti </t>
  </si>
  <si>
    <t>Sondrio*</t>
  </si>
  <si>
    <t>Totale comuni &gt; 35.000 abitanti</t>
  </si>
  <si>
    <t>*Sondrio è inserito in tabella in quanto capoluogo di provincia ma con  popolazione media nel 2017&lt;35000</t>
  </si>
  <si>
    <t>NOTE</t>
  </si>
  <si>
    <t>Corsico popolazione media nel 2017 &lt;35000</t>
  </si>
  <si>
    <t>Segrate popolazione media nel 2017&gt;35000</t>
  </si>
  <si>
    <t>TAVOLA 19. COSTI SOCIALI TOTALI E PRO-CAPITE PER REGIONE. ITALIA 2017</t>
  </si>
  <si>
    <t>TAVOLA 20 INCIDENTI STRADALI CON LESIONI A PERSONE PER ORGANO DI RILEVAZIONE, CATEGORIA DELLA STRADA E PROVINCIA. LOMBARDIA.</t>
  </si>
  <si>
    <t>Pubblica sicurezza</t>
  </si>
  <si>
    <t>Altri</t>
  </si>
  <si>
    <t>Polizia provinciale</t>
  </si>
  <si>
    <t>Polizia municipale</t>
  </si>
  <si>
    <t>Polizia Provinciale</t>
  </si>
  <si>
    <t xml:space="preserve">TAVOLA 22. INCIDENTI STRADALI CON LESIONI A PERSONE PER ORGANO DI RILEVAZIONE E GIORNO DELLA SETTIMANA. LOMBARDIA. </t>
  </si>
  <si>
    <t>Anno 2017, valori assoluti.</t>
  </si>
  <si>
    <t>TAVOLA 23. INCIDENTI STRADALI CON LESIONI A PERSONE PER ORGANO DI RILEVAZIONE E ORA DEL GIORNO. LOMBARDIA.</t>
  </si>
  <si>
    <t>TAVOLA 2. INDICE DI MORTALITA' E DI GRAVITA' PER PROVINCA. LOMBARDIA.</t>
  </si>
  <si>
    <t xml:space="preserve"> Anni 2017 e 2016</t>
  </si>
  <si>
    <t>TAVOLA 2bis. INDICI DI MORTALITA' E GRAVITA' PER PROVINCIA. LOMBARDIA.</t>
  </si>
  <si>
    <t>TAVOLA 3. INCIDENTI STRADALI CON LESIONI A PERSONE MORTI E FERITI. LOMBARDIA.</t>
  </si>
  <si>
    <t>(a) Incidentalità con danni alle persone 2017.</t>
  </si>
  <si>
    <t>TAVOLA 5. INCIDENTI STRADALI CON LESIONI A PERSONE SECONDO LA CATEGORIA DELLA STRADA. LOMBARDIA.</t>
  </si>
  <si>
    <t>(a) Rapporto percentuale tra il numero dei morti e il numero degli incidenti con lesioni a persone,  moltiplicato 100.</t>
  </si>
  <si>
    <t>(b) Rapporto percentuale tra il numero dei feriti e il numero degli incidenti con lesioni a persone,  moltiplicato 100.</t>
  </si>
  <si>
    <t>TAVOLA 5.1 INCIDENTI STRADALI CON LESIONI A PERSONE SECONDO LA CATEGORIA DELLA STRADA. LOMBARDIA.</t>
  </si>
  <si>
    <t>TAVOLA 5bis. INCIDENTI STRADALI CON LESIONI A PERSONE SECONDO IL TIPO DI STRADA. LOMBARDIA.</t>
  </si>
  <si>
    <t>(a) Rapporto percentuale tra il numero dei morti e il numero degli incidenti con lesioni a persone, moltiplicato 100.</t>
  </si>
  <si>
    <t>(b) Rapporto percentuale tra il numero dei morti e il numero degli incidenti  con lesioni a persone, moltiplicato 100.</t>
  </si>
  <si>
    <t>Anno 2017, valori assoluti e indice di mortalità</t>
  </si>
  <si>
    <r>
      <t>(b) Rapporto percentuale tra il numero dei morti e il numero degli incidenti</t>
    </r>
    <r>
      <rPr>
        <sz val="7.5"/>
        <color rgb="FFFF0000"/>
        <rFont val="Arial Narrow"/>
        <family val="2"/>
      </rPr>
      <t xml:space="preserve"> </t>
    </r>
    <r>
      <rPr>
        <sz val="7.5"/>
        <color rgb="FF000000"/>
        <rFont val="Arial Narrow"/>
        <family val="2"/>
      </rPr>
      <t>con lesioni a persone, moltiplicato 100.</t>
    </r>
  </si>
  <si>
    <t>(a) Rapporto percentuale  tra il numero dei morti e il numero degli incidenti con lesioni a persone, moltiplicato 100.</t>
  </si>
  <si>
    <t>(b) Rapporto percentuale tra il numero dei morti e il complesso degli infortunati (morti e feriti) in incidenti  con lesioni a persone, moltiplicato 100.</t>
  </si>
  <si>
    <t>Urto con veicolo in fermata o arresto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</si>
  <si>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</si>
  <si>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</si>
  <si>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</si>
  <si>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</si>
  <si>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 xml:space="preserve">    -procedeva con eccesso di velocità</t>
  </si>
  <si>
    <t xml:space="preserve">    -procedeva senza rispettare i limiti di velocità</t>
  </si>
  <si>
    <r>
      <t>(</t>
    </r>
    <r>
      <rPr>
        <sz val="7.5"/>
        <color rgb="FF000000"/>
        <rFont val="Arial"/>
        <family val="2"/>
      </rPr>
      <t>a)</t>
    </r>
    <r>
      <rPr>
        <strike/>
        <sz val="7.5"/>
        <color rgb="FFFF0000"/>
        <rFont val="Arial"/>
        <family val="2"/>
      </rPr>
      <t xml:space="preserve"> </t>
    </r>
    <r>
      <rPr>
        <sz val="7.5"/>
        <color rgb="FF000000"/>
        <rFont val="Arial"/>
        <family val="2"/>
      </rPr>
      <t>Rapporto percentuale tra il numero dei morti e il complesso degli infortunati (morti e feriti) in incidenti con lesioni a persone, moltiplicato 100.</t>
    </r>
  </si>
  <si>
    <t xml:space="preserve">TAVOLA 21. INCIDENTI STRADALI CON LESIONI A PERSONE PER ORGANO DI RILEVAZIONE E MESE. LOMBARDIA.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</si>
</sst>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 #,##0_-;_-* &quot;-&quot;??_-;_-@_-"/>
    <numFmt numFmtId="166" formatCode="0.0000"/>
    <numFmt numFmtId="167" formatCode="#,##0.0"/>
    <numFmt numFmtId="168" formatCode="_(* #,##0_);_(* \(#,##0\);_(* &quot;-&quot;_);_(@_)"/>
    <numFmt numFmtId="169" formatCode="_(&quot;$&quot;* #,##0_);_(&quot;$&quot;* \(#,##0\);_(&quot;$&quot;* &quot;-&quot;_);_(@_)"/>
  </numFmts>
  <fonts count="51" x14ac:knownFonts="1">
    <font>
      <sz val="11"/>
      <color theme="1"/>
      <name val="Calibri"/>
      <family val="2"/>
      <scheme val="minor"/>
    </font>
    <font>
      <sz val="11"/>
      <color theme="1"/>
      <name val="Calibri"/>
      <family val="2"/>
      <scheme val="minor"/>
    </font>
    <font>
      <sz val="8"/>
      <color theme="1"/>
      <name val="Arial"/>
      <family val="2"/>
    </font>
    <font>
      <sz val="8"/>
      <color rgb="FF000000"/>
      <name val="Arial"/>
      <family val="2"/>
    </font>
    <font>
      <sz val="10"/>
      <name val="MS Sans Serif"/>
      <family val="2"/>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family val="2"/>
    </font>
    <font>
      <sz val="9"/>
      <color theme="1"/>
      <name val="Arial Narrow"/>
      <family val="2"/>
    </font>
    <font>
      <b/>
      <sz val="9"/>
      <color theme="1"/>
      <name val="Arial Narrow"/>
      <family val="2"/>
    </font>
    <font>
      <sz val="7.5"/>
      <color rgb="FF000000"/>
      <name val="Arial Narrow"/>
      <family val="2"/>
    </font>
    <font>
      <sz val="9"/>
      <name val="Arial Narrow"/>
      <family val="2"/>
    </font>
    <font>
      <b/>
      <sz val="9"/>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sz val="11"/>
      <color theme="1"/>
      <name val="Arial Narrow"/>
      <family val="2"/>
    </font>
    <font>
      <sz val="8"/>
      <color theme="1"/>
      <name val="Arial Narrow"/>
      <family val="2"/>
    </font>
    <font>
      <sz val="7.5"/>
      <color theme="1"/>
      <name val="Arial Narrow"/>
      <family val="2"/>
    </font>
    <font>
      <b/>
      <sz val="9"/>
      <color theme="0"/>
      <name val="Arial Narrow"/>
      <family val="2"/>
    </font>
    <font>
      <sz val="9.5"/>
      <name val="Arial Narrow"/>
      <family val="2"/>
    </font>
    <font>
      <b/>
      <sz val="10"/>
      <color theme="0" tint="-0.499984740745262"/>
      <name val="Arial Narrow"/>
      <family val="2"/>
    </font>
    <font>
      <sz val="9.5"/>
      <name val="Calibri"/>
      <family val="2"/>
      <scheme val="minor"/>
    </font>
    <font>
      <b/>
      <sz val="8"/>
      <color theme="1"/>
      <name val="Arial"/>
      <family val="2"/>
    </font>
    <font>
      <sz val="9"/>
      <color theme="1"/>
      <name val="Calibri"/>
      <family val="2"/>
      <scheme val="minor"/>
    </font>
    <font>
      <b/>
      <sz val="10"/>
      <color theme="0"/>
      <name val="Arial"/>
      <family val="2"/>
    </font>
    <font>
      <sz val="7.5"/>
      <color rgb="FFFF0000"/>
      <name val="Arial Narrow"/>
      <family val="2"/>
    </font>
    <font>
      <b/>
      <sz val="8"/>
      <color theme="0" tint="-0.499984740745262"/>
      <name val="Arial"/>
      <family val="2"/>
    </font>
    <font>
      <sz val="7"/>
      <color theme="1"/>
      <name val="Arial"/>
      <family val="2"/>
    </font>
    <font>
      <strike/>
      <sz val="7.5"/>
      <color rgb="FFFF0000"/>
      <name val="Arial"/>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theme="0"/>
      </patternFill>
    </fill>
    <fill>
      <patternFill patternType="solid">
        <fgColor indexed="65"/>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A71433"/>
        <bgColor theme="0"/>
      </patternFill>
    </fill>
    <fill>
      <patternFill patternType="solid">
        <fgColor theme="0" tint="-4.9989318521683403E-2"/>
        <bgColor theme="0"/>
      </patternFill>
    </fill>
    <fill>
      <patternFill patternType="solid">
        <fgColor rgb="FFFDFBF3"/>
        <bgColor indexed="64"/>
      </patternFill>
    </fill>
    <fill>
      <patternFill patternType="solid">
        <fgColor rgb="FFC0000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rgb="FF000000"/>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s>
  <cellStyleXfs count="99">
    <xf numFmtId="0" fontId="0" fillId="0" borderId="0"/>
    <xf numFmtId="43" fontId="1" fillId="0" borderId="0" applyFont="0" applyFill="0" applyBorder="0" applyAlignment="0" applyProtection="0"/>
    <xf numFmtId="0" fontId="4" fillId="0" borderId="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7" fillId="19"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19"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6" borderId="0" applyNumberFormat="0" applyBorder="0" applyAlignment="0" applyProtection="0"/>
    <xf numFmtId="0" fontId="18" fillId="10" borderId="0" applyNumberFormat="0" applyBorder="0" applyAlignment="0" applyProtection="0"/>
    <xf numFmtId="0" fontId="19" fillId="27" borderId="1" applyNumberFormat="0" applyAlignment="0" applyProtection="0"/>
    <xf numFmtId="0" fontId="19" fillId="27" borderId="1" applyNumberFormat="0" applyAlignment="0" applyProtection="0"/>
    <xf numFmtId="0" fontId="20" fillId="0" borderId="2" applyNumberFormat="0" applyFill="0" applyAlignment="0" applyProtection="0"/>
    <xf numFmtId="0" fontId="21" fillId="28" borderId="3" applyNumberFormat="0" applyAlignment="0" applyProtection="0"/>
    <xf numFmtId="0" fontId="21" fillId="28" borderId="3" applyNumberFormat="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6"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3" fillId="0" borderId="0" applyNumberFormat="0" applyFill="0" applyBorder="0" applyAlignment="0" applyProtection="0"/>
    <xf numFmtId="0" fontId="24" fillId="11"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14" borderId="1" applyNumberFormat="0" applyAlignment="0" applyProtection="0"/>
    <xf numFmtId="0" fontId="20" fillId="0" borderId="2" applyNumberFormat="0" applyFill="0" applyAlignment="0" applyProtection="0"/>
    <xf numFmtId="168" fontId="29" fillId="0" borderId="0" applyFont="0" applyFill="0" applyBorder="0" applyAlignment="0" applyProtection="0"/>
    <xf numFmtId="41" fontId="22" fillId="0" borderId="0" applyFont="0" applyFill="0" applyBorder="0" applyAlignment="0" applyProtection="0"/>
    <xf numFmtId="0" fontId="30" fillId="29" borderId="0" applyNumberFormat="0" applyBorder="0" applyAlignment="0" applyProtection="0"/>
    <xf numFmtId="0" fontId="30" fillId="29"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22" fillId="0" borderId="0"/>
    <xf numFmtId="0" fontId="22" fillId="30" borderId="7" applyNumberFormat="0" applyFont="0" applyAlignment="0" applyProtection="0"/>
    <xf numFmtId="0" fontId="22" fillId="30" borderId="7" applyNumberFormat="0" applyFont="0" applyAlignment="0" applyProtection="0"/>
    <xf numFmtId="0" fontId="31" fillId="27" borderId="8"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5" fillId="0" borderId="9" applyNumberFormat="0" applyFill="0" applyAlignment="0" applyProtection="0"/>
    <xf numFmtId="0" fontId="18" fillId="10" borderId="0" applyNumberFormat="0" applyBorder="0" applyAlignment="0" applyProtection="0"/>
    <xf numFmtId="0" fontId="24" fillId="11" borderId="0" applyNumberFormat="0" applyBorder="0" applyAlignment="0" applyProtection="0"/>
    <xf numFmtId="169" fontId="29" fillId="0" borderId="0" applyFont="0" applyFill="0" applyBorder="0" applyAlignment="0" applyProtection="0"/>
    <xf numFmtId="0" fontId="33" fillId="0" borderId="0" applyNumberFormat="0" applyFill="0" applyBorder="0" applyAlignment="0" applyProtection="0"/>
  </cellStyleXfs>
  <cellXfs count="404">
    <xf numFmtId="0" fontId="0" fillId="0" borderId="0" xfId="0"/>
    <xf numFmtId="0" fontId="2" fillId="0" borderId="0" xfId="0" applyFont="1"/>
    <xf numFmtId="0" fontId="2" fillId="0" borderId="0" xfId="0" applyFont="1" applyAlignment="1"/>
    <xf numFmtId="2" fontId="2" fillId="0" borderId="0" xfId="0" applyNumberFormat="1" applyFont="1"/>
    <xf numFmtId="0" fontId="2" fillId="0" borderId="0" xfId="0" applyFont="1" applyAlignment="1">
      <alignment horizontal="left"/>
    </xf>
    <xf numFmtId="0" fontId="5" fillId="0" borderId="0" xfId="0" applyFont="1" applyAlignment="1"/>
    <xf numFmtId="0" fontId="0" fillId="0" borderId="0" xfId="0" applyBorder="1" applyAlignment="1">
      <alignment wrapText="1"/>
    </xf>
    <xf numFmtId="0" fontId="0" fillId="0" borderId="0" xfId="0" applyAlignment="1">
      <alignment wrapText="1"/>
    </xf>
    <xf numFmtId="0" fontId="2" fillId="0" borderId="0" xfId="0" applyFont="1" applyBorder="1"/>
    <xf numFmtId="0" fontId="10" fillId="0" borderId="0" xfId="0" applyFont="1" applyBorder="1" applyAlignment="1">
      <alignment horizontal="left"/>
    </xf>
    <xf numFmtId="166" fontId="2" fillId="0" borderId="0" xfId="0" applyNumberFormat="1" applyFont="1"/>
    <xf numFmtId="0" fontId="5" fillId="0" borderId="0" xfId="0" applyFont="1" applyBorder="1" applyAlignment="1"/>
    <xf numFmtId="0" fontId="6" fillId="0" borderId="0" xfId="0" applyFont="1" applyBorder="1" applyAlignment="1">
      <alignment horizontal="left" vertical="center"/>
    </xf>
    <xf numFmtId="2" fontId="2" fillId="0" borderId="0" xfId="0" applyNumberFormat="1" applyFont="1" applyAlignment="1">
      <alignment horizontal="left"/>
    </xf>
    <xf numFmtId="0" fontId="2" fillId="0" borderId="0" xfId="0" applyFont="1" applyBorder="1" applyAlignment="1">
      <alignment horizontal="left"/>
    </xf>
    <xf numFmtId="0" fontId="38" fillId="0" borderId="0" xfId="0" applyFont="1" applyAlignment="1">
      <alignment horizontal="left"/>
    </xf>
    <xf numFmtId="2" fontId="38" fillId="0" borderId="0" xfId="0" applyNumberFormat="1" applyFont="1" applyAlignment="1">
      <alignment horizontal="left"/>
    </xf>
    <xf numFmtId="0" fontId="13" fillId="0" borderId="0" xfId="0" applyFont="1" applyBorder="1" applyAlignment="1">
      <alignment horizontal="left"/>
    </xf>
    <xf numFmtId="0" fontId="13" fillId="0" borderId="0" xfId="0" applyFont="1" applyBorder="1" applyAlignment="1">
      <alignment horizontal="left" vertical="center"/>
    </xf>
    <xf numFmtId="0" fontId="39" fillId="0" borderId="0" xfId="0" quotePrefix="1" applyFont="1"/>
    <xf numFmtId="0" fontId="10" fillId="0" borderId="0" xfId="0" applyFont="1" applyFill="1" applyAlignment="1">
      <alignment horizontal="left"/>
    </xf>
    <xf numFmtId="0" fontId="8" fillId="0" borderId="10" xfId="0" applyFont="1" applyBorder="1" applyAlignment="1">
      <alignment wrapText="1"/>
    </xf>
    <xf numFmtId="3" fontId="8" fillId="2" borderId="10" xfId="0" applyNumberFormat="1" applyFont="1" applyFill="1" applyBorder="1" applyAlignment="1">
      <alignment horizontal="right" wrapText="1"/>
    </xf>
    <xf numFmtId="0" fontId="8" fillId="0" borderId="10" xfId="0" applyFont="1" applyBorder="1" applyAlignment="1">
      <alignment horizontal="right" wrapText="1"/>
    </xf>
    <xf numFmtId="3" fontId="8" fillId="0" borderId="10" xfId="0" applyNumberFormat="1" applyFont="1" applyBorder="1" applyAlignment="1">
      <alignment horizontal="right" wrapText="1"/>
    </xf>
    <xf numFmtId="0" fontId="8" fillId="2" borderId="10" xfId="0" applyFont="1" applyFill="1" applyBorder="1" applyAlignment="1">
      <alignment horizontal="right" wrapText="1"/>
    </xf>
    <xf numFmtId="164" fontId="8" fillId="2" borderId="10" xfId="0" applyNumberFormat="1" applyFont="1" applyFill="1" applyBorder="1" applyAlignment="1">
      <alignment horizontal="right" wrapText="1"/>
    </xf>
    <xf numFmtId="164" fontId="8" fillId="0" borderId="10" xfId="0" applyNumberFormat="1" applyFont="1" applyBorder="1" applyAlignment="1">
      <alignment horizontal="right" wrapText="1"/>
    </xf>
    <xf numFmtId="0" fontId="9" fillId="4" borderId="10" xfId="0" applyFont="1" applyFill="1" applyBorder="1" applyAlignment="1">
      <alignment wrapText="1"/>
    </xf>
    <xf numFmtId="3" fontId="9" fillId="4" borderId="10" xfId="0" applyNumberFormat="1" applyFont="1" applyFill="1" applyBorder="1" applyAlignment="1">
      <alignment horizontal="right" wrapText="1"/>
    </xf>
    <xf numFmtId="0" fontId="9" fillId="4" borderId="10" xfId="0" applyFont="1" applyFill="1" applyBorder="1" applyAlignment="1">
      <alignment horizontal="right" wrapText="1"/>
    </xf>
    <xf numFmtId="164" fontId="9" fillId="4" borderId="10" xfId="0" applyNumberFormat="1" applyFont="1" applyFill="1" applyBorder="1" applyAlignment="1">
      <alignment horizontal="right" wrapText="1"/>
    </xf>
    <xf numFmtId="0" fontId="39" fillId="0" borderId="0" xfId="0" applyFont="1" applyAlignment="1"/>
    <xf numFmtId="0" fontId="13" fillId="0" borderId="0" xfId="0" applyFont="1" applyAlignment="1"/>
    <xf numFmtId="0" fontId="39" fillId="0" borderId="0" xfId="0" applyFont="1"/>
    <xf numFmtId="2" fontId="39" fillId="0" borderId="0" xfId="0" applyNumberFormat="1" applyFont="1"/>
    <xf numFmtId="0" fontId="13" fillId="0" borderId="0" xfId="0" applyFont="1" applyFill="1" applyAlignment="1">
      <alignment horizontal="left" vertical="top"/>
    </xf>
    <xf numFmtId="0" fontId="42" fillId="0" borderId="0" xfId="0" applyFont="1" applyAlignment="1"/>
    <xf numFmtId="0" fontId="41" fillId="0" borderId="0" xfId="0" applyFont="1" applyAlignment="1"/>
    <xf numFmtId="0" fontId="32" fillId="0" borderId="0" xfId="0" applyFont="1"/>
    <xf numFmtId="0" fontId="13" fillId="0" borderId="0" xfId="0" applyFont="1" applyFill="1" applyAlignment="1">
      <alignment horizontal="left"/>
    </xf>
    <xf numFmtId="0" fontId="8" fillId="0" borderId="10" xfId="0" applyFont="1" applyBorder="1" applyAlignment="1">
      <alignment vertical="center" wrapText="1"/>
    </xf>
    <xf numFmtId="164" fontId="8" fillId="2" borderId="10" xfId="0" applyNumberFormat="1" applyFont="1" applyFill="1" applyBorder="1" applyAlignment="1">
      <alignment horizontal="right" vertical="center" wrapText="1"/>
    </xf>
    <xf numFmtId="164" fontId="8" fillId="0" borderId="10" xfId="0" applyNumberFormat="1" applyFont="1" applyBorder="1" applyAlignment="1">
      <alignment horizontal="right" vertical="center" wrapText="1"/>
    </xf>
    <xf numFmtId="164" fontId="8" fillId="5" borderId="10" xfId="0" applyNumberFormat="1" applyFont="1" applyFill="1" applyBorder="1" applyAlignment="1">
      <alignment horizontal="right" vertical="center" wrapText="1"/>
    </xf>
    <xf numFmtId="164" fontId="8" fillId="3" borderId="10" xfId="0" applyNumberFormat="1" applyFont="1" applyFill="1" applyBorder="1" applyAlignment="1">
      <alignment horizontal="right" vertical="center" wrapText="1"/>
    </xf>
    <xf numFmtId="0" fontId="9" fillId="4" borderId="10" xfId="0" applyFont="1" applyFill="1" applyBorder="1" applyAlignment="1">
      <alignment vertical="center" wrapText="1"/>
    </xf>
    <xf numFmtId="164" fontId="9" fillId="4" borderId="10" xfId="0" applyNumberFormat="1" applyFont="1" applyFill="1" applyBorder="1" applyAlignment="1">
      <alignment horizontal="right" vertical="center" wrapText="1"/>
    </xf>
    <xf numFmtId="0" fontId="7" fillId="6" borderId="10" xfId="0" applyFont="1" applyFill="1" applyBorder="1" applyAlignment="1">
      <alignment horizontal="left"/>
    </xf>
    <xf numFmtId="0" fontId="8" fillId="6" borderId="10" xfId="0" applyFont="1" applyFill="1" applyBorder="1" applyAlignment="1">
      <alignment horizontal="right"/>
    </xf>
    <xf numFmtId="0" fontId="8" fillId="6" borderId="10" xfId="0" applyFont="1" applyFill="1" applyBorder="1" applyAlignment="1">
      <alignment horizontal="right" wrapText="1"/>
    </xf>
    <xf numFmtId="164" fontId="11" fillId="5" borderId="10" xfId="0" applyNumberFormat="1" applyFont="1" applyFill="1" applyBorder="1" applyAlignment="1">
      <alignment horizontal="right" vertical="center"/>
    </xf>
    <xf numFmtId="3" fontId="11" fillId="5" borderId="10" xfId="0" applyNumberFormat="1" applyFont="1" applyFill="1" applyBorder="1" applyAlignment="1">
      <alignment horizontal="right"/>
    </xf>
    <xf numFmtId="164" fontId="11" fillId="0" borderId="10" xfId="0" applyNumberFormat="1" applyFont="1" applyFill="1" applyBorder="1" applyAlignment="1">
      <alignment horizontal="right" vertical="center"/>
    </xf>
    <xf numFmtId="0" fontId="11" fillId="3" borderId="10" xfId="0" applyFont="1" applyFill="1" applyBorder="1" applyAlignment="1">
      <alignment horizontal="right"/>
    </xf>
    <xf numFmtId="0" fontId="14" fillId="3" borderId="10" xfId="0" applyFont="1" applyFill="1" applyBorder="1" applyAlignment="1">
      <alignment vertical="top" wrapText="1"/>
    </xf>
    <xf numFmtId="3" fontId="14" fillId="5" borderId="10" xfId="0" applyNumberFormat="1" applyFont="1" applyFill="1" applyBorder="1" applyAlignment="1">
      <alignment horizontal="right"/>
    </xf>
    <xf numFmtId="3" fontId="14" fillId="3" borderId="10" xfId="0" applyNumberFormat="1" applyFont="1" applyFill="1" applyBorder="1" applyAlignment="1">
      <alignment horizontal="right"/>
    </xf>
    <xf numFmtId="3" fontId="11" fillId="3" borderId="10" xfId="0" applyNumberFormat="1" applyFont="1" applyFill="1" applyBorder="1"/>
    <xf numFmtId="3" fontId="11" fillId="5" borderId="10" xfId="0" applyNumberFormat="1" applyFont="1" applyFill="1" applyBorder="1"/>
    <xf numFmtId="3" fontId="9" fillId="4" borderId="10" xfId="0" applyNumberFormat="1" applyFont="1" applyFill="1" applyBorder="1" applyAlignment="1">
      <alignment wrapText="1"/>
    </xf>
    <xf numFmtId="0" fontId="11" fillId="3" borderId="10" xfId="0" applyFont="1" applyFill="1" applyBorder="1" applyAlignment="1">
      <alignment horizontal="left" wrapText="1"/>
    </xf>
    <xf numFmtId="3" fontId="11" fillId="5"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164" fontId="11" fillId="3" borderId="10" xfId="0" applyNumberFormat="1" applyFont="1" applyFill="1" applyBorder="1" applyAlignment="1">
      <alignment horizontal="right" vertical="center"/>
    </xf>
    <xf numFmtId="0" fontId="40" fillId="4" borderId="10" xfId="0" applyFont="1" applyFill="1" applyBorder="1" applyAlignment="1">
      <alignment horizontal="left" wrapText="1"/>
    </xf>
    <xf numFmtId="3" fontId="40" fillId="4" borderId="10" xfId="0" applyNumberFormat="1" applyFont="1" applyFill="1" applyBorder="1" applyAlignment="1">
      <alignment horizontal="right" vertical="center" wrapText="1"/>
    </xf>
    <xf numFmtId="164" fontId="40" fillId="4" borderId="10" xfId="0" applyNumberFormat="1" applyFont="1" applyFill="1" applyBorder="1" applyAlignment="1">
      <alignment horizontal="right" vertical="center" wrapText="1"/>
    </xf>
    <xf numFmtId="0" fontId="8" fillId="3" borderId="10" xfId="0" applyFont="1" applyFill="1" applyBorder="1" applyAlignment="1">
      <alignment horizontal="right"/>
    </xf>
    <xf numFmtId="0" fontId="7" fillId="3" borderId="10" xfId="0" applyFont="1" applyFill="1" applyBorder="1" applyAlignment="1">
      <alignment horizontal="right"/>
    </xf>
    <xf numFmtId="0" fontId="11" fillId="3" borderId="10" xfId="0" applyFont="1" applyFill="1" applyBorder="1" applyAlignment="1">
      <alignment horizontal="left" vertical="center" wrapText="1"/>
    </xf>
    <xf numFmtId="0" fontId="11" fillId="5" borderId="10" xfId="0" applyFont="1" applyFill="1" applyBorder="1" applyAlignment="1">
      <alignment horizontal="right" vertical="center"/>
    </xf>
    <xf numFmtId="0" fontId="11" fillId="0" borderId="10" xfId="0" applyFont="1" applyFill="1" applyBorder="1" applyAlignment="1">
      <alignment horizontal="right" vertical="center"/>
    </xf>
    <xf numFmtId="0" fontId="12" fillId="5" borderId="10" xfId="0" applyFont="1" applyFill="1" applyBorder="1" applyAlignment="1">
      <alignment horizontal="right" vertical="center"/>
    </xf>
    <xf numFmtId="0" fontId="11" fillId="0" borderId="10" xfId="0" applyFont="1" applyFill="1" applyBorder="1" applyAlignment="1">
      <alignment horizontal="right"/>
    </xf>
    <xf numFmtId="0" fontId="11" fillId="5" borderId="10" xfId="0" applyFont="1" applyFill="1" applyBorder="1" applyAlignment="1">
      <alignment horizontal="right"/>
    </xf>
    <xf numFmtId="0" fontId="12" fillId="0" borderId="10" xfId="0" applyFont="1" applyFill="1" applyBorder="1" applyAlignment="1">
      <alignment horizontal="right"/>
    </xf>
    <xf numFmtId="0" fontId="40" fillId="4" borderId="10" xfId="0" applyFont="1" applyFill="1" applyBorder="1" applyAlignment="1">
      <alignment horizontal="left" vertical="center" wrapText="1"/>
    </xf>
    <xf numFmtId="3" fontId="40" fillId="4" borderId="10" xfId="0" applyNumberFormat="1" applyFont="1" applyFill="1" applyBorder="1" applyAlignment="1">
      <alignment horizontal="right" wrapText="1"/>
    </xf>
    <xf numFmtId="164" fontId="40" fillId="4" borderId="10" xfId="0" applyNumberFormat="1" applyFont="1" applyFill="1" applyBorder="1" applyAlignment="1">
      <alignment horizontal="right" vertical="center"/>
    </xf>
    <xf numFmtId="164" fontId="11" fillId="5" borderId="10" xfId="0" applyNumberFormat="1" applyFont="1" applyFill="1" applyBorder="1" applyAlignment="1">
      <alignment horizontal="right"/>
    </xf>
    <xf numFmtId="164" fontId="11" fillId="3" borderId="10" xfId="0" applyNumberFormat="1" applyFont="1" applyFill="1" applyBorder="1" applyAlignment="1">
      <alignment horizontal="right"/>
    </xf>
    <xf numFmtId="164" fontId="40" fillId="4" borderId="10" xfId="0" applyNumberFormat="1" applyFont="1" applyFill="1" applyBorder="1" applyAlignment="1">
      <alignment horizontal="right"/>
    </xf>
    <xf numFmtId="0" fontId="8" fillId="7" borderId="10" xfId="0" applyFont="1" applyFill="1" applyBorder="1" applyAlignment="1">
      <alignment horizontal="right"/>
    </xf>
    <xf numFmtId="0" fontId="11" fillId="7" borderId="10" xfId="0" applyFont="1" applyFill="1" applyBorder="1" applyAlignment="1">
      <alignment horizontal="left" vertical="center" wrapText="1"/>
    </xf>
    <xf numFmtId="3" fontId="11" fillId="32" borderId="10" xfId="0" applyNumberFormat="1" applyFont="1" applyFill="1" applyBorder="1" applyAlignment="1">
      <alignment horizontal="right" vertical="center"/>
    </xf>
    <xf numFmtId="3" fontId="11" fillId="7" borderId="10" xfId="0" applyNumberFormat="1" applyFont="1" applyFill="1" applyBorder="1" applyAlignment="1">
      <alignment horizontal="right" vertical="center"/>
    </xf>
    <xf numFmtId="164" fontId="11" fillId="7" borderId="10" xfId="0" applyNumberFormat="1" applyFont="1" applyFill="1" applyBorder="1" applyAlignment="1">
      <alignment horizontal="right" vertical="center"/>
    </xf>
    <xf numFmtId="164" fontId="11" fillId="32" borderId="10" xfId="0" applyNumberFormat="1" applyFont="1" applyFill="1" applyBorder="1" applyAlignment="1">
      <alignment horizontal="right" vertical="center"/>
    </xf>
    <xf numFmtId="3" fontId="11" fillId="7" borderId="10" xfId="0" applyNumberFormat="1" applyFont="1" applyFill="1" applyBorder="1" applyAlignment="1">
      <alignment horizontal="right" vertical="center" wrapText="1"/>
    </xf>
    <xf numFmtId="3" fontId="11" fillId="32" borderId="10" xfId="0" applyNumberFormat="1" applyFont="1" applyFill="1" applyBorder="1" applyAlignment="1">
      <alignment horizontal="right" vertical="center" wrapText="1"/>
    </xf>
    <xf numFmtId="164" fontId="11" fillId="7" borderId="10" xfId="0" applyNumberFormat="1" applyFont="1" applyFill="1" applyBorder="1" applyAlignment="1">
      <alignment horizontal="right" vertical="center" wrapText="1"/>
    </xf>
    <xf numFmtId="164" fontId="11" fillId="32" borderId="10" xfId="0" applyNumberFormat="1" applyFont="1" applyFill="1" applyBorder="1" applyAlignment="1">
      <alignment horizontal="right" vertical="center" wrapText="1"/>
    </xf>
    <xf numFmtId="0" fontId="40" fillId="31" borderId="10" xfId="0" applyFont="1" applyFill="1" applyBorder="1" applyAlignment="1">
      <alignment horizontal="left" vertical="center" wrapText="1"/>
    </xf>
    <xf numFmtId="3" fontId="40" fillId="31" borderId="10" xfId="0" applyNumberFormat="1" applyFont="1" applyFill="1" applyBorder="1" applyAlignment="1">
      <alignment horizontal="right" vertical="center" wrapText="1"/>
    </xf>
    <xf numFmtId="164" fontId="40" fillId="31" borderId="10" xfId="0" applyNumberFormat="1" applyFont="1" applyFill="1" applyBorder="1" applyAlignment="1">
      <alignment horizontal="right" vertical="center" wrapText="1"/>
    </xf>
    <xf numFmtId="3" fontId="11" fillId="0" borderId="10" xfId="0" applyNumberFormat="1" applyFont="1" applyFill="1" applyBorder="1" applyAlignment="1">
      <alignment horizontal="right" vertical="center"/>
    </xf>
    <xf numFmtId="164" fontId="11" fillId="5" borderId="10" xfId="0" applyNumberFormat="1" applyFont="1" applyFill="1" applyBorder="1" applyAlignment="1">
      <alignment horizontal="right" vertical="center" wrapText="1"/>
    </xf>
    <xf numFmtId="0" fontId="7" fillId="3" borderId="10" xfId="0" applyFont="1" applyFill="1" applyBorder="1" applyAlignment="1">
      <alignment wrapText="1"/>
    </xf>
    <xf numFmtId="0" fontId="8" fillId="0" borderId="10" xfId="0" applyFont="1" applyBorder="1" applyAlignment="1">
      <alignment horizontal="left" vertical="center"/>
    </xf>
    <xf numFmtId="3" fontId="8" fillId="5" borderId="10" xfId="0" applyNumberFormat="1" applyFont="1" applyFill="1" applyBorder="1" applyAlignment="1">
      <alignment vertical="center" wrapText="1"/>
    </xf>
    <xf numFmtId="3" fontId="8" fillId="0" borderId="10" xfId="0" applyNumberFormat="1" applyFont="1" applyBorder="1" applyAlignment="1">
      <alignment vertical="center" wrapText="1"/>
    </xf>
    <xf numFmtId="164" fontId="11" fillId="0" borderId="10" xfId="0" applyNumberFormat="1" applyFont="1" applyBorder="1" applyAlignment="1">
      <alignment vertical="center"/>
    </xf>
    <xf numFmtId="164" fontId="11" fillId="5" borderId="10" xfId="0" applyNumberFormat="1" applyFont="1" applyFill="1" applyBorder="1" applyAlignment="1">
      <alignment vertical="center"/>
    </xf>
    <xf numFmtId="3" fontId="8" fillId="0" borderId="10" xfId="0" applyNumberFormat="1" applyFont="1" applyBorder="1" applyAlignment="1">
      <alignment horizontal="right" vertical="center" wrapText="1"/>
    </xf>
    <xf numFmtId="0" fontId="8" fillId="0" borderId="10" xfId="0" applyFont="1" applyBorder="1" applyAlignment="1">
      <alignment horizontal="left" wrapText="1"/>
    </xf>
    <xf numFmtId="1" fontId="8" fillId="2" borderId="10" xfId="0" applyNumberFormat="1" applyFont="1" applyFill="1" applyBorder="1" applyAlignment="1">
      <alignment horizontal="right" wrapText="1"/>
    </xf>
    <xf numFmtId="1" fontId="8" fillId="0" borderId="10" xfId="0" applyNumberFormat="1" applyFont="1" applyBorder="1" applyAlignment="1">
      <alignment horizontal="right" wrapText="1"/>
    </xf>
    <xf numFmtId="1" fontId="8" fillId="5" borderId="10" xfId="0" applyNumberFormat="1" applyFont="1" applyFill="1" applyBorder="1" applyAlignment="1">
      <alignment horizontal="right" wrapText="1"/>
    </xf>
    <xf numFmtId="164" fontId="8" fillId="5" borderId="10" xfId="0" applyNumberFormat="1" applyFont="1" applyFill="1" applyBorder="1" applyAlignment="1">
      <alignment horizontal="right" wrapText="1"/>
    </xf>
    <xf numFmtId="0" fontId="40" fillId="4" borderId="10" xfId="0" applyFont="1" applyFill="1" applyBorder="1" applyAlignment="1">
      <alignment horizontal="left" vertical="center"/>
    </xf>
    <xf numFmtId="3" fontId="40" fillId="4" borderId="10" xfId="0" applyNumberFormat="1" applyFont="1" applyFill="1" applyBorder="1" applyAlignment="1">
      <alignment vertical="center" wrapText="1"/>
    </xf>
    <xf numFmtId="2" fontId="8" fillId="3" borderId="10" xfId="0" applyNumberFormat="1" applyFont="1" applyFill="1" applyBorder="1" applyAlignment="1">
      <alignment horizontal="right" wrapText="1"/>
    </xf>
    <xf numFmtId="0" fontId="8" fillId="3" borderId="10" xfId="0" applyFont="1" applyFill="1" applyBorder="1" applyAlignment="1">
      <alignment horizontal="left" vertical="center"/>
    </xf>
    <xf numFmtId="0" fontId="8" fillId="5" borderId="10" xfId="0" applyFont="1" applyFill="1" applyBorder="1" applyAlignment="1">
      <alignment vertical="center" wrapText="1"/>
    </xf>
    <xf numFmtId="0" fontId="8" fillId="3" borderId="10" xfId="0" applyFont="1" applyFill="1" applyBorder="1" applyAlignment="1">
      <alignment horizontal="right" vertical="center" wrapText="1"/>
    </xf>
    <xf numFmtId="0" fontId="8" fillId="3" borderId="10" xfId="0" applyFont="1" applyFill="1" applyBorder="1" applyAlignment="1">
      <alignment vertical="center" wrapText="1"/>
    </xf>
    <xf numFmtId="164" fontId="8" fillId="3" borderId="10" xfId="0" applyNumberFormat="1" applyFont="1" applyFill="1" applyBorder="1" applyAlignment="1">
      <alignment vertical="center" wrapText="1"/>
    </xf>
    <xf numFmtId="0" fontId="40" fillId="4" borderId="10" xfId="0" applyFont="1" applyFill="1" applyBorder="1" applyAlignment="1">
      <alignment vertical="center" wrapText="1"/>
    </xf>
    <xf numFmtId="164" fontId="40" fillId="4" borderId="10" xfId="0" applyNumberFormat="1" applyFont="1" applyFill="1" applyBorder="1" applyAlignment="1">
      <alignment vertical="center" wrapText="1"/>
    </xf>
    <xf numFmtId="2" fontId="8" fillId="0" borderId="10" xfId="0" applyNumberFormat="1" applyFont="1" applyBorder="1" applyAlignment="1">
      <alignment horizontal="right" wrapText="1"/>
    </xf>
    <xf numFmtId="0" fontId="8" fillId="5" borderId="10" xfId="0" applyFont="1" applyFill="1" applyBorder="1" applyAlignment="1">
      <alignment wrapText="1"/>
    </xf>
    <xf numFmtId="164" fontId="8" fillId="0" borderId="10" xfId="0" applyNumberFormat="1" applyFont="1" applyBorder="1" applyAlignment="1">
      <alignment wrapText="1"/>
    </xf>
    <xf numFmtId="164" fontId="9" fillId="4" borderId="10" xfId="0" applyNumberFormat="1" applyFont="1" applyFill="1" applyBorder="1" applyAlignment="1">
      <alignment wrapText="1"/>
    </xf>
    <xf numFmtId="0" fontId="11" fillId="6" borderId="10" xfId="0" applyFont="1" applyFill="1" applyBorder="1" applyAlignment="1">
      <alignment horizontal="right" wrapText="1"/>
    </xf>
    <xf numFmtId="0" fontId="11" fillId="6" borderId="10" xfId="0" applyFont="1" applyFill="1" applyBorder="1" applyAlignment="1">
      <alignment vertical="center" wrapText="1"/>
    </xf>
    <xf numFmtId="164" fontId="7" fillId="2" borderId="10" xfId="0" applyNumberFormat="1" applyFont="1" applyFill="1" applyBorder="1" applyAlignment="1">
      <alignment horizontal="right" vertical="center" wrapText="1"/>
    </xf>
    <xf numFmtId="164" fontId="7" fillId="0" borderId="10" xfId="0" applyNumberFormat="1" applyFont="1" applyBorder="1" applyAlignment="1">
      <alignment horizontal="right" vertical="center" wrapText="1"/>
    </xf>
    <xf numFmtId="0" fontId="8" fillId="3" borderId="10" xfId="0" applyFont="1" applyFill="1" applyBorder="1" applyAlignment="1">
      <alignment horizontal="right" vertical="center"/>
    </xf>
    <xf numFmtId="164" fontId="11" fillId="3" borderId="10" xfId="0" applyNumberFormat="1" applyFont="1" applyFill="1" applyBorder="1" applyAlignment="1">
      <alignment horizontal="right" vertical="center" wrapText="1"/>
    </xf>
    <xf numFmtId="0" fontId="12" fillId="3" borderId="10" xfId="0" applyFont="1" applyFill="1" applyBorder="1" applyAlignment="1">
      <alignment horizontal="left" vertical="center" wrapText="1"/>
    </xf>
    <xf numFmtId="3" fontId="12" fillId="5" borderId="10" xfId="0" applyNumberFormat="1" applyFont="1" applyFill="1" applyBorder="1" applyAlignment="1">
      <alignment horizontal="right" vertical="center"/>
    </xf>
    <xf numFmtId="3" fontId="12" fillId="3" borderId="10" xfId="0" applyNumberFormat="1" applyFont="1" applyFill="1" applyBorder="1" applyAlignment="1">
      <alignment horizontal="right" vertical="center"/>
    </xf>
    <xf numFmtId="164" fontId="12" fillId="3" borderId="10" xfId="0" applyNumberFormat="1" applyFont="1" applyFill="1" applyBorder="1" applyAlignment="1">
      <alignment horizontal="right" vertical="center" wrapText="1"/>
    </xf>
    <xf numFmtId="164" fontId="12" fillId="5" borderId="10" xfId="0" applyNumberFormat="1" applyFont="1" applyFill="1" applyBorder="1" applyAlignment="1">
      <alignment horizontal="right" vertical="center"/>
    </xf>
    <xf numFmtId="3" fontId="40" fillId="4" borderId="10" xfId="0" applyNumberFormat="1" applyFont="1" applyFill="1" applyBorder="1" applyAlignment="1">
      <alignment horizontal="right" vertical="center"/>
    </xf>
    <xf numFmtId="0" fontId="14" fillId="0" borderId="10" xfId="2" applyFont="1" applyBorder="1" applyAlignment="1">
      <alignment horizontal="right"/>
    </xf>
    <xf numFmtId="3" fontId="14" fillId="32" borderId="10" xfId="2" applyNumberFormat="1" applyFont="1" applyFill="1" applyBorder="1" applyAlignment="1">
      <alignment vertical="center"/>
    </xf>
    <xf numFmtId="164" fontId="14" fillId="8" borderId="10" xfId="2" applyNumberFormat="1" applyFont="1" applyFill="1" applyBorder="1" applyAlignment="1">
      <alignment vertical="center"/>
    </xf>
    <xf numFmtId="3" fontId="14" fillId="32" borderId="10" xfId="2" applyNumberFormat="1" applyFont="1" applyFill="1" applyBorder="1" applyAlignment="1">
      <alignment horizontal="right" vertical="center"/>
    </xf>
    <xf numFmtId="3" fontId="14" fillId="8" borderId="10" xfId="2" applyNumberFormat="1" applyFont="1" applyFill="1" applyBorder="1" applyAlignment="1">
      <alignment horizontal="right" vertical="center"/>
    </xf>
    <xf numFmtId="3" fontId="40" fillId="31" borderId="10" xfId="2" applyNumberFormat="1" applyFont="1" applyFill="1" applyBorder="1" applyAlignment="1">
      <alignment vertical="center"/>
    </xf>
    <xf numFmtId="164" fontId="40" fillId="31" borderId="10" xfId="2" applyNumberFormat="1" applyFont="1" applyFill="1" applyBorder="1" applyAlignment="1">
      <alignment vertical="center"/>
    </xf>
    <xf numFmtId="0" fontId="11" fillId="3" borderId="10" xfId="0" applyFont="1" applyFill="1" applyBorder="1" applyAlignment="1">
      <alignment horizontal="right" wrapText="1"/>
    </xf>
    <xf numFmtId="3" fontId="11" fillId="3" borderId="10" xfId="0" applyNumberFormat="1" applyFont="1" applyFill="1" applyBorder="1" applyAlignment="1">
      <alignment horizontal="right"/>
    </xf>
    <xf numFmtId="0" fontId="12" fillId="3" borderId="10" xfId="0" applyFont="1" applyFill="1" applyBorder="1" applyAlignment="1">
      <alignment horizontal="left"/>
    </xf>
    <xf numFmtId="0" fontId="14" fillId="3" borderId="12" xfId="0" applyFont="1" applyFill="1" applyBorder="1" applyAlignment="1">
      <alignment vertical="top" wrapText="1"/>
    </xf>
    <xf numFmtId="0" fontId="13" fillId="0" borderId="11" xfId="0" applyFont="1" applyBorder="1" applyAlignment="1">
      <alignment vertical="center"/>
    </xf>
    <xf numFmtId="0" fontId="8" fillId="0" borderId="10" xfId="0" applyFont="1" applyFill="1" applyBorder="1" applyAlignment="1">
      <alignment horizontal="right"/>
    </xf>
    <xf numFmtId="1" fontId="8" fillId="3" borderId="10" xfId="0" applyNumberFormat="1" applyFont="1" applyFill="1" applyBorder="1" applyAlignment="1">
      <alignment horizontal="right" wrapText="1"/>
    </xf>
    <xf numFmtId="0" fontId="8" fillId="3" borderId="10" xfId="0" applyNumberFormat="1" applyFont="1" applyFill="1" applyBorder="1" applyAlignment="1">
      <alignment horizontal="right" wrapText="1"/>
    </xf>
    <xf numFmtId="3" fontId="8" fillId="0" borderId="10" xfId="0" applyNumberFormat="1" applyFont="1" applyFill="1" applyBorder="1" applyAlignment="1">
      <alignment horizontal="right" wrapText="1"/>
    </xf>
    <xf numFmtId="3" fontId="8" fillId="5" borderId="10" xfId="0" applyNumberFormat="1" applyFont="1" applyFill="1" applyBorder="1" applyAlignment="1">
      <alignment horizontal="right" wrapText="1"/>
    </xf>
    <xf numFmtId="167" fontId="8" fillId="2" borderId="10" xfId="0" applyNumberFormat="1" applyFont="1" applyFill="1" applyBorder="1" applyAlignment="1">
      <alignment horizontal="right" wrapText="1"/>
    </xf>
    <xf numFmtId="167" fontId="8" fillId="0" borderId="10" xfId="0" applyNumberFormat="1" applyFont="1" applyFill="1" applyBorder="1" applyAlignment="1">
      <alignment horizontal="right" wrapText="1"/>
    </xf>
    <xf numFmtId="167" fontId="8" fillId="5" borderId="10" xfId="0" applyNumberFormat="1" applyFont="1" applyFill="1" applyBorder="1" applyAlignment="1">
      <alignment horizontal="right" wrapText="1"/>
    </xf>
    <xf numFmtId="167" fontId="9" fillId="4" borderId="10" xfId="0" applyNumberFormat="1" applyFont="1" applyFill="1" applyBorder="1" applyAlignment="1">
      <alignment horizontal="right" wrapText="1"/>
    </xf>
    <xf numFmtId="1" fontId="8" fillId="0" borderId="10" xfId="0" applyNumberFormat="1" applyFont="1" applyFill="1" applyBorder="1" applyAlignment="1">
      <alignment horizontal="right" wrapText="1"/>
    </xf>
    <xf numFmtId="164" fontId="0" fillId="0" borderId="0" xfId="0" applyNumberFormat="1"/>
    <xf numFmtId="0" fontId="7" fillId="3" borderId="14" xfId="0" applyFont="1" applyFill="1" applyBorder="1" applyAlignment="1">
      <alignment horizontal="right" wrapText="1"/>
    </xf>
    <xf numFmtId="0" fontId="8" fillId="0" borderId="15" xfId="0" applyFont="1" applyBorder="1" applyAlignment="1">
      <alignment horizontal="left" wrapText="1"/>
    </xf>
    <xf numFmtId="164" fontId="8" fillId="2" borderId="15" xfId="0" applyNumberFormat="1" applyFont="1" applyFill="1" applyBorder="1" applyAlignment="1">
      <alignment horizontal="right" wrapText="1"/>
    </xf>
    <xf numFmtId="3" fontId="11" fillId="3" borderId="14" xfId="0" applyNumberFormat="1" applyFont="1" applyFill="1" applyBorder="1" applyAlignment="1">
      <alignment horizontal="right"/>
    </xf>
    <xf numFmtId="49" fontId="46" fillId="34" borderId="12" xfId="0" applyNumberFormat="1" applyFont="1" applyFill="1" applyBorder="1"/>
    <xf numFmtId="164" fontId="40" fillId="34" borderId="15" xfId="0" applyNumberFormat="1" applyFont="1" applyFill="1" applyBorder="1" applyAlignment="1">
      <alignment horizontal="right" wrapText="1"/>
    </xf>
    <xf numFmtId="3" fontId="40" fillId="34" borderId="14" xfId="0" applyNumberFormat="1" applyFont="1" applyFill="1" applyBorder="1" applyAlignment="1">
      <alignment horizontal="right"/>
    </xf>
    <xf numFmtId="0" fontId="0" fillId="0" borderId="0" xfId="0" applyAlignment="1"/>
    <xf numFmtId="0" fontId="8" fillId="3" borderId="10" xfId="0" applyFont="1" applyFill="1" applyBorder="1" applyAlignment="1">
      <alignment horizontal="right" wrapText="1"/>
    </xf>
    <xf numFmtId="0" fontId="41" fillId="3" borderId="0" xfId="0" applyFont="1" applyFill="1"/>
    <xf numFmtId="0" fontId="0" fillId="3" borderId="0" xfId="0" applyFill="1"/>
    <xf numFmtId="0" fontId="13" fillId="3" borderId="0" xfId="0" applyFont="1" applyFill="1" applyAlignment="1">
      <alignment horizontal="left" vertical="top"/>
    </xf>
    <xf numFmtId="0" fontId="39" fillId="3" borderId="0" xfId="0" applyFont="1" applyFill="1"/>
    <xf numFmtId="2" fontId="39" fillId="3" borderId="0" xfId="0" applyNumberFormat="1" applyFont="1" applyFill="1"/>
    <xf numFmtId="167" fontId="14" fillId="7" borderId="10" xfId="2" applyNumberFormat="1" applyFont="1" applyFill="1" applyBorder="1" applyAlignment="1">
      <alignment horizontal="right" vertical="center"/>
    </xf>
    <xf numFmtId="1" fontId="9" fillId="4" borderId="10" xfId="0" applyNumberFormat="1" applyFont="1" applyFill="1" applyBorder="1" applyAlignment="1">
      <alignment horizontal="right" wrapText="1"/>
    </xf>
    <xf numFmtId="0" fontId="7" fillId="3" borderId="11" xfId="0" applyFont="1" applyFill="1" applyBorder="1" applyAlignment="1">
      <alignment vertical="center" wrapText="1"/>
    </xf>
    <xf numFmtId="0" fontId="8" fillId="3" borderId="12" xfId="0" applyFont="1" applyFill="1" applyBorder="1" applyAlignment="1">
      <alignment wrapText="1"/>
    </xf>
    <xf numFmtId="3" fontId="12" fillId="5" borderId="10" xfId="0" applyNumberFormat="1" applyFont="1" applyFill="1" applyBorder="1" applyAlignment="1">
      <alignment horizontal="right"/>
    </xf>
    <xf numFmtId="164" fontId="8" fillId="3" borderId="10" xfId="0" applyNumberFormat="1" applyFont="1" applyFill="1" applyBorder="1" applyAlignment="1">
      <alignment horizontal="right" wrapText="1"/>
    </xf>
    <xf numFmtId="0" fontId="7" fillId="0" borderId="10" xfId="0" applyFont="1" applyBorder="1" applyAlignment="1">
      <alignment wrapText="1"/>
    </xf>
    <xf numFmtId="3" fontId="7" fillId="0" borderId="10" xfId="0" applyNumberFormat="1" applyFont="1" applyBorder="1" applyAlignment="1">
      <alignment horizontal="right" wrapText="1"/>
    </xf>
    <xf numFmtId="3" fontId="7" fillId="2" borderId="10" xfId="0" applyNumberFormat="1" applyFont="1" applyFill="1" applyBorder="1" applyAlignment="1">
      <alignment horizontal="right" wrapText="1"/>
    </xf>
    <xf numFmtId="0" fontId="3" fillId="0" borderId="0" xfId="0" applyFont="1" applyAlignment="1">
      <alignment horizontal="left" vertical="top"/>
    </xf>
    <xf numFmtId="0" fontId="48" fillId="0" borderId="0" xfId="0" applyFont="1" applyAlignment="1"/>
    <xf numFmtId="166" fontId="48" fillId="0" borderId="0" xfId="0" applyNumberFormat="1" applyFont="1" applyAlignment="1"/>
    <xf numFmtId="0" fontId="8" fillId="0" borderId="10" xfId="0" applyFont="1" applyBorder="1" applyAlignment="1">
      <alignment horizontal="left" vertical="top"/>
    </xf>
    <xf numFmtId="3" fontId="8" fillId="5" borderId="10" xfId="0" applyNumberFormat="1" applyFont="1" applyFill="1" applyBorder="1" applyAlignment="1">
      <alignment vertical="top" wrapText="1"/>
    </xf>
    <xf numFmtId="3" fontId="7" fillId="0" borderId="10" xfId="0" applyNumberFormat="1" applyFont="1" applyBorder="1" applyAlignment="1">
      <alignment vertical="top" wrapText="1"/>
    </xf>
    <xf numFmtId="2" fontId="2" fillId="0" borderId="0" xfId="0" applyNumberFormat="1" applyFont="1" applyBorder="1"/>
    <xf numFmtId="0" fontId="7" fillId="0" borderId="10" xfId="0" applyFont="1" applyBorder="1" applyAlignment="1">
      <alignment horizontal="left" vertical="center" wrapText="1"/>
    </xf>
    <xf numFmtId="0" fontId="8" fillId="3" borderId="10" xfId="0" applyFont="1" applyFill="1" applyBorder="1" applyAlignment="1">
      <alignment wrapText="1"/>
    </xf>
    <xf numFmtId="3" fontId="8" fillId="0" borderId="10" xfId="0" applyNumberFormat="1" applyFont="1" applyBorder="1" applyAlignment="1">
      <alignment wrapText="1"/>
    </xf>
    <xf numFmtId="1" fontId="7" fillId="3" borderId="10" xfId="0" applyNumberFormat="1" applyFont="1" applyFill="1" applyBorder="1" applyAlignment="1">
      <alignment horizontal="right" wrapText="1"/>
    </xf>
    <xf numFmtId="1" fontId="7" fillId="0" borderId="10" xfId="0" applyNumberFormat="1" applyFont="1" applyBorder="1" applyAlignment="1">
      <alignment horizontal="right" wrapText="1"/>
    </xf>
    <xf numFmtId="1" fontId="0" fillId="0" borderId="0" xfId="0" applyNumberFormat="1"/>
    <xf numFmtId="0" fontId="5" fillId="0" borderId="0" xfId="0" applyFont="1" applyAlignment="1">
      <alignment vertical="center"/>
    </xf>
    <xf numFmtId="0" fontId="49" fillId="3" borderId="10" xfId="0" applyFont="1" applyFill="1" applyBorder="1" applyAlignment="1">
      <alignment horizontal="left" wrapText="1"/>
    </xf>
    <xf numFmtId="167" fontId="8" fillId="0" borderId="10" xfId="0" applyNumberFormat="1" applyFont="1" applyBorder="1" applyAlignment="1">
      <alignment horizontal="right" wrapText="1"/>
    </xf>
    <xf numFmtId="167" fontId="8" fillId="3" borderId="10" xfId="0" applyNumberFormat="1" applyFont="1" applyFill="1" applyBorder="1" applyAlignment="1">
      <alignment horizontal="right" wrapText="1"/>
    </xf>
    <xf numFmtId="0" fontId="7" fillId="0" borderId="10" xfId="0" applyFont="1" applyBorder="1" applyAlignment="1">
      <alignment horizontal="left" wrapText="1"/>
    </xf>
    <xf numFmtId="1" fontId="7" fillId="2" borderId="10" xfId="0" applyNumberFormat="1" applyFont="1" applyFill="1" applyBorder="1" applyAlignment="1">
      <alignment horizontal="right" wrapText="1"/>
    </xf>
    <xf numFmtId="164" fontId="7" fillId="0" borderId="10" xfId="0" applyNumberFormat="1" applyFont="1" applyBorder="1" applyAlignment="1">
      <alignment horizontal="right" wrapText="1"/>
    </xf>
    <xf numFmtId="164" fontId="7" fillId="2" borderId="10" xfId="0" applyNumberFormat="1" applyFont="1" applyFill="1" applyBorder="1" applyAlignment="1">
      <alignment horizontal="right" wrapText="1"/>
    </xf>
    <xf numFmtId="164" fontId="49" fillId="3" borderId="10" xfId="0" applyNumberFormat="1" applyFont="1" applyFill="1" applyBorder="1" applyAlignment="1">
      <alignment horizontal="left" wrapText="1"/>
    </xf>
    <xf numFmtId="0" fontId="8" fillId="6" borderId="15" xfId="0" applyFont="1" applyFill="1" applyBorder="1" applyAlignment="1">
      <alignment horizontal="right" vertical="center" wrapText="1"/>
    </xf>
    <xf numFmtId="0" fontId="8" fillId="6" borderId="15" xfId="0" quotePrefix="1" applyFont="1" applyFill="1" applyBorder="1" applyAlignment="1">
      <alignment horizontal="right" vertical="center" wrapText="1"/>
    </xf>
    <xf numFmtId="0" fontId="8" fillId="3" borderId="10" xfId="0" applyFont="1" applyFill="1" applyBorder="1" applyAlignment="1">
      <alignment horizontal="right" wrapText="1"/>
    </xf>
    <xf numFmtId="164" fontId="11" fillId="0" borderId="10" xfId="0" applyNumberFormat="1" applyFont="1" applyBorder="1" applyAlignment="1">
      <alignment horizontal="right" vertical="center"/>
    </xf>
    <xf numFmtId="3" fontId="8" fillId="2" borderId="10" xfId="0" applyNumberFormat="1" applyFont="1" applyFill="1" applyBorder="1" applyAlignment="1">
      <alignment wrapText="1"/>
    </xf>
    <xf numFmtId="167" fontId="9" fillId="4" borderId="10" xfId="0" applyNumberFormat="1" applyFont="1" applyFill="1" applyBorder="1" applyAlignment="1">
      <alignment wrapText="1"/>
    </xf>
    <xf numFmtId="3" fontId="8" fillId="0" borderId="10" xfId="0" applyNumberFormat="1" applyFont="1" applyFill="1" applyBorder="1" applyAlignment="1">
      <alignment vertical="center" wrapText="1"/>
    </xf>
    <xf numFmtId="164" fontId="14" fillId="0" borderId="10" xfId="2" applyNumberFormat="1" applyFont="1" applyFill="1" applyBorder="1" applyAlignment="1">
      <alignment vertical="center"/>
    </xf>
    <xf numFmtId="0" fontId="5" fillId="0" borderId="0" xfId="0" applyFont="1" applyAlignment="1">
      <alignment horizontal="justify"/>
    </xf>
    <xf numFmtId="0" fontId="0" fillId="0" borderId="0" xfId="0" applyAlignment="1"/>
    <xf numFmtId="0" fontId="8" fillId="3" borderId="10" xfId="0" applyFont="1" applyFill="1" applyBorder="1" applyAlignment="1">
      <alignment horizontal="right" wrapText="1"/>
    </xf>
    <xf numFmtId="0" fontId="8" fillId="0" borderId="10" xfId="0" applyFont="1" applyFill="1" applyBorder="1" applyAlignment="1">
      <alignment horizontal="right" wrapText="1"/>
    </xf>
    <xf numFmtId="0" fontId="8" fillId="3" borderId="11" xfId="0" applyFont="1" applyFill="1" applyBorder="1" applyAlignment="1">
      <alignment horizontal="right" wrapText="1"/>
    </xf>
    <xf numFmtId="0" fontId="0" fillId="0" borderId="0" xfId="0" applyAlignment="1"/>
    <xf numFmtId="0" fontId="0" fillId="0" borderId="0" xfId="0" applyBorder="1" applyAlignment="1"/>
    <xf numFmtId="0" fontId="8" fillId="3" borderId="10" xfId="0" applyFont="1" applyFill="1" applyBorder="1" applyAlignment="1">
      <alignment horizontal="right" wrapText="1"/>
    </xf>
    <xf numFmtId="0" fontId="43" fillId="0" borderId="0" xfId="0" applyFont="1" applyBorder="1" applyAlignment="1"/>
    <xf numFmtId="0" fontId="41" fillId="0" borderId="0" xfId="0" applyFont="1" applyBorder="1" applyAlignment="1"/>
    <xf numFmtId="0" fontId="7" fillId="3" borderId="10" xfId="0" applyFont="1" applyFill="1" applyBorder="1" applyAlignment="1">
      <alignment horizontal="right" wrapText="1"/>
    </xf>
    <xf numFmtId="0" fontId="5" fillId="0" borderId="0" xfId="0" applyFont="1" applyAlignment="1"/>
    <xf numFmtId="0" fontId="8" fillId="0" borderId="17" xfId="0" applyFont="1" applyBorder="1" applyAlignment="1">
      <alignment horizontal="left" wrapText="1"/>
    </xf>
    <xf numFmtId="0" fontId="13" fillId="33" borderId="18" xfId="0" applyFont="1" applyFill="1" applyBorder="1" applyAlignment="1">
      <alignment vertical="top"/>
    </xf>
    <xf numFmtId="0" fontId="13" fillId="33" borderId="19" xfId="0" applyFont="1" applyFill="1" applyBorder="1" applyAlignment="1">
      <alignment vertical="top"/>
    </xf>
    <xf numFmtId="0" fontId="39" fillId="0" borderId="19" xfId="0" applyFont="1" applyBorder="1"/>
    <xf numFmtId="0" fontId="36" fillId="0" borderId="0" xfId="0" applyFont="1"/>
    <xf numFmtId="1" fontId="8" fillId="0" borderId="20" xfId="0" applyNumberFormat="1" applyFont="1" applyFill="1" applyBorder="1" applyAlignment="1">
      <alignment wrapText="1"/>
    </xf>
    <xf numFmtId="1" fontId="8" fillId="0" borderId="21" xfId="0" applyNumberFormat="1" applyFont="1" applyFill="1" applyBorder="1" applyAlignment="1">
      <alignment wrapText="1"/>
    </xf>
    <xf numFmtId="1" fontId="8" fillId="0" borderId="10" xfId="0" applyNumberFormat="1" applyFont="1" applyFill="1" applyBorder="1" applyAlignment="1">
      <alignment wrapText="1"/>
    </xf>
    <xf numFmtId="0" fontId="8" fillId="0" borderId="20" xfId="0" applyNumberFormat="1" applyFont="1" applyFill="1" applyBorder="1" applyAlignment="1">
      <alignment wrapText="1"/>
    </xf>
    <xf numFmtId="3" fontId="8" fillId="0" borderId="10" xfId="0" applyNumberFormat="1" applyFont="1" applyFill="1" applyBorder="1" applyAlignment="1">
      <alignment wrapText="1"/>
    </xf>
    <xf numFmtId="3" fontId="8" fillId="5" borderId="10" xfId="0" applyNumberFormat="1" applyFont="1" applyFill="1" applyBorder="1" applyAlignment="1">
      <alignment wrapText="1"/>
    </xf>
    <xf numFmtId="167" fontId="8" fillId="2" borderId="10" xfId="0" applyNumberFormat="1" applyFont="1" applyFill="1" applyBorder="1" applyAlignment="1">
      <alignment wrapText="1"/>
    </xf>
    <xf numFmtId="167" fontId="8" fillId="0" borderId="10" xfId="0" applyNumberFormat="1" applyFont="1" applyFill="1" applyBorder="1" applyAlignment="1">
      <alignment wrapText="1"/>
    </xf>
    <xf numFmtId="167" fontId="8" fillId="5" borderId="10" xfId="0" applyNumberFormat="1" applyFont="1" applyFill="1" applyBorder="1" applyAlignment="1">
      <alignment wrapText="1"/>
    </xf>
    <xf numFmtId="0" fontId="45" fillId="0" borderId="0" xfId="0" applyFont="1" applyFill="1"/>
    <xf numFmtId="0" fontId="41" fillId="0" borderId="0" xfId="0" applyFont="1" applyAlignment="1">
      <alignment horizontal="justify" vertical="top"/>
    </xf>
    <xf numFmtId="4" fontId="40" fillId="4" borderId="10" xfId="0" applyNumberFormat="1" applyFont="1" applyFill="1" applyBorder="1" applyAlignment="1">
      <alignment horizontal="right" vertical="center" wrapText="1"/>
    </xf>
    <xf numFmtId="4" fontId="40" fillId="4" borderId="10" xfId="0" applyNumberFormat="1" applyFont="1" applyFill="1" applyBorder="1" applyAlignment="1">
      <alignment vertical="center" wrapText="1"/>
    </xf>
    <xf numFmtId="0" fontId="8" fillId="3" borderId="10" xfId="0" applyFont="1" applyFill="1" applyBorder="1" applyAlignment="1">
      <alignment horizontal="right" wrapText="1"/>
    </xf>
    <xf numFmtId="2" fontId="32" fillId="0" borderId="0" xfId="0" applyNumberFormat="1" applyFont="1"/>
    <xf numFmtId="0" fontId="8" fillId="5" borderId="10" xfId="0" applyFont="1" applyFill="1" applyBorder="1" applyAlignment="1">
      <alignment vertical="top" wrapText="1"/>
    </xf>
    <xf numFmtId="1" fontId="8" fillId="0" borderId="10" xfId="0" applyNumberFormat="1" applyFont="1" applyBorder="1" applyAlignment="1">
      <alignment wrapText="1"/>
    </xf>
    <xf numFmtId="0" fontId="8" fillId="0" borderId="10" xfId="0" applyNumberFormat="1" applyFont="1" applyBorder="1" applyAlignment="1">
      <alignment horizontal="right" vertical="top" wrapText="1"/>
    </xf>
    <xf numFmtId="0" fontId="8" fillId="0" borderId="10" xfId="0" applyFont="1" applyBorder="1" applyAlignment="1">
      <alignment vertical="top" wrapText="1"/>
    </xf>
    <xf numFmtId="164" fontId="8" fillId="0" borderId="10" xfId="0" applyNumberFormat="1" applyFont="1" applyBorder="1" applyAlignment="1">
      <alignment vertical="top" wrapText="1"/>
    </xf>
    <xf numFmtId="0" fontId="8" fillId="0" borderId="10" xfId="0" applyNumberFormat="1" applyFont="1" applyBorder="1" applyAlignment="1">
      <alignment horizontal="right" wrapText="1"/>
    </xf>
    <xf numFmtId="164" fontId="8" fillId="0" borderId="10" xfId="0" applyNumberFormat="1" applyFont="1" applyBorder="1" applyAlignment="1">
      <alignment horizontal="right" vertical="top" wrapText="1"/>
    </xf>
    <xf numFmtId="0" fontId="8" fillId="0" borderId="10" xfId="0" applyFont="1" applyBorder="1" applyAlignment="1">
      <alignment horizontal="right" vertical="top" wrapText="1"/>
    </xf>
    <xf numFmtId="0" fontId="8" fillId="6" borderId="10" xfId="0" applyFont="1" applyFill="1" applyBorder="1" applyAlignment="1">
      <alignment vertical="center" wrapText="1"/>
    </xf>
    <xf numFmtId="0" fontId="8" fillId="2" borderId="10" xfId="0" applyFont="1" applyFill="1" applyBorder="1" applyAlignment="1">
      <alignment horizontal="right" vertical="center" wrapText="1"/>
    </xf>
    <xf numFmtId="3" fontId="8" fillId="3" borderId="10" xfId="0" applyNumberFormat="1" applyFont="1" applyFill="1" applyBorder="1" applyAlignment="1">
      <alignment horizontal="right" vertical="center"/>
    </xf>
    <xf numFmtId="0" fontId="8" fillId="2" borderId="10" xfId="0" applyFont="1" applyFill="1" applyBorder="1" applyAlignment="1">
      <alignment horizontal="right" vertical="center"/>
    </xf>
    <xf numFmtId="164" fontId="8" fillId="6" borderId="10" xfId="0" applyNumberFormat="1" applyFont="1" applyFill="1" applyBorder="1" applyAlignment="1">
      <alignment horizontal="right" vertical="center" wrapText="1"/>
    </xf>
    <xf numFmtId="0" fontId="7" fillId="6" borderId="10" xfId="0" applyFont="1" applyFill="1" applyBorder="1" applyAlignment="1">
      <alignment vertical="center" wrapText="1"/>
    </xf>
    <xf numFmtId="0" fontId="7" fillId="2" borderId="10" xfId="0" applyFont="1" applyFill="1" applyBorder="1" applyAlignment="1">
      <alignment horizontal="right" vertical="center" wrapText="1"/>
    </xf>
    <xf numFmtId="3" fontId="7" fillId="3" borderId="10" xfId="0" applyNumberFormat="1" applyFont="1" applyFill="1" applyBorder="1" applyAlignment="1">
      <alignment horizontal="right" vertical="center"/>
    </xf>
    <xf numFmtId="0" fontId="7" fillId="2" borderId="10" xfId="0" applyFont="1" applyFill="1" applyBorder="1" applyAlignment="1">
      <alignment horizontal="right" vertical="center"/>
    </xf>
    <xf numFmtId="164" fontId="7" fillId="6" borderId="10" xfId="0" applyNumberFormat="1" applyFont="1" applyFill="1" applyBorder="1" applyAlignment="1">
      <alignment horizontal="right" vertical="center" wrapText="1"/>
    </xf>
    <xf numFmtId="0" fontId="7" fillId="0" borderId="10" xfId="0" applyFont="1" applyBorder="1" applyAlignment="1">
      <alignment vertical="center" wrapText="1"/>
    </xf>
    <xf numFmtId="3" fontId="7" fillId="3" borderId="10" xfId="0" applyNumberFormat="1" applyFont="1" applyFill="1" applyBorder="1" applyAlignment="1">
      <alignment horizontal="right" vertical="center" wrapText="1"/>
    </xf>
    <xf numFmtId="0" fontId="9" fillId="4" borderId="15" xfId="0" applyFont="1" applyFill="1" applyBorder="1" applyAlignment="1">
      <alignment wrapText="1"/>
    </xf>
    <xf numFmtId="3" fontId="9" fillId="4" borderId="10" xfId="0" applyNumberFormat="1" applyFont="1" applyFill="1" applyBorder="1" applyAlignment="1">
      <alignment vertical="center" wrapText="1"/>
    </xf>
    <xf numFmtId="1" fontId="9" fillId="4" borderId="10" xfId="0" applyNumberFormat="1" applyFont="1" applyFill="1" applyBorder="1" applyAlignment="1">
      <alignment vertical="center" wrapText="1"/>
    </xf>
    <xf numFmtId="164" fontId="9" fillId="4" borderId="10" xfId="0" applyNumberFormat="1" applyFont="1" applyFill="1" applyBorder="1" applyAlignment="1">
      <alignment vertical="center" wrapText="1"/>
    </xf>
    <xf numFmtId="0" fontId="12" fillId="6" borderId="15" xfId="0" applyFont="1" applyFill="1" applyBorder="1" applyAlignment="1">
      <alignment wrapText="1"/>
    </xf>
    <xf numFmtId="164" fontId="7" fillId="2" borderId="15" xfId="0" applyNumberFormat="1" applyFont="1" applyFill="1" applyBorder="1" applyAlignment="1">
      <alignment horizontal="right" wrapText="1"/>
    </xf>
    <xf numFmtId="164" fontId="7" fillId="0" borderId="15" xfId="0" applyNumberFormat="1" applyFont="1" applyBorder="1" applyAlignment="1">
      <alignment horizontal="right" wrapText="1"/>
    </xf>
    <xf numFmtId="164" fontId="7" fillId="5" borderId="15" xfId="0" applyNumberFormat="1" applyFont="1" applyFill="1" applyBorder="1" applyAlignment="1">
      <alignment horizontal="right" wrapText="1"/>
    </xf>
    <xf numFmtId="164" fontId="7" fillId="3" borderId="15" xfId="0" applyNumberFormat="1" applyFont="1" applyFill="1" applyBorder="1" applyAlignment="1">
      <alignment horizontal="right" wrapText="1"/>
    </xf>
    <xf numFmtId="0" fontId="12" fillId="0" borderId="15" xfId="0" applyFont="1" applyBorder="1" applyAlignment="1">
      <alignment wrapText="1"/>
    </xf>
    <xf numFmtId="0" fontId="2" fillId="0" borderId="0" xfId="0" applyFont="1" applyBorder="1" applyAlignment="1"/>
    <xf numFmtId="0" fontId="11" fillId="3" borderId="10" xfId="0" applyFont="1" applyFill="1" applyBorder="1" applyAlignment="1">
      <alignment horizontal="left"/>
    </xf>
    <xf numFmtId="3" fontId="11" fillId="5" borderId="10" xfId="0" applyNumberFormat="1" applyFont="1" applyFill="1" applyBorder="1" applyAlignment="1"/>
    <xf numFmtId="3" fontId="11" fillId="3" borderId="10" xfId="0" applyNumberFormat="1" applyFont="1" applyFill="1" applyBorder="1" applyAlignment="1"/>
    <xf numFmtId="164" fontId="11" fillId="3" borderId="10" xfId="0" applyNumberFormat="1" applyFont="1" applyFill="1" applyBorder="1" applyAlignment="1"/>
    <xf numFmtId="164" fontId="11" fillId="5" borderId="10" xfId="0" applyNumberFormat="1" applyFont="1" applyFill="1" applyBorder="1" applyAlignment="1"/>
    <xf numFmtId="3" fontId="12" fillId="3" borderId="10" xfId="0" applyNumberFormat="1" applyFont="1" applyFill="1" applyBorder="1" applyAlignment="1">
      <alignment horizontal="right"/>
    </xf>
    <xf numFmtId="164" fontId="12" fillId="3" borderId="10" xfId="0" applyNumberFormat="1" applyFont="1" applyFill="1" applyBorder="1" applyAlignment="1">
      <alignment horizontal="right"/>
    </xf>
    <xf numFmtId="164" fontId="12" fillId="5" borderId="10" xfId="0" applyNumberFormat="1" applyFont="1" applyFill="1" applyBorder="1" applyAlignment="1">
      <alignment horizontal="right"/>
    </xf>
    <xf numFmtId="3" fontId="7" fillId="5" borderId="10" xfId="0" applyNumberFormat="1" applyFont="1" applyFill="1" applyBorder="1" applyAlignment="1">
      <alignment horizontal="right" wrapText="1"/>
    </xf>
    <xf numFmtId="164" fontId="7" fillId="5" borderId="10" xfId="0" applyNumberFormat="1" applyFont="1" applyFill="1" applyBorder="1" applyAlignment="1">
      <alignment horizontal="right" wrapText="1"/>
    </xf>
    <xf numFmtId="167" fontId="12" fillId="3" borderId="10" xfId="0" applyNumberFormat="1" applyFont="1" applyFill="1" applyBorder="1" applyAlignment="1">
      <alignment horizontal="right"/>
    </xf>
    <xf numFmtId="167" fontId="12" fillId="5" borderId="10" xfId="0" applyNumberFormat="1" applyFont="1" applyFill="1" applyBorder="1" applyAlignment="1">
      <alignment horizontal="right"/>
    </xf>
    <xf numFmtId="0" fontId="36" fillId="0" borderId="0" xfId="0" applyFont="1" applyAlignment="1">
      <alignment vertical="center"/>
    </xf>
    <xf numFmtId="0" fontId="11" fillId="0" borderId="0" xfId="0" applyFont="1" applyBorder="1" applyAlignment="1"/>
    <xf numFmtId="0" fontId="11" fillId="0" borderId="0" xfId="0" applyFont="1"/>
    <xf numFmtId="0" fontId="12" fillId="3" borderId="10" xfId="0" applyFont="1" applyFill="1" applyBorder="1" applyAlignment="1">
      <alignment horizontal="left" wrapText="1"/>
    </xf>
    <xf numFmtId="0" fontId="0" fillId="0" borderId="0" xfId="0" applyFont="1"/>
    <xf numFmtId="165" fontId="1" fillId="0" borderId="0" xfId="1" applyNumberFormat="1" applyFont="1"/>
    <xf numFmtId="165" fontId="8" fillId="2" borderId="10" xfId="1" applyNumberFormat="1" applyFont="1" applyFill="1" applyBorder="1" applyAlignment="1">
      <alignment wrapText="1"/>
    </xf>
    <xf numFmtId="165" fontId="9" fillId="4" borderId="10" xfId="1" applyNumberFormat="1" applyFont="1" applyFill="1" applyBorder="1" applyAlignment="1">
      <alignment wrapText="1"/>
    </xf>
    <xf numFmtId="165" fontId="7" fillId="3" borderId="10" xfId="1" applyNumberFormat="1" applyFont="1" applyFill="1" applyBorder="1" applyAlignment="1">
      <alignment horizontal="right" wrapText="1"/>
    </xf>
    <xf numFmtId="0" fontId="42" fillId="0" borderId="0" xfId="0" applyFont="1" applyFill="1" applyAlignment="1"/>
    <xf numFmtId="0" fontId="48" fillId="0" borderId="0" xfId="0" applyFont="1" applyAlignment="1">
      <alignment horizontal="center"/>
    </xf>
    <xf numFmtId="3" fontId="8" fillId="5" borderId="10" xfId="0" applyNumberFormat="1" applyFont="1" applyFill="1" applyBorder="1" applyAlignment="1">
      <alignment horizontal="right" vertical="top" wrapText="1"/>
    </xf>
    <xf numFmtId="167" fontId="0" fillId="0" borderId="0" xfId="0" applyNumberFormat="1"/>
    <xf numFmtId="3" fontId="2" fillId="0" borderId="0" xfId="0" applyNumberFormat="1" applyFont="1"/>
    <xf numFmtId="164" fontId="2" fillId="0" borderId="0" xfId="0" applyNumberFormat="1" applyFont="1"/>
    <xf numFmtId="2" fontId="2" fillId="0" borderId="0" xfId="0" applyNumberFormat="1" applyFont="1" applyAlignment="1"/>
    <xf numFmtId="0" fontId="13" fillId="0" borderId="0" xfId="0" applyFont="1" applyBorder="1" applyAlignment="1">
      <alignment vertical="center"/>
    </xf>
    <xf numFmtId="0" fontId="12" fillId="3" borderId="10" xfId="0" applyFont="1" applyFill="1" applyBorder="1"/>
    <xf numFmtId="3" fontId="12" fillId="5" borderId="10" xfId="0" applyNumberFormat="1" applyFont="1" applyFill="1" applyBorder="1"/>
    <xf numFmtId="3" fontId="12" fillId="3" borderId="10" xfId="0" applyNumberFormat="1" applyFont="1" applyFill="1" applyBorder="1"/>
    <xf numFmtId="0" fontId="11" fillId="3" borderId="10" xfId="0" applyFont="1" applyFill="1" applyBorder="1"/>
    <xf numFmtId="0" fontId="0" fillId="0" borderId="0" xfId="0" applyAlignment="1">
      <alignment horizontal="right"/>
    </xf>
    <xf numFmtId="0" fontId="11" fillId="0" borderId="0" xfId="0" applyFont="1" applyBorder="1" applyAlignment="1">
      <alignment horizontal="right"/>
    </xf>
    <xf numFmtId="0" fontId="5" fillId="0" borderId="0" xfId="0" applyFont="1" applyAlignment="1">
      <alignment horizontal="justify"/>
    </xf>
    <xf numFmtId="0" fontId="6" fillId="0" borderId="0" xfId="0" applyFont="1" applyBorder="1" applyAlignment="1">
      <alignment horizontal="justify"/>
    </xf>
    <xf numFmtId="0" fontId="0" fillId="0" borderId="0" xfId="0" applyBorder="1" applyAlignment="1"/>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2" borderId="11" xfId="0" applyFont="1" applyFill="1" applyBorder="1" applyAlignment="1">
      <alignment horizontal="center" wrapText="1"/>
    </xf>
    <xf numFmtId="0" fontId="7" fillId="2" borderId="12" xfId="0" applyFont="1" applyFill="1" applyBorder="1" applyAlignment="1">
      <alignment horizontal="center" wrapText="1"/>
    </xf>
    <xf numFmtId="0" fontId="7" fillId="0" borderId="11" xfId="0" applyFont="1" applyBorder="1" applyAlignment="1">
      <alignment horizontal="center" wrapText="1"/>
    </xf>
    <xf numFmtId="0" fontId="7" fillId="0" borderId="12" xfId="0" applyFont="1" applyBorder="1" applyAlignment="1">
      <alignment horizontal="center" wrapText="1"/>
    </xf>
    <xf numFmtId="0" fontId="0" fillId="0" borderId="0" xfId="0" applyAlignment="1"/>
    <xf numFmtId="0" fontId="7" fillId="2" borderId="10" xfId="0" applyFont="1" applyFill="1" applyBorder="1" applyAlignment="1">
      <alignment horizontal="center" wrapText="1"/>
    </xf>
    <xf numFmtId="0" fontId="7" fillId="0" borderId="10" xfId="0" applyFont="1" applyBorder="1" applyAlignment="1">
      <alignment horizontal="center" wrapText="1"/>
    </xf>
    <xf numFmtId="0" fontId="5" fillId="0" borderId="0" xfId="0" applyFont="1" applyAlignment="1"/>
    <xf numFmtId="0" fontId="5" fillId="0" borderId="0" xfId="0" applyFont="1" applyAlignment="1">
      <alignment horizontal="left"/>
    </xf>
    <xf numFmtId="0" fontId="45" fillId="0" borderId="11" xfId="0" applyFont="1" applyBorder="1" applyAlignment="1">
      <alignment horizontal="center"/>
    </xf>
    <xf numFmtId="0" fontId="45" fillId="0" borderId="0" xfId="0" applyFont="1" applyBorder="1" applyAlignment="1">
      <alignment horizontal="center"/>
    </xf>
    <xf numFmtId="0" fontId="45" fillId="0" borderId="12" xfId="0" applyFont="1" applyBorder="1" applyAlignment="1">
      <alignment horizontal="center"/>
    </xf>
    <xf numFmtId="0" fontId="7" fillId="0" borderId="10" xfId="0" applyFont="1" applyFill="1" applyBorder="1" applyAlignment="1">
      <alignment horizontal="center" wrapText="1"/>
    </xf>
    <xf numFmtId="0" fontId="15" fillId="3" borderId="11"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2" fillId="5" borderId="10" xfId="0" applyFont="1" applyFill="1" applyBorder="1" applyAlignment="1">
      <alignment horizontal="center"/>
    </xf>
    <xf numFmtId="0" fontId="12" fillId="0" borderId="10" xfId="0" applyFont="1" applyBorder="1" applyAlignment="1">
      <alignment horizontal="center"/>
    </xf>
    <xf numFmtId="0" fontId="11" fillId="0" borderId="10" xfId="0" applyFont="1" applyBorder="1" applyAlignment="1">
      <alignment horizontal="center"/>
    </xf>
    <xf numFmtId="0" fontId="11" fillId="5" borderId="10" xfId="0" applyFont="1" applyFill="1" applyBorder="1" applyAlignment="1">
      <alignment horizontal="center"/>
    </xf>
    <xf numFmtId="0" fontId="8" fillId="3" borderId="10" xfId="0" applyFont="1" applyFill="1" applyBorder="1" applyAlignment="1">
      <alignment horizontal="right" wrapText="1"/>
    </xf>
    <xf numFmtId="0" fontId="7" fillId="3" borderId="11" xfId="0" applyFont="1" applyFill="1" applyBorder="1" applyAlignment="1">
      <alignment horizontal="left" wrapText="1"/>
    </xf>
    <xf numFmtId="0" fontId="7" fillId="3" borderId="12" xfId="0" applyFont="1" applyFill="1" applyBorder="1" applyAlignment="1">
      <alignment horizontal="left" wrapText="1"/>
    </xf>
    <xf numFmtId="0" fontId="8" fillId="3" borderId="11" xfId="0" applyFont="1" applyFill="1" applyBorder="1" applyAlignment="1">
      <alignment horizontal="right" wrapText="1"/>
    </xf>
    <xf numFmtId="0" fontId="8" fillId="3" borderId="12" xfId="0" applyFont="1" applyFill="1" applyBorder="1" applyAlignment="1">
      <alignment horizontal="right" wrapText="1"/>
    </xf>
    <xf numFmtId="0" fontId="41" fillId="0" borderId="0" xfId="0" applyFont="1" applyAlignment="1">
      <alignment horizontal="justify" vertical="top"/>
    </xf>
    <xf numFmtId="0" fontId="43" fillId="0" borderId="0" xfId="0" applyFont="1" applyAlignment="1">
      <alignment vertical="top"/>
    </xf>
    <xf numFmtId="0" fontId="7" fillId="3" borderId="11" xfId="0" applyFont="1" applyFill="1" applyBorder="1" applyAlignment="1">
      <alignment horizontal="left" vertical="center"/>
    </xf>
    <xf numFmtId="0" fontId="7" fillId="3" borderId="12" xfId="0" applyFont="1" applyFill="1" applyBorder="1" applyAlignment="1">
      <alignment horizontal="left" vertical="center"/>
    </xf>
    <xf numFmtId="0" fontId="15" fillId="5" borderId="10" xfId="0" applyFont="1" applyFill="1" applyBorder="1" applyAlignment="1">
      <alignment horizontal="center" vertical="center"/>
    </xf>
    <xf numFmtId="0" fontId="15" fillId="0" borderId="10" xfId="0" applyFont="1" applyFill="1" applyBorder="1" applyAlignment="1">
      <alignment horizontal="center" vertical="center"/>
    </xf>
    <xf numFmtId="0" fontId="42" fillId="0" borderId="0" xfId="0" applyFont="1" applyFill="1" applyAlignment="1">
      <alignment horizontal="left" vertical="top" wrapText="1"/>
    </xf>
    <xf numFmtId="0" fontId="41" fillId="0" borderId="0" xfId="0" applyFont="1" applyBorder="1" applyAlignment="1">
      <alignment horizontal="justify"/>
    </xf>
    <xf numFmtId="0" fontId="43" fillId="0" borderId="0" xfId="0" applyFont="1" applyBorder="1" applyAlignment="1"/>
    <xf numFmtId="0" fontId="7" fillId="7" borderId="11"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44" fillId="5" borderId="10" xfId="0" applyFont="1" applyFill="1" applyBorder="1" applyAlignment="1">
      <alignment horizontal="center"/>
    </xf>
    <xf numFmtId="0" fontId="7" fillId="7" borderId="10" xfId="0" applyFont="1" applyFill="1" applyBorder="1" applyAlignment="1">
      <alignment horizontal="center"/>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5" borderId="10" xfId="0" applyFont="1" applyFill="1" applyBorder="1" applyAlignment="1">
      <alignment horizontal="center"/>
    </xf>
    <xf numFmtId="0" fontId="7" fillId="3" borderId="10" xfId="0" applyFont="1" applyFill="1" applyBorder="1" applyAlignment="1">
      <alignment horizontal="center"/>
    </xf>
    <xf numFmtId="0" fontId="7" fillId="3" borderId="0" xfId="0" applyFont="1" applyFill="1" applyBorder="1" applyAlignment="1">
      <alignment horizontal="left" vertical="center"/>
    </xf>
    <xf numFmtId="0" fontId="7" fillId="3" borderId="10" xfId="0" applyFont="1" applyFill="1" applyBorder="1" applyAlignment="1">
      <alignment horizontal="center" vertical="top" wrapText="1"/>
    </xf>
    <xf numFmtId="0" fontId="7" fillId="5" borderId="10" xfId="0" applyFont="1" applyFill="1" applyBorder="1" applyAlignment="1">
      <alignment horizontal="center" vertical="top" wrapText="1"/>
    </xf>
    <xf numFmtId="0" fontId="7" fillId="0" borderId="10" xfId="0" applyFont="1" applyBorder="1" applyAlignment="1">
      <alignment horizontal="left" vertical="center"/>
    </xf>
    <xf numFmtId="0" fontId="7" fillId="0" borderId="10" xfId="0" applyFont="1" applyBorder="1" applyAlignment="1">
      <alignment horizontal="center" vertical="top" wrapText="1"/>
    </xf>
    <xf numFmtId="0" fontId="7" fillId="6" borderId="13"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1"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13" fillId="0" borderId="0" xfId="0" applyFont="1" applyAlignment="1">
      <alignment horizontal="justify"/>
    </xf>
    <xf numFmtId="0" fontId="7" fillId="3" borderId="10" xfId="0" applyFont="1" applyFill="1" applyBorder="1" applyAlignment="1">
      <alignment horizontal="left" vertical="center" wrapText="1"/>
    </xf>
    <xf numFmtId="0" fontId="7" fillId="0" borderId="10" xfId="0" applyFont="1" applyFill="1" applyBorder="1" applyAlignment="1">
      <alignment horizontal="center" vertical="center"/>
    </xf>
    <xf numFmtId="0" fontId="7" fillId="5" borderId="10" xfId="0" applyFont="1" applyFill="1" applyBorder="1" applyAlignment="1">
      <alignment horizontal="center" vertical="center"/>
    </xf>
    <xf numFmtId="0" fontId="8" fillId="0" borderId="10" xfId="0" applyFont="1" applyFill="1" applyBorder="1" applyAlignment="1">
      <alignment horizontal="right" wrapText="1"/>
    </xf>
    <xf numFmtId="0" fontId="37" fillId="0" borderId="0" xfId="0" applyFont="1" applyAlignment="1"/>
    <xf numFmtId="0" fontId="7" fillId="7" borderId="10" xfId="0" applyFont="1" applyFill="1" applyBorder="1" applyAlignment="1">
      <alignment horizontal="left" vertical="center"/>
    </xf>
    <xf numFmtId="0" fontId="7" fillId="32" borderId="10" xfId="0" applyFont="1" applyFill="1" applyBorder="1" applyAlignment="1">
      <alignment horizontal="center"/>
    </xf>
    <xf numFmtId="0" fontId="13" fillId="0" borderId="0" xfId="0" applyFont="1" applyBorder="1" applyAlignment="1">
      <alignment horizontal="justify" vertical="center"/>
    </xf>
    <xf numFmtId="0" fontId="37" fillId="0" borderId="0" xfId="0" applyFont="1" applyBorder="1" applyAlignment="1">
      <alignment vertical="center"/>
    </xf>
    <xf numFmtId="0" fontId="11" fillId="3" borderId="10" xfId="0" applyFont="1" applyFill="1" applyBorder="1" applyAlignment="1">
      <alignment horizontal="center" wrapText="1"/>
    </xf>
    <xf numFmtId="0" fontId="7" fillId="3" borderId="0" xfId="0" applyFont="1" applyFill="1" applyBorder="1" applyAlignment="1">
      <alignment horizontal="left" vertical="center" wrapText="1"/>
    </xf>
    <xf numFmtId="0" fontId="13" fillId="0" borderId="0" xfId="0" applyFont="1" applyBorder="1" applyAlignment="1">
      <alignment horizontal="justify"/>
    </xf>
    <xf numFmtId="0" fontId="7" fillId="7" borderId="12" xfId="0" applyFont="1" applyFill="1" applyBorder="1" applyAlignment="1">
      <alignment horizontal="left" vertical="center" wrapText="1"/>
    </xf>
    <xf numFmtId="0" fontId="13" fillId="0" borderId="0" xfId="0" applyFont="1" applyAlignment="1">
      <alignment horizontal="justify" vertical="center"/>
    </xf>
    <xf numFmtId="0" fontId="37" fillId="0" borderId="0" xfId="0" applyFont="1" applyAlignment="1">
      <alignment vertical="center"/>
    </xf>
    <xf numFmtId="0" fontId="7" fillId="5" borderId="10" xfId="0" applyFont="1" applyFill="1" applyBorder="1" applyAlignment="1">
      <alignment horizontal="center" wrapText="1"/>
    </xf>
    <xf numFmtId="0" fontId="7" fillId="3" borderId="10" xfId="0" applyFont="1" applyFill="1" applyBorder="1" applyAlignment="1">
      <alignment horizontal="center" wrapText="1"/>
    </xf>
    <xf numFmtId="0" fontId="15" fillId="0" borderId="13" xfId="2" applyFont="1" applyBorder="1" applyAlignment="1"/>
    <xf numFmtId="0" fontId="15" fillId="0" borderId="15" xfId="2" applyFont="1" applyBorder="1" applyAlignment="1"/>
    <xf numFmtId="0" fontId="7" fillId="2" borderId="14" xfId="0" applyFont="1" applyFill="1" applyBorder="1" applyAlignment="1">
      <alignment horizontal="center" wrapText="1"/>
    </xf>
    <xf numFmtId="0" fontId="41" fillId="0" borderId="12" xfId="0" applyFont="1" applyBorder="1" applyAlignment="1">
      <alignment horizontal="justify"/>
    </xf>
    <xf numFmtId="0" fontId="7" fillId="3" borderId="11" xfId="0" applyFont="1" applyFill="1" applyBorder="1" applyAlignment="1">
      <alignment horizontal="center" wrapText="1"/>
    </xf>
    <xf numFmtId="0" fontId="0" fillId="3" borderId="11" xfId="0" applyFill="1" applyBorder="1" applyAlignment="1"/>
    <xf numFmtId="0" fontId="0" fillId="0" borderId="12" xfId="0" applyBorder="1" applyAlignment="1"/>
    <xf numFmtId="0" fontId="7" fillId="3" borderId="12" xfId="0" applyFont="1" applyFill="1" applyBorder="1" applyAlignment="1">
      <alignment horizontal="center"/>
    </xf>
    <xf numFmtId="0" fontId="0" fillId="0" borderId="12" xfId="0" applyBorder="1" applyAlignment="1">
      <alignment horizontal="center" wrapText="1"/>
    </xf>
    <xf numFmtId="0" fontId="0" fillId="0" borderId="12" xfId="0" applyBorder="1" applyAlignment="1">
      <alignment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3" borderId="10" xfId="0" applyFont="1" applyFill="1" applyBorder="1" applyAlignment="1">
      <alignment horizontal="left" wrapText="1"/>
    </xf>
    <xf numFmtId="0" fontId="7" fillId="3" borderId="10" xfId="0" applyFont="1" applyFill="1" applyBorder="1" applyAlignment="1">
      <alignment horizontal="right" wrapText="1"/>
    </xf>
  </cellXfs>
  <cellStyles count="99">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1"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2"/>
    <cellStyle name="Normale 2 2" xfId="75"/>
    <cellStyle name="Normale 3" xfId="76"/>
    <cellStyle name="Normale 3 2" xfId="77"/>
    <cellStyle name="Normale 4" xfId="78"/>
    <cellStyle name="Normale 5" xfId="79"/>
    <cellStyle name="Normale 6" xfId="80"/>
    <cellStyle name="Nota 2" xfId="81"/>
    <cellStyle name="Note" xfId="82"/>
    <cellStyle name="Output 2" xfId="83"/>
    <cellStyle name="Standaard_Verkeersprestaties_v_240513064826" xfId="84"/>
    <cellStyle name="Testo avviso 2" xfId="85"/>
    <cellStyle name="Testo descrittivo 2" xfId="86"/>
    <cellStyle name="Title" xfId="87"/>
    <cellStyle name="Titolo 1 2" xfId="88"/>
    <cellStyle name="Titolo 2 2" xfId="89"/>
    <cellStyle name="Titolo 3 2" xfId="90"/>
    <cellStyle name="Titolo 4 2" xfId="91"/>
    <cellStyle name="Titolo 5" xfId="92"/>
    <cellStyle name="Total" xfId="93"/>
    <cellStyle name="Totale 2" xfId="94"/>
    <cellStyle name="Valore non valido 2" xfId="95"/>
    <cellStyle name="Valore valido 2" xfId="96"/>
    <cellStyle name="Valuta (0)_Foglio1" xfId="97"/>
    <cellStyle name="Warning Text" xfId="98"/>
  </cellStyles>
  <dxfs count="0"/>
  <tableStyles count="0" defaultTableStyle="TableStyleMedium2" defaultPivotStyle="PivotStyleLight16"/>
  <colors>
    <mruColors>
      <color rgb="FF808080"/>
      <color rgb="FFB2B2B2"/>
      <color rgb="FFA71433"/>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21"/>
  <sheetViews>
    <sheetView zoomScaleNormal="100" workbookViewId="0">
      <selection activeCell="E29" sqref="E29"/>
    </sheetView>
  </sheetViews>
  <sheetFormatPr defaultRowHeight="15" x14ac:dyDescent="0.25"/>
  <cols>
    <col min="2" max="2" width="10.140625" customWidth="1"/>
  </cols>
  <sheetData>
    <row r="1" spans="2:11" ht="15.75" customHeight="1" x14ac:dyDescent="0.25"/>
    <row r="3" spans="2:11" x14ac:dyDescent="0.25">
      <c r="B3" s="310" t="s">
        <v>206</v>
      </c>
      <c r="C3" s="310"/>
      <c r="D3" s="310"/>
      <c r="E3" s="310"/>
      <c r="F3" s="310"/>
      <c r="G3" s="310"/>
      <c r="H3" s="310"/>
      <c r="I3" s="310"/>
      <c r="J3" s="310"/>
      <c r="K3" s="310"/>
    </row>
    <row r="4" spans="2:11" x14ac:dyDescent="0.25">
      <c r="B4" s="311" t="s">
        <v>207</v>
      </c>
      <c r="C4" s="312"/>
      <c r="D4" s="312"/>
      <c r="E4" s="312"/>
      <c r="F4" s="312"/>
      <c r="G4" s="312"/>
      <c r="H4" s="312"/>
      <c r="I4" s="312"/>
      <c r="J4" s="312"/>
      <c r="K4" s="312"/>
    </row>
    <row r="5" spans="2:11" x14ac:dyDescent="0.25">
      <c r="B5" s="313" t="s">
        <v>4</v>
      </c>
      <c r="C5" s="316">
        <v>2017</v>
      </c>
      <c r="D5" s="316"/>
      <c r="E5" s="316"/>
      <c r="F5" s="318">
        <v>2016</v>
      </c>
      <c r="G5" s="318"/>
      <c r="H5" s="318"/>
      <c r="I5" s="316" t="s">
        <v>208</v>
      </c>
      <c r="J5" s="316"/>
      <c r="K5" s="316"/>
    </row>
    <row r="6" spans="2:11" ht="15" customHeight="1" x14ac:dyDescent="0.25">
      <c r="B6" s="314"/>
      <c r="C6" s="317"/>
      <c r="D6" s="317"/>
      <c r="E6" s="317"/>
      <c r="F6" s="319"/>
      <c r="G6" s="319"/>
      <c r="H6" s="319"/>
      <c r="I6" s="317"/>
      <c r="J6" s="317"/>
      <c r="K6" s="317"/>
    </row>
    <row r="7" spans="2:11" x14ac:dyDescent="0.25">
      <c r="B7" s="315"/>
      <c r="C7" s="216" t="s">
        <v>0</v>
      </c>
      <c r="D7" s="216" t="s">
        <v>1</v>
      </c>
      <c r="E7" s="216" t="s">
        <v>2</v>
      </c>
      <c r="F7" s="216" t="s">
        <v>0</v>
      </c>
      <c r="G7" s="216" t="s">
        <v>1</v>
      </c>
      <c r="H7" s="216" t="s">
        <v>2</v>
      </c>
      <c r="I7" s="216" t="s">
        <v>0</v>
      </c>
      <c r="J7" s="216" t="s">
        <v>1</v>
      </c>
      <c r="K7" s="216" t="s">
        <v>2</v>
      </c>
    </row>
    <row r="8" spans="2:11" x14ac:dyDescent="0.25">
      <c r="B8" s="21" t="s">
        <v>209</v>
      </c>
      <c r="C8" s="22">
        <v>2545</v>
      </c>
      <c r="D8" s="23">
        <v>38</v>
      </c>
      <c r="E8" s="22">
        <v>3560</v>
      </c>
      <c r="F8" s="24">
        <v>2715</v>
      </c>
      <c r="G8" s="25">
        <v>34</v>
      </c>
      <c r="H8" s="24">
        <v>3737</v>
      </c>
      <c r="I8" s="26">
        <v>-6.26</v>
      </c>
      <c r="J8" s="27">
        <v>11.76</v>
      </c>
      <c r="K8" s="26">
        <v>-4.74</v>
      </c>
    </row>
    <row r="9" spans="2:11" x14ac:dyDescent="0.25">
      <c r="B9" s="21" t="s">
        <v>210</v>
      </c>
      <c r="C9" s="22">
        <v>1598</v>
      </c>
      <c r="D9" s="23">
        <v>22</v>
      </c>
      <c r="E9" s="22">
        <v>2254</v>
      </c>
      <c r="F9" s="24">
        <v>1555</v>
      </c>
      <c r="G9" s="25">
        <v>15</v>
      </c>
      <c r="H9" s="24">
        <v>2204</v>
      </c>
      <c r="I9" s="26">
        <v>2.77</v>
      </c>
      <c r="J9" s="27">
        <v>46.67</v>
      </c>
      <c r="K9" s="26">
        <v>2.27</v>
      </c>
    </row>
    <row r="10" spans="2:11" x14ac:dyDescent="0.25">
      <c r="B10" s="21" t="s">
        <v>211</v>
      </c>
      <c r="C10" s="22">
        <v>439</v>
      </c>
      <c r="D10" s="23">
        <v>13</v>
      </c>
      <c r="E10" s="22">
        <v>720</v>
      </c>
      <c r="F10" s="24">
        <v>423</v>
      </c>
      <c r="G10" s="25">
        <v>5</v>
      </c>
      <c r="H10" s="24">
        <v>661</v>
      </c>
      <c r="I10" s="26">
        <v>3.78</v>
      </c>
      <c r="J10" s="27">
        <v>160</v>
      </c>
      <c r="K10" s="26">
        <v>8.93</v>
      </c>
    </row>
    <row r="11" spans="2:11" x14ac:dyDescent="0.25">
      <c r="B11" s="21" t="s">
        <v>212</v>
      </c>
      <c r="C11" s="22">
        <v>13904</v>
      </c>
      <c r="D11" s="23">
        <v>108</v>
      </c>
      <c r="E11" s="22">
        <v>18556</v>
      </c>
      <c r="F11" s="24">
        <v>14161</v>
      </c>
      <c r="G11" s="25">
        <v>112</v>
      </c>
      <c r="H11" s="24">
        <v>19124</v>
      </c>
      <c r="I11" s="26">
        <v>-1.81</v>
      </c>
      <c r="J11" s="27">
        <v>-3.57</v>
      </c>
      <c r="K11" s="26">
        <v>-2.97</v>
      </c>
    </row>
    <row r="12" spans="2:11" x14ac:dyDescent="0.25">
      <c r="B12" s="21" t="s">
        <v>213</v>
      </c>
      <c r="C12" s="25">
        <v>2953</v>
      </c>
      <c r="D12" s="23">
        <v>46</v>
      </c>
      <c r="E12" s="25">
        <v>4037</v>
      </c>
      <c r="F12" s="23">
        <v>2989</v>
      </c>
      <c r="G12" s="25">
        <v>60</v>
      </c>
      <c r="H12" s="23">
        <v>4156</v>
      </c>
      <c r="I12" s="26">
        <v>-1.2</v>
      </c>
      <c r="J12" s="27">
        <v>-23.33</v>
      </c>
      <c r="K12" s="26">
        <v>-2.86</v>
      </c>
    </row>
    <row r="13" spans="2:11" x14ac:dyDescent="0.25">
      <c r="B13" s="21" t="s">
        <v>214</v>
      </c>
      <c r="C13" s="25">
        <v>3336</v>
      </c>
      <c r="D13" s="23">
        <v>63</v>
      </c>
      <c r="E13" s="25">
        <v>4763</v>
      </c>
      <c r="F13" s="23">
        <v>3122</v>
      </c>
      <c r="G13" s="25">
        <v>73</v>
      </c>
      <c r="H13" s="23">
        <v>4470</v>
      </c>
      <c r="I13" s="26">
        <v>6.85</v>
      </c>
      <c r="J13" s="27">
        <v>-13.7</v>
      </c>
      <c r="K13" s="26">
        <v>6.55</v>
      </c>
    </row>
    <row r="14" spans="2:11" x14ac:dyDescent="0.25">
      <c r="B14" s="21" t="s">
        <v>215</v>
      </c>
      <c r="C14" s="25">
        <v>1605</v>
      </c>
      <c r="D14" s="23">
        <v>31</v>
      </c>
      <c r="E14" s="25">
        <v>2360</v>
      </c>
      <c r="F14" s="23">
        <v>1553</v>
      </c>
      <c r="G14" s="25">
        <v>29</v>
      </c>
      <c r="H14" s="23">
        <v>2303</v>
      </c>
      <c r="I14" s="26">
        <v>3.35</v>
      </c>
      <c r="J14" s="27">
        <v>6.9</v>
      </c>
      <c r="K14" s="26">
        <v>2.48</v>
      </c>
    </row>
    <row r="15" spans="2:11" x14ac:dyDescent="0.25">
      <c r="B15" s="21" t="s">
        <v>216</v>
      </c>
      <c r="C15" s="25">
        <v>1036</v>
      </c>
      <c r="D15" s="23">
        <v>21</v>
      </c>
      <c r="E15" s="25">
        <v>1497</v>
      </c>
      <c r="F15" s="23">
        <v>1111</v>
      </c>
      <c r="G15" s="25">
        <v>13</v>
      </c>
      <c r="H15" s="23">
        <v>1574</v>
      </c>
      <c r="I15" s="26">
        <v>-6.75</v>
      </c>
      <c r="J15" s="27">
        <v>61.54</v>
      </c>
      <c r="K15" s="26">
        <v>-4.8899999999999997</v>
      </c>
    </row>
    <row r="16" spans="2:11" x14ac:dyDescent="0.25">
      <c r="B16" s="21" t="s">
        <v>217</v>
      </c>
      <c r="C16" s="25">
        <v>1156</v>
      </c>
      <c r="D16" s="23">
        <v>33</v>
      </c>
      <c r="E16" s="25">
        <v>1689</v>
      </c>
      <c r="F16" s="23">
        <v>965</v>
      </c>
      <c r="G16" s="25">
        <v>36</v>
      </c>
      <c r="H16" s="23">
        <v>1384</v>
      </c>
      <c r="I16" s="26">
        <v>19.79</v>
      </c>
      <c r="J16" s="27">
        <v>-8.33</v>
      </c>
      <c r="K16" s="26">
        <v>22.04</v>
      </c>
    </row>
    <row r="17" spans="2:11" x14ac:dyDescent="0.25">
      <c r="B17" s="21" t="s">
        <v>218</v>
      </c>
      <c r="C17" s="25">
        <v>849</v>
      </c>
      <c r="D17" s="23">
        <v>14</v>
      </c>
      <c r="E17" s="25">
        <v>1175</v>
      </c>
      <c r="F17" s="23">
        <v>934</v>
      </c>
      <c r="G17" s="25">
        <v>17</v>
      </c>
      <c r="H17" s="23">
        <v>1282</v>
      </c>
      <c r="I17" s="26">
        <v>-9.1</v>
      </c>
      <c r="J17" s="27">
        <v>-17.649999999999999</v>
      </c>
      <c r="K17" s="26">
        <v>-8.35</v>
      </c>
    </row>
    <row r="18" spans="2:11" x14ac:dyDescent="0.25">
      <c r="B18" s="21" t="s">
        <v>219</v>
      </c>
      <c r="C18" s="25">
        <v>480</v>
      </c>
      <c r="D18" s="23">
        <v>11</v>
      </c>
      <c r="E18" s="25">
        <v>745</v>
      </c>
      <c r="F18" s="23">
        <v>500</v>
      </c>
      <c r="G18" s="25">
        <v>17</v>
      </c>
      <c r="H18" s="23">
        <v>763</v>
      </c>
      <c r="I18" s="26">
        <v>-4</v>
      </c>
      <c r="J18" s="27">
        <v>-35.29</v>
      </c>
      <c r="K18" s="26">
        <v>-2.36</v>
      </c>
    </row>
    <row r="19" spans="2:11" x14ac:dyDescent="0.25">
      <c r="B19" s="21" t="s">
        <v>220</v>
      </c>
      <c r="C19" s="25">
        <v>2651</v>
      </c>
      <c r="D19" s="23">
        <v>23</v>
      </c>
      <c r="E19" s="25">
        <v>3640</v>
      </c>
      <c r="F19" s="23">
        <v>2757</v>
      </c>
      <c r="G19" s="25">
        <v>23</v>
      </c>
      <c r="H19" s="23">
        <v>3777</v>
      </c>
      <c r="I19" s="26">
        <v>-3.84</v>
      </c>
      <c r="J19" s="27">
        <v>0</v>
      </c>
      <c r="K19" s="26">
        <v>-3.63</v>
      </c>
    </row>
    <row r="20" spans="2:11" x14ac:dyDescent="0.25">
      <c r="B20" s="28" t="s">
        <v>176</v>
      </c>
      <c r="C20" s="29">
        <v>32552</v>
      </c>
      <c r="D20" s="30">
        <v>423</v>
      </c>
      <c r="E20" s="29">
        <v>44996</v>
      </c>
      <c r="F20" s="29">
        <v>32785</v>
      </c>
      <c r="G20" s="30">
        <v>434</v>
      </c>
      <c r="H20" s="29">
        <v>45435</v>
      </c>
      <c r="I20" s="31">
        <v>-0.71</v>
      </c>
      <c r="J20" s="31">
        <v>-2.5299999999999998</v>
      </c>
      <c r="K20" s="31">
        <v>-0.97</v>
      </c>
    </row>
    <row r="21" spans="2:11" x14ac:dyDescent="0.25">
      <c r="B21" s="28" t="s">
        <v>5</v>
      </c>
      <c r="C21" s="29">
        <v>174933</v>
      </c>
      <c r="D21" s="29">
        <v>3378</v>
      </c>
      <c r="E21" s="29">
        <v>246750</v>
      </c>
      <c r="F21" s="29">
        <v>175791</v>
      </c>
      <c r="G21" s="29">
        <v>3283</v>
      </c>
      <c r="H21" s="29">
        <v>249175</v>
      </c>
      <c r="I21" s="31">
        <f t="shared" ref="I21:K21" si="0">C21/F21*100-100</f>
        <v>-0.48807959451848149</v>
      </c>
      <c r="J21" s="31">
        <f t="shared" si="0"/>
        <v>2.8936947913493754</v>
      </c>
      <c r="K21" s="31">
        <f t="shared" si="0"/>
        <v>-0.97321159827430392</v>
      </c>
    </row>
  </sheetData>
  <mergeCells count="6">
    <mergeCell ref="B3:K3"/>
    <mergeCell ref="B4:K4"/>
    <mergeCell ref="B5:B7"/>
    <mergeCell ref="C5:E6"/>
    <mergeCell ref="F5:H6"/>
    <mergeCell ref="I5:K6"/>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F9"/>
  <sheetViews>
    <sheetView workbookViewId="0">
      <selection activeCell="B2" sqref="B2"/>
    </sheetView>
  </sheetViews>
  <sheetFormatPr defaultRowHeight="15" x14ac:dyDescent="0.25"/>
  <cols>
    <col min="2" max="2" width="28.140625" customWidth="1"/>
  </cols>
  <sheetData>
    <row r="1" spans="2:6" x14ac:dyDescent="0.25">
      <c r="B1" s="5" t="s">
        <v>323</v>
      </c>
      <c r="C1" s="213"/>
      <c r="D1" s="213"/>
      <c r="E1" s="213"/>
      <c r="F1" s="213"/>
    </row>
    <row r="2" spans="2:6" x14ac:dyDescent="0.25">
      <c r="B2" s="38" t="s">
        <v>238</v>
      </c>
      <c r="C2" s="213"/>
      <c r="D2" s="213"/>
      <c r="E2" s="213"/>
      <c r="F2" s="213"/>
    </row>
    <row r="3" spans="2:6" x14ac:dyDescent="0.25">
      <c r="B3" s="337" t="s">
        <v>201</v>
      </c>
      <c r="C3" s="336" t="s">
        <v>0</v>
      </c>
      <c r="D3" s="336" t="s">
        <v>1</v>
      </c>
      <c r="E3" s="336" t="s">
        <v>2</v>
      </c>
      <c r="F3" s="336" t="s">
        <v>47</v>
      </c>
    </row>
    <row r="4" spans="2:6" x14ac:dyDescent="0.25">
      <c r="B4" s="338"/>
      <c r="C4" s="336"/>
      <c r="D4" s="336"/>
      <c r="E4" s="336"/>
      <c r="F4" s="336"/>
    </row>
    <row r="5" spans="2:6" x14ac:dyDescent="0.25">
      <c r="B5" s="21" t="s">
        <v>188</v>
      </c>
      <c r="C5" s="22">
        <v>5862</v>
      </c>
      <c r="D5" s="24">
        <v>46</v>
      </c>
      <c r="E5" s="152">
        <v>7740</v>
      </c>
      <c r="F5" s="178">
        <v>0.78</v>
      </c>
    </row>
    <row r="6" spans="2:6" x14ac:dyDescent="0.25">
      <c r="B6" s="21" t="s">
        <v>189</v>
      </c>
      <c r="C6" s="22">
        <v>20686</v>
      </c>
      <c r="D6" s="24">
        <v>304</v>
      </c>
      <c r="E6" s="152">
        <v>28761</v>
      </c>
      <c r="F6" s="178">
        <v>1.47</v>
      </c>
    </row>
    <row r="7" spans="2:6" x14ac:dyDescent="0.25">
      <c r="B7" s="21" t="s">
        <v>190</v>
      </c>
      <c r="C7" s="22">
        <v>6004</v>
      </c>
      <c r="D7" s="24">
        <v>73</v>
      </c>
      <c r="E7" s="152">
        <v>8495</v>
      </c>
      <c r="F7" s="178">
        <v>1.22</v>
      </c>
    </row>
    <row r="8" spans="2:6" x14ac:dyDescent="0.25">
      <c r="B8" s="28" t="s">
        <v>13</v>
      </c>
      <c r="C8" s="29">
        <v>32552</v>
      </c>
      <c r="D8" s="29">
        <v>423</v>
      </c>
      <c r="E8" s="29">
        <v>44996</v>
      </c>
      <c r="F8" s="31">
        <v>1.3</v>
      </c>
    </row>
    <row r="9" spans="2:6" x14ac:dyDescent="0.25">
      <c r="B9" s="36" t="s">
        <v>324</v>
      </c>
      <c r="C9" s="1"/>
      <c r="D9" s="1"/>
      <c r="E9" s="1"/>
      <c r="F9" s="3"/>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O22"/>
  <sheetViews>
    <sheetView zoomScaleNormal="100" workbookViewId="0">
      <selection activeCell="D22" sqref="D22"/>
    </sheetView>
  </sheetViews>
  <sheetFormatPr defaultColWidth="9.140625" defaultRowHeight="11.25" x14ac:dyDescent="0.2"/>
  <cols>
    <col min="1" max="1" width="9" style="1" customWidth="1"/>
    <col min="2" max="2" width="8.5703125" style="1" customWidth="1"/>
    <col min="3" max="3" width="8.5703125" style="4" customWidth="1"/>
    <col min="4" max="6" width="8.5703125" style="1" customWidth="1"/>
    <col min="7" max="7" width="11" style="1" customWidth="1"/>
    <col min="8" max="13" width="8.85546875" style="1" customWidth="1"/>
    <col min="14" max="14" width="10.42578125" style="1" customWidth="1"/>
    <col min="15" max="15" width="7.42578125" style="1" customWidth="1"/>
    <col min="16" max="16384" width="9.140625" style="1"/>
  </cols>
  <sheetData>
    <row r="3" spans="1:15" ht="12.75" x14ac:dyDescent="0.2">
      <c r="A3" s="11" t="s">
        <v>239</v>
      </c>
      <c r="B3" s="11"/>
      <c r="C3" s="11"/>
      <c r="D3" s="11"/>
      <c r="E3" s="11"/>
      <c r="F3" s="11"/>
      <c r="G3" s="11"/>
      <c r="H3" s="11"/>
      <c r="I3" s="11"/>
      <c r="J3" s="11"/>
      <c r="K3" s="11"/>
      <c r="L3" s="11"/>
      <c r="M3" s="11"/>
      <c r="N3" s="11"/>
      <c r="O3" s="11"/>
    </row>
    <row r="4" spans="1:15" ht="12.75" x14ac:dyDescent="0.2">
      <c r="A4" s="341" t="s">
        <v>240</v>
      </c>
      <c r="B4" s="342"/>
      <c r="C4" s="342"/>
      <c r="D4" s="342"/>
      <c r="E4" s="342"/>
      <c r="F4" s="342"/>
      <c r="G4" s="342"/>
      <c r="H4" s="11"/>
      <c r="I4" s="11"/>
      <c r="J4" s="11"/>
      <c r="K4" s="11"/>
      <c r="L4" s="11"/>
      <c r="M4" s="11"/>
      <c r="N4" s="11"/>
      <c r="O4" s="11"/>
    </row>
    <row r="5" spans="1:15" ht="13.5" x14ac:dyDescent="0.2">
      <c r="A5" s="343" t="s">
        <v>4</v>
      </c>
      <c r="B5" s="345" t="s">
        <v>14</v>
      </c>
      <c r="C5" s="345"/>
      <c r="D5" s="345"/>
      <c r="E5" s="345"/>
      <c r="F5" s="345"/>
      <c r="G5" s="345"/>
      <c r="H5" s="345"/>
      <c r="I5" s="346" t="s">
        <v>15</v>
      </c>
      <c r="J5" s="346"/>
      <c r="K5" s="346"/>
      <c r="L5" s="346"/>
      <c r="M5" s="346"/>
      <c r="N5" s="346"/>
      <c r="O5" s="346"/>
    </row>
    <row r="6" spans="1:15" ht="67.5" x14ac:dyDescent="0.25">
      <c r="A6" s="344"/>
      <c r="B6" s="68" t="s">
        <v>16</v>
      </c>
      <c r="C6" s="68" t="s">
        <v>17</v>
      </c>
      <c r="D6" s="68" t="s">
        <v>18</v>
      </c>
      <c r="E6" s="68" t="s">
        <v>19</v>
      </c>
      <c r="F6" s="68" t="s">
        <v>20</v>
      </c>
      <c r="G6" s="214" t="s">
        <v>241</v>
      </c>
      <c r="H6" s="69" t="s">
        <v>13</v>
      </c>
      <c r="I6" s="68" t="s">
        <v>16</v>
      </c>
      <c r="J6" s="68" t="s">
        <v>17</v>
      </c>
      <c r="K6" s="68" t="s">
        <v>18</v>
      </c>
      <c r="L6" s="68" t="s">
        <v>19</v>
      </c>
      <c r="M6" s="68" t="s">
        <v>20</v>
      </c>
      <c r="N6" s="214" t="s">
        <v>241</v>
      </c>
      <c r="O6" s="69" t="s">
        <v>13</v>
      </c>
    </row>
    <row r="7" spans="1:15" ht="13.5" x14ac:dyDescent="0.25">
      <c r="A7" s="70" t="s">
        <v>209</v>
      </c>
      <c r="B7" s="71">
        <v>425</v>
      </c>
      <c r="C7" s="72">
        <v>164</v>
      </c>
      <c r="D7" s="71">
        <v>395</v>
      </c>
      <c r="E7" s="72">
        <v>808</v>
      </c>
      <c r="F7" s="71">
        <v>166</v>
      </c>
      <c r="G7" s="72">
        <v>24</v>
      </c>
      <c r="H7" s="73">
        <v>1982</v>
      </c>
      <c r="I7" s="74">
        <v>49</v>
      </c>
      <c r="J7" s="75">
        <v>21</v>
      </c>
      <c r="K7" s="74">
        <v>58</v>
      </c>
      <c r="L7" s="75">
        <v>299</v>
      </c>
      <c r="M7" s="74">
        <v>129</v>
      </c>
      <c r="N7" s="75">
        <v>7</v>
      </c>
      <c r="O7" s="76">
        <v>563</v>
      </c>
    </row>
    <row r="8" spans="1:15" ht="13.5" x14ac:dyDescent="0.25">
      <c r="A8" s="70" t="s">
        <v>210</v>
      </c>
      <c r="B8" s="71">
        <v>224</v>
      </c>
      <c r="C8" s="72">
        <v>83</v>
      </c>
      <c r="D8" s="71">
        <v>214</v>
      </c>
      <c r="E8" s="72">
        <v>591</v>
      </c>
      <c r="F8" s="71">
        <v>141</v>
      </c>
      <c r="G8" s="72">
        <v>19</v>
      </c>
      <c r="H8" s="73">
        <v>1272</v>
      </c>
      <c r="I8" s="74">
        <v>20</v>
      </c>
      <c r="J8" s="75">
        <v>31</v>
      </c>
      <c r="K8" s="74">
        <v>27</v>
      </c>
      <c r="L8" s="75">
        <v>166</v>
      </c>
      <c r="M8" s="74">
        <v>70</v>
      </c>
      <c r="N8" s="75">
        <v>11</v>
      </c>
      <c r="O8" s="76">
        <v>325</v>
      </c>
    </row>
    <row r="9" spans="1:15" ht="13.5" x14ac:dyDescent="0.25">
      <c r="A9" s="70" t="s">
        <v>211</v>
      </c>
      <c r="B9" s="71">
        <v>43</v>
      </c>
      <c r="C9" s="72">
        <v>20</v>
      </c>
      <c r="D9" s="71">
        <v>47</v>
      </c>
      <c r="E9" s="72">
        <v>109</v>
      </c>
      <c r="F9" s="71">
        <v>24</v>
      </c>
      <c r="G9" s="72">
        <v>5</v>
      </c>
      <c r="H9" s="73">
        <v>248</v>
      </c>
      <c r="I9" s="74">
        <v>20</v>
      </c>
      <c r="J9" s="75">
        <v>4</v>
      </c>
      <c r="K9" s="74">
        <v>27</v>
      </c>
      <c r="L9" s="75">
        <v>79</v>
      </c>
      <c r="M9" s="74">
        <v>47</v>
      </c>
      <c r="N9" s="75">
        <v>14</v>
      </c>
      <c r="O9" s="76">
        <v>191</v>
      </c>
    </row>
    <row r="10" spans="1:15" ht="13.5" x14ac:dyDescent="0.25">
      <c r="A10" s="70" t="s">
        <v>212</v>
      </c>
      <c r="B10" s="71">
        <v>1153</v>
      </c>
      <c r="C10" s="72">
        <v>501</v>
      </c>
      <c r="D10" s="71">
        <v>4624</v>
      </c>
      <c r="E10" s="72">
        <v>5174</v>
      </c>
      <c r="F10" s="71">
        <v>473</v>
      </c>
      <c r="G10" s="72">
        <v>83</v>
      </c>
      <c r="H10" s="73">
        <v>12008</v>
      </c>
      <c r="I10" s="74">
        <v>70</v>
      </c>
      <c r="J10" s="75">
        <v>77</v>
      </c>
      <c r="K10" s="74">
        <v>107</v>
      </c>
      <c r="L10" s="75">
        <v>1288</v>
      </c>
      <c r="M10" s="74">
        <v>289</v>
      </c>
      <c r="N10" s="75">
        <v>66</v>
      </c>
      <c r="O10" s="76">
        <v>1897</v>
      </c>
    </row>
    <row r="11" spans="1:15" ht="13.5" x14ac:dyDescent="0.25">
      <c r="A11" s="70" t="s">
        <v>213</v>
      </c>
      <c r="B11" s="71">
        <v>360</v>
      </c>
      <c r="C11" s="72">
        <v>142</v>
      </c>
      <c r="D11" s="71">
        <v>540</v>
      </c>
      <c r="E11" s="72">
        <v>1001</v>
      </c>
      <c r="F11" s="71">
        <v>167</v>
      </c>
      <c r="G11" s="72">
        <v>33</v>
      </c>
      <c r="H11" s="73">
        <v>2243</v>
      </c>
      <c r="I11" s="74">
        <v>52</v>
      </c>
      <c r="J11" s="75">
        <v>38</v>
      </c>
      <c r="K11" s="74">
        <v>72</v>
      </c>
      <c r="L11" s="75">
        <v>371</v>
      </c>
      <c r="M11" s="74">
        <v>145</v>
      </c>
      <c r="N11" s="75">
        <v>31</v>
      </c>
      <c r="O11" s="76">
        <v>709</v>
      </c>
    </row>
    <row r="12" spans="1:15" ht="13.5" x14ac:dyDescent="0.25">
      <c r="A12" s="70" t="s">
        <v>214</v>
      </c>
      <c r="B12" s="71">
        <v>390</v>
      </c>
      <c r="C12" s="72">
        <v>213</v>
      </c>
      <c r="D12" s="71">
        <v>604</v>
      </c>
      <c r="E12" s="72">
        <v>900</v>
      </c>
      <c r="F12" s="71">
        <v>158</v>
      </c>
      <c r="G12" s="72">
        <v>24</v>
      </c>
      <c r="H12" s="73">
        <v>2289</v>
      </c>
      <c r="I12" s="74">
        <v>128</v>
      </c>
      <c r="J12" s="75">
        <v>75</v>
      </c>
      <c r="K12" s="74">
        <v>160</v>
      </c>
      <c r="L12" s="75">
        <v>503</v>
      </c>
      <c r="M12" s="74">
        <v>167</v>
      </c>
      <c r="N12" s="75">
        <v>14</v>
      </c>
      <c r="O12" s="76">
        <v>1047</v>
      </c>
    </row>
    <row r="13" spans="1:15" ht="13.5" x14ac:dyDescent="0.25">
      <c r="A13" s="70" t="s">
        <v>215</v>
      </c>
      <c r="B13" s="71">
        <v>156</v>
      </c>
      <c r="C13" s="72">
        <v>74</v>
      </c>
      <c r="D13" s="71">
        <v>237</v>
      </c>
      <c r="E13" s="72">
        <v>477</v>
      </c>
      <c r="F13" s="71">
        <v>69</v>
      </c>
      <c r="G13" s="72">
        <v>7</v>
      </c>
      <c r="H13" s="73">
        <v>1020</v>
      </c>
      <c r="I13" s="74">
        <v>41</v>
      </c>
      <c r="J13" s="75">
        <v>40</v>
      </c>
      <c r="K13" s="74">
        <v>77</v>
      </c>
      <c r="L13" s="75">
        <v>305</v>
      </c>
      <c r="M13" s="74">
        <v>120</v>
      </c>
      <c r="N13" s="75">
        <v>2</v>
      </c>
      <c r="O13" s="76">
        <v>585</v>
      </c>
    </row>
    <row r="14" spans="1:15" ht="13.5" x14ac:dyDescent="0.25">
      <c r="A14" s="70" t="s">
        <v>216</v>
      </c>
      <c r="B14" s="71">
        <v>73</v>
      </c>
      <c r="C14" s="72">
        <v>52</v>
      </c>
      <c r="D14" s="71">
        <v>196</v>
      </c>
      <c r="E14" s="72">
        <v>270</v>
      </c>
      <c r="F14" s="71">
        <v>38</v>
      </c>
      <c r="G14" s="72">
        <v>10</v>
      </c>
      <c r="H14" s="73">
        <v>639</v>
      </c>
      <c r="I14" s="74">
        <v>42</v>
      </c>
      <c r="J14" s="75">
        <v>25</v>
      </c>
      <c r="K14" s="74">
        <v>72</v>
      </c>
      <c r="L14" s="75">
        <v>207</v>
      </c>
      <c r="M14" s="74">
        <v>50</v>
      </c>
      <c r="N14" s="75">
        <v>1</v>
      </c>
      <c r="O14" s="76">
        <v>397</v>
      </c>
    </row>
    <row r="15" spans="1:15" ht="13.5" x14ac:dyDescent="0.25">
      <c r="A15" s="70" t="s">
        <v>217</v>
      </c>
      <c r="B15" s="71">
        <v>202</v>
      </c>
      <c r="C15" s="72">
        <v>48</v>
      </c>
      <c r="D15" s="71">
        <v>114</v>
      </c>
      <c r="E15" s="72">
        <v>260</v>
      </c>
      <c r="F15" s="71">
        <v>34</v>
      </c>
      <c r="G15" s="72">
        <v>2</v>
      </c>
      <c r="H15" s="73">
        <v>660</v>
      </c>
      <c r="I15" s="74">
        <v>76</v>
      </c>
      <c r="J15" s="75">
        <v>35</v>
      </c>
      <c r="K15" s="74">
        <v>67</v>
      </c>
      <c r="L15" s="75">
        <v>238</v>
      </c>
      <c r="M15" s="74">
        <v>77</v>
      </c>
      <c r="N15" s="75">
        <v>3</v>
      </c>
      <c r="O15" s="76">
        <v>496</v>
      </c>
    </row>
    <row r="16" spans="1:15" ht="13.5" x14ac:dyDescent="0.25">
      <c r="A16" s="70" t="s">
        <v>218</v>
      </c>
      <c r="B16" s="71">
        <v>109</v>
      </c>
      <c r="C16" s="72">
        <v>59</v>
      </c>
      <c r="D16" s="71">
        <v>103</v>
      </c>
      <c r="E16" s="72">
        <v>269</v>
      </c>
      <c r="F16" s="71">
        <v>59</v>
      </c>
      <c r="G16" s="72">
        <v>11</v>
      </c>
      <c r="H16" s="73">
        <v>610</v>
      </c>
      <c r="I16" s="74">
        <v>25</v>
      </c>
      <c r="J16" s="75">
        <v>22</v>
      </c>
      <c r="K16" s="74">
        <v>39</v>
      </c>
      <c r="L16" s="75">
        <v>71</v>
      </c>
      <c r="M16" s="74">
        <v>49</v>
      </c>
      <c r="N16" s="75">
        <v>33</v>
      </c>
      <c r="O16" s="76">
        <v>239</v>
      </c>
    </row>
    <row r="17" spans="1:15" ht="13.5" x14ac:dyDescent="0.25">
      <c r="A17" s="70" t="s">
        <v>219</v>
      </c>
      <c r="B17" s="71">
        <v>36</v>
      </c>
      <c r="C17" s="72">
        <v>14</v>
      </c>
      <c r="D17" s="71">
        <v>63</v>
      </c>
      <c r="E17" s="72">
        <v>103</v>
      </c>
      <c r="F17" s="71">
        <v>17</v>
      </c>
      <c r="G17" s="72">
        <v>6</v>
      </c>
      <c r="H17" s="73">
        <v>239</v>
      </c>
      <c r="I17" s="74">
        <v>11</v>
      </c>
      <c r="J17" s="75">
        <v>26</v>
      </c>
      <c r="K17" s="74">
        <v>20</v>
      </c>
      <c r="L17" s="75">
        <v>147</v>
      </c>
      <c r="M17" s="74">
        <v>30</v>
      </c>
      <c r="N17" s="75">
        <v>7</v>
      </c>
      <c r="O17" s="76">
        <v>241</v>
      </c>
    </row>
    <row r="18" spans="1:15" ht="13.5" x14ac:dyDescent="0.25">
      <c r="A18" s="70" t="s">
        <v>220</v>
      </c>
      <c r="B18" s="71">
        <v>622</v>
      </c>
      <c r="C18" s="72">
        <v>188</v>
      </c>
      <c r="D18" s="71">
        <v>340</v>
      </c>
      <c r="E18" s="72">
        <v>845</v>
      </c>
      <c r="F18" s="71">
        <v>85</v>
      </c>
      <c r="G18" s="72">
        <v>29</v>
      </c>
      <c r="H18" s="73">
        <v>2109</v>
      </c>
      <c r="I18" s="74">
        <v>63</v>
      </c>
      <c r="J18" s="75">
        <v>44</v>
      </c>
      <c r="K18" s="74">
        <v>78</v>
      </c>
      <c r="L18" s="75">
        <v>248</v>
      </c>
      <c r="M18" s="74">
        <v>104</v>
      </c>
      <c r="N18" s="75">
        <v>6</v>
      </c>
      <c r="O18" s="76">
        <v>543</v>
      </c>
    </row>
    <row r="19" spans="1:15" ht="13.5" x14ac:dyDescent="0.25">
      <c r="A19" s="77" t="s">
        <v>13</v>
      </c>
      <c r="B19" s="66">
        <v>3793</v>
      </c>
      <c r="C19" s="66">
        <v>1558</v>
      </c>
      <c r="D19" s="66">
        <v>7477</v>
      </c>
      <c r="E19" s="66">
        <v>10807</v>
      </c>
      <c r="F19" s="66">
        <v>1431</v>
      </c>
      <c r="G19" s="66">
        <v>253</v>
      </c>
      <c r="H19" s="66">
        <v>25319</v>
      </c>
      <c r="I19" s="78">
        <v>597</v>
      </c>
      <c r="J19" s="78">
        <v>438</v>
      </c>
      <c r="K19" s="78">
        <v>804</v>
      </c>
      <c r="L19" s="78">
        <v>3922</v>
      </c>
      <c r="M19" s="78">
        <v>1277</v>
      </c>
      <c r="N19" s="78">
        <v>195</v>
      </c>
      <c r="O19" s="78">
        <v>7233</v>
      </c>
    </row>
    <row r="20" spans="1:15" ht="15" x14ac:dyDescent="0.25">
      <c r="A20"/>
      <c r="B20"/>
      <c r="C20"/>
      <c r="D20"/>
      <c r="E20"/>
      <c r="F20"/>
      <c r="G20"/>
      <c r="H20"/>
      <c r="I20"/>
      <c r="J20"/>
      <c r="K20"/>
      <c r="L20"/>
      <c r="M20"/>
      <c r="N20"/>
      <c r="O20"/>
    </row>
    <row r="21" spans="1:15" ht="15" x14ac:dyDescent="0.25">
      <c r="A21"/>
      <c r="B21"/>
      <c r="C21"/>
      <c r="D21"/>
      <c r="E21"/>
      <c r="F21"/>
      <c r="G21"/>
      <c r="H21"/>
      <c r="I21"/>
      <c r="J21"/>
      <c r="K21"/>
      <c r="L21"/>
      <c r="M21"/>
      <c r="N21"/>
      <c r="O21"/>
    </row>
    <row r="22" spans="1:15" ht="15" x14ac:dyDescent="0.25">
      <c r="A22"/>
      <c r="B22"/>
      <c r="C22"/>
      <c r="D22"/>
      <c r="E22"/>
      <c r="F22"/>
      <c r="G22"/>
      <c r="H22"/>
      <c r="I22"/>
      <c r="J22"/>
      <c r="K22"/>
      <c r="L22"/>
      <c r="M22"/>
      <c r="N22"/>
      <c r="O22"/>
    </row>
  </sheetData>
  <mergeCells count="4">
    <mergeCell ref="A4:G4"/>
    <mergeCell ref="A5:A6"/>
    <mergeCell ref="B5:H5"/>
    <mergeCell ref="I5:O5"/>
  </mergeCells>
  <pageMargins left="0.7" right="0.7" top="0.75" bottom="0.75" header="0.3" footer="0.3"/>
  <pageSetup paperSize="9"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K20"/>
  <sheetViews>
    <sheetView zoomScaleNormal="100" workbookViewId="0">
      <selection activeCell="A4" sqref="A4:G4"/>
    </sheetView>
  </sheetViews>
  <sheetFormatPr defaultColWidth="9.140625" defaultRowHeight="11.25" x14ac:dyDescent="0.2"/>
  <cols>
    <col min="1" max="1" width="15.42578125" style="1" customWidth="1"/>
    <col min="2" max="6" width="11" style="1" customWidth="1"/>
    <col min="7" max="7" width="10.28515625" style="1" customWidth="1"/>
    <col min="8" max="8" width="11" style="1" customWidth="1"/>
    <col min="9" max="16384" width="9.140625" style="1"/>
  </cols>
  <sheetData>
    <row r="3" spans="1:11" ht="12.75" x14ac:dyDescent="0.2">
      <c r="A3" s="347" t="s">
        <v>242</v>
      </c>
      <c r="B3" s="347"/>
      <c r="C3" s="347"/>
      <c r="D3" s="347"/>
      <c r="E3" s="347"/>
      <c r="F3" s="347"/>
      <c r="G3" s="347"/>
      <c r="H3" s="347"/>
      <c r="I3" s="347"/>
      <c r="J3" s="347"/>
      <c r="K3" s="347"/>
    </row>
    <row r="4" spans="1:11" ht="15" x14ac:dyDescent="0.25">
      <c r="A4" s="341" t="s">
        <v>243</v>
      </c>
      <c r="B4" s="342"/>
      <c r="C4" s="342"/>
      <c r="D4" s="342"/>
      <c r="E4" s="342"/>
      <c r="F4" s="342"/>
      <c r="G4" s="342"/>
      <c r="H4" s="239"/>
      <c r="I4"/>
      <c r="J4"/>
      <c r="K4"/>
    </row>
    <row r="5" spans="1:11" ht="15" x14ac:dyDescent="0.25">
      <c r="A5" s="343" t="s">
        <v>4</v>
      </c>
      <c r="B5" s="346" t="s">
        <v>156</v>
      </c>
      <c r="C5" s="346"/>
      <c r="D5" s="346"/>
      <c r="E5" s="346"/>
      <c r="F5" s="346"/>
      <c r="G5" s="346"/>
      <c r="H5" s="346"/>
      <c r="I5"/>
      <c r="J5"/>
      <c r="K5"/>
    </row>
    <row r="6" spans="1:11" ht="67.5" x14ac:dyDescent="0.25">
      <c r="A6" s="344"/>
      <c r="B6" s="68" t="s">
        <v>16</v>
      </c>
      <c r="C6" s="68" t="s">
        <v>17</v>
      </c>
      <c r="D6" s="68" t="s">
        <v>18</v>
      </c>
      <c r="E6" s="68" t="s">
        <v>19</v>
      </c>
      <c r="F6" s="68" t="s">
        <v>20</v>
      </c>
      <c r="G6" s="214" t="s">
        <v>241</v>
      </c>
      <c r="H6" s="69" t="s">
        <v>13</v>
      </c>
      <c r="I6"/>
      <c r="J6"/>
      <c r="K6"/>
    </row>
    <row r="7" spans="1:11" ht="15" x14ac:dyDescent="0.25">
      <c r="A7" s="70" t="s">
        <v>209</v>
      </c>
      <c r="B7" s="51">
        <v>21.44</v>
      </c>
      <c r="C7" s="64">
        <v>8.27</v>
      </c>
      <c r="D7" s="51">
        <v>19.93</v>
      </c>
      <c r="E7" s="64">
        <v>40.770000000000003</v>
      </c>
      <c r="F7" s="51">
        <v>8.3800000000000008</v>
      </c>
      <c r="G7" s="64">
        <v>1.21</v>
      </c>
      <c r="H7" s="51">
        <v>100</v>
      </c>
      <c r="I7"/>
      <c r="J7"/>
      <c r="K7"/>
    </row>
    <row r="8" spans="1:11" ht="15" x14ac:dyDescent="0.25">
      <c r="A8" s="70" t="s">
        <v>210</v>
      </c>
      <c r="B8" s="51">
        <v>17.61</v>
      </c>
      <c r="C8" s="64">
        <v>6.53</v>
      </c>
      <c r="D8" s="51">
        <v>16.82</v>
      </c>
      <c r="E8" s="64">
        <v>46.46</v>
      </c>
      <c r="F8" s="51">
        <v>11.08</v>
      </c>
      <c r="G8" s="64">
        <v>1.49</v>
      </c>
      <c r="H8" s="51">
        <v>100</v>
      </c>
      <c r="I8"/>
      <c r="J8"/>
      <c r="K8"/>
    </row>
    <row r="9" spans="1:11" ht="15" x14ac:dyDescent="0.25">
      <c r="A9" s="70" t="s">
        <v>211</v>
      </c>
      <c r="B9" s="51">
        <v>17.34</v>
      </c>
      <c r="C9" s="64">
        <v>8.06</v>
      </c>
      <c r="D9" s="51">
        <v>18.95</v>
      </c>
      <c r="E9" s="64">
        <v>43.95</v>
      </c>
      <c r="F9" s="51">
        <v>9.68</v>
      </c>
      <c r="G9" s="64">
        <v>2.02</v>
      </c>
      <c r="H9" s="51">
        <v>100</v>
      </c>
      <c r="I9"/>
      <c r="J9"/>
      <c r="K9"/>
    </row>
    <row r="10" spans="1:11" ht="15" x14ac:dyDescent="0.25">
      <c r="A10" s="70" t="s">
        <v>212</v>
      </c>
      <c r="B10" s="51">
        <v>9.6</v>
      </c>
      <c r="C10" s="64">
        <v>4.17</v>
      </c>
      <c r="D10" s="51">
        <v>38.51</v>
      </c>
      <c r="E10" s="64">
        <v>43.09</v>
      </c>
      <c r="F10" s="51">
        <v>3.94</v>
      </c>
      <c r="G10" s="64">
        <v>0.69</v>
      </c>
      <c r="H10" s="51">
        <v>100</v>
      </c>
      <c r="I10"/>
      <c r="J10"/>
      <c r="K10"/>
    </row>
    <row r="11" spans="1:11" ht="15" x14ac:dyDescent="0.25">
      <c r="A11" s="70" t="s">
        <v>213</v>
      </c>
      <c r="B11" s="51">
        <v>16.05</v>
      </c>
      <c r="C11" s="64">
        <v>6.33</v>
      </c>
      <c r="D11" s="51">
        <v>24.07</v>
      </c>
      <c r="E11" s="64">
        <v>44.63</v>
      </c>
      <c r="F11" s="51">
        <v>7.45</v>
      </c>
      <c r="G11" s="64">
        <v>1.47</v>
      </c>
      <c r="H11" s="51">
        <v>100</v>
      </c>
      <c r="I11"/>
      <c r="J11"/>
      <c r="K11"/>
    </row>
    <row r="12" spans="1:11" ht="15" x14ac:dyDescent="0.25">
      <c r="A12" s="70" t="s">
        <v>214</v>
      </c>
      <c r="B12" s="51">
        <v>17.04</v>
      </c>
      <c r="C12" s="64">
        <v>9.31</v>
      </c>
      <c r="D12" s="51">
        <v>26.39</v>
      </c>
      <c r="E12" s="64">
        <v>39.32</v>
      </c>
      <c r="F12" s="51">
        <v>6.9</v>
      </c>
      <c r="G12" s="64">
        <v>1.05</v>
      </c>
      <c r="H12" s="51">
        <v>100</v>
      </c>
      <c r="I12"/>
      <c r="J12"/>
      <c r="K12"/>
    </row>
    <row r="13" spans="1:11" ht="15" x14ac:dyDescent="0.25">
      <c r="A13" s="70" t="s">
        <v>215</v>
      </c>
      <c r="B13" s="51">
        <v>15.29</v>
      </c>
      <c r="C13" s="64">
        <v>7.25</v>
      </c>
      <c r="D13" s="51">
        <v>23.24</v>
      </c>
      <c r="E13" s="64">
        <v>46.76</v>
      </c>
      <c r="F13" s="51">
        <v>6.76</v>
      </c>
      <c r="G13" s="64">
        <v>0.69</v>
      </c>
      <c r="H13" s="51">
        <v>100</v>
      </c>
      <c r="I13"/>
      <c r="J13"/>
      <c r="K13"/>
    </row>
    <row r="14" spans="1:11" ht="15" x14ac:dyDescent="0.25">
      <c r="A14" s="70" t="s">
        <v>216</v>
      </c>
      <c r="B14" s="51">
        <v>11.42</v>
      </c>
      <c r="C14" s="64">
        <v>8.14</v>
      </c>
      <c r="D14" s="51">
        <v>30.67</v>
      </c>
      <c r="E14" s="64">
        <v>42.25</v>
      </c>
      <c r="F14" s="51">
        <v>5.95</v>
      </c>
      <c r="G14" s="64">
        <v>1.56</v>
      </c>
      <c r="H14" s="51">
        <v>100</v>
      </c>
      <c r="I14"/>
      <c r="J14"/>
      <c r="K14"/>
    </row>
    <row r="15" spans="1:11" ht="15" x14ac:dyDescent="0.25">
      <c r="A15" s="70" t="s">
        <v>217</v>
      </c>
      <c r="B15" s="51">
        <v>30.61</v>
      </c>
      <c r="C15" s="64">
        <v>7.27</v>
      </c>
      <c r="D15" s="51">
        <v>17.27</v>
      </c>
      <c r="E15" s="64">
        <v>39.39</v>
      </c>
      <c r="F15" s="51">
        <v>5.15</v>
      </c>
      <c r="G15" s="64">
        <v>0.3</v>
      </c>
      <c r="H15" s="51">
        <v>100</v>
      </c>
      <c r="I15"/>
      <c r="J15"/>
      <c r="K15"/>
    </row>
    <row r="16" spans="1:11" ht="15" x14ac:dyDescent="0.25">
      <c r="A16" s="70" t="s">
        <v>218</v>
      </c>
      <c r="B16" s="51">
        <v>17.87</v>
      </c>
      <c r="C16" s="64">
        <v>9.67</v>
      </c>
      <c r="D16" s="51">
        <v>16.89</v>
      </c>
      <c r="E16" s="64">
        <v>44.1</v>
      </c>
      <c r="F16" s="51">
        <v>9.67</v>
      </c>
      <c r="G16" s="64">
        <v>1.8</v>
      </c>
      <c r="H16" s="51">
        <v>100</v>
      </c>
      <c r="I16"/>
      <c r="J16"/>
      <c r="K16"/>
    </row>
    <row r="17" spans="1:11" ht="15" x14ac:dyDescent="0.25">
      <c r="A17" s="70" t="s">
        <v>219</v>
      </c>
      <c r="B17" s="51">
        <v>15.06</v>
      </c>
      <c r="C17" s="64">
        <v>5.86</v>
      </c>
      <c r="D17" s="51">
        <v>26.36</v>
      </c>
      <c r="E17" s="64">
        <v>43.1</v>
      </c>
      <c r="F17" s="51">
        <v>7.11</v>
      </c>
      <c r="G17" s="64">
        <v>2.5099999999999998</v>
      </c>
      <c r="H17" s="51">
        <v>100</v>
      </c>
      <c r="I17"/>
      <c r="J17"/>
      <c r="K17"/>
    </row>
    <row r="18" spans="1:11" ht="15" x14ac:dyDescent="0.25">
      <c r="A18" s="70" t="s">
        <v>220</v>
      </c>
      <c r="B18" s="51">
        <v>29.49</v>
      </c>
      <c r="C18" s="64">
        <v>8.91</v>
      </c>
      <c r="D18" s="51">
        <v>16.12</v>
      </c>
      <c r="E18" s="64">
        <v>40.07</v>
      </c>
      <c r="F18" s="51">
        <v>4.03</v>
      </c>
      <c r="G18" s="64">
        <v>1.38</v>
      </c>
      <c r="H18" s="51">
        <v>100</v>
      </c>
      <c r="I18"/>
      <c r="J18"/>
      <c r="K18"/>
    </row>
    <row r="19" spans="1:11" ht="15" x14ac:dyDescent="0.25">
      <c r="A19" s="77" t="s">
        <v>13</v>
      </c>
      <c r="B19" s="79">
        <v>14.98</v>
      </c>
      <c r="C19" s="79">
        <v>6.15</v>
      </c>
      <c r="D19" s="79">
        <v>29.53</v>
      </c>
      <c r="E19" s="79">
        <v>42.68</v>
      </c>
      <c r="F19" s="79">
        <v>5.65</v>
      </c>
      <c r="G19" s="79">
        <v>1</v>
      </c>
      <c r="H19" s="79">
        <v>100</v>
      </c>
      <c r="I19"/>
      <c r="J19"/>
      <c r="K19"/>
    </row>
    <row r="20" spans="1:11" ht="15" x14ac:dyDescent="0.25">
      <c r="A20"/>
      <c r="B20"/>
      <c r="C20"/>
      <c r="D20"/>
      <c r="E20"/>
      <c r="F20"/>
      <c r="G20"/>
      <c r="H20"/>
      <c r="I20"/>
      <c r="J20"/>
      <c r="K20"/>
    </row>
  </sheetData>
  <mergeCells count="4">
    <mergeCell ref="A3:K3"/>
    <mergeCell ref="A4:G4"/>
    <mergeCell ref="A5:A6"/>
    <mergeCell ref="B5:H5"/>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8"/>
  <sheetViews>
    <sheetView zoomScaleNormal="100" workbookViewId="0">
      <selection activeCell="C31" sqref="C31"/>
    </sheetView>
  </sheetViews>
  <sheetFormatPr defaultColWidth="9.140625" defaultRowHeight="11.25" x14ac:dyDescent="0.2"/>
  <cols>
    <col min="1" max="1" width="15.42578125" style="1" customWidth="1"/>
    <col min="2" max="8" width="10.28515625" style="1" customWidth="1"/>
    <col min="9" max="16384" width="9.140625" style="1"/>
  </cols>
  <sheetData>
    <row r="1" spans="1:15" ht="15" x14ac:dyDescent="0.25">
      <c r="A1" s="5" t="s">
        <v>244</v>
      </c>
      <c r="B1" s="213"/>
      <c r="C1"/>
      <c r="D1"/>
      <c r="E1"/>
      <c r="F1"/>
      <c r="G1"/>
      <c r="H1"/>
      <c r="I1"/>
      <c r="J1"/>
      <c r="K1"/>
      <c r="L1"/>
      <c r="M1"/>
      <c r="N1"/>
      <c r="O1"/>
    </row>
    <row r="2" spans="1:15" ht="15" x14ac:dyDescent="0.25">
      <c r="A2" s="348" t="s">
        <v>243</v>
      </c>
      <c r="B2" s="349"/>
      <c r="C2" s="349"/>
      <c r="D2" s="349"/>
      <c r="E2" s="349"/>
      <c r="F2" s="349"/>
      <c r="G2" s="349"/>
      <c r="H2"/>
      <c r="I2"/>
      <c r="J2"/>
      <c r="K2"/>
      <c r="L2"/>
      <c r="M2"/>
      <c r="N2"/>
      <c r="O2"/>
    </row>
    <row r="3" spans="1:15" ht="15" x14ac:dyDescent="0.25">
      <c r="A3" s="343" t="s">
        <v>4</v>
      </c>
      <c r="B3" s="346" t="s">
        <v>157</v>
      </c>
      <c r="C3" s="346"/>
      <c r="D3" s="346"/>
      <c r="E3" s="346"/>
      <c r="F3" s="346"/>
      <c r="G3" s="346"/>
      <c r="H3" s="346"/>
      <c r="I3"/>
      <c r="J3"/>
      <c r="K3"/>
      <c r="L3"/>
      <c r="M3"/>
      <c r="N3"/>
      <c r="O3"/>
    </row>
    <row r="4" spans="1:15" ht="67.5" x14ac:dyDescent="0.25">
      <c r="A4" s="344"/>
      <c r="B4" s="68" t="s">
        <v>16</v>
      </c>
      <c r="C4" s="68" t="s">
        <v>17</v>
      </c>
      <c r="D4" s="68" t="s">
        <v>18</v>
      </c>
      <c r="E4" s="68" t="s">
        <v>19</v>
      </c>
      <c r="F4" s="68" t="s">
        <v>20</v>
      </c>
      <c r="G4" s="214" t="s">
        <v>241</v>
      </c>
      <c r="H4" s="69" t="s">
        <v>13</v>
      </c>
      <c r="I4"/>
      <c r="J4"/>
      <c r="K4"/>
      <c r="L4"/>
      <c r="M4"/>
      <c r="N4"/>
      <c r="O4"/>
    </row>
    <row r="5" spans="1:15" ht="15" x14ac:dyDescent="0.25">
      <c r="A5" s="61" t="s">
        <v>209</v>
      </c>
      <c r="B5" s="80">
        <v>8.6999999999999993</v>
      </c>
      <c r="C5" s="81">
        <v>3.73</v>
      </c>
      <c r="D5" s="80">
        <v>10.3</v>
      </c>
      <c r="E5" s="81">
        <v>53.11</v>
      </c>
      <c r="F5" s="80">
        <v>22.91</v>
      </c>
      <c r="G5" s="81">
        <v>1.24</v>
      </c>
      <c r="H5" s="80">
        <v>100</v>
      </c>
      <c r="I5"/>
      <c r="J5"/>
      <c r="K5"/>
      <c r="L5"/>
      <c r="M5"/>
      <c r="N5"/>
      <c r="O5"/>
    </row>
    <row r="6" spans="1:15" ht="15" x14ac:dyDescent="0.25">
      <c r="A6" s="61" t="s">
        <v>210</v>
      </c>
      <c r="B6" s="80">
        <v>6.15</v>
      </c>
      <c r="C6" s="81">
        <v>9.5399999999999991</v>
      </c>
      <c r="D6" s="80">
        <v>8.31</v>
      </c>
      <c r="E6" s="81">
        <v>51.08</v>
      </c>
      <c r="F6" s="80">
        <v>21.54</v>
      </c>
      <c r="G6" s="81">
        <v>3.38</v>
      </c>
      <c r="H6" s="80">
        <v>100</v>
      </c>
      <c r="I6"/>
      <c r="J6"/>
      <c r="K6"/>
      <c r="L6"/>
      <c r="M6"/>
      <c r="N6"/>
      <c r="O6"/>
    </row>
    <row r="7" spans="1:15" ht="15" x14ac:dyDescent="0.25">
      <c r="A7" s="61" t="s">
        <v>211</v>
      </c>
      <c r="B7" s="80">
        <v>10.47</v>
      </c>
      <c r="C7" s="81">
        <v>2.09</v>
      </c>
      <c r="D7" s="80">
        <v>14.14</v>
      </c>
      <c r="E7" s="81">
        <v>41.36</v>
      </c>
      <c r="F7" s="80">
        <v>24.61</v>
      </c>
      <c r="G7" s="81">
        <v>7.33</v>
      </c>
      <c r="H7" s="80">
        <v>100</v>
      </c>
      <c r="I7"/>
      <c r="J7"/>
      <c r="K7"/>
      <c r="L7"/>
      <c r="M7"/>
      <c r="N7"/>
      <c r="O7"/>
    </row>
    <row r="8" spans="1:15" ht="15" x14ac:dyDescent="0.25">
      <c r="A8" s="61" t="s">
        <v>212</v>
      </c>
      <c r="B8" s="80">
        <v>3.69</v>
      </c>
      <c r="C8" s="81">
        <v>4.0599999999999996</v>
      </c>
      <c r="D8" s="80">
        <v>5.64</v>
      </c>
      <c r="E8" s="81">
        <v>67.900000000000006</v>
      </c>
      <c r="F8" s="80">
        <v>15.23</v>
      </c>
      <c r="G8" s="81">
        <v>3.48</v>
      </c>
      <c r="H8" s="80">
        <v>100</v>
      </c>
      <c r="I8"/>
      <c r="J8"/>
      <c r="K8"/>
      <c r="L8"/>
      <c r="M8"/>
      <c r="N8"/>
      <c r="O8"/>
    </row>
    <row r="9" spans="1:15" ht="15" x14ac:dyDescent="0.25">
      <c r="A9" s="61" t="s">
        <v>213</v>
      </c>
      <c r="B9" s="80">
        <v>7.33</v>
      </c>
      <c r="C9" s="81">
        <v>5.36</v>
      </c>
      <c r="D9" s="80">
        <v>10.16</v>
      </c>
      <c r="E9" s="81">
        <v>52.33</v>
      </c>
      <c r="F9" s="80">
        <v>20.45</v>
      </c>
      <c r="G9" s="81">
        <v>4.37</v>
      </c>
      <c r="H9" s="80">
        <v>100</v>
      </c>
      <c r="I9"/>
      <c r="J9"/>
      <c r="K9"/>
      <c r="L9"/>
      <c r="M9"/>
      <c r="N9"/>
      <c r="O9"/>
    </row>
    <row r="10" spans="1:15" ht="15" x14ac:dyDescent="0.25">
      <c r="A10" s="61" t="s">
        <v>214</v>
      </c>
      <c r="B10" s="80">
        <v>12.23</v>
      </c>
      <c r="C10" s="81">
        <v>7.16</v>
      </c>
      <c r="D10" s="80">
        <v>15.28</v>
      </c>
      <c r="E10" s="81">
        <v>48.04</v>
      </c>
      <c r="F10" s="80">
        <v>15.95</v>
      </c>
      <c r="G10" s="81">
        <v>1.34</v>
      </c>
      <c r="H10" s="80">
        <v>100</v>
      </c>
      <c r="I10"/>
      <c r="J10"/>
      <c r="K10"/>
      <c r="L10"/>
      <c r="M10"/>
      <c r="N10"/>
      <c r="O10"/>
    </row>
    <row r="11" spans="1:15" ht="15" x14ac:dyDescent="0.25">
      <c r="A11" s="61" t="s">
        <v>215</v>
      </c>
      <c r="B11" s="80">
        <v>7.01</v>
      </c>
      <c r="C11" s="81">
        <v>6.84</v>
      </c>
      <c r="D11" s="80">
        <v>13.16</v>
      </c>
      <c r="E11" s="81">
        <v>52.14</v>
      </c>
      <c r="F11" s="80">
        <v>20.51</v>
      </c>
      <c r="G11" s="81">
        <v>0.34</v>
      </c>
      <c r="H11" s="80">
        <v>100</v>
      </c>
      <c r="I11"/>
      <c r="J11"/>
      <c r="K11"/>
      <c r="L11"/>
      <c r="M11"/>
      <c r="N11"/>
      <c r="O11"/>
    </row>
    <row r="12" spans="1:15" ht="15" x14ac:dyDescent="0.25">
      <c r="A12" s="61" t="s">
        <v>216</v>
      </c>
      <c r="B12" s="80">
        <v>10.58</v>
      </c>
      <c r="C12" s="81">
        <v>6.3</v>
      </c>
      <c r="D12" s="80">
        <v>18.14</v>
      </c>
      <c r="E12" s="81">
        <v>52.14</v>
      </c>
      <c r="F12" s="80">
        <v>12.59</v>
      </c>
      <c r="G12" s="81">
        <v>0.25</v>
      </c>
      <c r="H12" s="80">
        <v>100</v>
      </c>
      <c r="I12"/>
      <c r="J12"/>
      <c r="K12"/>
      <c r="L12"/>
      <c r="M12"/>
      <c r="N12"/>
      <c r="O12"/>
    </row>
    <row r="13" spans="1:15" ht="15" x14ac:dyDescent="0.25">
      <c r="A13" s="61" t="s">
        <v>217</v>
      </c>
      <c r="B13" s="80">
        <v>15.32</v>
      </c>
      <c r="C13" s="81">
        <v>7.06</v>
      </c>
      <c r="D13" s="80">
        <v>13.51</v>
      </c>
      <c r="E13" s="81">
        <v>47.98</v>
      </c>
      <c r="F13" s="80">
        <v>15.52</v>
      </c>
      <c r="G13" s="81">
        <v>0.6</v>
      </c>
      <c r="H13" s="80">
        <v>100</v>
      </c>
      <c r="I13"/>
      <c r="J13"/>
      <c r="K13"/>
      <c r="L13"/>
      <c r="M13"/>
      <c r="N13"/>
      <c r="O13"/>
    </row>
    <row r="14" spans="1:15" ht="15" x14ac:dyDescent="0.25">
      <c r="A14" s="61" t="s">
        <v>218</v>
      </c>
      <c r="B14" s="80">
        <v>10.46</v>
      </c>
      <c r="C14" s="81">
        <v>9.2100000000000009</v>
      </c>
      <c r="D14" s="80">
        <v>16.32</v>
      </c>
      <c r="E14" s="81">
        <v>29.71</v>
      </c>
      <c r="F14" s="80">
        <v>20.5</v>
      </c>
      <c r="G14" s="81">
        <v>13.81</v>
      </c>
      <c r="H14" s="80">
        <v>100</v>
      </c>
      <c r="I14"/>
      <c r="J14"/>
      <c r="K14"/>
      <c r="L14"/>
      <c r="M14"/>
      <c r="N14"/>
      <c r="O14"/>
    </row>
    <row r="15" spans="1:15" ht="15" x14ac:dyDescent="0.25">
      <c r="A15" s="61" t="s">
        <v>219</v>
      </c>
      <c r="B15" s="80">
        <v>4.5599999999999996</v>
      </c>
      <c r="C15" s="81">
        <v>10.79</v>
      </c>
      <c r="D15" s="80">
        <v>8.3000000000000007</v>
      </c>
      <c r="E15" s="81">
        <v>61</v>
      </c>
      <c r="F15" s="80">
        <v>12.45</v>
      </c>
      <c r="G15" s="81">
        <v>2.9</v>
      </c>
      <c r="H15" s="80">
        <v>100</v>
      </c>
      <c r="I15"/>
      <c r="J15"/>
      <c r="K15"/>
      <c r="L15"/>
      <c r="M15"/>
      <c r="N15"/>
      <c r="O15"/>
    </row>
    <row r="16" spans="1:15" ht="15" x14ac:dyDescent="0.25">
      <c r="A16" s="61" t="s">
        <v>220</v>
      </c>
      <c r="B16" s="80">
        <v>11.6</v>
      </c>
      <c r="C16" s="81">
        <v>8.1</v>
      </c>
      <c r="D16" s="80">
        <v>14.36</v>
      </c>
      <c r="E16" s="81">
        <v>45.67</v>
      </c>
      <c r="F16" s="80">
        <v>19.149999999999999</v>
      </c>
      <c r="G16" s="81">
        <v>1.1000000000000001</v>
      </c>
      <c r="H16" s="80">
        <v>100</v>
      </c>
      <c r="I16"/>
      <c r="J16"/>
      <c r="K16"/>
      <c r="L16"/>
      <c r="M16"/>
      <c r="N16"/>
      <c r="O16"/>
    </row>
    <row r="17" spans="1:15" ht="15" x14ac:dyDescent="0.25">
      <c r="A17" s="65" t="s">
        <v>13</v>
      </c>
      <c r="B17" s="82">
        <v>8.25</v>
      </c>
      <c r="C17" s="82">
        <v>6.06</v>
      </c>
      <c r="D17" s="82">
        <v>11.12</v>
      </c>
      <c r="E17" s="82">
        <v>54.22</v>
      </c>
      <c r="F17" s="82">
        <v>17.66</v>
      </c>
      <c r="G17" s="82">
        <v>2.7</v>
      </c>
      <c r="H17" s="82">
        <v>100</v>
      </c>
      <c r="I17"/>
      <c r="J17"/>
      <c r="K17"/>
      <c r="L17"/>
      <c r="M17"/>
      <c r="N17"/>
      <c r="O17"/>
    </row>
    <row r="18" spans="1:15" ht="15" x14ac:dyDescent="0.25">
      <c r="A18"/>
      <c r="B18"/>
      <c r="C18"/>
      <c r="D18"/>
      <c r="E18"/>
      <c r="F18"/>
      <c r="G18"/>
      <c r="H18"/>
      <c r="I18"/>
      <c r="J18"/>
      <c r="K18"/>
      <c r="L18"/>
      <c r="M18"/>
      <c r="N18"/>
      <c r="O18"/>
    </row>
  </sheetData>
  <mergeCells count="3">
    <mergeCell ref="A2:G2"/>
    <mergeCell ref="A3:A4"/>
    <mergeCell ref="B3:H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3"/>
  <sheetViews>
    <sheetView zoomScaleNormal="100" workbookViewId="0">
      <selection activeCell="E40" sqref="E40"/>
    </sheetView>
  </sheetViews>
  <sheetFormatPr defaultColWidth="9.140625" defaultRowHeight="11.25" x14ac:dyDescent="0.2"/>
  <cols>
    <col min="1" max="2" width="9.140625" style="1"/>
    <col min="3" max="3" width="9.140625" style="4"/>
    <col min="4" max="6" width="12.42578125" style="1" customWidth="1"/>
    <col min="7" max="9" width="12.42578125" style="10" customWidth="1"/>
    <col min="10" max="16384" width="9.140625" style="1"/>
  </cols>
  <sheetData>
    <row r="1" spans="1:9" ht="15" x14ac:dyDescent="0.25">
      <c r="A1" s="37" t="s">
        <v>245</v>
      </c>
      <c r="B1" s="183"/>
      <c r="C1" s="183"/>
      <c r="D1" s="183"/>
      <c r="E1" s="184"/>
      <c r="F1" s="184"/>
      <c r="G1" s="184"/>
      <c r="H1"/>
      <c r="I1"/>
    </row>
    <row r="2" spans="1:9" ht="15" x14ac:dyDescent="0.25">
      <c r="A2" s="348" t="s">
        <v>205</v>
      </c>
      <c r="B2" s="349"/>
      <c r="C2" s="349"/>
      <c r="D2" s="349"/>
      <c r="E2" s="349"/>
      <c r="F2" s="349"/>
      <c r="G2" s="349"/>
      <c r="H2"/>
      <c r="I2"/>
    </row>
    <row r="3" spans="1:9" ht="15" x14ac:dyDescent="0.25">
      <c r="A3" s="350" t="s">
        <v>158</v>
      </c>
      <c r="B3" s="352" t="s">
        <v>22</v>
      </c>
      <c r="C3" s="352"/>
      <c r="D3" s="352"/>
      <c r="E3" s="353" t="s">
        <v>23</v>
      </c>
      <c r="F3" s="353"/>
      <c r="G3" s="353"/>
      <c r="H3"/>
      <c r="I3"/>
    </row>
    <row r="4" spans="1:9" ht="15" x14ac:dyDescent="0.25">
      <c r="A4" s="351"/>
      <c r="B4" s="83" t="s">
        <v>0</v>
      </c>
      <c r="C4" s="83" t="s">
        <v>1</v>
      </c>
      <c r="D4" s="83" t="s">
        <v>2</v>
      </c>
      <c r="E4" s="83" t="s">
        <v>0</v>
      </c>
      <c r="F4" s="83" t="s">
        <v>1</v>
      </c>
      <c r="G4" s="83" t="s">
        <v>2</v>
      </c>
      <c r="H4"/>
      <c r="I4"/>
    </row>
    <row r="5" spans="1:9" ht="15" x14ac:dyDescent="0.25">
      <c r="A5" s="84" t="s">
        <v>24</v>
      </c>
      <c r="B5" s="85">
        <v>2255</v>
      </c>
      <c r="C5" s="86">
        <v>37</v>
      </c>
      <c r="D5" s="85">
        <v>3199</v>
      </c>
      <c r="E5" s="87">
        <v>6.9273999999999996</v>
      </c>
      <c r="F5" s="88">
        <v>8.7469999999999999</v>
      </c>
      <c r="G5" s="87">
        <v>7.1094999999999997</v>
      </c>
      <c r="H5"/>
      <c r="I5"/>
    </row>
    <row r="6" spans="1:9" ht="15" x14ac:dyDescent="0.25">
      <c r="A6" s="84" t="s">
        <v>25</v>
      </c>
      <c r="B6" s="85">
        <v>2187</v>
      </c>
      <c r="C6" s="86">
        <v>24</v>
      </c>
      <c r="D6" s="85">
        <v>2992</v>
      </c>
      <c r="E6" s="87">
        <v>6.7184999999999997</v>
      </c>
      <c r="F6" s="88">
        <v>5.6738</v>
      </c>
      <c r="G6" s="87">
        <v>6.6494999999999997</v>
      </c>
      <c r="H6"/>
      <c r="I6"/>
    </row>
    <row r="7" spans="1:9" ht="15" x14ac:dyDescent="0.25">
      <c r="A7" s="84" t="s">
        <v>26</v>
      </c>
      <c r="B7" s="85">
        <v>2933</v>
      </c>
      <c r="C7" s="86">
        <v>30</v>
      </c>
      <c r="D7" s="85">
        <v>4061</v>
      </c>
      <c r="E7" s="87">
        <v>9.0101999999999993</v>
      </c>
      <c r="F7" s="88">
        <v>7.0922000000000001</v>
      </c>
      <c r="G7" s="87">
        <v>9.0251999999999999</v>
      </c>
      <c r="H7"/>
      <c r="I7"/>
    </row>
    <row r="8" spans="1:9" ht="15" x14ac:dyDescent="0.25">
      <c r="A8" s="84" t="s">
        <v>27</v>
      </c>
      <c r="B8" s="85">
        <v>2821</v>
      </c>
      <c r="C8" s="86">
        <v>34</v>
      </c>
      <c r="D8" s="85">
        <v>4007</v>
      </c>
      <c r="E8" s="87">
        <v>8.6661000000000001</v>
      </c>
      <c r="F8" s="88">
        <v>8.0378000000000007</v>
      </c>
      <c r="G8" s="87">
        <v>8.9052000000000007</v>
      </c>
      <c r="H8"/>
      <c r="I8"/>
    </row>
    <row r="9" spans="1:9" ht="15" x14ac:dyDescent="0.25">
      <c r="A9" s="84" t="s">
        <v>28</v>
      </c>
      <c r="B9" s="85">
        <v>3133</v>
      </c>
      <c r="C9" s="86">
        <v>37</v>
      </c>
      <c r="D9" s="85">
        <v>4356</v>
      </c>
      <c r="E9" s="87">
        <v>9.6245999999999992</v>
      </c>
      <c r="F9" s="88">
        <v>8.7469999999999999</v>
      </c>
      <c r="G9" s="87">
        <v>9.6808999999999994</v>
      </c>
      <c r="H9"/>
      <c r="I9"/>
    </row>
    <row r="10" spans="1:9" ht="15" x14ac:dyDescent="0.25">
      <c r="A10" s="84" t="s">
        <v>29</v>
      </c>
      <c r="B10" s="85">
        <v>2982</v>
      </c>
      <c r="C10" s="86">
        <v>38</v>
      </c>
      <c r="D10" s="85">
        <v>4029</v>
      </c>
      <c r="E10" s="87">
        <v>9.1607000000000003</v>
      </c>
      <c r="F10" s="88">
        <v>8.9834999999999994</v>
      </c>
      <c r="G10" s="87">
        <v>8.9541000000000004</v>
      </c>
      <c r="H10"/>
      <c r="I10"/>
    </row>
    <row r="11" spans="1:9" ht="15" x14ac:dyDescent="0.25">
      <c r="A11" s="84" t="s">
        <v>30</v>
      </c>
      <c r="B11" s="85">
        <v>2885</v>
      </c>
      <c r="C11" s="86">
        <v>42</v>
      </c>
      <c r="D11" s="85">
        <v>4075</v>
      </c>
      <c r="E11" s="87">
        <v>8.8627000000000002</v>
      </c>
      <c r="F11" s="88">
        <v>9.9291</v>
      </c>
      <c r="G11" s="87">
        <v>9.0564</v>
      </c>
      <c r="H11"/>
      <c r="I11"/>
    </row>
    <row r="12" spans="1:9" ht="15" x14ac:dyDescent="0.25">
      <c r="A12" s="84" t="s">
        <v>31</v>
      </c>
      <c r="B12" s="85">
        <v>1989</v>
      </c>
      <c r="C12" s="86">
        <v>33</v>
      </c>
      <c r="D12" s="85">
        <v>2773</v>
      </c>
      <c r="E12" s="87">
        <v>6.1101999999999999</v>
      </c>
      <c r="F12" s="88">
        <v>7.8014000000000001</v>
      </c>
      <c r="G12" s="87">
        <v>6.1627999999999998</v>
      </c>
      <c r="H12"/>
      <c r="I12"/>
    </row>
    <row r="13" spans="1:9" ht="15" x14ac:dyDescent="0.25">
      <c r="A13" s="84" t="s">
        <v>32</v>
      </c>
      <c r="B13" s="85">
        <v>2806</v>
      </c>
      <c r="C13" s="86">
        <v>41</v>
      </c>
      <c r="D13" s="85">
        <v>3804</v>
      </c>
      <c r="E13" s="87">
        <v>8.6201000000000008</v>
      </c>
      <c r="F13" s="88">
        <v>9.6927000000000003</v>
      </c>
      <c r="G13" s="87">
        <v>8.4541000000000004</v>
      </c>
      <c r="H13"/>
      <c r="I13"/>
    </row>
    <row r="14" spans="1:9" ht="15" x14ac:dyDescent="0.25">
      <c r="A14" s="84" t="s">
        <v>33</v>
      </c>
      <c r="B14" s="85">
        <v>3069</v>
      </c>
      <c r="C14" s="86">
        <v>27</v>
      </c>
      <c r="D14" s="85">
        <v>4202</v>
      </c>
      <c r="E14" s="87">
        <v>9.4280000000000008</v>
      </c>
      <c r="F14" s="88">
        <v>6.383</v>
      </c>
      <c r="G14" s="87">
        <v>9.3385999999999996</v>
      </c>
      <c r="H14"/>
      <c r="I14"/>
    </row>
    <row r="15" spans="1:9" ht="15" x14ac:dyDescent="0.25">
      <c r="A15" s="84" t="s">
        <v>34</v>
      </c>
      <c r="B15" s="85">
        <v>2928</v>
      </c>
      <c r="C15" s="86">
        <v>38</v>
      </c>
      <c r="D15" s="85">
        <v>3982</v>
      </c>
      <c r="E15" s="87">
        <v>8.9947999999999997</v>
      </c>
      <c r="F15" s="88">
        <v>8.9834999999999994</v>
      </c>
      <c r="G15" s="87">
        <v>8.8497000000000003</v>
      </c>
      <c r="H15"/>
      <c r="I15"/>
    </row>
    <row r="16" spans="1:9" ht="15" x14ac:dyDescent="0.25">
      <c r="A16" s="84" t="s">
        <v>35</v>
      </c>
      <c r="B16" s="85">
        <v>2564</v>
      </c>
      <c r="C16" s="89">
        <v>42</v>
      </c>
      <c r="D16" s="90">
        <v>3516</v>
      </c>
      <c r="E16" s="91">
        <v>7.8765999999999998</v>
      </c>
      <c r="F16" s="92">
        <v>9.9291</v>
      </c>
      <c r="G16" s="91">
        <v>7.8140000000000001</v>
      </c>
      <c r="H16"/>
      <c r="I16"/>
    </row>
    <row r="17" spans="1:9" ht="15" x14ac:dyDescent="0.25">
      <c r="A17" s="93" t="s">
        <v>13</v>
      </c>
      <c r="B17" s="94">
        <v>32552</v>
      </c>
      <c r="C17" s="94">
        <v>423</v>
      </c>
      <c r="D17" s="94">
        <v>44996</v>
      </c>
      <c r="E17" s="95">
        <v>100</v>
      </c>
      <c r="F17" s="95">
        <v>100</v>
      </c>
      <c r="G17" s="95">
        <v>100</v>
      </c>
      <c r="H17"/>
      <c r="I17"/>
    </row>
    <row r="18" spans="1:9" ht="15" x14ac:dyDescent="0.25">
      <c r="A18"/>
      <c r="B18"/>
      <c r="C18"/>
      <c r="D18"/>
      <c r="E18"/>
      <c r="F18"/>
      <c r="G18"/>
      <c r="H18"/>
      <c r="I18"/>
    </row>
    <row r="19" spans="1:9" ht="15" x14ac:dyDescent="0.25">
      <c r="A19"/>
      <c r="B19"/>
      <c r="C19"/>
      <c r="D19"/>
      <c r="E19"/>
      <c r="F19"/>
      <c r="G19"/>
      <c r="H19"/>
      <c r="I19"/>
    </row>
    <row r="25" spans="1:9" x14ac:dyDescent="0.2">
      <c r="B25" s="300"/>
      <c r="E25" s="301"/>
    </row>
    <row r="27" spans="1:9" x14ac:dyDescent="0.2">
      <c r="E27" s="301"/>
    </row>
    <row r="29" spans="1:9" x14ac:dyDescent="0.2">
      <c r="E29" s="300"/>
    </row>
    <row r="30" spans="1:9" x14ac:dyDescent="0.2">
      <c r="E30" s="301"/>
    </row>
    <row r="31" spans="1:9" x14ac:dyDescent="0.2">
      <c r="E31" s="300"/>
    </row>
    <row r="32" spans="1:9" x14ac:dyDescent="0.2">
      <c r="B32" s="300"/>
      <c r="E32" s="301"/>
    </row>
    <row r="33" spans="5:5" x14ac:dyDescent="0.2">
      <c r="E33" s="301"/>
    </row>
  </sheetData>
  <mergeCells count="4">
    <mergeCell ref="A2:G2"/>
    <mergeCell ref="A3:A4"/>
    <mergeCell ref="B3:D3"/>
    <mergeCell ref="E3:G3"/>
  </mergeCells>
  <pageMargins left="0.7" right="0.7" top="0.75" bottom="0.75" header="0.3" footer="0.3"/>
  <pageSetup paperSize="9"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14"/>
  <sheetViews>
    <sheetView workbookViewId="0">
      <selection activeCell="C31" sqref="C31"/>
    </sheetView>
  </sheetViews>
  <sheetFormatPr defaultColWidth="9.140625" defaultRowHeight="11.25" x14ac:dyDescent="0.2"/>
  <cols>
    <col min="1" max="1" width="10.7109375" style="1" customWidth="1"/>
    <col min="2" max="2" width="9.140625" style="4"/>
    <col min="3" max="5" width="15" style="1" customWidth="1"/>
    <col min="6" max="8" width="15" style="3" customWidth="1"/>
    <col min="9" max="16384" width="9.140625" style="1"/>
  </cols>
  <sheetData>
    <row r="2" spans="1:10" ht="15" x14ac:dyDescent="0.25">
      <c r="A2" s="37" t="s">
        <v>204</v>
      </c>
      <c r="B2" s="183"/>
      <c r="C2" s="183"/>
      <c r="D2" s="183"/>
      <c r="E2" s="184"/>
      <c r="F2" s="184"/>
      <c r="G2" s="184"/>
      <c r="H2"/>
      <c r="I2"/>
      <c r="J2"/>
    </row>
    <row r="3" spans="1:10" ht="15" x14ac:dyDescent="0.25">
      <c r="A3" s="348" t="s">
        <v>205</v>
      </c>
      <c r="B3" s="349"/>
      <c r="C3" s="349"/>
      <c r="D3" s="349"/>
      <c r="E3" s="349"/>
      <c r="F3" s="349"/>
      <c r="G3" s="349"/>
      <c r="H3"/>
      <c r="I3"/>
      <c r="J3"/>
    </row>
    <row r="4" spans="1:10" ht="15" x14ac:dyDescent="0.25">
      <c r="A4" s="354" t="s">
        <v>37</v>
      </c>
      <c r="B4" s="356" t="s">
        <v>22</v>
      </c>
      <c r="C4" s="356"/>
      <c r="D4" s="356"/>
      <c r="E4" s="357" t="s">
        <v>23</v>
      </c>
      <c r="F4" s="357"/>
      <c r="G4" s="357"/>
      <c r="H4"/>
      <c r="I4"/>
      <c r="J4"/>
    </row>
    <row r="5" spans="1:10" ht="15" x14ac:dyDescent="0.25">
      <c r="A5" s="355"/>
      <c r="B5" s="68" t="s">
        <v>0</v>
      </c>
      <c r="C5" s="68" t="s">
        <v>1</v>
      </c>
      <c r="D5" s="68" t="s">
        <v>2</v>
      </c>
      <c r="E5" s="68" t="s">
        <v>0</v>
      </c>
      <c r="F5" s="68" t="s">
        <v>1</v>
      </c>
      <c r="G5" s="68" t="s">
        <v>2</v>
      </c>
      <c r="H5"/>
      <c r="I5"/>
      <c r="J5"/>
    </row>
    <row r="6" spans="1:10" ht="15" x14ac:dyDescent="0.25">
      <c r="A6" s="70" t="s">
        <v>38</v>
      </c>
      <c r="B6" s="96">
        <v>4647</v>
      </c>
      <c r="C6" s="62">
        <v>49</v>
      </c>
      <c r="D6" s="96">
        <v>6178</v>
      </c>
      <c r="E6" s="97">
        <v>14.275600000000001</v>
      </c>
      <c r="F6" s="53">
        <v>11.5839</v>
      </c>
      <c r="G6" s="97">
        <v>13.7301</v>
      </c>
      <c r="H6"/>
      <c r="I6"/>
      <c r="J6"/>
    </row>
    <row r="7" spans="1:10" ht="15" x14ac:dyDescent="0.25">
      <c r="A7" s="70" t="s">
        <v>39</v>
      </c>
      <c r="B7" s="96">
        <v>4999</v>
      </c>
      <c r="C7" s="62">
        <v>52</v>
      </c>
      <c r="D7" s="96">
        <v>6601</v>
      </c>
      <c r="E7" s="97">
        <v>15.356999999999999</v>
      </c>
      <c r="F7" s="53">
        <v>12.293100000000001</v>
      </c>
      <c r="G7" s="97">
        <v>14.670199999999999</v>
      </c>
      <c r="H7"/>
      <c r="I7"/>
      <c r="J7"/>
    </row>
    <row r="8" spans="1:10" ht="15" x14ac:dyDescent="0.25">
      <c r="A8" s="70" t="s">
        <v>40</v>
      </c>
      <c r="B8" s="96">
        <v>4953</v>
      </c>
      <c r="C8" s="62">
        <v>64</v>
      </c>
      <c r="D8" s="96">
        <v>6474</v>
      </c>
      <c r="E8" s="97">
        <v>15.2157</v>
      </c>
      <c r="F8" s="53">
        <v>15.13</v>
      </c>
      <c r="G8" s="97">
        <v>14.3879</v>
      </c>
      <c r="H8"/>
      <c r="I8"/>
      <c r="J8"/>
    </row>
    <row r="9" spans="1:10" ht="15" x14ac:dyDescent="0.25">
      <c r="A9" s="70" t="s">
        <v>41</v>
      </c>
      <c r="B9" s="96">
        <v>5042</v>
      </c>
      <c r="C9" s="62">
        <v>72</v>
      </c>
      <c r="D9" s="96">
        <v>6649</v>
      </c>
      <c r="E9" s="97">
        <v>15.489100000000001</v>
      </c>
      <c r="F9" s="53">
        <v>17.0213</v>
      </c>
      <c r="G9" s="97">
        <v>14.776899999999999</v>
      </c>
      <c r="H9"/>
      <c r="I9"/>
      <c r="J9"/>
    </row>
    <row r="10" spans="1:10" ht="15" x14ac:dyDescent="0.25">
      <c r="A10" s="70" t="s">
        <v>42</v>
      </c>
      <c r="B10" s="96">
        <v>5132</v>
      </c>
      <c r="C10" s="62">
        <v>57</v>
      </c>
      <c r="D10" s="96">
        <v>6954</v>
      </c>
      <c r="E10" s="97">
        <v>15.765499999999999</v>
      </c>
      <c r="F10" s="53">
        <v>13.475199999999999</v>
      </c>
      <c r="G10" s="97">
        <v>15.454700000000001</v>
      </c>
      <c r="H10"/>
      <c r="I10"/>
      <c r="J10"/>
    </row>
    <row r="11" spans="1:10" ht="15" x14ac:dyDescent="0.25">
      <c r="A11" s="70" t="s">
        <v>43</v>
      </c>
      <c r="B11" s="96">
        <v>4327</v>
      </c>
      <c r="C11" s="62">
        <v>67</v>
      </c>
      <c r="D11" s="96">
        <v>6472</v>
      </c>
      <c r="E11" s="97">
        <v>13.2926</v>
      </c>
      <c r="F11" s="53">
        <v>15.8392</v>
      </c>
      <c r="G11" s="97">
        <v>14.3835</v>
      </c>
      <c r="H11"/>
      <c r="I11"/>
      <c r="J11"/>
    </row>
    <row r="12" spans="1:10" ht="15" x14ac:dyDescent="0.25">
      <c r="A12" s="70" t="s">
        <v>44</v>
      </c>
      <c r="B12" s="96">
        <v>3452</v>
      </c>
      <c r="C12" s="62">
        <v>62</v>
      </c>
      <c r="D12" s="96">
        <v>5668</v>
      </c>
      <c r="E12" s="97">
        <v>10.6046</v>
      </c>
      <c r="F12" s="53">
        <v>14.6572</v>
      </c>
      <c r="G12" s="97">
        <v>12.5967</v>
      </c>
      <c r="H12"/>
      <c r="I12"/>
      <c r="J12"/>
    </row>
    <row r="13" spans="1:10" ht="15" x14ac:dyDescent="0.25">
      <c r="A13" s="77" t="s">
        <v>13</v>
      </c>
      <c r="B13" s="66">
        <v>32552</v>
      </c>
      <c r="C13" s="66">
        <v>423</v>
      </c>
      <c r="D13" s="66">
        <v>44996</v>
      </c>
      <c r="E13" s="67">
        <v>100</v>
      </c>
      <c r="F13" s="67">
        <v>100</v>
      </c>
      <c r="G13" s="67">
        <v>100</v>
      </c>
      <c r="H13"/>
      <c r="I13"/>
      <c r="J13"/>
    </row>
    <row r="14" spans="1:10" ht="15" x14ac:dyDescent="0.25">
      <c r="A14"/>
      <c r="B14"/>
      <c r="C14"/>
      <c r="D14"/>
      <c r="E14"/>
      <c r="F14"/>
      <c r="G14"/>
      <c r="H14"/>
      <c r="I14"/>
      <c r="J14"/>
    </row>
  </sheetData>
  <mergeCells count="4">
    <mergeCell ref="A3:G3"/>
    <mergeCell ref="A4:A5"/>
    <mergeCell ref="B4:D4"/>
    <mergeCell ref="E4:G4"/>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2"/>
  <sheetViews>
    <sheetView zoomScaleNormal="100" workbookViewId="0">
      <selection activeCell="F32" sqref="F32"/>
    </sheetView>
  </sheetViews>
  <sheetFormatPr defaultColWidth="9.140625" defaultRowHeight="11.25" x14ac:dyDescent="0.2"/>
  <cols>
    <col min="1" max="1" width="14.85546875" style="1" customWidth="1"/>
    <col min="2" max="2" width="10.85546875" style="2" customWidth="1"/>
    <col min="3" max="5" width="10.85546875" style="1" customWidth="1"/>
    <col min="6" max="6" width="10" style="3" customWidth="1"/>
    <col min="7" max="7" width="9.140625" style="3"/>
    <col min="8" max="16384" width="9.140625" style="1"/>
  </cols>
  <sheetData>
    <row r="1" spans="1:10" ht="15" x14ac:dyDescent="0.25">
      <c r="A1" s="37" t="s">
        <v>246</v>
      </c>
      <c r="B1" s="183"/>
      <c r="C1" s="183"/>
      <c r="D1" s="183"/>
      <c r="E1" s="184"/>
      <c r="F1" s="184"/>
      <c r="G1" s="184"/>
      <c r="H1" s="7"/>
      <c r="I1" s="7"/>
      <c r="J1"/>
    </row>
    <row r="2" spans="1:10" ht="15" x14ac:dyDescent="0.25">
      <c r="A2" s="348" t="s">
        <v>247</v>
      </c>
      <c r="B2" s="349"/>
      <c r="C2" s="349"/>
      <c r="D2" s="349"/>
      <c r="E2" s="349"/>
      <c r="F2" s="349"/>
      <c r="G2" s="349"/>
      <c r="H2" s="7"/>
      <c r="I2" s="7"/>
      <c r="J2"/>
    </row>
    <row r="3" spans="1:10" ht="27" x14ac:dyDescent="0.25">
      <c r="A3" s="98" t="s">
        <v>45</v>
      </c>
      <c r="B3" s="148" t="s">
        <v>0</v>
      </c>
      <c r="C3" s="148" t="s">
        <v>1</v>
      </c>
      <c r="D3" s="148" t="s">
        <v>2</v>
      </c>
      <c r="E3" s="215" t="s">
        <v>47</v>
      </c>
      <c r="F3" s="215" t="s">
        <v>48</v>
      </c>
      <c r="G3" s="1"/>
      <c r="J3"/>
    </row>
    <row r="4" spans="1:10" ht="15" x14ac:dyDescent="0.25">
      <c r="A4" s="99">
        <v>1</v>
      </c>
      <c r="B4" s="100">
        <v>599</v>
      </c>
      <c r="C4" s="104">
        <v>12</v>
      </c>
      <c r="D4" s="100">
        <v>996</v>
      </c>
      <c r="E4" s="43">
        <v>2</v>
      </c>
      <c r="F4" s="103">
        <v>166.28</v>
      </c>
      <c r="G4" s="1"/>
      <c r="J4"/>
    </row>
    <row r="5" spans="1:10" ht="15" x14ac:dyDescent="0.25">
      <c r="A5" s="99">
        <v>2</v>
      </c>
      <c r="B5" s="100">
        <v>404</v>
      </c>
      <c r="C5" s="104">
        <v>10</v>
      </c>
      <c r="D5" s="100">
        <v>622</v>
      </c>
      <c r="E5" s="43">
        <v>2.48</v>
      </c>
      <c r="F5" s="103">
        <v>153.96</v>
      </c>
      <c r="G5" s="1"/>
      <c r="J5"/>
    </row>
    <row r="6" spans="1:10" ht="15" x14ac:dyDescent="0.25">
      <c r="A6" s="99">
        <v>3</v>
      </c>
      <c r="B6" s="100">
        <v>356</v>
      </c>
      <c r="C6" s="104">
        <v>10</v>
      </c>
      <c r="D6" s="100">
        <v>591</v>
      </c>
      <c r="E6" s="43">
        <v>2.81</v>
      </c>
      <c r="F6" s="103">
        <v>166.01</v>
      </c>
      <c r="G6" s="1"/>
      <c r="J6"/>
    </row>
    <row r="7" spans="1:10" ht="15" x14ac:dyDescent="0.25">
      <c r="A7" s="99">
        <v>4</v>
      </c>
      <c r="B7" s="100">
        <v>276</v>
      </c>
      <c r="C7" s="104">
        <v>9</v>
      </c>
      <c r="D7" s="100">
        <v>444</v>
      </c>
      <c r="E7" s="43">
        <v>3.26</v>
      </c>
      <c r="F7" s="103">
        <v>160.87</v>
      </c>
      <c r="G7" s="1"/>
      <c r="J7"/>
    </row>
    <row r="8" spans="1:10" ht="15" x14ac:dyDescent="0.25">
      <c r="A8" s="99">
        <v>5</v>
      </c>
      <c r="B8" s="100">
        <v>273</v>
      </c>
      <c r="C8" s="101">
        <v>5</v>
      </c>
      <c r="D8" s="100">
        <v>448</v>
      </c>
      <c r="E8" s="102">
        <v>1.83</v>
      </c>
      <c r="F8" s="103">
        <v>164.1</v>
      </c>
      <c r="G8" s="1"/>
      <c r="J8"/>
    </row>
    <row r="9" spans="1:10" ht="15" x14ac:dyDescent="0.25">
      <c r="A9" s="99">
        <v>6</v>
      </c>
      <c r="B9" s="100">
        <v>405</v>
      </c>
      <c r="C9" s="104">
        <v>8</v>
      </c>
      <c r="D9" s="100">
        <v>600</v>
      </c>
      <c r="E9" s="207">
        <v>1.98</v>
      </c>
      <c r="F9" s="103">
        <v>148.15</v>
      </c>
      <c r="G9" s="1"/>
      <c r="J9"/>
    </row>
    <row r="10" spans="1:10" ht="15" x14ac:dyDescent="0.25">
      <c r="A10" s="99">
        <v>7</v>
      </c>
      <c r="B10" s="210">
        <v>626</v>
      </c>
      <c r="C10" s="101">
        <v>13</v>
      </c>
      <c r="D10" s="100">
        <v>881</v>
      </c>
      <c r="E10" s="102">
        <v>2.08</v>
      </c>
      <c r="F10" s="103">
        <v>140.72999999999999</v>
      </c>
      <c r="G10" s="1"/>
      <c r="J10"/>
    </row>
    <row r="11" spans="1:10" ht="15" x14ac:dyDescent="0.25">
      <c r="A11" s="99">
        <v>8</v>
      </c>
      <c r="B11" s="210">
        <v>1653</v>
      </c>
      <c r="C11" s="104">
        <v>16</v>
      </c>
      <c r="D11" s="100">
        <v>2106</v>
      </c>
      <c r="E11" s="43">
        <v>0.97</v>
      </c>
      <c r="F11" s="103">
        <v>127.4</v>
      </c>
      <c r="G11" s="1"/>
      <c r="J11"/>
    </row>
    <row r="12" spans="1:10" ht="15" x14ac:dyDescent="0.25">
      <c r="A12" s="99">
        <v>9</v>
      </c>
      <c r="B12" s="210">
        <v>2213</v>
      </c>
      <c r="C12" s="101">
        <v>17</v>
      </c>
      <c r="D12" s="100">
        <v>2851</v>
      </c>
      <c r="E12" s="102">
        <v>0.77</v>
      </c>
      <c r="F12" s="103">
        <v>128.83000000000001</v>
      </c>
      <c r="G12" s="1"/>
      <c r="J12"/>
    </row>
    <row r="13" spans="1:10" ht="15" x14ac:dyDescent="0.25">
      <c r="A13" s="99">
        <v>10</v>
      </c>
      <c r="B13" s="210">
        <v>1965</v>
      </c>
      <c r="C13" s="101">
        <v>20</v>
      </c>
      <c r="D13" s="100">
        <v>2518</v>
      </c>
      <c r="E13" s="102">
        <v>1.02</v>
      </c>
      <c r="F13" s="103">
        <v>128.13999999999999</v>
      </c>
      <c r="G13" s="1"/>
      <c r="J13"/>
    </row>
    <row r="14" spans="1:10" ht="15" x14ac:dyDescent="0.25">
      <c r="A14" s="99">
        <v>11</v>
      </c>
      <c r="B14" s="210">
        <v>1926</v>
      </c>
      <c r="C14" s="101">
        <v>28</v>
      </c>
      <c r="D14" s="100">
        <v>2444</v>
      </c>
      <c r="E14" s="102">
        <v>1.45</v>
      </c>
      <c r="F14" s="103">
        <v>126.9</v>
      </c>
      <c r="G14" s="1"/>
      <c r="J14"/>
    </row>
    <row r="15" spans="1:10" ht="15" x14ac:dyDescent="0.25">
      <c r="A15" s="99">
        <v>12</v>
      </c>
      <c r="B15" s="210">
        <v>1921</v>
      </c>
      <c r="C15" s="104">
        <v>25</v>
      </c>
      <c r="D15" s="100">
        <v>2529</v>
      </c>
      <c r="E15" s="207">
        <v>1.3</v>
      </c>
      <c r="F15" s="103">
        <v>131.65</v>
      </c>
      <c r="G15" s="1"/>
      <c r="J15"/>
    </row>
    <row r="16" spans="1:10" ht="15" x14ac:dyDescent="0.25">
      <c r="A16" s="99">
        <v>13</v>
      </c>
      <c r="B16" s="210">
        <v>1898</v>
      </c>
      <c r="C16" s="101">
        <v>17</v>
      </c>
      <c r="D16" s="100">
        <v>2539</v>
      </c>
      <c r="E16" s="102">
        <v>0.9</v>
      </c>
      <c r="F16" s="103">
        <v>133.77000000000001</v>
      </c>
      <c r="G16" s="1"/>
      <c r="J16"/>
    </row>
    <row r="17" spans="1:10" ht="15" x14ac:dyDescent="0.25">
      <c r="A17" s="99">
        <v>14</v>
      </c>
      <c r="B17" s="210">
        <v>1841</v>
      </c>
      <c r="C17" s="101">
        <v>7</v>
      </c>
      <c r="D17" s="100">
        <v>2466</v>
      </c>
      <c r="E17" s="102">
        <v>0.38</v>
      </c>
      <c r="F17" s="103">
        <v>133.94999999999999</v>
      </c>
      <c r="G17" s="1"/>
      <c r="J17"/>
    </row>
    <row r="18" spans="1:10" ht="15" x14ac:dyDescent="0.25">
      <c r="A18" s="99">
        <v>15</v>
      </c>
      <c r="B18" s="210">
        <v>1996</v>
      </c>
      <c r="C18" s="101">
        <v>27</v>
      </c>
      <c r="D18" s="100">
        <v>2740</v>
      </c>
      <c r="E18" s="102">
        <v>1.35</v>
      </c>
      <c r="F18" s="103">
        <v>137.27000000000001</v>
      </c>
      <c r="G18" s="1"/>
      <c r="J18"/>
    </row>
    <row r="19" spans="1:10" ht="15" x14ac:dyDescent="0.25">
      <c r="A19" s="99">
        <v>16</v>
      </c>
      <c r="B19" s="210">
        <v>2030</v>
      </c>
      <c r="C19" s="101">
        <v>28</v>
      </c>
      <c r="D19" s="100">
        <v>2810</v>
      </c>
      <c r="E19" s="102">
        <v>1.38</v>
      </c>
      <c r="F19" s="103">
        <v>138.41999999999999</v>
      </c>
      <c r="G19" s="1"/>
      <c r="J19"/>
    </row>
    <row r="20" spans="1:10" ht="15" x14ac:dyDescent="0.25">
      <c r="A20" s="99">
        <v>17</v>
      </c>
      <c r="B20" s="210">
        <v>2175</v>
      </c>
      <c r="C20" s="101">
        <v>17</v>
      </c>
      <c r="D20" s="100">
        <v>3034</v>
      </c>
      <c r="E20" s="102">
        <v>0.78</v>
      </c>
      <c r="F20" s="103">
        <v>139.49</v>
      </c>
      <c r="G20" s="1"/>
      <c r="J20"/>
    </row>
    <row r="21" spans="1:10" ht="15" x14ac:dyDescent="0.25">
      <c r="A21" s="99">
        <v>18</v>
      </c>
      <c r="B21" s="210">
        <v>2696</v>
      </c>
      <c r="C21" s="101">
        <v>36</v>
      </c>
      <c r="D21" s="100">
        <v>3690</v>
      </c>
      <c r="E21" s="102">
        <v>1.34</v>
      </c>
      <c r="F21" s="103">
        <v>136.87</v>
      </c>
      <c r="G21" s="1"/>
      <c r="J21"/>
    </row>
    <row r="22" spans="1:10" ht="15" x14ac:dyDescent="0.25">
      <c r="A22" s="99">
        <v>19</v>
      </c>
      <c r="B22" s="210">
        <v>2482</v>
      </c>
      <c r="C22" s="104">
        <v>25</v>
      </c>
      <c r="D22" s="100">
        <v>3535</v>
      </c>
      <c r="E22" s="207">
        <v>1.01</v>
      </c>
      <c r="F22" s="103">
        <v>142.43</v>
      </c>
      <c r="G22" s="1"/>
      <c r="J22"/>
    </row>
    <row r="23" spans="1:10" ht="15" x14ac:dyDescent="0.25">
      <c r="A23" s="99">
        <v>20</v>
      </c>
      <c r="B23" s="210">
        <v>1665</v>
      </c>
      <c r="C23" s="104">
        <v>26</v>
      </c>
      <c r="D23" s="100">
        <v>2364</v>
      </c>
      <c r="E23" s="43">
        <v>1.56</v>
      </c>
      <c r="F23" s="103">
        <v>141.97999999999999</v>
      </c>
      <c r="G23" s="1"/>
      <c r="J23"/>
    </row>
    <row r="24" spans="1:10" ht="15" x14ac:dyDescent="0.25">
      <c r="A24" s="99">
        <v>21</v>
      </c>
      <c r="B24" s="100">
        <v>1101</v>
      </c>
      <c r="C24" s="104">
        <v>20</v>
      </c>
      <c r="D24" s="100">
        <v>1610</v>
      </c>
      <c r="E24" s="43">
        <v>1.82</v>
      </c>
      <c r="F24" s="103">
        <v>146.22999999999999</v>
      </c>
      <c r="G24" s="1"/>
      <c r="J24"/>
    </row>
    <row r="25" spans="1:10" ht="15" x14ac:dyDescent="0.25">
      <c r="A25" s="105">
        <v>22</v>
      </c>
      <c r="B25" s="106">
        <v>785</v>
      </c>
      <c r="C25" s="107">
        <v>13</v>
      </c>
      <c r="D25" s="108">
        <v>1163</v>
      </c>
      <c r="E25" s="27">
        <v>1.66</v>
      </c>
      <c r="F25" s="109">
        <v>148.15</v>
      </c>
      <c r="G25" s="1"/>
      <c r="J25"/>
    </row>
    <row r="26" spans="1:10" ht="15" x14ac:dyDescent="0.25">
      <c r="A26" s="105">
        <v>23</v>
      </c>
      <c r="B26" s="106">
        <v>646</v>
      </c>
      <c r="C26" s="104">
        <v>22</v>
      </c>
      <c r="D26" s="108">
        <v>986</v>
      </c>
      <c r="E26" s="43">
        <v>3.41</v>
      </c>
      <c r="F26" s="109">
        <v>152.63</v>
      </c>
      <c r="G26" s="1"/>
      <c r="J26"/>
    </row>
    <row r="27" spans="1:10" ht="15" x14ac:dyDescent="0.25">
      <c r="A27" s="105">
        <v>24</v>
      </c>
      <c r="B27" s="106">
        <v>615</v>
      </c>
      <c r="C27" s="104">
        <v>12</v>
      </c>
      <c r="D27" s="108">
        <v>1024</v>
      </c>
      <c r="E27" s="43">
        <v>1.95</v>
      </c>
      <c r="F27" s="109">
        <v>166.5</v>
      </c>
      <c r="G27" s="1"/>
      <c r="J27"/>
    </row>
    <row r="28" spans="1:10" ht="15" x14ac:dyDescent="0.25">
      <c r="A28" s="105" t="s">
        <v>248</v>
      </c>
      <c r="B28" s="106">
        <v>5</v>
      </c>
      <c r="C28" s="104">
        <v>0</v>
      </c>
      <c r="D28" s="108">
        <v>5</v>
      </c>
      <c r="E28" s="43">
        <v>0</v>
      </c>
      <c r="F28" s="109">
        <v>100</v>
      </c>
      <c r="G28" s="1"/>
      <c r="J28"/>
    </row>
    <row r="29" spans="1:10" ht="15" x14ac:dyDescent="0.25">
      <c r="A29" s="28" t="s">
        <v>13</v>
      </c>
      <c r="B29" s="28">
        <v>32552</v>
      </c>
      <c r="C29" s="28">
        <v>423</v>
      </c>
      <c r="D29" s="28">
        <v>44996</v>
      </c>
      <c r="E29" s="28">
        <v>1.3</v>
      </c>
      <c r="F29" s="28">
        <v>138.22999999999999</v>
      </c>
      <c r="G29" s="1"/>
      <c r="J29"/>
    </row>
    <row r="30" spans="1:10" ht="16.5" customHeight="1" x14ac:dyDescent="0.2">
      <c r="A30" s="303" t="s">
        <v>320</v>
      </c>
      <c r="B30" s="303"/>
      <c r="C30" s="303"/>
      <c r="D30" s="303"/>
      <c r="E30" s="303"/>
      <c r="F30" s="303"/>
      <c r="G30" s="303"/>
    </row>
    <row r="31" spans="1:10" ht="11.25" customHeight="1" x14ac:dyDescent="0.2">
      <c r="A31" s="303" t="s">
        <v>321</v>
      </c>
      <c r="B31" s="303"/>
      <c r="C31" s="303"/>
      <c r="D31" s="303"/>
      <c r="E31" s="303"/>
      <c r="F31" s="303"/>
      <c r="G31" s="303"/>
    </row>
    <row r="32" spans="1:10" x14ac:dyDescent="0.2">
      <c r="A32" s="2"/>
      <c r="C32" s="2"/>
      <c r="D32" s="2"/>
      <c r="E32" s="2"/>
      <c r="F32" s="302"/>
      <c r="G32" s="302"/>
    </row>
  </sheetData>
  <mergeCells count="1">
    <mergeCell ref="A2:G2"/>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T23"/>
  <sheetViews>
    <sheetView zoomScaleNormal="100" workbookViewId="0">
      <selection activeCell="B36" sqref="B36"/>
    </sheetView>
  </sheetViews>
  <sheetFormatPr defaultColWidth="9.140625" defaultRowHeight="11.25" x14ac:dyDescent="0.2"/>
  <cols>
    <col min="1" max="1" width="11.42578125" style="1" customWidth="1"/>
    <col min="2" max="2" width="6.140625" style="1" customWidth="1"/>
    <col min="3" max="3" width="4.7109375" style="1" customWidth="1"/>
    <col min="4" max="4" width="7.5703125" style="4" customWidth="1"/>
    <col min="5" max="5" width="8.42578125" style="1" customWidth="1"/>
    <col min="6" max="6" width="6.85546875" style="1" customWidth="1"/>
    <col min="7" max="7" width="4.85546875" style="1" customWidth="1"/>
    <col min="8" max="8" width="7.140625" style="3" customWidth="1"/>
    <col min="9" max="9" width="8.140625" style="1" customWidth="1"/>
    <col min="10" max="10" width="6.42578125" style="1" customWidth="1"/>
    <col min="11" max="11" width="4.5703125" style="1" customWidth="1"/>
    <col min="12" max="12" width="7.42578125" style="3" customWidth="1"/>
    <col min="13" max="13" width="8" style="1" customWidth="1"/>
    <col min="14" max="14" width="6" style="1" customWidth="1"/>
    <col min="15" max="15" width="4.5703125" style="1" customWidth="1"/>
    <col min="16" max="16" width="7.5703125" style="3" customWidth="1"/>
    <col min="17" max="17" width="8.5703125" style="1" customWidth="1"/>
    <col min="18" max="19" width="9.140625" style="1"/>
    <col min="20" max="20" width="9.140625" style="3"/>
    <col min="21" max="16384" width="9.140625" style="1"/>
  </cols>
  <sheetData>
    <row r="2" spans="1:17" ht="12.75" x14ac:dyDescent="0.2">
      <c r="A2" s="37" t="s">
        <v>249</v>
      </c>
      <c r="D2" s="1"/>
      <c r="E2" s="3"/>
      <c r="H2" s="1"/>
      <c r="I2" s="3"/>
      <c r="L2" s="1"/>
      <c r="M2" s="3"/>
      <c r="P2" s="1"/>
      <c r="Q2" s="3"/>
    </row>
    <row r="3" spans="1:17" ht="12.75" x14ac:dyDescent="0.2">
      <c r="A3" s="348" t="s">
        <v>326</v>
      </c>
      <c r="B3" s="349"/>
      <c r="C3" s="349"/>
      <c r="D3" s="349"/>
      <c r="E3" s="349"/>
      <c r="F3" s="349"/>
      <c r="G3" s="349"/>
      <c r="H3" s="1"/>
      <c r="I3" s="3"/>
      <c r="L3" s="1"/>
      <c r="M3" s="3"/>
      <c r="P3" s="1"/>
      <c r="Q3" s="3"/>
    </row>
    <row r="4" spans="1:17" ht="13.5" x14ac:dyDescent="0.2">
      <c r="A4" s="343" t="s">
        <v>4</v>
      </c>
      <c r="B4" s="359" t="s">
        <v>37</v>
      </c>
      <c r="C4" s="359"/>
      <c r="D4" s="359"/>
      <c r="E4" s="359"/>
      <c r="F4" s="359"/>
      <c r="G4" s="359"/>
      <c r="H4" s="359"/>
      <c r="I4" s="359"/>
      <c r="J4" s="359"/>
      <c r="K4" s="359"/>
      <c r="L4" s="359"/>
      <c r="M4" s="359"/>
      <c r="N4" s="359"/>
      <c r="O4" s="359"/>
      <c r="P4" s="359"/>
      <c r="Q4" s="359"/>
    </row>
    <row r="5" spans="1:17" ht="13.5" x14ac:dyDescent="0.2">
      <c r="A5" s="358"/>
      <c r="B5" s="360" t="s">
        <v>49</v>
      </c>
      <c r="C5" s="360"/>
      <c r="D5" s="360"/>
      <c r="E5" s="360"/>
      <c r="F5" s="359" t="s">
        <v>50</v>
      </c>
      <c r="G5" s="359"/>
      <c r="H5" s="359"/>
      <c r="I5" s="359"/>
      <c r="J5" s="360" t="s">
        <v>51</v>
      </c>
      <c r="K5" s="360"/>
      <c r="L5" s="360"/>
      <c r="M5" s="360"/>
      <c r="N5" s="359" t="s">
        <v>13</v>
      </c>
      <c r="O5" s="359"/>
      <c r="P5" s="359"/>
      <c r="Q5" s="359"/>
    </row>
    <row r="6" spans="1:17" ht="27" x14ac:dyDescent="0.25">
      <c r="A6" s="344"/>
      <c r="B6" s="214" t="s">
        <v>0</v>
      </c>
      <c r="C6" s="214" t="s">
        <v>1</v>
      </c>
      <c r="D6" s="214" t="s">
        <v>2</v>
      </c>
      <c r="E6" s="112" t="s">
        <v>46</v>
      </c>
      <c r="F6" s="214" t="s">
        <v>0</v>
      </c>
      <c r="G6" s="214" t="s">
        <v>1</v>
      </c>
      <c r="H6" s="214" t="s">
        <v>2</v>
      </c>
      <c r="I6" s="112" t="s">
        <v>46</v>
      </c>
      <c r="J6" s="214" t="s">
        <v>0</v>
      </c>
      <c r="K6" s="214" t="s">
        <v>1</v>
      </c>
      <c r="L6" s="214" t="s">
        <v>2</v>
      </c>
      <c r="M6" s="112" t="s">
        <v>46</v>
      </c>
      <c r="N6" s="214" t="s">
        <v>0</v>
      </c>
      <c r="O6" s="214" t="s">
        <v>1</v>
      </c>
      <c r="P6" s="214" t="s">
        <v>2</v>
      </c>
      <c r="Q6" s="112" t="s">
        <v>46</v>
      </c>
    </row>
    <row r="7" spans="1:17" ht="13.5" x14ac:dyDescent="0.2">
      <c r="A7" s="113" t="s">
        <v>209</v>
      </c>
      <c r="B7" s="114">
        <v>66</v>
      </c>
      <c r="C7" s="115">
        <v>4</v>
      </c>
      <c r="D7" s="114">
        <v>116</v>
      </c>
      <c r="E7" s="45">
        <v>6.06</v>
      </c>
      <c r="F7" s="114">
        <v>63</v>
      </c>
      <c r="G7" s="115">
        <v>1</v>
      </c>
      <c r="H7" s="114">
        <v>123</v>
      </c>
      <c r="I7" s="45">
        <v>1.59</v>
      </c>
      <c r="J7" s="114">
        <v>162</v>
      </c>
      <c r="K7" s="116">
        <v>4</v>
      </c>
      <c r="L7" s="114">
        <v>241</v>
      </c>
      <c r="M7" s="117">
        <v>2.4700000000000002</v>
      </c>
      <c r="N7" s="114">
        <v>291</v>
      </c>
      <c r="O7" s="116">
        <v>9</v>
      </c>
      <c r="P7" s="114">
        <v>480</v>
      </c>
      <c r="Q7" s="117">
        <v>3.09</v>
      </c>
    </row>
    <row r="8" spans="1:17" ht="13.5" x14ac:dyDescent="0.2">
      <c r="A8" s="113" t="s">
        <v>210</v>
      </c>
      <c r="B8" s="114">
        <v>35</v>
      </c>
      <c r="C8" s="115">
        <v>4</v>
      </c>
      <c r="D8" s="114">
        <v>48</v>
      </c>
      <c r="E8" s="45">
        <v>11.43</v>
      </c>
      <c r="F8" s="114">
        <v>46</v>
      </c>
      <c r="G8" s="115" t="s">
        <v>8</v>
      </c>
      <c r="H8" s="114">
        <v>81</v>
      </c>
      <c r="I8" s="45" t="s">
        <v>8</v>
      </c>
      <c r="J8" s="114">
        <v>115</v>
      </c>
      <c r="K8" s="116">
        <v>2</v>
      </c>
      <c r="L8" s="114">
        <v>188</v>
      </c>
      <c r="M8" s="117">
        <v>1.74</v>
      </c>
      <c r="N8" s="114">
        <v>196</v>
      </c>
      <c r="O8" s="116">
        <v>6</v>
      </c>
      <c r="P8" s="114">
        <v>317</v>
      </c>
      <c r="Q8" s="117">
        <v>3.06</v>
      </c>
    </row>
    <row r="9" spans="1:17" ht="13.5" x14ac:dyDescent="0.2">
      <c r="A9" s="113" t="s">
        <v>211</v>
      </c>
      <c r="B9" s="114">
        <v>9</v>
      </c>
      <c r="C9" s="115" t="s">
        <v>8</v>
      </c>
      <c r="D9" s="114">
        <v>9</v>
      </c>
      <c r="E9" s="45" t="s">
        <v>8</v>
      </c>
      <c r="F9" s="114">
        <v>15</v>
      </c>
      <c r="G9" s="115" t="s">
        <v>8</v>
      </c>
      <c r="H9" s="114">
        <v>31</v>
      </c>
      <c r="I9" s="45" t="s">
        <v>8</v>
      </c>
      <c r="J9" s="114">
        <v>21</v>
      </c>
      <c r="K9" s="116">
        <v>2</v>
      </c>
      <c r="L9" s="114">
        <v>31</v>
      </c>
      <c r="M9" s="117">
        <v>9.52</v>
      </c>
      <c r="N9" s="114">
        <v>45</v>
      </c>
      <c r="O9" s="116">
        <v>2</v>
      </c>
      <c r="P9" s="114">
        <v>71</v>
      </c>
      <c r="Q9" s="117">
        <v>4.4400000000000004</v>
      </c>
    </row>
    <row r="10" spans="1:17" ht="13.5" x14ac:dyDescent="0.2">
      <c r="A10" s="113" t="s">
        <v>212</v>
      </c>
      <c r="B10" s="114">
        <v>436</v>
      </c>
      <c r="C10" s="115">
        <v>4</v>
      </c>
      <c r="D10" s="114">
        <v>684</v>
      </c>
      <c r="E10" s="45">
        <v>0.92</v>
      </c>
      <c r="F10" s="114">
        <v>428</v>
      </c>
      <c r="G10" s="115">
        <v>6</v>
      </c>
      <c r="H10" s="114">
        <v>755</v>
      </c>
      <c r="I10" s="45">
        <v>1.4</v>
      </c>
      <c r="J10" s="114">
        <v>1226</v>
      </c>
      <c r="K10" s="116">
        <v>18</v>
      </c>
      <c r="L10" s="114">
        <v>1818</v>
      </c>
      <c r="M10" s="117">
        <v>1.47</v>
      </c>
      <c r="N10" s="114">
        <v>2090</v>
      </c>
      <c r="O10" s="116">
        <v>28</v>
      </c>
      <c r="P10" s="114">
        <v>3257</v>
      </c>
      <c r="Q10" s="117">
        <v>1.34</v>
      </c>
    </row>
    <row r="11" spans="1:17" ht="13.5" x14ac:dyDescent="0.2">
      <c r="A11" s="113" t="s">
        <v>213</v>
      </c>
      <c r="B11" s="114">
        <v>88</v>
      </c>
      <c r="C11" s="115">
        <v>2</v>
      </c>
      <c r="D11" s="114">
        <v>146</v>
      </c>
      <c r="E11" s="45">
        <v>2.27</v>
      </c>
      <c r="F11" s="114">
        <v>82</v>
      </c>
      <c r="G11" s="115">
        <v>4</v>
      </c>
      <c r="H11" s="114">
        <v>150</v>
      </c>
      <c r="I11" s="45">
        <v>4.88</v>
      </c>
      <c r="J11" s="114">
        <v>214</v>
      </c>
      <c r="K11" s="116">
        <v>5</v>
      </c>
      <c r="L11" s="114">
        <v>304</v>
      </c>
      <c r="M11" s="117">
        <v>2.34</v>
      </c>
      <c r="N11" s="114">
        <v>384</v>
      </c>
      <c r="O11" s="116">
        <v>11</v>
      </c>
      <c r="P11" s="114">
        <v>600</v>
      </c>
      <c r="Q11" s="117">
        <v>2.86</v>
      </c>
    </row>
    <row r="12" spans="1:17" ht="13.5" x14ac:dyDescent="0.2">
      <c r="A12" s="113" t="s">
        <v>214</v>
      </c>
      <c r="B12" s="114">
        <v>76</v>
      </c>
      <c r="C12" s="115">
        <v>3</v>
      </c>
      <c r="D12" s="114">
        <v>123</v>
      </c>
      <c r="E12" s="45">
        <v>3.95</v>
      </c>
      <c r="F12" s="114">
        <v>117</v>
      </c>
      <c r="G12" s="115">
        <v>3</v>
      </c>
      <c r="H12" s="114">
        <v>197</v>
      </c>
      <c r="I12" s="45">
        <v>2.56</v>
      </c>
      <c r="J12" s="114">
        <v>244</v>
      </c>
      <c r="K12" s="116">
        <v>7</v>
      </c>
      <c r="L12" s="114">
        <v>369</v>
      </c>
      <c r="M12" s="117">
        <v>2.87</v>
      </c>
      <c r="N12" s="114">
        <v>437</v>
      </c>
      <c r="O12" s="116">
        <v>13</v>
      </c>
      <c r="P12" s="114">
        <v>689</v>
      </c>
      <c r="Q12" s="117">
        <v>2.97</v>
      </c>
    </row>
    <row r="13" spans="1:17" ht="13.5" x14ac:dyDescent="0.2">
      <c r="A13" s="113" t="s">
        <v>215</v>
      </c>
      <c r="B13" s="114">
        <v>32</v>
      </c>
      <c r="C13" s="115">
        <v>1</v>
      </c>
      <c r="D13" s="114">
        <v>65</v>
      </c>
      <c r="E13" s="45">
        <v>3.13</v>
      </c>
      <c r="F13" s="114">
        <v>45</v>
      </c>
      <c r="G13" s="115">
        <v>1</v>
      </c>
      <c r="H13" s="114">
        <v>103</v>
      </c>
      <c r="I13" s="45">
        <v>2.2200000000000002</v>
      </c>
      <c r="J13" s="114">
        <v>129</v>
      </c>
      <c r="K13" s="116">
        <v>5</v>
      </c>
      <c r="L13" s="114">
        <v>174</v>
      </c>
      <c r="M13" s="117">
        <v>3.88</v>
      </c>
      <c r="N13" s="114">
        <v>206</v>
      </c>
      <c r="O13" s="116">
        <v>7</v>
      </c>
      <c r="P13" s="114">
        <v>342</v>
      </c>
      <c r="Q13" s="117">
        <v>3.4</v>
      </c>
    </row>
    <row r="14" spans="1:17" ht="13.5" x14ac:dyDescent="0.2">
      <c r="A14" s="113" t="s">
        <v>216</v>
      </c>
      <c r="B14" s="114">
        <v>21</v>
      </c>
      <c r="C14" s="115">
        <v>3</v>
      </c>
      <c r="D14" s="114">
        <v>25</v>
      </c>
      <c r="E14" s="45">
        <v>14.29</v>
      </c>
      <c r="F14" s="114">
        <v>28</v>
      </c>
      <c r="G14" s="115">
        <v>1</v>
      </c>
      <c r="H14" s="114">
        <v>54</v>
      </c>
      <c r="I14" s="45">
        <v>3.57</v>
      </c>
      <c r="J14" s="114">
        <v>71</v>
      </c>
      <c r="K14" s="116">
        <v>3</v>
      </c>
      <c r="L14" s="114">
        <v>96</v>
      </c>
      <c r="M14" s="117">
        <v>4.2300000000000004</v>
      </c>
      <c r="N14" s="114">
        <v>120</v>
      </c>
      <c r="O14" s="116">
        <v>7</v>
      </c>
      <c r="P14" s="114">
        <v>175</v>
      </c>
      <c r="Q14" s="117">
        <v>5.83</v>
      </c>
    </row>
    <row r="15" spans="1:17" ht="13.5" x14ac:dyDescent="0.2">
      <c r="A15" s="113" t="s">
        <v>217</v>
      </c>
      <c r="B15" s="114">
        <v>27</v>
      </c>
      <c r="C15" s="115">
        <v>1</v>
      </c>
      <c r="D15" s="114">
        <v>37</v>
      </c>
      <c r="E15" s="45">
        <v>3.7</v>
      </c>
      <c r="F15" s="114">
        <v>39</v>
      </c>
      <c r="G15" s="115">
        <v>3</v>
      </c>
      <c r="H15" s="114">
        <v>60</v>
      </c>
      <c r="I15" s="45">
        <v>7.69</v>
      </c>
      <c r="J15" s="114">
        <v>74</v>
      </c>
      <c r="K15" s="116">
        <v>6</v>
      </c>
      <c r="L15" s="114">
        <v>115</v>
      </c>
      <c r="M15" s="117">
        <v>8.11</v>
      </c>
      <c r="N15" s="114">
        <v>140</v>
      </c>
      <c r="O15" s="116">
        <v>10</v>
      </c>
      <c r="P15" s="114">
        <v>212</v>
      </c>
      <c r="Q15" s="117">
        <v>7.14</v>
      </c>
    </row>
    <row r="16" spans="1:17" ht="13.5" x14ac:dyDescent="0.2">
      <c r="A16" s="113" t="s">
        <v>218</v>
      </c>
      <c r="B16" s="114">
        <v>19</v>
      </c>
      <c r="C16" s="115" t="s">
        <v>8</v>
      </c>
      <c r="D16" s="114">
        <v>25</v>
      </c>
      <c r="E16" s="45" t="s">
        <v>8</v>
      </c>
      <c r="F16" s="114">
        <v>22</v>
      </c>
      <c r="G16" s="115" t="s">
        <v>8</v>
      </c>
      <c r="H16" s="114">
        <v>41</v>
      </c>
      <c r="I16" s="45" t="s">
        <v>8</v>
      </c>
      <c r="J16" s="114">
        <v>58</v>
      </c>
      <c r="K16" s="116">
        <v>3</v>
      </c>
      <c r="L16" s="114">
        <v>70</v>
      </c>
      <c r="M16" s="117">
        <v>5.17</v>
      </c>
      <c r="N16" s="114">
        <v>99</v>
      </c>
      <c r="O16" s="116">
        <v>3</v>
      </c>
      <c r="P16" s="114">
        <v>136</v>
      </c>
      <c r="Q16" s="117">
        <v>3.03</v>
      </c>
    </row>
    <row r="17" spans="1:17" ht="13.5" x14ac:dyDescent="0.2">
      <c r="A17" s="113" t="s">
        <v>219</v>
      </c>
      <c r="B17" s="114">
        <v>14</v>
      </c>
      <c r="C17" s="115" t="s">
        <v>8</v>
      </c>
      <c r="D17" s="114">
        <v>22</v>
      </c>
      <c r="E17" s="45" t="s">
        <v>8</v>
      </c>
      <c r="F17" s="114">
        <v>15</v>
      </c>
      <c r="G17" s="115" t="s">
        <v>8</v>
      </c>
      <c r="H17" s="114">
        <v>31</v>
      </c>
      <c r="I17" s="45" t="s">
        <v>8</v>
      </c>
      <c r="J17" s="114">
        <v>33</v>
      </c>
      <c r="K17" s="116">
        <v>1</v>
      </c>
      <c r="L17" s="114">
        <v>54</v>
      </c>
      <c r="M17" s="117">
        <v>3.03</v>
      </c>
      <c r="N17" s="114">
        <v>62</v>
      </c>
      <c r="O17" s="116">
        <v>1</v>
      </c>
      <c r="P17" s="114">
        <v>107</v>
      </c>
      <c r="Q17" s="117">
        <v>1.61</v>
      </c>
    </row>
    <row r="18" spans="1:17" ht="13.5" x14ac:dyDescent="0.2">
      <c r="A18" s="113" t="s">
        <v>220</v>
      </c>
      <c r="B18" s="114">
        <v>64</v>
      </c>
      <c r="C18" s="115">
        <v>3</v>
      </c>
      <c r="D18" s="114">
        <v>120</v>
      </c>
      <c r="E18" s="115">
        <v>4.6900000000000004</v>
      </c>
      <c r="F18" s="114">
        <v>60</v>
      </c>
      <c r="G18" s="115">
        <v>1</v>
      </c>
      <c r="H18" s="114">
        <v>101</v>
      </c>
      <c r="I18" s="45">
        <v>1.67</v>
      </c>
      <c r="J18" s="114">
        <v>165</v>
      </c>
      <c r="K18" s="115" t="s">
        <v>8</v>
      </c>
      <c r="L18" s="114">
        <v>267</v>
      </c>
      <c r="M18" s="45" t="s">
        <v>8</v>
      </c>
      <c r="N18" s="114">
        <v>289</v>
      </c>
      <c r="O18" s="115">
        <v>4</v>
      </c>
      <c r="P18" s="114">
        <v>488</v>
      </c>
      <c r="Q18" s="45">
        <v>1.38</v>
      </c>
    </row>
    <row r="19" spans="1:17" ht="13.5" x14ac:dyDescent="0.2">
      <c r="A19" s="110" t="s">
        <v>13</v>
      </c>
      <c r="B19" s="111">
        <v>887</v>
      </c>
      <c r="C19" s="111">
        <v>25</v>
      </c>
      <c r="D19" s="111">
        <v>1420</v>
      </c>
      <c r="E19" s="240">
        <v>2.82</v>
      </c>
      <c r="F19" s="111">
        <v>960</v>
      </c>
      <c r="G19" s="111">
        <v>20</v>
      </c>
      <c r="H19" s="111">
        <v>1727</v>
      </c>
      <c r="I19" s="240">
        <v>2.08</v>
      </c>
      <c r="J19" s="111">
        <v>2512</v>
      </c>
      <c r="K19" s="111">
        <v>56</v>
      </c>
      <c r="L19" s="111">
        <v>3727</v>
      </c>
      <c r="M19" s="241">
        <v>2.23</v>
      </c>
      <c r="N19" s="111">
        <v>4359</v>
      </c>
      <c r="O19" s="118">
        <v>101</v>
      </c>
      <c r="P19" s="111">
        <v>6874</v>
      </c>
      <c r="Q19" s="119">
        <v>2.3199999999999998</v>
      </c>
    </row>
    <row r="20" spans="1:17" ht="12.75" x14ac:dyDescent="0.25">
      <c r="A20" s="18" t="s">
        <v>131</v>
      </c>
      <c r="B20" s="18"/>
      <c r="C20" s="17"/>
      <c r="D20" s="17"/>
      <c r="E20" s="17"/>
      <c r="F20" s="17"/>
      <c r="G20" s="15"/>
      <c r="H20" s="16"/>
      <c r="I20" s="4"/>
    </row>
    <row r="21" spans="1:17" x14ac:dyDescent="0.2">
      <c r="A21" s="18" t="s">
        <v>325</v>
      </c>
      <c r="B21" s="9"/>
      <c r="C21" s="9"/>
      <c r="D21" s="9"/>
      <c r="E21" s="9"/>
      <c r="F21" s="9"/>
      <c r="G21" s="14"/>
      <c r="H21" s="13"/>
      <c r="I21" s="4"/>
    </row>
    <row r="23" spans="1:17" x14ac:dyDescent="0.2">
      <c r="A23" s="18"/>
      <c r="B23" s="9"/>
      <c r="C23" s="9"/>
      <c r="D23" s="9"/>
      <c r="E23" s="9"/>
      <c r="F23" s="9"/>
      <c r="G23" s="14"/>
      <c r="H23" s="13"/>
      <c r="I23" s="4"/>
    </row>
  </sheetData>
  <mergeCells count="7">
    <mergeCell ref="A3:G3"/>
    <mergeCell ref="A4:A6"/>
    <mergeCell ref="B4:Q4"/>
    <mergeCell ref="B5:E5"/>
    <mergeCell ref="F5:I5"/>
    <mergeCell ref="J5:M5"/>
    <mergeCell ref="N5:Q5"/>
  </mergeCells>
  <pageMargins left="0.11811023622047245" right="0.11811023622047245"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Q21"/>
  <sheetViews>
    <sheetView zoomScaleNormal="100" workbookViewId="0">
      <selection activeCell="C29" sqref="C29"/>
    </sheetView>
  </sheetViews>
  <sheetFormatPr defaultColWidth="9.140625" defaultRowHeight="15" customHeight="1" x14ac:dyDescent="0.2"/>
  <cols>
    <col min="1" max="1" width="12.85546875" style="4" customWidth="1"/>
    <col min="2" max="4" width="9.140625" style="1"/>
    <col min="5" max="5" width="9.140625" style="3"/>
    <col min="6" max="8" width="9.140625" style="1"/>
    <col min="9" max="9" width="9.140625" style="3"/>
    <col min="10" max="12" width="9.140625" style="1"/>
    <col min="13" max="13" width="9.140625" style="3"/>
    <col min="14" max="16" width="9.140625" style="1"/>
    <col min="17" max="17" width="9.140625" style="3"/>
    <col min="18" max="16384" width="9.140625" style="1"/>
  </cols>
  <sheetData>
    <row r="2" spans="1:17" ht="15" customHeight="1" x14ac:dyDescent="0.2">
      <c r="A2" s="37" t="s">
        <v>251</v>
      </c>
    </row>
    <row r="3" spans="1:17" ht="15" customHeight="1" x14ac:dyDescent="0.2">
      <c r="A3" s="38" t="s">
        <v>326</v>
      </c>
      <c r="B3" s="39"/>
      <c r="C3" s="39"/>
      <c r="D3" s="39"/>
      <c r="E3" s="243"/>
      <c r="F3" s="39"/>
      <c r="G3" s="39"/>
      <c r="H3" s="39"/>
      <c r="I3" s="243"/>
      <c r="J3" s="39"/>
      <c r="K3" s="39"/>
      <c r="L3" s="39"/>
      <c r="M3" s="243"/>
      <c r="N3" s="39"/>
      <c r="O3" s="39"/>
      <c r="P3" s="39"/>
      <c r="Q3" s="243"/>
    </row>
    <row r="4" spans="1:17" ht="15" customHeight="1" x14ac:dyDescent="0.2">
      <c r="A4" s="361" t="s">
        <v>252</v>
      </c>
      <c r="B4" s="362" t="s">
        <v>37</v>
      </c>
      <c r="C4" s="362"/>
      <c r="D4" s="362"/>
      <c r="E4" s="362"/>
      <c r="F4" s="362"/>
      <c r="G4" s="362"/>
      <c r="H4" s="362"/>
      <c r="I4" s="362"/>
      <c r="J4" s="362"/>
      <c r="K4" s="362"/>
      <c r="L4" s="362"/>
      <c r="M4" s="362"/>
      <c r="N4" s="362"/>
      <c r="O4" s="362"/>
      <c r="P4" s="362"/>
      <c r="Q4" s="362"/>
    </row>
    <row r="5" spans="1:17" ht="15" customHeight="1" x14ac:dyDescent="0.2">
      <c r="A5" s="361"/>
      <c r="B5" s="360" t="s">
        <v>49</v>
      </c>
      <c r="C5" s="360"/>
      <c r="D5" s="360"/>
      <c r="E5" s="360"/>
      <c r="F5" s="362" t="s">
        <v>50</v>
      </c>
      <c r="G5" s="362"/>
      <c r="H5" s="362"/>
      <c r="I5" s="362"/>
      <c r="J5" s="360" t="s">
        <v>51</v>
      </c>
      <c r="K5" s="360"/>
      <c r="L5" s="360"/>
      <c r="M5" s="360"/>
      <c r="N5" s="362" t="s">
        <v>13</v>
      </c>
      <c r="O5" s="362"/>
      <c r="P5" s="362"/>
      <c r="Q5" s="362"/>
    </row>
    <row r="6" spans="1:17" ht="15" customHeight="1" x14ac:dyDescent="0.25">
      <c r="A6" s="361"/>
      <c r="B6" s="23" t="s">
        <v>0</v>
      </c>
      <c r="C6" s="23" t="s">
        <v>1</v>
      </c>
      <c r="D6" s="23" t="s">
        <v>2</v>
      </c>
      <c r="E6" s="120" t="s">
        <v>46</v>
      </c>
      <c r="F6" s="23" t="s">
        <v>0</v>
      </c>
      <c r="G6" s="23" t="s">
        <v>1</v>
      </c>
      <c r="H6" s="23" t="s">
        <v>2</v>
      </c>
      <c r="I6" s="120" t="s">
        <v>46</v>
      </c>
      <c r="J6" s="23" t="s">
        <v>0</v>
      </c>
      <c r="K6" s="23" t="s">
        <v>1</v>
      </c>
      <c r="L6" s="23" t="s">
        <v>2</v>
      </c>
      <c r="M6" s="120" t="s">
        <v>46</v>
      </c>
      <c r="N6" s="23" t="s">
        <v>0</v>
      </c>
      <c r="O6" s="23" t="s">
        <v>1</v>
      </c>
      <c r="P6" s="23" t="s">
        <v>2</v>
      </c>
      <c r="Q6" s="120" t="s">
        <v>46</v>
      </c>
    </row>
    <row r="7" spans="1:17" ht="15" customHeight="1" x14ac:dyDescent="0.25">
      <c r="A7" s="185" t="s">
        <v>209</v>
      </c>
      <c r="B7" s="244">
        <v>43</v>
      </c>
      <c r="C7" s="245">
        <v>4</v>
      </c>
      <c r="D7" s="244">
        <v>73</v>
      </c>
      <c r="E7" s="122">
        <v>9.3000000000000007</v>
      </c>
      <c r="F7" s="244">
        <v>40</v>
      </c>
      <c r="G7" s="246" t="s">
        <v>8</v>
      </c>
      <c r="H7" s="244">
        <v>81</v>
      </c>
      <c r="I7" s="246" t="s">
        <v>8</v>
      </c>
      <c r="J7" s="244">
        <v>103</v>
      </c>
      <c r="K7" s="247">
        <v>2</v>
      </c>
      <c r="L7" s="244">
        <v>146</v>
      </c>
      <c r="M7" s="248">
        <v>1.94</v>
      </c>
      <c r="N7" s="244">
        <v>186</v>
      </c>
      <c r="O7" s="247">
        <v>6</v>
      </c>
      <c r="P7" s="244">
        <v>300</v>
      </c>
      <c r="Q7" s="248">
        <v>3.23</v>
      </c>
    </row>
    <row r="8" spans="1:17" ht="15" customHeight="1" x14ac:dyDescent="0.25">
      <c r="A8" s="185" t="s">
        <v>210</v>
      </c>
      <c r="B8" s="244">
        <v>24</v>
      </c>
      <c r="C8" s="245">
        <v>1</v>
      </c>
      <c r="D8" s="244">
        <v>37</v>
      </c>
      <c r="E8" s="122">
        <v>4.17</v>
      </c>
      <c r="F8" s="244">
        <v>33</v>
      </c>
      <c r="G8" s="249" t="s">
        <v>8</v>
      </c>
      <c r="H8" s="244">
        <v>62</v>
      </c>
      <c r="I8" s="249" t="s">
        <v>8</v>
      </c>
      <c r="J8" s="244">
        <v>78</v>
      </c>
      <c r="K8" s="245">
        <v>2</v>
      </c>
      <c r="L8" s="244">
        <v>121</v>
      </c>
      <c r="M8" s="122">
        <v>2.56</v>
      </c>
      <c r="N8" s="244">
        <v>135</v>
      </c>
      <c r="O8" s="245">
        <v>3</v>
      </c>
      <c r="P8" s="244">
        <v>220</v>
      </c>
      <c r="Q8" s="122">
        <v>2.2200000000000002</v>
      </c>
    </row>
    <row r="9" spans="1:17" ht="15" customHeight="1" x14ac:dyDescent="0.2">
      <c r="A9" s="185" t="s">
        <v>211</v>
      </c>
      <c r="B9" s="244">
        <v>3</v>
      </c>
      <c r="C9" s="246" t="s">
        <v>8</v>
      </c>
      <c r="D9" s="244">
        <v>3</v>
      </c>
      <c r="E9" s="246" t="s">
        <v>8</v>
      </c>
      <c r="F9" s="244">
        <v>7</v>
      </c>
      <c r="G9" s="246" t="s">
        <v>8</v>
      </c>
      <c r="H9" s="244">
        <v>17</v>
      </c>
      <c r="I9" s="246" t="s">
        <v>8</v>
      </c>
      <c r="J9" s="186">
        <v>11</v>
      </c>
      <c r="K9" s="246" t="s">
        <v>8</v>
      </c>
      <c r="L9" s="186">
        <v>18</v>
      </c>
      <c r="M9" s="246" t="s">
        <v>8</v>
      </c>
      <c r="N9" s="186">
        <v>21</v>
      </c>
      <c r="O9" s="246" t="s">
        <v>8</v>
      </c>
      <c r="P9" s="186">
        <v>38</v>
      </c>
      <c r="Q9" s="246" t="s">
        <v>8</v>
      </c>
    </row>
    <row r="10" spans="1:17" ht="15" customHeight="1" x14ac:dyDescent="0.25">
      <c r="A10" s="185" t="s">
        <v>212</v>
      </c>
      <c r="B10" s="244">
        <v>383</v>
      </c>
      <c r="C10" s="245">
        <v>1</v>
      </c>
      <c r="D10" s="244">
        <v>592</v>
      </c>
      <c r="E10" s="122">
        <v>0.26</v>
      </c>
      <c r="F10" s="244">
        <v>350</v>
      </c>
      <c r="G10" s="245">
        <v>4</v>
      </c>
      <c r="H10" s="244">
        <v>627</v>
      </c>
      <c r="I10" s="122">
        <v>1.1399999999999999</v>
      </c>
      <c r="J10" s="244">
        <v>1021</v>
      </c>
      <c r="K10" s="245">
        <v>11</v>
      </c>
      <c r="L10" s="244">
        <v>1493</v>
      </c>
      <c r="M10" s="122">
        <v>1.08</v>
      </c>
      <c r="N10" s="244">
        <v>1754</v>
      </c>
      <c r="O10" s="245">
        <v>16</v>
      </c>
      <c r="P10" s="244">
        <v>2712</v>
      </c>
      <c r="Q10" s="122">
        <v>0.91</v>
      </c>
    </row>
    <row r="11" spans="1:17" ht="15" customHeight="1" x14ac:dyDescent="0.25">
      <c r="A11" s="185" t="s">
        <v>213</v>
      </c>
      <c r="B11" s="244">
        <v>54</v>
      </c>
      <c r="C11" s="249" t="s">
        <v>8</v>
      </c>
      <c r="D11" s="244">
        <v>88</v>
      </c>
      <c r="E11" s="249" t="s">
        <v>8</v>
      </c>
      <c r="F11" s="244">
        <v>45</v>
      </c>
      <c r="G11" s="245">
        <v>2</v>
      </c>
      <c r="H11" s="244">
        <v>80</v>
      </c>
      <c r="I11" s="122">
        <v>4.4400000000000004</v>
      </c>
      <c r="J11" s="244">
        <v>136</v>
      </c>
      <c r="K11" s="245">
        <v>2</v>
      </c>
      <c r="L11" s="244">
        <v>191</v>
      </c>
      <c r="M11" s="122">
        <v>1.47</v>
      </c>
      <c r="N11" s="244">
        <v>235</v>
      </c>
      <c r="O11" s="245">
        <v>4</v>
      </c>
      <c r="P11" s="244">
        <v>359</v>
      </c>
      <c r="Q11" s="122">
        <v>1.7</v>
      </c>
    </row>
    <row r="12" spans="1:17" ht="15" customHeight="1" x14ac:dyDescent="0.25">
      <c r="A12" s="185" t="s">
        <v>214</v>
      </c>
      <c r="B12" s="244">
        <v>51</v>
      </c>
      <c r="C12" s="245">
        <v>2</v>
      </c>
      <c r="D12" s="244">
        <v>77</v>
      </c>
      <c r="E12" s="122">
        <v>3.92</v>
      </c>
      <c r="F12" s="244">
        <v>68</v>
      </c>
      <c r="G12" s="249" t="s">
        <v>8</v>
      </c>
      <c r="H12" s="244">
        <v>113</v>
      </c>
      <c r="I12" s="27" t="s">
        <v>8</v>
      </c>
      <c r="J12" s="244">
        <v>142</v>
      </c>
      <c r="K12" s="245">
        <v>2</v>
      </c>
      <c r="L12" s="244">
        <v>209</v>
      </c>
      <c r="M12" s="122">
        <v>1.41</v>
      </c>
      <c r="N12" s="244">
        <v>261</v>
      </c>
      <c r="O12" s="245">
        <v>4</v>
      </c>
      <c r="P12" s="244">
        <v>399</v>
      </c>
      <c r="Q12" s="122">
        <v>1.53</v>
      </c>
    </row>
    <row r="13" spans="1:17" ht="15" customHeight="1" x14ac:dyDescent="0.25">
      <c r="A13" s="185" t="s">
        <v>215</v>
      </c>
      <c r="B13" s="244">
        <v>15</v>
      </c>
      <c r="C13" s="107" t="s">
        <v>8</v>
      </c>
      <c r="D13" s="244">
        <v>22</v>
      </c>
      <c r="E13" s="27" t="s">
        <v>8</v>
      </c>
      <c r="F13" s="244">
        <v>27</v>
      </c>
      <c r="G13" s="107" t="s">
        <v>8</v>
      </c>
      <c r="H13" s="244">
        <v>66</v>
      </c>
      <c r="I13" s="27" t="s">
        <v>8</v>
      </c>
      <c r="J13" s="244">
        <v>65</v>
      </c>
      <c r="K13" s="107" t="s">
        <v>8</v>
      </c>
      <c r="L13" s="244">
        <v>88</v>
      </c>
      <c r="M13" s="27" t="s">
        <v>8</v>
      </c>
      <c r="N13" s="244">
        <v>107</v>
      </c>
      <c r="O13" s="107" t="s">
        <v>8</v>
      </c>
      <c r="P13" s="244">
        <v>176</v>
      </c>
      <c r="Q13" s="27" t="s">
        <v>8</v>
      </c>
    </row>
    <row r="14" spans="1:17" ht="15" customHeight="1" x14ac:dyDescent="0.25">
      <c r="A14" s="185" t="s">
        <v>216</v>
      </c>
      <c r="B14" s="244">
        <v>9</v>
      </c>
      <c r="C14" s="245">
        <v>1</v>
      </c>
      <c r="D14" s="244">
        <v>9</v>
      </c>
      <c r="E14" s="122">
        <v>11.11</v>
      </c>
      <c r="F14" s="244">
        <v>14</v>
      </c>
      <c r="G14" s="107" t="s">
        <v>8</v>
      </c>
      <c r="H14" s="244">
        <v>29</v>
      </c>
      <c r="I14" s="27" t="s">
        <v>8</v>
      </c>
      <c r="J14" s="244">
        <v>30</v>
      </c>
      <c r="K14" s="107" t="s">
        <v>8</v>
      </c>
      <c r="L14" s="244">
        <v>43</v>
      </c>
      <c r="M14" s="27" t="s">
        <v>8</v>
      </c>
      <c r="N14" s="244">
        <v>53</v>
      </c>
      <c r="O14" s="245">
        <v>1</v>
      </c>
      <c r="P14" s="244">
        <v>81</v>
      </c>
      <c r="Q14" s="122">
        <v>1.89</v>
      </c>
    </row>
    <row r="15" spans="1:17" ht="15" customHeight="1" x14ac:dyDescent="0.25">
      <c r="A15" s="185" t="s">
        <v>217</v>
      </c>
      <c r="B15" s="244">
        <v>11</v>
      </c>
      <c r="C15" s="245">
        <v>1</v>
      </c>
      <c r="D15" s="244">
        <v>13</v>
      </c>
      <c r="E15" s="122">
        <v>9.09</v>
      </c>
      <c r="F15" s="244">
        <v>16</v>
      </c>
      <c r="G15" s="107" t="s">
        <v>8</v>
      </c>
      <c r="H15" s="244">
        <v>28</v>
      </c>
      <c r="I15" s="27" t="s">
        <v>8</v>
      </c>
      <c r="J15" s="244">
        <v>29</v>
      </c>
      <c r="K15" s="245">
        <v>4</v>
      </c>
      <c r="L15" s="244">
        <v>48</v>
      </c>
      <c r="M15" s="122">
        <v>13.79</v>
      </c>
      <c r="N15" s="244">
        <v>56</v>
      </c>
      <c r="O15" s="245">
        <v>5</v>
      </c>
      <c r="P15" s="244">
        <v>89</v>
      </c>
      <c r="Q15" s="122">
        <v>8.93</v>
      </c>
    </row>
    <row r="16" spans="1:17" ht="15" customHeight="1" x14ac:dyDescent="0.25">
      <c r="A16" s="185" t="s">
        <v>218</v>
      </c>
      <c r="B16" s="244">
        <v>11</v>
      </c>
      <c r="C16" s="107" t="s">
        <v>8</v>
      </c>
      <c r="D16" s="244">
        <v>15</v>
      </c>
      <c r="E16" s="27" t="s">
        <v>8</v>
      </c>
      <c r="F16" s="244">
        <v>17</v>
      </c>
      <c r="G16" s="107" t="s">
        <v>8</v>
      </c>
      <c r="H16" s="244">
        <v>34</v>
      </c>
      <c r="I16" s="27" t="s">
        <v>8</v>
      </c>
      <c r="J16" s="244">
        <v>30</v>
      </c>
      <c r="K16" s="245">
        <v>1</v>
      </c>
      <c r="L16" s="244">
        <v>34</v>
      </c>
      <c r="M16" s="122">
        <v>3.33</v>
      </c>
      <c r="N16" s="244">
        <v>58</v>
      </c>
      <c r="O16" s="245">
        <v>1</v>
      </c>
      <c r="P16" s="244">
        <v>83</v>
      </c>
      <c r="Q16" s="122">
        <v>1.72</v>
      </c>
    </row>
    <row r="17" spans="1:17" ht="15" customHeight="1" x14ac:dyDescent="0.25">
      <c r="A17" s="185" t="s">
        <v>219</v>
      </c>
      <c r="B17" s="244">
        <v>9</v>
      </c>
      <c r="C17" s="107" t="s">
        <v>8</v>
      </c>
      <c r="D17" s="244">
        <v>14</v>
      </c>
      <c r="E17" s="27" t="s">
        <v>8</v>
      </c>
      <c r="F17" s="244">
        <v>5</v>
      </c>
      <c r="G17" s="107" t="s">
        <v>8</v>
      </c>
      <c r="H17" s="244">
        <v>10</v>
      </c>
      <c r="I17" s="27" t="s">
        <v>8</v>
      </c>
      <c r="J17" s="244">
        <v>11</v>
      </c>
      <c r="K17" s="245">
        <v>1</v>
      </c>
      <c r="L17" s="244">
        <v>17</v>
      </c>
      <c r="M17" s="122">
        <v>9.09</v>
      </c>
      <c r="N17" s="244">
        <v>25</v>
      </c>
      <c r="O17" s="245">
        <v>1</v>
      </c>
      <c r="P17" s="244">
        <v>41</v>
      </c>
      <c r="Q17" s="122">
        <v>4</v>
      </c>
    </row>
    <row r="18" spans="1:17" ht="15" customHeight="1" x14ac:dyDescent="0.25">
      <c r="A18" s="185" t="s">
        <v>220</v>
      </c>
      <c r="B18" s="244">
        <v>41</v>
      </c>
      <c r="C18" s="245">
        <v>1</v>
      </c>
      <c r="D18" s="244">
        <v>85</v>
      </c>
      <c r="E18" s="248">
        <v>2.44</v>
      </c>
      <c r="F18" s="244">
        <v>38</v>
      </c>
      <c r="G18" s="107" t="s">
        <v>8</v>
      </c>
      <c r="H18" s="244">
        <v>67</v>
      </c>
      <c r="I18" s="250" t="s">
        <v>8</v>
      </c>
      <c r="J18" s="244">
        <v>120</v>
      </c>
      <c r="K18" s="251" t="s">
        <v>8</v>
      </c>
      <c r="L18" s="244">
        <v>186</v>
      </c>
      <c r="M18" s="248">
        <v>0</v>
      </c>
      <c r="N18" s="244">
        <v>199</v>
      </c>
      <c r="O18" s="247">
        <v>1</v>
      </c>
      <c r="P18" s="244">
        <v>338</v>
      </c>
      <c r="Q18" s="248">
        <v>0.5</v>
      </c>
    </row>
    <row r="19" spans="1:17" ht="15" customHeight="1" x14ac:dyDescent="0.25">
      <c r="A19" s="28" t="s">
        <v>13</v>
      </c>
      <c r="B19" s="28">
        <v>654</v>
      </c>
      <c r="C19" s="28">
        <v>11</v>
      </c>
      <c r="D19" s="28">
        <v>1028</v>
      </c>
      <c r="E19" s="123">
        <v>1.68</v>
      </c>
      <c r="F19" s="28">
        <v>660</v>
      </c>
      <c r="G19" s="28">
        <v>6</v>
      </c>
      <c r="H19" s="60">
        <v>1214</v>
      </c>
      <c r="I19" s="123">
        <v>0.91</v>
      </c>
      <c r="J19" s="60">
        <v>1776</v>
      </c>
      <c r="K19" s="28">
        <v>25</v>
      </c>
      <c r="L19" s="60">
        <v>2594</v>
      </c>
      <c r="M19" s="123">
        <v>1.41</v>
      </c>
      <c r="N19" s="60">
        <v>3090</v>
      </c>
      <c r="O19" s="28">
        <v>42</v>
      </c>
      <c r="P19" s="60">
        <v>4836</v>
      </c>
      <c r="Q19" s="123">
        <v>1.36</v>
      </c>
    </row>
    <row r="20" spans="1:17" ht="15" customHeight="1" x14ac:dyDescent="0.2">
      <c r="A20" s="40" t="s">
        <v>131</v>
      </c>
    </row>
    <row r="21" spans="1:17" ht="15" customHeight="1" x14ac:dyDescent="0.2">
      <c r="A21" s="40" t="s">
        <v>327</v>
      </c>
    </row>
  </sheetData>
  <mergeCells count="6">
    <mergeCell ref="A4:A6"/>
    <mergeCell ref="B4:Q4"/>
    <mergeCell ref="B5:E5"/>
    <mergeCell ref="F5:I5"/>
    <mergeCell ref="J5:M5"/>
    <mergeCell ref="N5:Q5"/>
  </mergeCells>
  <pageMargins left="0.70866141732283472" right="0.70866141732283472" top="0.74803149606299213" bottom="0.74803149606299213" header="0.31496062992125984" footer="0.31496062992125984"/>
  <pageSetup paperSize="9" scale="7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Q23"/>
  <sheetViews>
    <sheetView zoomScaleNormal="100" workbookViewId="0">
      <selection activeCell="A31" sqref="A31"/>
    </sheetView>
  </sheetViews>
  <sheetFormatPr defaultColWidth="9.140625" defaultRowHeight="15" customHeight="1" x14ac:dyDescent="0.2"/>
  <cols>
    <col min="1" max="1" width="12.85546875" style="4" customWidth="1"/>
    <col min="2" max="4" width="9.140625" style="1"/>
    <col min="5" max="5" width="9.140625" style="3"/>
    <col min="6" max="8" width="9.140625" style="1"/>
    <col min="9" max="9" width="9.140625" style="3"/>
    <col min="10" max="12" width="9.140625" style="1"/>
    <col min="13" max="13" width="9.140625" style="3"/>
    <col min="14" max="16" width="9.140625" style="1"/>
    <col min="17" max="17" width="9.140625" style="3"/>
    <col min="18" max="16384" width="9.140625" style="1"/>
  </cols>
  <sheetData>
    <row r="2" spans="1:17" ht="15" customHeight="1" x14ac:dyDescent="0.2">
      <c r="A2" s="37" t="s">
        <v>253</v>
      </c>
    </row>
    <row r="3" spans="1:17" ht="15" customHeight="1" x14ac:dyDescent="0.2">
      <c r="A3" s="38" t="s">
        <v>250</v>
      </c>
      <c r="B3" s="39"/>
      <c r="C3" s="39"/>
      <c r="D3" s="39"/>
      <c r="E3" s="243"/>
      <c r="F3" s="39"/>
      <c r="G3" s="39"/>
      <c r="H3" s="39"/>
      <c r="I3" s="243"/>
      <c r="J3" s="39"/>
      <c r="K3" s="39"/>
      <c r="L3" s="39"/>
      <c r="M3" s="243"/>
      <c r="N3" s="39"/>
      <c r="O3" s="39"/>
      <c r="P3" s="39"/>
      <c r="Q3" s="243"/>
    </row>
    <row r="4" spans="1:17" ht="15" customHeight="1" x14ac:dyDescent="0.2">
      <c r="A4" s="361" t="s">
        <v>252</v>
      </c>
      <c r="B4" s="362" t="s">
        <v>37</v>
      </c>
      <c r="C4" s="362"/>
      <c r="D4" s="362"/>
      <c r="E4" s="362"/>
      <c r="F4" s="362"/>
      <c r="G4" s="362"/>
      <c r="H4" s="362"/>
      <c r="I4" s="362"/>
      <c r="J4" s="362"/>
      <c r="K4" s="362"/>
      <c r="L4" s="362"/>
      <c r="M4" s="362"/>
      <c r="N4" s="362"/>
      <c r="O4" s="362"/>
      <c r="P4" s="362"/>
      <c r="Q4" s="362"/>
    </row>
    <row r="5" spans="1:17" ht="15" customHeight="1" x14ac:dyDescent="0.2">
      <c r="A5" s="361"/>
      <c r="B5" s="360" t="s">
        <v>49</v>
      </c>
      <c r="C5" s="360"/>
      <c r="D5" s="360"/>
      <c r="E5" s="360"/>
      <c r="F5" s="362" t="s">
        <v>50</v>
      </c>
      <c r="G5" s="362"/>
      <c r="H5" s="362"/>
      <c r="I5" s="362"/>
      <c r="J5" s="360" t="s">
        <v>51</v>
      </c>
      <c r="K5" s="360"/>
      <c r="L5" s="360"/>
      <c r="M5" s="360"/>
      <c r="N5" s="362" t="s">
        <v>13</v>
      </c>
      <c r="O5" s="362"/>
      <c r="P5" s="362"/>
      <c r="Q5" s="362"/>
    </row>
    <row r="6" spans="1:17" ht="15" customHeight="1" x14ac:dyDescent="0.25">
      <c r="A6" s="361"/>
      <c r="B6" s="23" t="s">
        <v>0</v>
      </c>
      <c r="C6" s="23" t="s">
        <v>1</v>
      </c>
      <c r="D6" s="23" t="s">
        <v>2</v>
      </c>
      <c r="E6" s="120" t="s">
        <v>46</v>
      </c>
      <c r="F6" s="23" t="s">
        <v>0</v>
      </c>
      <c r="G6" s="23" t="s">
        <v>1</v>
      </c>
      <c r="H6" s="23" t="s">
        <v>2</v>
      </c>
      <c r="I6" s="120" t="s">
        <v>46</v>
      </c>
      <c r="J6" s="23" t="s">
        <v>0</v>
      </c>
      <c r="K6" s="23" t="s">
        <v>1</v>
      </c>
      <c r="L6" s="23" t="s">
        <v>2</v>
      </c>
      <c r="M6" s="120" t="s">
        <v>46</v>
      </c>
      <c r="N6" s="23" t="s">
        <v>0</v>
      </c>
      <c r="O6" s="23" t="s">
        <v>1</v>
      </c>
      <c r="P6" s="23" t="s">
        <v>2</v>
      </c>
      <c r="Q6" s="120" t="s">
        <v>46</v>
      </c>
    </row>
    <row r="7" spans="1:17" ht="15" customHeight="1" x14ac:dyDescent="0.25">
      <c r="A7" s="113" t="s">
        <v>209</v>
      </c>
      <c r="B7" s="121">
        <v>23</v>
      </c>
      <c r="C7" s="23" t="s">
        <v>8</v>
      </c>
      <c r="D7" s="121">
        <v>43</v>
      </c>
      <c r="E7" s="27" t="s">
        <v>8</v>
      </c>
      <c r="F7" s="121">
        <v>23</v>
      </c>
      <c r="G7" s="23">
        <v>1</v>
      </c>
      <c r="H7" s="121">
        <v>42</v>
      </c>
      <c r="I7" s="27">
        <v>4.3499999999999996</v>
      </c>
      <c r="J7" s="121">
        <v>59</v>
      </c>
      <c r="K7" s="23">
        <v>2</v>
      </c>
      <c r="L7" s="121">
        <v>95</v>
      </c>
      <c r="M7" s="27">
        <v>3.39</v>
      </c>
      <c r="N7" s="121">
        <v>105</v>
      </c>
      <c r="O7" s="21">
        <v>3</v>
      </c>
      <c r="P7" s="121">
        <v>180</v>
      </c>
      <c r="Q7" s="122">
        <v>2.86</v>
      </c>
    </row>
    <row r="8" spans="1:17" ht="15" customHeight="1" x14ac:dyDescent="0.25">
      <c r="A8" s="113" t="s">
        <v>210</v>
      </c>
      <c r="B8" s="121">
        <v>11</v>
      </c>
      <c r="C8" s="23">
        <v>3</v>
      </c>
      <c r="D8" s="121">
        <v>11</v>
      </c>
      <c r="E8" s="27">
        <v>27.27</v>
      </c>
      <c r="F8" s="121">
        <v>13</v>
      </c>
      <c r="G8" s="23" t="s">
        <v>8</v>
      </c>
      <c r="H8" s="121">
        <v>19</v>
      </c>
      <c r="I8" s="27" t="s">
        <v>8</v>
      </c>
      <c r="J8" s="121">
        <v>37</v>
      </c>
      <c r="K8" s="23" t="s">
        <v>8</v>
      </c>
      <c r="L8" s="121">
        <v>67</v>
      </c>
      <c r="M8" s="27" t="s">
        <v>8</v>
      </c>
      <c r="N8" s="121">
        <v>61</v>
      </c>
      <c r="O8" s="21">
        <v>3</v>
      </c>
      <c r="P8" s="121">
        <v>97</v>
      </c>
      <c r="Q8" s="122">
        <v>4.92</v>
      </c>
    </row>
    <row r="9" spans="1:17" ht="15" customHeight="1" x14ac:dyDescent="0.25">
      <c r="A9" s="113" t="s">
        <v>211</v>
      </c>
      <c r="B9" s="121">
        <v>6</v>
      </c>
      <c r="C9" s="23" t="s">
        <v>8</v>
      </c>
      <c r="D9" s="121">
        <v>6</v>
      </c>
      <c r="E9" s="27" t="s">
        <v>8</v>
      </c>
      <c r="F9" s="121">
        <v>8</v>
      </c>
      <c r="G9" s="23" t="s">
        <v>8</v>
      </c>
      <c r="H9" s="121">
        <v>14</v>
      </c>
      <c r="I9" s="27" t="s">
        <v>8</v>
      </c>
      <c r="J9" s="121">
        <v>10</v>
      </c>
      <c r="K9" s="23">
        <v>2</v>
      </c>
      <c r="L9" s="121">
        <v>13</v>
      </c>
      <c r="M9" s="27">
        <v>20</v>
      </c>
      <c r="N9" s="121">
        <v>24</v>
      </c>
      <c r="O9" s="21">
        <v>2</v>
      </c>
      <c r="P9" s="121">
        <v>33</v>
      </c>
      <c r="Q9" s="122">
        <v>8.33</v>
      </c>
    </row>
    <row r="10" spans="1:17" ht="15" customHeight="1" x14ac:dyDescent="0.25">
      <c r="A10" s="113" t="s">
        <v>212</v>
      </c>
      <c r="B10" s="121">
        <v>53</v>
      </c>
      <c r="C10" s="23">
        <v>3</v>
      </c>
      <c r="D10" s="121">
        <v>92</v>
      </c>
      <c r="E10" s="27">
        <v>5.66</v>
      </c>
      <c r="F10" s="121">
        <v>78</v>
      </c>
      <c r="G10" s="23">
        <v>2</v>
      </c>
      <c r="H10" s="121">
        <v>128</v>
      </c>
      <c r="I10" s="27">
        <v>2.56</v>
      </c>
      <c r="J10" s="121">
        <v>205</v>
      </c>
      <c r="K10" s="23">
        <v>7</v>
      </c>
      <c r="L10" s="121">
        <v>325</v>
      </c>
      <c r="M10" s="27">
        <v>3.41</v>
      </c>
      <c r="N10" s="121">
        <v>336</v>
      </c>
      <c r="O10" s="21">
        <v>12</v>
      </c>
      <c r="P10" s="121">
        <v>545</v>
      </c>
      <c r="Q10" s="122">
        <v>3.57</v>
      </c>
    </row>
    <row r="11" spans="1:17" ht="15" customHeight="1" x14ac:dyDescent="0.25">
      <c r="A11" s="113" t="s">
        <v>213</v>
      </c>
      <c r="B11" s="121">
        <v>34</v>
      </c>
      <c r="C11" s="23">
        <v>2</v>
      </c>
      <c r="D11" s="121">
        <v>58</v>
      </c>
      <c r="E11" s="27">
        <v>5.88</v>
      </c>
      <c r="F11" s="121">
        <v>37</v>
      </c>
      <c r="G11" s="23">
        <v>2</v>
      </c>
      <c r="H11" s="121">
        <v>70</v>
      </c>
      <c r="I11" s="27">
        <v>5.41</v>
      </c>
      <c r="J11" s="121">
        <v>78</v>
      </c>
      <c r="K11" s="23">
        <v>3</v>
      </c>
      <c r="L11" s="121">
        <v>113</v>
      </c>
      <c r="M11" s="27">
        <v>3.85</v>
      </c>
      <c r="N11" s="121">
        <v>149</v>
      </c>
      <c r="O11" s="21">
        <v>7</v>
      </c>
      <c r="P11" s="121">
        <v>241</v>
      </c>
      <c r="Q11" s="122">
        <v>4.7</v>
      </c>
    </row>
    <row r="12" spans="1:17" ht="15" customHeight="1" x14ac:dyDescent="0.25">
      <c r="A12" s="113" t="s">
        <v>214</v>
      </c>
      <c r="B12" s="121">
        <v>25</v>
      </c>
      <c r="C12" s="23">
        <v>1</v>
      </c>
      <c r="D12" s="121">
        <v>46</v>
      </c>
      <c r="E12" s="27">
        <v>4</v>
      </c>
      <c r="F12" s="121">
        <v>49</v>
      </c>
      <c r="G12" s="23">
        <v>3</v>
      </c>
      <c r="H12" s="121">
        <v>84</v>
      </c>
      <c r="I12" s="27">
        <v>6.12</v>
      </c>
      <c r="J12" s="121">
        <v>102</v>
      </c>
      <c r="K12" s="23">
        <v>5</v>
      </c>
      <c r="L12" s="121">
        <v>160</v>
      </c>
      <c r="M12" s="27">
        <v>4.9000000000000004</v>
      </c>
      <c r="N12" s="121">
        <v>176</v>
      </c>
      <c r="O12" s="21">
        <v>9</v>
      </c>
      <c r="P12" s="121">
        <v>290</v>
      </c>
      <c r="Q12" s="122">
        <v>5.1100000000000003</v>
      </c>
    </row>
    <row r="13" spans="1:17" ht="15" customHeight="1" x14ac:dyDescent="0.25">
      <c r="A13" s="113" t="s">
        <v>215</v>
      </c>
      <c r="B13" s="121">
        <v>17</v>
      </c>
      <c r="C13" s="23">
        <v>1</v>
      </c>
      <c r="D13" s="121">
        <v>43</v>
      </c>
      <c r="E13" s="27">
        <v>5.88</v>
      </c>
      <c r="F13" s="121">
        <v>18</v>
      </c>
      <c r="G13" s="23">
        <v>1</v>
      </c>
      <c r="H13" s="121">
        <v>37</v>
      </c>
      <c r="I13" s="27">
        <v>5.56</v>
      </c>
      <c r="J13" s="121">
        <v>64</v>
      </c>
      <c r="K13" s="23">
        <v>5</v>
      </c>
      <c r="L13" s="121">
        <v>86</v>
      </c>
      <c r="M13" s="27">
        <v>7.81</v>
      </c>
      <c r="N13" s="121">
        <v>99</v>
      </c>
      <c r="O13" s="21">
        <v>7</v>
      </c>
      <c r="P13" s="121">
        <v>166</v>
      </c>
      <c r="Q13" s="122">
        <v>7.07</v>
      </c>
    </row>
    <row r="14" spans="1:17" ht="15" customHeight="1" x14ac:dyDescent="0.25">
      <c r="A14" s="113" t="s">
        <v>216</v>
      </c>
      <c r="B14" s="121">
        <v>12</v>
      </c>
      <c r="C14" s="23">
        <v>2</v>
      </c>
      <c r="D14" s="121">
        <v>16</v>
      </c>
      <c r="E14" s="27">
        <v>16.670000000000002</v>
      </c>
      <c r="F14" s="121">
        <v>14</v>
      </c>
      <c r="G14" s="23">
        <v>1</v>
      </c>
      <c r="H14" s="121">
        <v>25</v>
      </c>
      <c r="I14" s="27">
        <v>7.14</v>
      </c>
      <c r="J14" s="121">
        <v>41</v>
      </c>
      <c r="K14" s="23">
        <v>3</v>
      </c>
      <c r="L14" s="121">
        <v>53</v>
      </c>
      <c r="M14" s="27">
        <v>7.32</v>
      </c>
      <c r="N14" s="121">
        <v>67</v>
      </c>
      <c r="O14" s="21">
        <v>6</v>
      </c>
      <c r="P14" s="121">
        <v>94</v>
      </c>
      <c r="Q14" s="122">
        <v>8.9600000000000009</v>
      </c>
    </row>
    <row r="15" spans="1:17" ht="15" customHeight="1" x14ac:dyDescent="0.25">
      <c r="A15" s="113" t="s">
        <v>217</v>
      </c>
      <c r="B15" s="121">
        <v>16</v>
      </c>
      <c r="C15" s="23" t="s">
        <v>8</v>
      </c>
      <c r="D15" s="121">
        <v>24</v>
      </c>
      <c r="E15" s="27" t="s">
        <v>8</v>
      </c>
      <c r="F15" s="121">
        <v>23</v>
      </c>
      <c r="G15" s="23">
        <v>3</v>
      </c>
      <c r="H15" s="121">
        <v>32</v>
      </c>
      <c r="I15" s="27">
        <v>13.04</v>
      </c>
      <c r="J15" s="121">
        <v>45</v>
      </c>
      <c r="K15" s="23">
        <v>2</v>
      </c>
      <c r="L15" s="121">
        <v>67</v>
      </c>
      <c r="M15" s="27">
        <v>4.4400000000000004</v>
      </c>
      <c r="N15" s="121">
        <v>84</v>
      </c>
      <c r="O15" s="21">
        <v>5</v>
      </c>
      <c r="P15" s="121">
        <v>123</v>
      </c>
      <c r="Q15" s="122">
        <v>5.95</v>
      </c>
    </row>
    <row r="16" spans="1:17" ht="15" customHeight="1" x14ac:dyDescent="0.25">
      <c r="A16" s="113" t="s">
        <v>218</v>
      </c>
      <c r="B16" s="121">
        <v>8</v>
      </c>
      <c r="C16" s="23" t="s">
        <v>8</v>
      </c>
      <c r="D16" s="121">
        <v>10</v>
      </c>
      <c r="E16" s="27" t="s">
        <v>8</v>
      </c>
      <c r="F16" s="121">
        <v>5</v>
      </c>
      <c r="G16" s="23" t="s">
        <v>8</v>
      </c>
      <c r="H16" s="121">
        <v>7</v>
      </c>
      <c r="I16" s="27" t="s">
        <v>8</v>
      </c>
      <c r="J16" s="121">
        <v>28</v>
      </c>
      <c r="K16" s="23">
        <v>2</v>
      </c>
      <c r="L16" s="121">
        <v>36</v>
      </c>
      <c r="M16" s="27">
        <v>7.14</v>
      </c>
      <c r="N16" s="121">
        <v>41</v>
      </c>
      <c r="O16" s="21">
        <v>2</v>
      </c>
      <c r="P16" s="121">
        <v>53</v>
      </c>
      <c r="Q16" s="122">
        <v>4.88</v>
      </c>
    </row>
    <row r="17" spans="1:17" ht="15" customHeight="1" x14ac:dyDescent="0.25">
      <c r="A17" s="113" t="s">
        <v>219</v>
      </c>
      <c r="B17" s="121">
        <v>5</v>
      </c>
      <c r="C17" s="23" t="s">
        <v>8</v>
      </c>
      <c r="D17" s="121">
        <v>8</v>
      </c>
      <c r="E17" s="27" t="s">
        <v>8</v>
      </c>
      <c r="F17" s="121">
        <v>10</v>
      </c>
      <c r="G17" s="23" t="s">
        <v>8</v>
      </c>
      <c r="H17" s="121">
        <v>21</v>
      </c>
      <c r="I17" s="27" t="s">
        <v>8</v>
      </c>
      <c r="J17" s="121">
        <v>22</v>
      </c>
      <c r="K17" s="23" t="s">
        <v>8</v>
      </c>
      <c r="L17" s="121">
        <v>37</v>
      </c>
      <c r="M17" s="27" t="s">
        <v>8</v>
      </c>
      <c r="N17" s="121">
        <v>37</v>
      </c>
      <c r="O17" s="23" t="s">
        <v>8</v>
      </c>
      <c r="P17" s="121">
        <v>66</v>
      </c>
      <c r="Q17" s="27" t="s">
        <v>8</v>
      </c>
    </row>
    <row r="18" spans="1:17" ht="15" customHeight="1" x14ac:dyDescent="0.25">
      <c r="A18" s="113" t="s">
        <v>220</v>
      </c>
      <c r="B18" s="121">
        <v>23</v>
      </c>
      <c r="C18" s="23">
        <v>2</v>
      </c>
      <c r="D18" s="121">
        <v>35</v>
      </c>
      <c r="E18" s="23">
        <v>8.6999999999999993</v>
      </c>
      <c r="F18" s="121">
        <v>22</v>
      </c>
      <c r="G18" s="23">
        <v>1</v>
      </c>
      <c r="H18" s="121">
        <v>34</v>
      </c>
      <c r="I18" s="27">
        <v>4.55</v>
      </c>
      <c r="J18" s="121">
        <v>45</v>
      </c>
      <c r="K18" s="23" t="s">
        <v>8</v>
      </c>
      <c r="L18" s="121">
        <v>81</v>
      </c>
      <c r="M18" s="27" t="s">
        <v>8</v>
      </c>
      <c r="N18" s="121">
        <v>90</v>
      </c>
      <c r="O18" s="23">
        <v>3</v>
      </c>
      <c r="P18" s="121">
        <v>150</v>
      </c>
      <c r="Q18" s="27">
        <v>3.33</v>
      </c>
    </row>
    <row r="19" spans="1:17" ht="15" customHeight="1" x14ac:dyDescent="0.25">
      <c r="A19" s="28" t="s">
        <v>13</v>
      </c>
      <c r="B19" s="28">
        <v>233</v>
      </c>
      <c r="C19" s="28">
        <v>14</v>
      </c>
      <c r="D19" s="60">
        <v>392</v>
      </c>
      <c r="E19" s="123">
        <v>6.01</v>
      </c>
      <c r="F19" s="28">
        <v>300</v>
      </c>
      <c r="G19" s="28">
        <v>14</v>
      </c>
      <c r="H19" s="60">
        <v>513</v>
      </c>
      <c r="I19" s="123">
        <v>4.67</v>
      </c>
      <c r="J19" s="60">
        <v>736</v>
      </c>
      <c r="K19" s="28">
        <v>31</v>
      </c>
      <c r="L19" s="60">
        <v>1133</v>
      </c>
      <c r="M19" s="123">
        <v>4.21</v>
      </c>
      <c r="N19" s="60">
        <v>1269</v>
      </c>
      <c r="O19" s="28">
        <v>59</v>
      </c>
      <c r="P19" s="60">
        <v>2038</v>
      </c>
      <c r="Q19" s="123">
        <v>4.6500000000000004</v>
      </c>
    </row>
    <row r="20" spans="1:17" ht="15" customHeight="1" x14ac:dyDescent="0.2">
      <c r="A20" s="20" t="s">
        <v>254</v>
      </c>
      <c r="G20" s="20"/>
    </row>
    <row r="21" spans="1:17" ht="15" customHeight="1" x14ac:dyDescent="0.2">
      <c r="A21" s="40" t="s">
        <v>229</v>
      </c>
      <c r="B21" s="9"/>
      <c r="C21" s="9"/>
      <c r="D21" s="9"/>
      <c r="E21" s="9"/>
      <c r="F21" s="9"/>
      <c r="G21" s="40"/>
    </row>
    <row r="23" spans="1:17" ht="15" customHeight="1" x14ac:dyDescent="0.2">
      <c r="A23" s="40"/>
      <c r="B23" s="9"/>
      <c r="C23" s="9"/>
      <c r="D23" s="9"/>
      <c r="E23" s="9"/>
      <c r="F23" s="9"/>
      <c r="G23" s="40"/>
    </row>
  </sheetData>
  <mergeCells count="6">
    <mergeCell ref="A4:A6"/>
    <mergeCell ref="B4:Q4"/>
    <mergeCell ref="B5:E5"/>
    <mergeCell ref="F5:I5"/>
    <mergeCell ref="J5:M5"/>
    <mergeCell ref="N5:Q5"/>
  </mergeCells>
  <pageMargins left="0.70866141732283472" right="0.70866141732283472" top="0.74803149606299213" bottom="0.74803149606299213"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85"/>
  <sheetViews>
    <sheetView zoomScaleNormal="100" workbookViewId="0">
      <selection activeCell="B22" sqref="B22"/>
    </sheetView>
  </sheetViews>
  <sheetFormatPr defaultRowHeight="15" x14ac:dyDescent="0.25"/>
  <cols>
    <col min="2" max="2" width="10.140625" customWidth="1"/>
  </cols>
  <sheetData>
    <row r="1" spans="2:9" ht="15" customHeight="1" x14ac:dyDescent="0.25"/>
    <row r="2" spans="2:9" x14ac:dyDescent="0.25">
      <c r="B2" s="310" t="s">
        <v>314</v>
      </c>
      <c r="C2" s="320"/>
      <c r="D2" s="320"/>
      <c r="E2" s="320"/>
      <c r="F2" s="320"/>
      <c r="G2" s="320"/>
      <c r="H2" s="320"/>
      <c r="I2" s="320"/>
    </row>
    <row r="3" spans="2:9" x14ac:dyDescent="0.25">
      <c r="B3" s="311" t="s">
        <v>315</v>
      </c>
      <c r="C3" s="312"/>
      <c r="D3" s="312"/>
      <c r="E3" s="312"/>
      <c r="F3" s="312"/>
    </row>
    <row r="4" spans="2:9" ht="15" customHeight="1" x14ac:dyDescent="0.25">
      <c r="B4" s="313" t="s">
        <v>4</v>
      </c>
      <c r="C4" s="321">
        <v>2017</v>
      </c>
      <c r="D4" s="321">
        <v>2017</v>
      </c>
      <c r="E4" s="322">
        <v>2016</v>
      </c>
      <c r="F4" s="322">
        <v>2016</v>
      </c>
    </row>
    <row r="5" spans="2:9" ht="15.75" customHeight="1" x14ac:dyDescent="0.25">
      <c r="B5" s="314"/>
      <c r="C5" s="321" t="s">
        <v>221</v>
      </c>
      <c r="D5" s="321" t="s">
        <v>222</v>
      </c>
      <c r="E5" s="322" t="s">
        <v>221</v>
      </c>
      <c r="F5" s="322" t="s">
        <v>222</v>
      </c>
    </row>
    <row r="6" spans="2:9" ht="27" x14ac:dyDescent="0.25">
      <c r="B6" s="315"/>
      <c r="C6" s="214" t="s">
        <v>223</v>
      </c>
      <c r="D6" s="214" t="s">
        <v>6</v>
      </c>
      <c r="E6" s="214" t="s">
        <v>223</v>
      </c>
      <c r="F6" s="214" t="s">
        <v>6</v>
      </c>
    </row>
    <row r="7" spans="2:9" x14ac:dyDescent="0.25">
      <c r="B7" s="41" t="s">
        <v>209</v>
      </c>
      <c r="C7" s="42">
        <v>1.49</v>
      </c>
      <c r="D7" s="43">
        <v>1.06</v>
      </c>
      <c r="E7" s="44">
        <v>1.25</v>
      </c>
      <c r="F7" s="45">
        <v>0.9</v>
      </c>
    </row>
    <row r="8" spans="2:9" x14ac:dyDescent="0.25">
      <c r="B8" s="41" t="s">
        <v>210</v>
      </c>
      <c r="C8" s="42">
        <v>1.38</v>
      </c>
      <c r="D8" s="43">
        <v>0.97</v>
      </c>
      <c r="E8" s="44">
        <v>0.96</v>
      </c>
      <c r="F8" s="45">
        <v>0.68</v>
      </c>
    </row>
    <row r="9" spans="2:9" x14ac:dyDescent="0.25">
      <c r="B9" s="41" t="s">
        <v>211</v>
      </c>
      <c r="C9" s="42">
        <v>2.96</v>
      </c>
      <c r="D9" s="43">
        <v>1.77</v>
      </c>
      <c r="E9" s="44">
        <v>1.18</v>
      </c>
      <c r="F9" s="45">
        <v>0.75</v>
      </c>
    </row>
    <row r="10" spans="2:9" x14ac:dyDescent="0.25">
      <c r="B10" s="41" t="s">
        <v>212</v>
      </c>
      <c r="C10" s="42">
        <v>0.78</v>
      </c>
      <c r="D10" s="43">
        <v>0.57999999999999996</v>
      </c>
      <c r="E10" s="44">
        <v>0.79</v>
      </c>
      <c r="F10" s="45">
        <v>0.57999999999999996</v>
      </c>
    </row>
    <row r="11" spans="2:9" x14ac:dyDescent="0.25">
      <c r="B11" s="41" t="s">
        <v>213</v>
      </c>
      <c r="C11" s="42">
        <v>1.56</v>
      </c>
      <c r="D11" s="43">
        <v>1.1299999999999999</v>
      </c>
      <c r="E11" s="44">
        <v>2.0099999999999998</v>
      </c>
      <c r="F11" s="45">
        <v>1.42</v>
      </c>
    </row>
    <row r="12" spans="2:9" x14ac:dyDescent="0.25">
      <c r="B12" s="41" t="s">
        <v>214</v>
      </c>
      <c r="C12" s="42">
        <v>1.89</v>
      </c>
      <c r="D12" s="43">
        <v>1.31</v>
      </c>
      <c r="E12" s="44">
        <v>2.34</v>
      </c>
      <c r="F12" s="45">
        <v>1.61</v>
      </c>
    </row>
    <row r="13" spans="2:9" x14ac:dyDescent="0.25">
      <c r="B13" s="41" t="s">
        <v>215</v>
      </c>
      <c r="C13" s="42">
        <v>1.93</v>
      </c>
      <c r="D13" s="43">
        <v>1.3</v>
      </c>
      <c r="E13" s="44">
        <v>1.87</v>
      </c>
      <c r="F13" s="45">
        <v>1.24</v>
      </c>
    </row>
    <row r="14" spans="2:9" x14ac:dyDescent="0.25">
      <c r="B14" s="41" t="s">
        <v>216</v>
      </c>
      <c r="C14" s="42">
        <v>2.0299999999999998</v>
      </c>
      <c r="D14" s="43">
        <v>1.38</v>
      </c>
      <c r="E14" s="44">
        <v>1.17</v>
      </c>
      <c r="F14" s="45">
        <v>0.82</v>
      </c>
    </row>
    <row r="15" spans="2:9" x14ac:dyDescent="0.25">
      <c r="B15" s="41" t="s">
        <v>217</v>
      </c>
      <c r="C15" s="42">
        <v>2.85</v>
      </c>
      <c r="D15" s="43">
        <v>1.92</v>
      </c>
      <c r="E15" s="44">
        <v>3.73</v>
      </c>
      <c r="F15" s="45">
        <v>2.54</v>
      </c>
    </row>
    <row r="16" spans="2:9" x14ac:dyDescent="0.25">
      <c r="B16" s="41" t="s">
        <v>218</v>
      </c>
      <c r="C16" s="42">
        <v>1.65</v>
      </c>
      <c r="D16" s="43">
        <v>1.18</v>
      </c>
      <c r="E16" s="44">
        <v>1.82</v>
      </c>
      <c r="F16" s="45">
        <v>1.31</v>
      </c>
    </row>
    <row r="17" spans="2:6" x14ac:dyDescent="0.25">
      <c r="B17" s="41" t="s">
        <v>219</v>
      </c>
      <c r="C17" s="42">
        <v>2.29</v>
      </c>
      <c r="D17" s="43">
        <v>1.46</v>
      </c>
      <c r="E17" s="44">
        <v>3.4</v>
      </c>
      <c r="F17" s="45">
        <v>2.1800000000000002</v>
      </c>
    </row>
    <row r="18" spans="2:6" x14ac:dyDescent="0.25">
      <c r="B18" s="41" t="s">
        <v>220</v>
      </c>
      <c r="C18" s="42">
        <v>0.87</v>
      </c>
      <c r="D18" s="43">
        <v>0.63</v>
      </c>
      <c r="E18" s="44">
        <v>0.83</v>
      </c>
      <c r="F18" s="45">
        <v>0.61</v>
      </c>
    </row>
    <row r="19" spans="2:6" x14ac:dyDescent="0.25">
      <c r="B19" s="46" t="s">
        <v>176</v>
      </c>
      <c r="C19" s="47">
        <v>1.3</v>
      </c>
      <c r="D19" s="47">
        <v>0.93</v>
      </c>
      <c r="E19" s="47">
        <v>1.32</v>
      </c>
      <c r="F19" s="47">
        <v>0.95</v>
      </c>
    </row>
    <row r="20" spans="2:6" ht="15" customHeight="1" x14ac:dyDescent="0.25">
      <c r="B20" s="46" t="s">
        <v>5</v>
      </c>
      <c r="C20" s="47">
        <v>1.9310250210080431</v>
      </c>
      <c r="D20" s="47">
        <v>1.3505085396277106</v>
      </c>
      <c r="E20" s="47">
        <v>1.8675586349699358</v>
      </c>
      <c r="F20" s="47">
        <v>1.3004143263433918</v>
      </c>
    </row>
    <row r="21" spans="2:6" ht="15" customHeight="1" x14ac:dyDescent="0.25">
      <c r="B21" s="32" t="s">
        <v>224</v>
      </c>
    </row>
    <row r="22" spans="2:6" x14ac:dyDescent="0.25">
      <c r="B22" s="32" t="s">
        <v>225</v>
      </c>
    </row>
    <row r="25" spans="2:6" ht="15" customHeight="1" x14ac:dyDescent="0.25"/>
    <row r="41" ht="15" customHeight="1" x14ac:dyDescent="0.25"/>
    <row r="42" ht="15.75" customHeight="1" x14ac:dyDescent="0.25"/>
    <row r="43" ht="15" customHeight="1" x14ac:dyDescent="0.25"/>
    <row r="54" ht="15" customHeight="1" x14ac:dyDescent="0.25"/>
    <row r="55" ht="15.75" customHeight="1" x14ac:dyDescent="0.25"/>
    <row r="65" ht="15" customHeight="1" x14ac:dyDescent="0.25"/>
    <row r="66" ht="15" customHeight="1" x14ac:dyDescent="0.25"/>
    <row r="69" ht="15" customHeight="1" x14ac:dyDescent="0.25"/>
    <row r="70" ht="15.75" customHeight="1" x14ac:dyDescent="0.25"/>
    <row r="80" ht="15" customHeight="1" x14ac:dyDescent="0.25"/>
    <row r="81" ht="15" customHeight="1" x14ac:dyDescent="0.25"/>
    <row r="85" ht="15" customHeight="1" x14ac:dyDescent="0.25"/>
  </sheetData>
  <mergeCells count="5">
    <mergeCell ref="B2:I2"/>
    <mergeCell ref="B3:F3"/>
    <mergeCell ref="B4:B6"/>
    <mergeCell ref="C4:D5"/>
    <mergeCell ref="E4:F5"/>
  </mergeCells>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9"/>
  <sheetViews>
    <sheetView zoomScaleNormal="100" workbookViewId="0">
      <selection activeCell="F19" sqref="D19:F19"/>
    </sheetView>
  </sheetViews>
  <sheetFormatPr defaultRowHeight="15" x14ac:dyDescent="0.25"/>
  <cols>
    <col min="1" max="1" width="16.7109375" customWidth="1"/>
    <col min="2" max="2" width="6.42578125" customWidth="1"/>
    <col min="3" max="3" width="4.7109375" customWidth="1"/>
    <col min="4" max="4" width="6.42578125" customWidth="1"/>
    <col min="5" max="5" width="4.7109375" customWidth="1"/>
    <col min="6" max="6" width="6.42578125" customWidth="1"/>
    <col min="7" max="7" width="4.28515625" customWidth="1"/>
    <col min="8" max="8" width="6.42578125" customWidth="1"/>
    <col min="9" max="9" width="4.7109375" customWidth="1"/>
    <col min="10" max="12" width="6" customWidth="1"/>
  </cols>
  <sheetData>
    <row r="1" spans="1:12" x14ac:dyDescent="0.25">
      <c r="A1" s="37" t="s">
        <v>255</v>
      </c>
    </row>
    <row r="2" spans="1:12" ht="15.75" thickBot="1" x14ac:dyDescent="0.3">
      <c r="A2" s="38" t="s">
        <v>256</v>
      </c>
    </row>
    <row r="3" spans="1:12" x14ac:dyDescent="0.25">
      <c r="A3" s="363" t="s">
        <v>52</v>
      </c>
      <c r="B3" s="366">
        <v>2017</v>
      </c>
      <c r="C3" s="366"/>
      <c r="D3" s="366"/>
      <c r="E3" s="366"/>
      <c r="F3" s="366"/>
      <c r="G3" s="366"/>
      <c r="H3" s="366"/>
      <c r="I3" s="366"/>
      <c r="J3" s="368" t="s">
        <v>200</v>
      </c>
      <c r="K3" s="368"/>
      <c r="L3" s="368"/>
    </row>
    <row r="4" spans="1:12" ht="15.75" thickBot="1" x14ac:dyDescent="0.3">
      <c r="A4" s="364"/>
      <c r="B4" s="367"/>
      <c r="C4" s="367"/>
      <c r="D4" s="367"/>
      <c r="E4" s="367"/>
      <c r="F4" s="367"/>
      <c r="G4" s="367"/>
      <c r="H4" s="367"/>
      <c r="I4" s="367"/>
      <c r="J4" s="369" t="s">
        <v>257</v>
      </c>
      <c r="K4" s="369"/>
      <c r="L4" s="369"/>
    </row>
    <row r="5" spans="1:12" ht="27.75" thickBot="1" x14ac:dyDescent="0.3">
      <c r="A5" s="365"/>
      <c r="B5" s="204" t="s">
        <v>119</v>
      </c>
      <c r="C5" s="205" t="s">
        <v>21</v>
      </c>
      <c r="D5" s="204" t="s">
        <v>0</v>
      </c>
      <c r="E5" s="205" t="s">
        <v>21</v>
      </c>
      <c r="F5" s="204" t="s">
        <v>1</v>
      </c>
      <c r="G5" s="205" t="s">
        <v>21</v>
      </c>
      <c r="H5" s="204" t="s">
        <v>2</v>
      </c>
      <c r="I5" s="205" t="s">
        <v>21</v>
      </c>
      <c r="J5" s="204" t="s">
        <v>0</v>
      </c>
      <c r="K5" s="204" t="s">
        <v>1</v>
      </c>
      <c r="L5" s="204" t="s">
        <v>2</v>
      </c>
    </row>
    <row r="6" spans="1:12" x14ac:dyDescent="0.25">
      <c r="A6" s="252" t="s">
        <v>53</v>
      </c>
      <c r="B6" s="253">
        <v>25</v>
      </c>
      <c r="C6" s="44">
        <v>1.6414970453053186</v>
      </c>
      <c r="D6" s="254">
        <v>14769</v>
      </c>
      <c r="E6" s="45">
        <v>45.370484148439424</v>
      </c>
      <c r="F6" s="255">
        <v>96</v>
      </c>
      <c r="G6" s="44">
        <v>22.695035460992909</v>
      </c>
      <c r="H6" s="254">
        <v>19569</v>
      </c>
      <c r="I6" s="45">
        <v>43.490532491777046</v>
      </c>
      <c r="J6" s="42">
        <v>-6.0017820773930737</v>
      </c>
      <c r="K6" s="45">
        <v>-1.0309278350515427</v>
      </c>
      <c r="L6" s="42">
        <v>-7.2998578872572182</v>
      </c>
    </row>
    <row r="7" spans="1:12" x14ac:dyDescent="0.25">
      <c r="A7" s="252" t="s">
        <v>54</v>
      </c>
      <c r="B7" s="253">
        <v>24</v>
      </c>
      <c r="C7" s="44">
        <v>1.5758371634931057</v>
      </c>
      <c r="D7" s="254">
        <v>2148</v>
      </c>
      <c r="E7" s="45">
        <v>6.5986728926026057</v>
      </c>
      <c r="F7" s="255">
        <v>20</v>
      </c>
      <c r="G7" s="44">
        <v>4.7281323877068555</v>
      </c>
      <c r="H7" s="254">
        <v>2883</v>
      </c>
      <c r="I7" s="45">
        <v>6.4072361987732238</v>
      </c>
      <c r="J7" s="42">
        <v>-2.4523160762942808</v>
      </c>
      <c r="K7" s="256">
        <v>42.857142857142861</v>
      </c>
      <c r="L7" s="42">
        <v>-2.2380467955238998</v>
      </c>
    </row>
    <row r="8" spans="1:12" x14ac:dyDescent="0.25">
      <c r="A8" s="252" t="s">
        <v>55</v>
      </c>
      <c r="B8" s="253">
        <v>978</v>
      </c>
      <c r="C8" s="44">
        <v>64.215364412344059</v>
      </c>
      <c r="D8" s="254">
        <v>13271</v>
      </c>
      <c r="E8" s="45">
        <v>40.768616367657899</v>
      </c>
      <c r="F8" s="255">
        <v>235</v>
      </c>
      <c r="G8" s="44">
        <v>55.555555555555557</v>
      </c>
      <c r="H8" s="254">
        <v>19111</v>
      </c>
      <c r="I8" s="45">
        <v>42.472664236821053</v>
      </c>
      <c r="J8" s="42">
        <v>2.7803593556381685</v>
      </c>
      <c r="K8" s="256">
        <v>-8.9147286821705478</v>
      </c>
      <c r="L8" s="42">
        <v>3.4424898511502136</v>
      </c>
    </row>
    <row r="9" spans="1:12" x14ac:dyDescent="0.25">
      <c r="A9" s="257" t="s">
        <v>56</v>
      </c>
      <c r="B9" s="258">
        <v>1027</v>
      </c>
      <c r="C9" s="44">
        <v>67.432698621142478</v>
      </c>
      <c r="D9" s="259">
        <v>30188</v>
      </c>
      <c r="E9" s="45">
        <v>92.737773408699937</v>
      </c>
      <c r="F9" s="260">
        <v>351</v>
      </c>
      <c r="G9" s="44">
        <v>82.978723404255319</v>
      </c>
      <c r="H9" s="259">
        <v>41563</v>
      </c>
      <c r="I9" s="45">
        <v>92.370432927371326</v>
      </c>
      <c r="J9" s="126">
        <v>-2.0696814377473629</v>
      </c>
      <c r="K9" s="261">
        <v>-4.8780487804878021</v>
      </c>
      <c r="L9" s="126">
        <v>-2.282879578689986</v>
      </c>
    </row>
    <row r="10" spans="1:12" x14ac:dyDescent="0.25">
      <c r="A10" s="252" t="s">
        <v>57</v>
      </c>
      <c r="B10" s="253">
        <v>293</v>
      </c>
      <c r="C10" s="44">
        <v>19.238345370978333</v>
      </c>
      <c r="D10" s="128">
        <v>1776</v>
      </c>
      <c r="E10" s="45">
        <v>5.4558859670680757</v>
      </c>
      <c r="F10" s="255">
        <v>49</v>
      </c>
      <c r="G10" s="44">
        <v>11.583924349881796</v>
      </c>
      <c r="H10" s="254">
        <v>2577</v>
      </c>
      <c r="I10" s="45">
        <v>5.7271757489554629</v>
      </c>
      <c r="J10" s="42">
        <v>27.494615936826989</v>
      </c>
      <c r="K10" s="256">
        <v>13.95348837209302</v>
      </c>
      <c r="L10" s="42">
        <v>25.462512171372936</v>
      </c>
    </row>
    <row r="11" spans="1:12" x14ac:dyDescent="0.25">
      <c r="A11" s="252" t="s">
        <v>58</v>
      </c>
      <c r="B11" s="253">
        <v>177</v>
      </c>
      <c r="C11" s="44">
        <v>11.621799080761654</v>
      </c>
      <c r="D11" s="128">
        <v>512</v>
      </c>
      <c r="E11" s="45">
        <v>1.5728680265421477</v>
      </c>
      <c r="F11" s="255">
        <v>20</v>
      </c>
      <c r="G11" s="44">
        <v>4.7281323877068555</v>
      </c>
      <c r="H11" s="128">
        <v>742</v>
      </c>
      <c r="I11" s="45">
        <v>1.6490354698195395</v>
      </c>
      <c r="J11" s="42">
        <v>1.5873015873015817</v>
      </c>
      <c r="K11" s="256">
        <v>5.2631578947368354</v>
      </c>
      <c r="L11" s="42">
        <v>-1.9815059445178349</v>
      </c>
    </row>
    <row r="12" spans="1:12" x14ac:dyDescent="0.25">
      <c r="A12" s="252" t="s">
        <v>258</v>
      </c>
      <c r="B12" s="253">
        <v>26</v>
      </c>
      <c r="C12" s="44">
        <v>1.7071569271175313</v>
      </c>
      <c r="D12" s="115">
        <v>76</v>
      </c>
      <c r="E12" s="45">
        <v>0.2334725976898501</v>
      </c>
      <c r="F12" s="253">
        <v>3</v>
      </c>
      <c r="G12" s="44">
        <v>0.70921985815602839</v>
      </c>
      <c r="H12" s="115">
        <v>114</v>
      </c>
      <c r="I12" s="45">
        <v>0.25335585385367593</v>
      </c>
      <c r="J12" s="42">
        <v>22.58064516129032</v>
      </c>
      <c r="K12" s="256">
        <v>0</v>
      </c>
      <c r="L12" s="42">
        <v>26.666666666666657</v>
      </c>
    </row>
    <row r="13" spans="1:12" x14ac:dyDescent="0.25">
      <c r="A13" s="262" t="s">
        <v>59</v>
      </c>
      <c r="B13" s="258">
        <v>496</v>
      </c>
      <c r="C13" s="44">
        <v>32.567301378857515</v>
      </c>
      <c r="D13" s="263">
        <v>2364</v>
      </c>
      <c r="E13" s="45">
        <v>7.2622265913000739</v>
      </c>
      <c r="F13" s="258">
        <v>72</v>
      </c>
      <c r="G13" s="44">
        <v>17.021276595744681</v>
      </c>
      <c r="H13" s="263">
        <v>3433</v>
      </c>
      <c r="I13" s="45">
        <v>7.6295670726286779</v>
      </c>
      <c r="J13" s="126">
        <v>20.673813169984683</v>
      </c>
      <c r="K13" s="127">
        <v>10.769230769230774</v>
      </c>
      <c r="L13" s="126">
        <v>18.338503964150291</v>
      </c>
    </row>
    <row r="14" spans="1:12" ht="15.75" thickBot="1" x14ac:dyDescent="0.3">
      <c r="A14" s="264" t="s">
        <v>176</v>
      </c>
      <c r="B14" s="265">
        <v>1523</v>
      </c>
      <c r="C14" s="266">
        <v>100</v>
      </c>
      <c r="D14" s="265">
        <v>32552</v>
      </c>
      <c r="E14" s="266">
        <v>100</v>
      </c>
      <c r="F14" s="265">
        <v>423</v>
      </c>
      <c r="G14" s="266">
        <v>100</v>
      </c>
      <c r="H14" s="265">
        <v>44996</v>
      </c>
      <c r="I14" s="266">
        <v>100</v>
      </c>
      <c r="J14" s="267">
        <v>-0.71069086472471099</v>
      </c>
      <c r="K14" s="267">
        <v>-2.5345622119815658</v>
      </c>
      <c r="L14" s="267">
        <v>-0.96621547265324637</v>
      </c>
    </row>
    <row r="19" spans="5:5" x14ac:dyDescent="0.25">
      <c r="E19" s="158"/>
    </row>
  </sheetData>
  <mergeCells count="4">
    <mergeCell ref="A3:A5"/>
    <mergeCell ref="B3:I4"/>
    <mergeCell ref="J3:L3"/>
    <mergeCell ref="J4:L4"/>
  </mergeCells>
  <pageMargins left="0.31496062992125984" right="0.31496062992125984" top="0.74803149606299213" bottom="0.74803149606299213" header="0.31496062992125984" footer="0.31496062992125984"/>
  <pageSetup paperSize="9" scale="14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H17"/>
  <sheetViews>
    <sheetView tabSelected="1" zoomScaleNormal="100" workbookViewId="0">
      <selection activeCell="H10" sqref="H10"/>
    </sheetView>
  </sheetViews>
  <sheetFormatPr defaultRowHeight="15" x14ac:dyDescent="0.25"/>
  <cols>
    <col min="1" max="1" width="21.5703125" customWidth="1"/>
    <col min="2" max="2" width="9.140625" customWidth="1"/>
  </cols>
  <sheetData>
    <row r="2" spans="1:8" x14ac:dyDescent="0.25">
      <c r="A2" s="37" t="s">
        <v>259</v>
      </c>
    </row>
    <row r="3" spans="1:8" x14ac:dyDescent="0.25">
      <c r="A3" s="311" t="s">
        <v>260</v>
      </c>
      <c r="B3" s="311"/>
      <c r="C3" s="311"/>
      <c r="D3" s="311"/>
      <c r="E3" s="311"/>
    </row>
    <row r="4" spans="1:8" x14ac:dyDescent="0.25">
      <c r="A4" s="370" t="s">
        <v>52</v>
      </c>
      <c r="B4" s="321">
        <v>2017</v>
      </c>
      <c r="C4" s="321"/>
      <c r="D4" s="328">
        <v>2016</v>
      </c>
      <c r="E4" s="328"/>
    </row>
    <row r="5" spans="1:8" x14ac:dyDescent="0.25">
      <c r="A5" s="364"/>
      <c r="B5" s="321"/>
      <c r="C5" s="321"/>
      <c r="D5" s="328"/>
      <c r="E5" s="328"/>
    </row>
    <row r="6" spans="1:8" ht="27" x14ac:dyDescent="0.25">
      <c r="A6" s="371"/>
      <c r="B6" s="219" t="s">
        <v>223</v>
      </c>
      <c r="C6" s="219" t="s">
        <v>6</v>
      </c>
      <c r="D6" s="219" t="s">
        <v>223</v>
      </c>
      <c r="E6" s="219" t="s">
        <v>6</v>
      </c>
    </row>
    <row r="7" spans="1:8" x14ac:dyDescent="0.25">
      <c r="A7" s="125" t="s">
        <v>53</v>
      </c>
      <c r="B7" s="42">
        <v>0.65001015640869386</v>
      </c>
      <c r="C7" s="43">
        <v>0.48817696414950423</v>
      </c>
      <c r="D7" s="42">
        <v>0.61736252545824843</v>
      </c>
      <c r="E7" s="43">
        <v>0.4573961427830433</v>
      </c>
    </row>
    <row r="8" spans="1:8" x14ac:dyDescent="0.25">
      <c r="A8" s="125" t="s">
        <v>54</v>
      </c>
      <c r="B8" s="42">
        <v>0.93109869646182497</v>
      </c>
      <c r="C8" s="43">
        <v>0.68894247330347913</v>
      </c>
      <c r="D8" s="42">
        <v>0.63578564940962767</v>
      </c>
      <c r="E8" s="43">
        <v>0.47249409382382723</v>
      </c>
    </row>
    <row r="9" spans="1:8" x14ac:dyDescent="0.25">
      <c r="A9" s="125" t="s">
        <v>55</v>
      </c>
      <c r="B9" s="42">
        <v>1.7707783889684277</v>
      </c>
      <c r="C9" s="43">
        <v>1.2147213894345084</v>
      </c>
      <c r="D9" s="42">
        <v>1.9981412639405203</v>
      </c>
      <c r="E9" s="43">
        <v>1.3772487054929803</v>
      </c>
    </row>
    <row r="10" spans="1:8" ht="15.75" thickBot="1" x14ac:dyDescent="0.3">
      <c r="A10" s="268" t="s">
        <v>56</v>
      </c>
      <c r="B10" s="269">
        <v>1.1627136610573736</v>
      </c>
      <c r="C10" s="270">
        <v>0.83742902132938868</v>
      </c>
      <c r="D10" s="271">
        <v>1.1970414585090507</v>
      </c>
      <c r="E10" s="272">
        <v>0.86007971470526534</v>
      </c>
    </row>
    <row r="11" spans="1:8" x14ac:dyDescent="0.25">
      <c r="A11" s="125" t="s">
        <v>57</v>
      </c>
      <c r="B11" s="126">
        <v>2.7590090090090089</v>
      </c>
      <c r="C11" s="127">
        <v>1.8659558263518659</v>
      </c>
      <c r="D11" s="126">
        <v>3.0868628858578608</v>
      </c>
      <c r="E11" s="127">
        <v>2.0505484024797327</v>
      </c>
    </row>
    <row r="12" spans="1:8" x14ac:dyDescent="0.25">
      <c r="A12" s="125" t="s">
        <v>58</v>
      </c>
      <c r="B12" s="42">
        <v>3.90625</v>
      </c>
      <c r="C12" s="43">
        <v>2.6246719160104988</v>
      </c>
      <c r="D12" s="42">
        <v>3.7698412698412698</v>
      </c>
      <c r="E12" s="43">
        <v>2.4484536082474229</v>
      </c>
    </row>
    <row r="13" spans="1:8" x14ac:dyDescent="0.25">
      <c r="A13" s="125" t="s">
        <v>258</v>
      </c>
      <c r="B13" s="42">
        <v>3.9473684210526314</v>
      </c>
      <c r="C13" s="43">
        <v>2.5641025641025639</v>
      </c>
      <c r="D13" s="42">
        <v>4.838709677419355</v>
      </c>
      <c r="E13" s="43">
        <v>3.225806451612903</v>
      </c>
    </row>
    <row r="14" spans="1:8" ht="15.75" thickBot="1" x14ac:dyDescent="0.3">
      <c r="A14" s="273" t="s">
        <v>59</v>
      </c>
      <c r="B14" s="269">
        <v>3.0456852791878175</v>
      </c>
      <c r="C14" s="270">
        <v>2.0542082738944365</v>
      </c>
      <c r="D14" s="271">
        <v>3.3180193976518635</v>
      </c>
      <c r="E14" s="272">
        <v>2.1915037086985842</v>
      </c>
    </row>
    <row r="15" spans="1:8" x14ac:dyDescent="0.25">
      <c r="A15" s="46" t="s">
        <v>176</v>
      </c>
      <c r="B15" s="47">
        <v>1.2994593266158763</v>
      </c>
      <c r="C15" s="47">
        <v>0.93132829872960654</v>
      </c>
      <c r="D15" s="47">
        <v>1.3237761171267348</v>
      </c>
      <c r="E15" s="47">
        <v>1</v>
      </c>
    </row>
    <row r="16" spans="1:8" x14ac:dyDescent="0.25">
      <c r="A16" s="372" t="s">
        <v>328</v>
      </c>
      <c r="B16" s="372"/>
      <c r="C16" s="372"/>
      <c r="D16" s="372"/>
      <c r="E16" s="372"/>
      <c r="F16" s="372"/>
      <c r="G16" s="372"/>
      <c r="H16" s="372"/>
    </row>
    <row r="17" spans="1:8" x14ac:dyDescent="0.25">
      <c r="A17" s="33" t="s">
        <v>329</v>
      </c>
      <c r="B17" s="33"/>
      <c r="C17" s="33"/>
      <c r="D17" s="33"/>
      <c r="E17" s="33"/>
      <c r="F17" s="33"/>
      <c r="G17" s="33"/>
      <c r="H17" s="33"/>
    </row>
  </sheetData>
  <mergeCells count="5">
    <mergeCell ref="A3:E3"/>
    <mergeCell ref="A4:A6"/>
    <mergeCell ref="B4:C5"/>
    <mergeCell ref="D4:E5"/>
    <mergeCell ref="A16:H16"/>
  </mergeCells>
  <pageMargins left="0.31496062992125984" right="0.31496062992125984" top="0.15748031496062992" bottom="0.15748031496062992"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1"/>
  <sheetViews>
    <sheetView topLeftCell="B1" zoomScaleNormal="100" workbookViewId="0">
      <selection activeCell="E29" sqref="E29:E30"/>
    </sheetView>
  </sheetViews>
  <sheetFormatPr defaultColWidth="9.140625" defaultRowHeight="11.25" x14ac:dyDescent="0.2"/>
  <cols>
    <col min="1" max="1" width="25" style="4" customWidth="1"/>
    <col min="2" max="2" width="9.140625" style="1" customWidth="1"/>
    <col min="3" max="7" width="9.140625" style="1"/>
    <col min="8" max="8" width="10.7109375" style="3" customWidth="1"/>
    <col min="9" max="16384" width="9.140625" style="1"/>
  </cols>
  <sheetData>
    <row r="1" spans="1:9" ht="15" x14ac:dyDescent="0.25">
      <c r="A1" s="310" t="s">
        <v>261</v>
      </c>
      <c r="B1" s="320"/>
      <c r="C1" s="320"/>
      <c r="D1" s="320"/>
      <c r="E1" s="320"/>
      <c r="F1" s="320"/>
      <c r="G1" s="320"/>
      <c r="H1" s="320"/>
      <c r="I1" s="320"/>
    </row>
    <row r="2" spans="1:9" ht="15" x14ac:dyDescent="0.25">
      <c r="A2" s="38" t="s">
        <v>262</v>
      </c>
      <c r="B2" s="274"/>
      <c r="C2" s="274"/>
      <c r="D2" s="274"/>
      <c r="E2" s="274"/>
      <c r="F2" s="274"/>
      <c r="G2" s="274"/>
      <c r="H2" s="188"/>
      <c r="I2"/>
    </row>
    <row r="3" spans="1:9" ht="15" x14ac:dyDescent="0.25">
      <c r="A3" s="373" t="s">
        <v>73</v>
      </c>
      <c r="B3" s="374" t="s">
        <v>22</v>
      </c>
      <c r="C3" s="374"/>
      <c r="D3" s="374"/>
      <c r="E3" s="375" t="s">
        <v>23</v>
      </c>
      <c r="F3" s="375"/>
      <c r="G3" s="375"/>
      <c r="H3" s="376" t="s">
        <v>152</v>
      </c>
      <c r="I3"/>
    </row>
    <row r="4" spans="1:9" ht="15" x14ac:dyDescent="0.25">
      <c r="A4" s="373"/>
      <c r="B4" s="128" t="s">
        <v>0</v>
      </c>
      <c r="C4" s="128" t="s">
        <v>1</v>
      </c>
      <c r="D4" s="128" t="s">
        <v>2</v>
      </c>
      <c r="E4" s="128" t="s">
        <v>0</v>
      </c>
      <c r="F4" s="128" t="s">
        <v>1</v>
      </c>
      <c r="G4" s="128" t="s">
        <v>2</v>
      </c>
      <c r="H4" s="376"/>
      <c r="I4"/>
    </row>
    <row r="5" spans="1:9" ht="15" x14ac:dyDescent="0.25">
      <c r="A5" s="70" t="s">
        <v>61</v>
      </c>
      <c r="B5" s="62">
        <v>1587</v>
      </c>
      <c r="C5" s="63">
        <v>67</v>
      </c>
      <c r="D5" s="62">
        <v>2760</v>
      </c>
      <c r="E5" s="129">
        <v>4.88</v>
      </c>
      <c r="F5" s="51">
        <v>15.84</v>
      </c>
      <c r="G5" s="129">
        <v>6.13</v>
      </c>
      <c r="H5" s="51">
        <v>4.2218021424070571</v>
      </c>
      <c r="I5"/>
    </row>
    <row r="6" spans="1:9" ht="15" x14ac:dyDescent="0.25">
      <c r="A6" s="70" t="s">
        <v>62</v>
      </c>
      <c r="B6" s="62">
        <v>10165</v>
      </c>
      <c r="C6" s="63">
        <v>94</v>
      </c>
      <c r="D6" s="62">
        <v>14470</v>
      </c>
      <c r="E6" s="129">
        <v>31.23</v>
      </c>
      <c r="F6" s="51">
        <v>22.22</v>
      </c>
      <c r="G6" s="129">
        <v>32.159999999999997</v>
      </c>
      <c r="H6" s="51">
        <v>0.92474176094441718</v>
      </c>
      <c r="I6"/>
    </row>
    <row r="7" spans="1:9" ht="15" x14ac:dyDescent="0.25">
      <c r="A7" s="70" t="s">
        <v>63</v>
      </c>
      <c r="B7" s="62">
        <v>3565</v>
      </c>
      <c r="C7" s="63">
        <v>21</v>
      </c>
      <c r="D7" s="62">
        <v>4427</v>
      </c>
      <c r="E7" s="129">
        <v>10.95</v>
      </c>
      <c r="F7" s="51">
        <v>4.96</v>
      </c>
      <c r="G7" s="129">
        <v>9.84</v>
      </c>
      <c r="H7" s="51">
        <v>0.5890603085553997</v>
      </c>
      <c r="I7"/>
    </row>
    <row r="8" spans="1:9" ht="15" x14ac:dyDescent="0.25">
      <c r="A8" s="70" t="s">
        <v>64</v>
      </c>
      <c r="B8" s="62">
        <v>6757</v>
      </c>
      <c r="C8" s="63">
        <v>38</v>
      </c>
      <c r="D8" s="62">
        <v>11064</v>
      </c>
      <c r="E8" s="129">
        <v>20.76</v>
      </c>
      <c r="F8" s="51">
        <v>8.98</v>
      </c>
      <c r="G8" s="129">
        <v>24.59</v>
      </c>
      <c r="H8" s="51">
        <v>0.56237975432884424</v>
      </c>
      <c r="I8"/>
    </row>
    <row r="9" spans="1:9" ht="15" x14ac:dyDescent="0.25">
      <c r="A9" s="70" t="s">
        <v>330</v>
      </c>
      <c r="B9" s="62">
        <v>1385</v>
      </c>
      <c r="C9" s="63">
        <v>13</v>
      </c>
      <c r="D9" s="62">
        <v>1823</v>
      </c>
      <c r="E9" s="129">
        <v>4.25</v>
      </c>
      <c r="F9" s="51">
        <v>3.07</v>
      </c>
      <c r="G9" s="129">
        <v>4.05</v>
      </c>
      <c r="H9" s="51">
        <v>0.93862815884476536</v>
      </c>
      <c r="I9"/>
    </row>
    <row r="10" spans="1:9" ht="15" x14ac:dyDescent="0.25">
      <c r="A10" s="130" t="s">
        <v>65</v>
      </c>
      <c r="B10" s="131">
        <v>23459</v>
      </c>
      <c r="C10" s="132">
        <v>233</v>
      </c>
      <c r="D10" s="131">
        <v>34544</v>
      </c>
      <c r="E10" s="133">
        <v>72.069999999999993</v>
      </c>
      <c r="F10" s="134">
        <v>55.08</v>
      </c>
      <c r="G10" s="133">
        <v>76.77</v>
      </c>
      <c r="H10" s="134">
        <v>0.99322221748582629</v>
      </c>
      <c r="I10"/>
    </row>
    <row r="11" spans="1:9" ht="15" x14ac:dyDescent="0.25">
      <c r="A11" s="70" t="s">
        <v>66</v>
      </c>
      <c r="B11" s="62">
        <v>3784</v>
      </c>
      <c r="C11" s="63">
        <v>87</v>
      </c>
      <c r="D11" s="62">
        <v>4227</v>
      </c>
      <c r="E11" s="129">
        <v>11.62</v>
      </c>
      <c r="F11" s="51">
        <v>20.57</v>
      </c>
      <c r="G11" s="129">
        <v>9.39</v>
      </c>
      <c r="H11" s="51">
        <v>2.2991543340380551</v>
      </c>
      <c r="I11"/>
    </row>
    <row r="12" spans="1:9" ht="15" x14ac:dyDescent="0.25">
      <c r="A12" s="70" t="s">
        <v>67</v>
      </c>
      <c r="B12" s="62">
        <v>479</v>
      </c>
      <c r="C12" s="63">
        <v>3</v>
      </c>
      <c r="D12" s="62">
        <v>560</v>
      </c>
      <c r="E12" s="129">
        <v>1.47</v>
      </c>
      <c r="F12" s="51">
        <v>0.71</v>
      </c>
      <c r="G12" s="129">
        <v>1.24</v>
      </c>
      <c r="H12" s="51">
        <v>0.62630480167014613</v>
      </c>
      <c r="I12"/>
    </row>
    <row r="13" spans="1:9" ht="15" x14ac:dyDescent="0.25">
      <c r="A13" s="70" t="s">
        <v>68</v>
      </c>
      <c r="B13" s="62">
        <v>1480</v>
      </c>
      <c r="C13" s="63">
        <v>42</v>
      </c>
      <c r="D13" s="62">
        <v>1765</v>
      </c>
      <c r="E13" s="129">
        <v>4.55</v>
      </c>
      <c r="F13" s="51">
        <v>9.93</v>
      </c>
      <c r="G13" s="129">
        <v>3.92</v>
      </c>
      <c r="H13" s="51">
        <v>2.8378378378378382</v>
      </c>
      <c r="I13"/>
    </row>
    <row r="14" spans="1:9" ht="15" x14ac:dyDescent="0.25">
      <c r="A14" s="70" t="s">
        <v>263</v>
      </c>
      <c r="B14" s="62">
        <v>1</v>
      </c>
      <c r="C14" s="63" t="s">
        <v>8</v>
      </c>
      <c r="D14" s="62">
        <v>1</v>
      </c>
      <c r="E14" s="129" t="s">
        <v>8</v>
      </c>
      <c r="F14" s="51" t="s">
        <v>8</v>
      </c>
      <c r="G14" s="129" t="s">
        <v>8</v>
      </c>
      <c r="H14" s="51">
        <v>0</v>
      </c>
      <c r="I14"/>
    </row>
    <row r="15" spans="1:9" ht="15" x14ac:dyDescent="0.25">
      <c r="A15" s="70" t="s">
        <v>69</v>
      </c>
      <c r="B15" s="62">
        <v>2781</v>
      </c>
      <c r="C15" s="63">
        <v>55</v>
      </c>
      <c r="D15" s="62">
        <v>3306</v>
      </c>
      <c r="E15" s="129">
        <v>8.5399999999999991</v>
      </c>
      <c r="F15" s="51">
        <v>13</v>
      </c>
      <c r="G15" s="129">
        <v>7.35</v>
      </c>
      <c r="H15" s="51">
        <v>1.9777058612010068</v>
      </c>
      <c r="I15"/>
    </row>
    <row r="16" spans="1:9" ht="15" x14ac:dyDescent="0.25">
      <c r="A16" s="70" t="s">
        <v>70</v>
      </c>
      <c r="B16" s="62">
        <v>109</v>
      </c>
      <c r="C16" s="63" t="s">
        <v>8</v>
      </c>
      <c r="D16" s="62">
        <v>121</v>
      </c>
      <c r="E16" s="129">
        <v>0.33</v>
      </c>
      <c r="F16" s="51" t="s">
        <v>8</v>
      </c>
      <c r="G16" s="129">
        <v>0.27</v>
      </c>
      <c r="H16" s="51">
        <v>0</v>
      </c>
      <c r="I16"/>
    </row>
    <row r="17" spans="1:9" ht="15" x14ac:dyDescent="0.25">
      <c r="A17" s="70" t="s">
        <v>71</v>
      </c>
      <c r="B17" s="62">
        <v>459</v>
      </c>
      <c r="C17" s="63">
        <v>3</v>
      </c>
      <c r="D17" s="62">
        <v>472</v>
      </c>
      <c r="E17" s="129">
        <v>1.41</v>
      </c>
      <c r="F17" s="51">
        <v>0.71</v>
      </c>
      <c r="G17" s="129">
        <v>1.05</v>
      </c>
      <c r="H17" s="51">
        <v>0.65359477124183007</v>
      </c>
      <c r="I17"/>
    </row>
    <row r="18" spans="1:9" ht="15" x14ac:dyDescent="0.25">
      <c r="A18" s="130" t="s">
        <v>72</v>
      </c>
      <c r="B18" s="131">
        <v>9093</v>
      </c>
      <c r="C18" s="132">
        <v>190</v>
      </c>
      <c r="D18" s="131">
        <v>10452</v>
      </c>
      <c r="E18" s="133">
        <v>27.93</v>
      </c>
      <c r="F18" s="134">
        <v>44.92</v>
      </c>
      <c r="G18" s="133">
        <v>23.23</v>
      </c>
      <c r="H18" s="134">
        <v>2.0895194105355768</v>
      </c>
      <c r="I18"/>
    </row>
    <row r="19" spans="1:9" ht="15" x14ac:dyDescent="0.25">
      <c r="A19" s="77" t="s">
        <v>154</v>
      </c>
      <c r="B19" s="135">
        <v>32552</v>
      </c>
      <c r="C19" s="135">
        <v>423</v>
      </c>
      <c r="D19" s="135">
        <v>44996</v>
      </c>
      <c r="E19" s="67">
        <v>100</v>
      </c>
      <c r="F19" s="79">
        <v>100</v>
      </c>
      <c r="G19" s="67">
        <v>100</v>
      </c>
      <c r="H19" s="67">
        <v>1.2994593266158763</v>
      </c>
      <c r="I19"/>
    </row>
    <row r="20" spans="1:9" ht="15" x14ac:dyDescent="0.25">
      <c r="A20" s="147" t="s">
        <v>324</v>
      </c>
      <c r="B20" s="147"/>
      <c r="C20" s="147"/>
      <c r="D20" s="147"/>
      <c r="E20" s="147"/>
      <c r="F20"/>
      <c r="G20"/>
      <c r="H20"/>
      <c r="I20"/>
    </row>
    <row r="21" spans="1:9" ht="15" x14ac:dyDescent="0.25">
      <c r="A21"/>
      <c r="B21"/>
      <c r="C21"/>
      <c r="D21"/>
      <c r="E21"/>
      <c r="F21"/>
      <c r="G21"/>
      <c r="H21"/>
      <c r="I21"/>
    </row>
  </sheetData>
  <mergeCells count="5">
    <mergeCell ref="A1:I1"/>
    <mergeCell ref="A3:A4"/>
    <mergeCell ref="B3:D3"/>
    <mergeCell ref="E3:G3"/>
    <mergeCell ref="H3:H4"/>
  </mergeCells>
  <pageMargins left="0.31496062992125984" right="0.31496062992125984"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J33"/>
  <sheetViews>
    <sheetView zoomScaleNormal="100" workbookViewId="0">
      <selection activeCell="J13" sqref="J13"/>
    </sheetView>
  </sheetViews>
  <sheetFormatPr defaultRowHeight="15" x14ac:dyDescent="0.25"/>
  <cols>
    <col min="1" max="1" width="61.85546875" customWidth="1"/>
    <col min="2" max="7" width="9.5703125" customWidth="1"/>
  </cols>
  <sheetData>
    <row r="3" spans="1:10" x14ac:dyDescent="0.25">
      <c r="A3" s="11" t="s">
        <v>264</v>
      </c>
    </row>
    <row r="4" spans="1:10" x14ac:dyDescent="0.25">
      <c r="A4" s="38" t="s">
        <v>265</v>
      </c>
    </row>
    <row r="5" spans="1:10" x14ac:dyDescent="0.25">
      <c r="A5" s="378" t="s">
        <v>155</v>
      </c>
      <c r="B5" s="379" t="s">
        <v>10</v>
      </c>
      <c r="C5" s="379"/>
      <c r="D5" s="353" t="s">
        <v>74</v>
      </c>
      <c r="E5" s="353"/>
      <c r="F5" s="379" t="s">
        <v>13</v>
      </c>
      <c r="G5" s="379"/>
    </row>
    <row r="6" spans="1:10" x14ac:dyDescent="0.25">
      <c r="A6" s="378"/>
      <c r="B6" s="136" t="s">
        <v>22</v>
      </c>
      <c r="C6" s="83" t="s">
        <v>21</v>
      </c>
      <c r="D6" s="136" t="s">
        <v>22</v>
      </c>
      <c r="E6" s="83" t="s">
        <v>21</v>
      </c>
      <c r="F6" s="136" t="s">
        <v>22</v>
      </c>
      <c r="G6" s="83" t="s">
        <v>21</v>
      </c>
    </row>
    <row r="7" spans="1:10" x14ac:dyDescent="0.25">
      <c r="A7" s="84" t="s">
        <v>75</v>
      </c>
      <c r="B7" s="137">
        <v>4827</v>
      </c>
      <c r="C7" s="138">
        <v>15.854299415358339</v>
      </c>
      <c r="D7" s="137">
        <v>1968</v>
      </c>
      <c r="E7" s="138">
        <v>21.796433713589543</v>
      </c>
      <c r="F7" s="137">
        <v>6795</v>
      </c>
      <c r="G7" s="211">
        <v>17.213426219126031</v>
      </c>
      <c r="I7" s="158"/>
    </row>
    <row r="8" spans="1:10" x14ac:dyDescent="0.25">
      <c r="A8" s="84" t="s">
        <v>76</v>
      </c>
      <c r="B8" s="137">
        <v>5411</v>
      </c>
      <c r="C8" s="138">
        <v>17.772449582868028</v>
      </c>
      <c r="D8" s="137">
        <v>585</v>
      </c>
      <c r="E8" s="138">
        <v>6.4791228264481111</v>
      </c>
      <c r="F8" s="137">
        <v>5996</v>
      </c>
      <c r="G8" s="211">
        <v>15.189360354654847</v>
      </c>
    </row>
    <row r="9" spans="1:10" x14ac:dyDescent="0.25">
      <c r="A9" s="84" t="s">
        <v>331</v>
      </c>
      <c r="B9" s="137">
        <v>1863</v>
      </c>
      <c r="C9" s="138">
        <v>6.119030414504369</v>
      </c>
      <c r="D9" s="137">
        <v>187</v>
      </c>
      <c r="E9" s="138">
        <v>2.0711042197364047</v>
      </c>
      <c r="F9" s="137">
        <v>2050</v>
      </c>
      <c r="G9" s="211">
        <v>5.1931602279923998</v>
      </c>
    </row>
    <row r="10" spans="1:10" x14ac:dyDescent="0.25">
      <c r="A10" s="84" t="s">
        <v>332</v>
      </c>
      <c r="B10" s="137">
        <v>1472</v>
      </c>
      <c r="C10" s="138">
        <v>4.8347894633120934</v>
      </c>
      <c r="D10" s="137">
        <v>130</v>
      </c>
      <c r="E10" s="138">
        <v>1.4398050725440248</v>
      </c>
      <c r="F10" s="137">
        <v>1602</v>
      </c>
      <c r="G10" s="211">
        <v>4.0582647245091827</v>
      </c>
    </row>
    <row r="11" spans="1:10" x14ac:dyDescent="0.25">
      <c r="A11" s="84" t="s">
        <v>333</v>
      </c>
      <c r="B11" s="137">
        <v>1588</v>
      </c>
      <c r="C11" s="138">
        <v>5.2157918938448402</v>
      </c>
      <c r="D11" s="137">
        <v>245</v>
      </c>
      <c r="E11" s="138">
        <v>2.7134787905637392</v>
      </c>
      <c r="F11" s="137">
        <v>1833</v>
      </c>
      <c r="G11" s="211">
        <v>4.6434452184927171</v>
      </c>
    </row>
    <row r="12" spans="1:10" x14ac:dyDescent="0.25">
      <c r="A12" s="84" t="s">
        <v>334</v>
      </c>
      <c r="B12" s="137">
        <v>488</v>
      </c>
      <c r="C12" s="138">
        <v>1.6028378112067267</v>
      </c>
      <c r="D12" s="139">
        <v>23</v>
      </c>
      <c r="E12" s="140">
        <v>0.25473474360394288</v>
      </c>
      <c r="F12" s="137">
        <v>511</v>
      </c>
      <c r="G12" s="211">
        <v>1.2944901836605447</v>
      </c>
    </row>
    <row r="13" spans="1:10" x14ac:dyDescent="0.25">
      <c r="A13" s="84" t="s">
        <v>77</v>
      </c>
      <c r="B13" s="137">
        <v>3269</v>
      </c>
      <c r="C13" s="138">
        <v>10.737042632858175</v>
      </c>
      <c r="D13" s="137">
        <v>1413</v>
      </c>
      <c r="E13" s="138">
        <v>15.649573596190056</v>
      </c>
      <c r="F13" s="137">
        <v>4682</v>
      </c>
      <c r="G13" s="211">
        <v>11.860671310956301</v>
      </c>
      <c r="J13" s="158"/>
    </row>
    <row r="14" spans="1:10" x14ac:dyDescent="0.25">
      <c r="A14" s="84" t="s">
        <v>335</v>
      </c>
      <c r="B14" s="137">
        <v>3227</v>
      </c>
      <c r="C14" s="138">
        <v>10.599093476975629</v>
      </c>
      <c r="D14" s="137">
        <v>1391</v>
      </c>
      <c r="E14" s="138">
        <v>15.405914276221067</v>
      </c>
      <c r="F14" s="137">
        <v>4618</v>
      </c>
      <c r="G14" s="211">
        <v>11.698543381887271</v>
      </c>
    </row>
    <row r="15" spans="1:10" x14ac:dyDescent="0.25">
      <c r="A15" s="84" t="s">
        <v>336</v>
      </c>
      <c r="B15" s="137">
        <v>42</v>
      </c>
      <c r="C15" s="138">
        <v>0.13794915588254614</v>
      </c>
      <c r="D15" s="137">
        <v>22</v>
      </c>
      <c r="E15" s="138">
        <v>0.24365931996898882</v>
      </c>
      <c r="F15" s="137">
        <v>64</v>
      </c>
      <c r="G15" s="138">
        <v>0.16212792906903103</v>
      </c>
    </row>
    <row r="16" spans="1:10" x14ac:dyDescent="0.25">
      <c r="A16" s="84" t="s">
        <v>78</v>
      </c>
      <c r="B16" s="137">
        <v>2529</v>
      </c>
      <c r="C16" s="138">
        <v>8.3065098863561708</v>
      </c>
      <c r="D16" s="137">
        <v>1584</v>
      </c>
      <c r="E16" s="138">
        <v>17.543471037767194</v>
      </c>
      <c r="F16" s="137">
        <v>4113</v>
      </c>
      <c r="G16" s="138">
        <v>10.419252691576947</v>
      </c>
    </row>
    <row r="17" spans="1:7" x14ac:dyDescent="0.25">
      <c r="A17" s="84" t="s">
        <v>79</v>
      </c>
      <c r="B17" s="137">
        <v>2265</v>
      </c>
      <c r="C17" s="138">
        <v>7.4394009065230247</v>
      </c>
      <c r="D17" s="137">
        <v>500</v>
      </c>
      <c r="E17" s="138">
        <v>5.5377118174770184</v>
      </c>
      <c r="F17" s="137">
        <v>2765</v>
      </c>
      <c r="G17" s="138">
        <v>7.0044331855604813</v>
      </c>
    </row>
    <row r="18" spans="1:7" x14ac:dyDescent="0.25">
      <c r="A18" s="84" t="s">
        <v>80</v>
      </c>
      <c r="B18" s="137">
        <v>981</v>
      </c>
      <c r="C18" s="138">
        <v>3.2220981409708993</v>
      </c>
      <c r="D18" s="137">
        <v>89</v>
      </c>
      <c r="E18" s="138">
        <v>0.98571270351090934</v>
      </c>
      <c r="F18" s="137">
        <v>1070</v>
      </c>
      <c r="G18" s="138">
        <v>2.7105763141228625</v>
      </c>
    </row>
    <row r="19" spans="1:7" x14ac:dyDescent="0.25">
      <c r="A19" s="84" t="s">
        <v>81</v>
      </c>
      <c r="B19" s="137">
        <v>664</v>
      </c>
      <c r="C19" s="138">
        <v>2.1809104644288246</v>
      </c>
      <c r="D19" s="137">
        <v>257</v>
      </c>
      <c r="E19" s="138">
        <v>2.8463838741831875</v>
      </c>
      <c r="F19" s="137">
        <v>921</v>
      </c>
      <c r="G19" s="138">
        <v>2.3331222292590246</v>
      </c>
    </row>
    <row r="20" spans="1:7" x14ac:dyDescent="0.25">
      <c r="A20" s="84" t="s">
        <v>82</v>
      </c>
      <c r="B20" s="137">
        <v>529</v>
      </c>
      <c r="C20" s="138">
        <v>1.7375024633777836</v>
      </c>
      <c r="D20" s="137">
        <v>218</v>
      </c>
      <c r="E20" s="138">
        <v>2.4144423524199801</v>
      </c>
      <c r="F20" s="137">
        <v>747</v>
      </c>
      <c r="G20" s="138">
        <v>1.8923369221025967</v>
      </c>
    </row>
    <row r="21" spans="1:7" x14ac:dyDescent="0.25">
      <c r="A21" s="84" t="s">
        <v>83</v>
      </c>
      <c r="B21" s="137">
        <v>1535</v>
      </c>
      <c r="C21" s="138">
        <v>5.0417131971359126</v>
      </c>
      <c r="D21" s="139">
        <v>21</v>
      </c>
      <c r="E21" s="173">
        <v>0.23258389633403478</v>
      </c>
      <c r="F21" s="137">
        <v>1556</v>
      </c>
      <c r="G21" s="138">
        <v>3.9417352754908168</v>
      </c>
    </row>
    <row r="22" spans="1:7" x14ac:dyDescent="0.25">
      <c r="A22" s="84" t="s">
        <v>84</v>
      </c>
      <c r="B22" s="137">
        <v>720</v>
      </c>
      <c r="C22" s="138">
        <v>2.36484267227222</v>
      </c>
      <c r="D22" s="137">
        <v>341</v>
      </c>
      <c r="E22" s="138">
        <v>3.7767194595193265</v>
      </c>
      <c r="F22" s="137">
        <v>1061</v>
      </c>
      <c r="G22" s="138">
        <v>2.68777707409753</v>
      </c>
    </row>
    <row r="23" spans="1:7" x14ac:dyDescent="0.25">
      <c r="A23" s="84" t="s">
        <v>85</v>
      </c>
      <c r="B23" s="137">
        <v>559</v>
      </c>
      <c r="C23" s="138">
        <v>1.8360375747224593</v>
      </c>
      <c r="D23" s="137">
        <v>40</v>
      </c>
      <c r="E23" s="138">
        <v>0.4430169453981615</v>
      </c>
      <c r="F23" s="137">
        <v>599</v>
      </c>
      <c r="G23" s="138">
        <v>1.5174160861304624</v>
      </c>
    </row>
    <row r="24" spans="1:7" x14ac:dyDescent="0.25">
      <c r="A24" s="84" t="s">
        <v>86</v>
      </c>
      <c r="B24" s="137">
        <v>204</v>
      </c>
      <c r="C24" s="138">
        <v>0.67003875714379557</v>
      </c>
      <c r="D24" s="137">
        <v>156</v>
      </c>
      <c r="E24" s="138">
        <v>1.72776608705283</v>
      </c>
      <c r="F24" s="137">
        <v>360</v>
      </c>
      <c r="G24" s="138">
        <v>0.91196960101329949</v>
      </c>
    </row>
    <row r="25" spans="1:7" x14ac:dyDescent="0.25">
      <c r="A25" s="84" t="s">
        <v>87</v>
      </c>
      <c r="B25" s="137">
        <v>158</v>
      </c>
      <c r="C25" s="138">
        <v>0.51895158641529271</v>
      </c>
      <c r="D25" s="137">
        <v>104</v>
      </c>
      <c r="E25" s="138">
        <v>1.1518440580352198</v>
      </c>
      <c r="F25" s="137">
        <v>262</v>
      </c>
      <c r="G25" s="138">
        <v>0.66371120962634578</v>
      </c>
    </row>
    <row r="26" spans="1:7" x14ac:dyDescent="0.25">
      <c r="A26" s="84" t="s">
        <v>88</v>
      </c>
      <c r="B26" s="137">
        <v>2742</v>
      </c>
      <c r="C26" s="138">
        <v>9.0061091769033688</v>
      </c>
      <c r="D26" s="137">
        <v>568</v>
      </c>
      <c r="E26" s="138">
        <v>6.2908406246538924</v>
      </c>
      <c r="F26" s="137">
        <v>3310</v>
      </c>
      <c r="G26" s="138">
        <v>8.3850538315389489</v>
      </c>
    </row>
    <row r="27" spans="1:7" x14ac:dyDescent="0.25">
      <c r="A27" s="84" t="s">
        <v>89</v>
      </c>
      <c r="B27" s="137">
        <v>1078</v>
      </c>
      <c r="C27" s="138">
        <v>3.5406950009853513</v>
      </c>
      <c r="D27" s="137">
        <v>270</v>
      </c>
      <c r="E27" s="138">
        <v>2.99036438143759</v>
      </c>
      <c r="F27" s="137">
        <v>1348</v>
      </c>
      <c r="G27" s="138">
        <v>3.4148195060164666</v>
      </c>
    </row>
    <row r="28" spans="1:7" x14ac:dyDescent="0.25">
      <c r="A28" s="84" t="s">
        <v>90</v>
      </c>
      <c r="B28" s="137">
        <v>1445</v>
      </c>
      <c r="C28" s="138">
        <v>4.7461078631018854</v>
      </c>
      <c r="D28" s="137">
        <v>64</v>
      </c>
      <c r="E28" s="138">
        <v>0.70882711263705833</v>
      </c>
      <c r="F28" s="137">
        <v>1509</v>
      </c>
      <c r="G28" s="138">
        <v>3.8226725775807471</v>
      </c>
    </row>
    <row r="29" spans="1:7" x14ac:dyDescent="0.25">
      <c r="A29" s="84" t="s">
        <v>91</v>
      </c>
      <c r="B29" s="137">
        <v>28916</v>
      </c>
      <c r="C29" s="138">
        <v>94.974709321421528</v>
      </c>
      <c r="D29" s="137">
        <v>8178</v>
      </c>
      <c r="E29" s="138">
        <v>90.574814486654105</v>
      </c>
      <c r="F29" s="137">
        <v>37094</v>
      </c>
      <c r="G29" s="138">
        <v>93.968334388853705</v>
      </c>
    </row>
    <row r="30" spans="1:7" x14ac:dyDescent="0.25">
      <c r="A30" s="84" t="s">
        <v>266</v>
      </c>
      <c r="B30" s="137">
        <v>1530</v>
      </c>
      <c r="C30" s="138">
        <v>5.0252906785784663</v>
      </c>
      <c r="D30" s="137">
        <v>851</v>
      </c>
      <c r="E30" s="138">
        <v>9.4251855133458857</v>
      </c>
      <c r="F30" s="137">
        <v>2381</v>
      </c>
      <c r="G30" s="138">
        <v>6.0316656111462956</v>
      </c>
    </row>
    <row r="31" spans="1:7" x14ac:dyDescent="0.25">
      <c r="A31" s="93" t="s">
        <v>92</v>
      </c>
      <c r="B31" s="141">
        <v>30446</v>
      </c>
      <c r="C31" s="142">
        <v>100</v>
      </c>
      <c r="D31" s="141">
        <v>9029</v>
      </c>
      <c r="E31" s="142">
        <v>100</v>
      </c>
      <c r="F31" s="141">
        <v>39475</v>
      </c>
      <c r="G31" s="142">
        <v>100</v>
      </c>
    </row>
    <row r="32" spans="1:7" ht="26.25" customHeight="1" x14ac:dyDescent="0.25">
      <c r="A32" s="380" t="s">
        <v>120</v>
      </c>
      <c r="B32" s="381"/>
      <c r="C32" s="381"/>
      <c r="D32" s="381"/>
      <c r="E32" s="381"/>
      <c r="F32" s="381"/>
      <c r="G32" s="381"/>
    </row>
    <row r="33" spans="1:7" ht="50.25" customHeight="1" x14ac:dyDescent="0.3">
      <c r="A33" s="372" t="s">
        <v>93</v>
      </c>
      <c r="B33" s="377"/>
      <c r="C33" s="377"/>
      <c r="D33" s="377"/>
      <c r="E33" s="377"/>
      <c r="F33" s="377"/>
      <c r="G33" s="377"/>
    </row>
  </sheetData>
  <mergeCells count="6">
    <mergeCell ref="A33:G33"/>
    <mergeCell ref="A5:A6"/>
    <mergeCell ref="B5:C5"/>
    <mergeCell ref="D5:E5"/>
    <mergeCell ref="F5:G5"/>
    <mergeCell ref="A32:G32"/>
  </mergeCells>
  <pageMargins left="0.7" right="0.7" top="0.75" bottom="0.75" header="0.3" footer="0.3"/>
  <pageSetup paperSize="9" scale="9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K22"/>
  <sheetViews>
    <sheetView topLeftCell="B1" zoomScaleNormal="100" workbookViewId="0">
      <selection activeCell="H27" sqref="H27"/>
    </sheetView>
  </sheetViews>
  <sheetFormatPr defaultRowHeight="15" x14ac:dyDescent="0.25"/>
  <cols>
    <col min="1" max="1" width="12.85546875" customWidth="1"/>
    <col min="11" max="11" width="9.7109375" bestFit="1" customWidth="1"/>
  </cols>
  <sheetData>
    <row r="3" spans="1:9" x14ac:dyDescent="0.25">
      <c r="A3" s="195" t="s">
        <v>267</v>
      </c>
      <c r="B3" s="218"/>
      <c r="C3" s="218"/>
      <c r="D3" s="218"/>
      <c r="E3" s="218"/>
      <c r="F3" s="218"/>
      <c r="G3" s="218"/>
    </row>
    <row r="4" spans="1:9" x14ac:dyDescent="0.25">
      <c r="A4" s="38" t="s">
        <v>268</v>
      </c>
      <c r="B4" s="218"/>
      <c r="C4" s="218"/>
      <c r="D4" s="218"/>
      <c r="E4" s="218"/>
      <c r="F4" s="218"/>
      <c r="G4" s="218"/>
    </row>
    <row r="5" spans="1:9" x14ac:dyDescent="0.25">
      <c r="A5" s="354" t="s">
        <v>94</v>
      </c>
      <c r="B5" s="357" t="s">
        <v>1</v>
      </c>
      <c r="C5" s="357"/>
      <c r="D5" s="357"/>
      <c r="E5" s="357"/>
      <c r="F5" s="356" t="s">
        <v>2</v>
      </c>
      <c r="G5" s="356"/>
      <c r="H5" s="356"/>
      <c r="I5" s="356"/>
    </row>
    <row r="6" spans="1:9" ht="27" x14ac:dyDescent="0.25">
      <c r="A6" s="383"/>
      <c r="B6" s="143" t="s">
        <v>95</v>
      </c>
      <c r="C6" s="143" t="s">
        <v>96</v>
      </c>
      <c r="D6" s="143" t="s">
        <v>97</v>
      </c>
      <c r="E6" s="167" t="s">
        <v>13</v>
      </c>
      <c r="F6" s="143" t="s">
        <v>95</v>
      </c>
      <c r="G6" s="143" t="s">
        <v>96</v>
      </c>
      <c r="H6" s="143" t="s">
        <v>97</v>
      </c>
      <c r="I6" s="167" t="s">
        <v>13</v>
      </c>
    </row>
    <row r="7" spans="1:9" x14ac:dyDescent="0.25">
      <c r="A7" s="355"/>
      <c r="B7" s="382" t="s">
        <v>98</v>
      </c>
      <c r="C7" s="382"/>
      <c r="D7" s="382"/>
      <c r="E7" s="382"/>
      <c r="F7" s="382"/>
      <c r="G7" s="382"/>
      <c r="H7" s="382"/>
      <c r="I7" s="382"/>
    </row>
    <row r="8" spans="1:9" x14ac:dyDescent="0.25">
      <c r="A8" s="105" t="s">
        <v>99</v>
      </c>
      <c r="B8" s="22">
        <v>2</v>
      </c>
      <c r="C8" s="24">
        <v>5</v>
      </c>
      <c r="D8" s="22">
        <v>2</v>
      </c>
      <c r="E8" s="24">
        <v>9</v>
      </c>
      <c r="F8" s="22">
        <v>256</v>
      </c>
      <c r="G8" s="24">
        <v>1451</v>
      </c>
      <c r="H8" s="22">
        <v>438</v>
      </c>
      <c r="I8" s="24">
        <v>2145</v>
      </c>
    </row>
    <row r="9" spans="1:9" x14ac:dyDescent="0.25">
      <c r="A9" s="105" t="s">
        <v>100</v>
      </c>
      <c r="B9" s="208">
        <v>52</v>
      </c>
      <c r="C9" s="24">
        <v>14</v>
      </c>
      <c r="D9" s="22">
        <v>5</v>
      </c>
      <c r="E9" s="24">
        <v>71</v>
      </c>
      <c r="F9" s="22">
        <v>8508</v>
      </c>
      <c r="G9" s="24">
        <v>3239</v>
      </c>
      <c r="H9" s="22">
        <v>707</v>
      </c>
      <c r="I9" s="24">
        <v>12454</v>
      </c>
    </row>
    <row r="10" spans="1:9" x14ac:dyDescent="0.25">
      <c r="A10" s="105" t="s">
        <v>101</v>
      </c>
      <c r="B10" s="208">
        <v>62</v>
      </c>
      <c r="C10" s="24">
        <v>10</v>
      </c>
      <c r="D10" s="22">
        <v>6</v>
      </c>
      <c r="E10" s="24">
        <v>78</v>
      </c>
      <c r="F10" s="22">
        <v>9454</v>
      </c>
      <c r="G10" s="24">
        <v>1840</v>
      </c>
      <c r="H10" s="22">
        <v>705</v>
      </c>
      <c r="I10" s="24">
        <v>11999</v>
      </c>
    </row>
    <row r="11" spans="1:9" x14ac:dyDescent="0.25">
      <c r="A11" s="105" t="s">
        <v>102</v>
      </c>
      <c r="B11" s="208">
        <v>91</v>
      </c>
      <c r="C11" s="124">
        <v>8</v>
      </c>
      <c r="D11" s="22">
        <v>23</v>
      </c>
      <c r="E11" s="24">
        <v>122</v>
      </c>
      <c r="F11" s="22">
        <v>9823</v>
      </c>
      <c r="G11" s="24">
        <v>1669</v>
      </c>
      <c r="H11" s="22">
        <v>1025</v>
      </c>
      <c r="I11" s="24">
        <v>12517</v>
      </c>
    </row>
    <row r="12" spans="1:9" x14ac:dyDescent="0.25">
      <c r="A12" s="105" t="s">
        <v>103</v>
      </c>
      <c r="B12" s="208">
        <v>75</v>
      </c>
      <c r="C12" s="24">
        <v>7</v>
      </c>
      <c r="D12" s="22">
        <v>57</v>
      </c>
      <c r="E12" s="24">
        <v>139</v>
      </c>
      <c r="F12" s="22">
        <v>3242</v>
      </c>
      <c r="G12" s="24">
        <v>829</v>
      </c>
      <c r="H12" s="22">
        <v>1209</v>
      </c>
      <c r="I12" s="24">
        <v>5280</v>
      </c>
    </row>
    <row r="13" spans="1:9" x14ac:dyDescent="0.25">
      <c r="A13" s="105" t="s">
        <v>104</v>
      </c>
      <c r="B13" s="22">
        <v>3</v>
      </c>
      <c r="C13" s="24">
        <v>1</v>
      </c>
      <c r="D13" s="22" t="s">
        <v>8</v>
      </c>
      <c r="E13" s="24">
        <v>4</v>
      </c>
      <c r="F13" s="22">
        <v>306</v>
      </c>
      <c r="G13" s="24">
        <v>285</v>
      </c>
      <c r="H13" s="26">
        <v>10</v>
      </c>
      <c r="I13" s="24">
        <v>601</v>
      </c>
    </row>
    <row r="14" spans="1:9" x14ac:dyDescent="0.25">
      <c r="A14" s="28" t="s">
        <v>105</v>
      </c>
      <c r="B14" s="29">
        <v>285</v>
      </c>
      <c r="C14" s="60">
        <v>45</v>
      </c>
      <c r="D14" s="29">
        <v>93</v>
      </c>
      <c r="E14" s="29">
        <v>423</v>
      </c>
      <c r="F14" s="29">
        <v>31589</v>
      </c>
      <c r="G14" s="29">
        <v>9313</v>
      </c>
      <c r="H14" s="60">
        <v>4094</v>
      </c>
      <c r="I14" s="29">
        <v>44996</v>
      </c>
    </row>
    <row r="15" spans="1:9" x14ac:dyDescent="0.25">
      <c r="A15" s="196"/>
      <c r="B15" s="382" t="s">
        <v>106</v>
      </c>
      <c r="C15" s="382"/>
      <c r="D15" s="382"/>
      <c r="E15" s="382"/>
      <c r="F15" s="382"/>
      <c r="G15" s="382"/>
      <c r="H15" s="382"/>
      <c r="I15" s="382"/>
    </row>
    <row r="16" spans="1:9" x14ac:dyDescent="0.25">
      <c r="A16" s="105" t="s">
        <v>99</v>
      </c>
      <c r="B16" s="26">
        <v>0.70175438596491224</v>
      </c>
      <c r="C16" s="197">
        <v>11.111111111111111</v>
      </c>
      <c r="D16" s="26">
        <v>2.1505376344086025</v>
      </c>
      <c r="E16" s="198">
        <v>2.1276595744680851</v>
      </c>
      <c r="F16" s="153">
        <v>0.81040868656810905</v>
      </c>
      <c r="G16" s="197">
        <v>15.580371523676581</v>
      </c>
      <c r="H16" s="153">
        <v>10.698583292623351</v>
      </c>
      <c r="I16" s="197">
        <v>4.7670904080362693</v>
      </c>
    </row>
    <row r="17" spans="1:11" x14ac:dyDescent="0.25">
      <c r="A17" s="105" t="s">
        <v>100</v>
      </c>
      <c r="B17" s="153">
        <v>18.245614035087719</v>
      </c>
      <c r="C17" s="197">
        <v>31.111111111111111</v>
      </c>
      <c r="D17" s="26">
        <v>5.376344086021505</v>
      </c>
      <c r="E17" s="198">
        <v>16.784869976359339</v>
      </c>
      <c r="F17" s="153">
        <v>26.933426192662001</v>
      </c>
      <c r="G17" s="197">
        <v>34.779340706539244</v>
      </c>
      <c r="H17" s="153">
        <v>17.269174401563266</v>
      </c>
      <c r="I17" s="197">
        <v>27.678015823628765</v>
      </c>
    </row>
    <row r="18" spans="1:11" x14ac:dyDescent="0.25">
      <c r="A18" s="105" t="s">
        <v>101</v>
      </c>
      <c r="B18" s="153">
        <v>21.754385964912281</v>
      </c>
      <c r="C18" s="197">
        <v>22.222222222222221</v>
      </c>
      <c r="D18" s="153">
        <v>6.4516129032258061</v>
      </c>
      <c r="E18" s="198">
        <v>18.439716312056735</v>
      </c>
      <c r="F18" s="153">
        <v>29.92813954224572</v>
      </c>
      <c r="G18" s="197">
        <v>19.75732846558574</v>
      </c>
      <c r="H18" s="153">
        <v>17.220322423058136</v>
      </c>
      <c r="I18" s="197">
        <v>26.666814827984709</v>
      </c>
    </row>
    <row r="19" spans="1:11" x14ac:dyDescent="0.25">
      <c r="A19" s="105" t="s">
        <v>102</v>
      </c>
      <c r="B19" s="153">
        <v>31.929824561403507</v>
      </c>
      <c r="C19" s="197">
        <v>17.777777777777779</v>
      </c>
      <c r="D19" s="153">
        <v>24.731182795698924</v>
      </c>
      <c r="E19" s="198">
        <v>28.841607565011824</v>
      </c>
      <c r="F19" s="153">
        <v>31.096267688119283</v>
      </c>
      <c r="G19" s="197">
        <v>17.921185439707934</v>
      </c>
      <c r="H19" s="153">
        <v>25.036638983878845</v>
      </c>
      <c r="I19" s="197">
        <v>27.818028269179486</v>
      </c>
      <c r="K19" s="299"/>
    </row>
    <row r="20" spans="1:11" x14ac:dyDescent="0.25">
      <c r="A20" s="105" t="s">
        <v>103</v>
      </c>
      <c r="B20" s="153">
        <v>26.315789473684209</v>
      </c>
      <c r="C20" s="197">
        <v>15.555555555555555</v>
      </c>
      <c r="D20" s="153">
        <v>61.29032258064516</v>
      </c>
      <c r="E20" s="198">
        <v>32.860520094562645</v>
      </c>
      <c r="F20" s="153">
        <v>10.263066257241444</v>
      </c>
      <c r="G20" s="197">
        <v>8.9015354880274877</v>
      </c>
      <c r="H20" s="153">
        <v>29.531021006350755</v>
      </c>
      <c r="I20" s="197">
        <v>11.734376389012356</v>
      </c>
    </row>
    <row r="21" spans="1:11" x14ac:dyDescent="0.25">
      <c r="A21" s="105" t="s">
        <v>104</v>
      </c>
      <c r="B21" s="26">
        <v>1.0526315789473684</v>
      </c>
      <c r="C21" s="26">
        <v>2.2222222222222223</v>
      </c>
      <c r="D21" s="22" t="s">
        <v>8</v>
      </c>
      <c r="E21" s="198">
        <v>0.94562647754137119</v>
      </c>
      <c r="F21" s="153">
        <v>0.96869163316344298</v>
      </c>
      <c r="G21" s="197">
        <v>3.0602383764630083</v>
      </c>
      <c r="H21" s="26">
        <v>0.24425989252564728</v>
      </c>
      <c r="I21" s="197">
        <v>1.335674282158414</v>
      </c>
    </row>
    <row r="22" spans="1:11" x14ac:dyDescent="0.25">
      <c r="A22" s="28" t="s">
        <v>105</v>
      </c>
      <c r="B22" s="156">
        <v>99.999999999999986</v>
      </c>
      <c r="C22" s="209">
        <v>100.00000000000001</v>
      </c>
      <c r="D22" s="156">
        <v>100</v>
      </c>
      <c r="E22" s="156">
        <v>100</v>
      </c>
      <c r="F22" s="156">
        <v>100.00000000000001</v>
      </c>
      <c r="G22" s="156">
        <v>99.999999999999986</v>
      </c>
      <c r="H22" s="209">
        <v>100</v>
      </c>
      <c r="I22" s="156">
        <v>99.999999999999986</v>
      </c>
    </row>
  </sheetData>
  <mergeCells count="5">
    <mergeCell ref="B15:I15"/>
    <mergeCell ref="A5:A7"/>
    <mergeCell ref="B5:E5"/>
    <mergeCell ref="F5:I5"/>
    <mergeCell ref="B7:I7"/>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22"/>
  <sheetViews>
    <sheetView zoomScaleNormal="100" workbookViewId="0">
      <selection activeCell="F26" sqref="F26"/>
    </sheetView>
  </sheetViews>
  <sheetFormatPr defaultRowHeight="15" x14ac:dyDescent="0.25"/>
  <cols>
    <col min="1" max="1" width="21.140625" customWidth="1"/>
    <col min="3" max="3" width="13.140625" customWidth="1"/>
    <col min="5" max="5" width="13.28515625" customWidth="1"/>
  </cols>
  <sheetData>
    <row r="3" spans="1:9" x14ac:dyDescent="0.25">
      <c r="A3" s="195" t="s">
        <v>269</v>
      </c>
      <c r="B3" s="218"/>
      <c r="C3" s="218"/>
      <c r="D3" s="217"/>
      <c r="E3" s="217"/>
      <c r="F3" s="217"/>
    </row>
    <row r="4" spans="1:9" x14ac:dyDescent="0.25">
      <c r="A4" s="38" t="s">
        <v>270</v>
      </c>
      <c r="B4" s="218"/>
      <c r="C4" s="218"/>
      <c r="D4" s="217"/>
      <c r="E4" s="217"/>
      <c r="F4" s="217"/>
    </row>
    <row r="5" spans="1:9" x14ac:dyDescent="0.25">
      <c r="A5" s="350" t="s">
        <v>113</v>
      </c>
      <c r="B5" s="321" t="s">
        <v>1</v>
      </c>
      <c r="C5" s="321"/>
      <c r="D5" s="322" t="s">
        <v>2</v>
      </c>
      <c r="E5" s="322"/>
      <c r="F5" s="336" t="s">
        <v>153</v>
      </c>
    </row>
    <row r="6" spans="1:9" ht="27" x14ac:dyDescent="0.25">
      <c r="A6" s="385"/>
      <c r="B6" s="206" t="s">
        <v>22</v>
      </c>
      <c r="C6" s="206" t="s">
        <v>202</v>
      </c>
      <c r="D6" s="206" t="s">
        <v>107</v>
      </c>
      <c r="E6" s="206" t="s">
        <v>203</v>
      </c>
      <c r="F6" s="336"/>
    </row>
    <row r="7" spans="1:9" x14ac:dyDescent="0.25">
      <c r="A7" s="196"/>
      <c r="B7" s="382" t="s">
        <v>108</v>
      </c>
      <c r="C7" s="382"/>
      <c r="D7" s="382"/>
      <c r="E7" s="382"/>
      <c r="F7" s="196"/>
    </row>
    <row r="8" spans="1:9" x14ac:dyDescent="0.25">
      <c r="A8" s="105" t="s">
        <v>95</v>
      </c>
      <c r="B8" s="106">
        <v>259</v>
      </c>
      <c r="C8" s="27">
        <v>76.17647058823529</v>
      </c>
      <c r="D8" s="22">
        <v>22511</v>
      </c>
      <c r="E8" s="27">
        <v>80.133133988324076</v>
      </c>
      <c r="F8" s="26">
        <v>1.137461572244181</v>
      </c>
      <c r="H8" s="158"/>
      <c r="I8" s="158"/>
    </row>
    <row r="9" spans="1:9" x14ac:dyDescent="0.25">
      <c r="A9" s="105" t="s">
        <v>96</v>
      </c>
      <c r="B9" s="106">
        <v>27</v>
      </c>
      <c r="C9" s="27">
        <v>7.9411764705882346</v>
      </c>
      <c r="D9" s="22">
        <v>3682</v>
      </c>
      <c r="E9" s="27">
        <v>13.106934358536238</v>
      </c>
      <c r="F9" s="26">
        <v>0.72795901860339707</v>
      </c>
      <c r="H9" s="158"/>
      <c r="I9" s="158"/>
    </row>
    <row r="10" spans="1:9" x14ac:dyDescent="0.25">
      <c r="A10" s="105" t="s">
        <v>97</v>
      </c>
      <c r="B10" s="106">
        <v>54</v>
      </c>
      <c r="C10" s="27">
        <v>15.882352941176469</v>
      </c>
      <c r="D10" s="22">
        <v>1899</v>
      </c>
      <c r="E10" s="27">
        <v>6.7599316531396836</v>
      </c>
      <c r="F10" s="26">
        <v>2.7649769585253456</v>
      </c>
      <c r="H10" s="158"/>
      <c r="I10" s="158"/>
    </row>
    <row r="11" spans="1:9" x14ac:dyDescent="0.25">
      <c r="A11" s="199" t="s">
        <v>109</v>
      </c>
      <c r="B11" s="200">
        <v>340</v>
      </c>
      <c r="C11" s="201">
        <v>99.999999999999986</v>
      </c>
      <c r="D11" s="181">
        <v>28092</v>
      </c>
      <c r="E11" s="201">
        <v>100</v>
      </c>
      <c r="F11" s="202">
        <v>1.1958356781091728</v>
      </c>
      <c r="H11" s="158"/>
      <c r="I11" s="158"/>
    </row>
    <row r="12" spans="1:9" x14ac:dyDescent="0.25">
      <c r="A12" s="196"/>
      <c r="B12" s="382" t="s">
        <v>110</v>
      </c>
      <c r="C12" s="382"/>
      <c r="D12" s="382"/>
      <c r="E12" s="382"/>
      <c r="F12" s="203"/>
    </row>
    <row r="13" spans="1:9" x14ac:dyDescent="0.25">
      <c r="A13" s="105" t="s">
        <v>95</v>
      </c>
      <c r="B13" s="106">
        <v>26</v>
      </c>
      <c r="C13" s="27">
        <v>31.325301204819279</v>
      </c>
      <c r="D13" s="22">
        <v>9078</v>
      </c>
      <c r="E13" s="27">
        <v>53.703265499290112</v>
      </c>
      <c r="F13" s="26">
        <v>0.28558875219683655</v>
      </c>
      <c r="H13" s="158"/>
      <c r="I13" s="158"/>
    </row>
    <row r="14" spans="1:9" x14ac:dyDescent="0.25">
      <c r="A14" s="105" t="s">
        <v>96</v>
      </c>
      <c r="B14" s="106">
        <v>18</v>
      </c>
      <c r="C14" s="27">
        <v>21.686746987951807</v>
      </c>
      <c r="D14" s="22">
        <v>5631</v>
      </c>
      <c r="E14" s="27">
        <v>33.311642214860385</v>
      </c>
      <c r="F14" s="26">
        <v>0.31864046733935208</v>
      </c>
      <c r="H14" s="158"/>
      <c r="I14" s="158"/>
    </row>
    <row r="15" spans="1:9" x14ac:dyDescent="0.25">
      <c r="A15" s="105" t="s">
        <v>97</v>
      </c>
      <c r="B15" s="106">
        <v>39</v>
      </c>
      <c r="C15" s="27">
        <v>46.987951807228917</v>
      </c>
      <c r="D15" s="22">
        <v>2195</v>
      </c>
      <c r="E15" s="27">
        <v>12.985092285849504</v>
      </c>
      <c r="F15" s="26">
        <v>1.7457475380483436</v>
      </c>
      <c r="H15" s="158"/>
      <c r="I15" s="158"/>
    </row>
    <row r="16" spans="1:9" x14ac:dyDescent="0.25">
      <c r="A16" s="199" t="s">
        <v>111</v>
      </c>
      <c r="B16" s="200">
        <v>83</v>
      </c>
      <c r="C16" s="201">
        <v>100</v>
      </c>
      <c r="D16" s="181">
        <v>16904</v>
      </c>
      <c r="E16" s="201">
        <v>100</v>
      </c>
      <c r="F16" s="202">
        <v>0.48860893624536406</v>
      </c>
      <c r="H16" s="158"/>
      <c r="I16" s="158"/>
    </row>
    <row r="17" spans="1:9" x14ac:dyDescent="0.25">
      <c r="A17" s="196"/>
      <c r="B17" s="382" t="s">
        <v>112</v>
      </c>
      <c r="C17" s="382"/>
      <c r="D17" s="382"/>
      <c r="E17" s="382"/>
      <c r="F17" s="203"/>
    </row>
    <row r="18" spans="1:9" x14ac:dyDescent="0.25">
      <c r="A18" s="105" t="s">
        <v>95</v>
      </c>
      <c r="B18" s="106">
        <v>285</v>
      </c>
      <c r="C18" s="27">
        <v>67.37588652482269</v>
      </c>
      <c r="D18" s="106">
        <v>31589</v>
      </c>
      <c r="E18" s="27">
        <v>70.204018134945329</v>
      </c>
      <c r="F18" s="26">
        <v>0.89414569868858629</v>
      </c>
      <c r="H18" s="158"/>
      <c r="I18" s="158"/>
    </row>
    <row r="19" spans="1:9" x14ac:dyDescent="0.25">
      <c r="A19" s="105" t="s">
        <v>96</v>
      </c>
      <c r="B19" s="106">
        <v>45</v>
      </c>
      <c r="C19" s="27">
        <v>10.638297872340425</v>
      </c>
      <c r="D19" s="106">
        <v>9313</v>
      </c>
      <c r="E19" s="27">
        <v>20.697395324028804</v>
      </c>
      <c r="F19" s="26">
        <v>0.48087198119256253</v>
      </c>
      <c r="H19" s="158"/>
      <c r="I19" s="158"/>
    </row>
    <row r="20" spans="1:9" x14ac:dyDescent="0.25">
      <c r="A20" s="105" t="s">
        <v>97</v>
      </c>
      <c r="B20" s="106">
        <v>93</v>
      </c>
      <c r="C20" s="27">
        <v>21.98581560283688</v>
      </c>
      <c r="D20" s="106">
        <v>4094</v>
      </c>
      <c r="E20" s="27">
        <v>9.0985865410258686</v>
      </c>
      <c r="F20" s="26">
        <v>2.2211607356102223</v>
      </c>
      <c r="H20" s="158"/>
      <c r="I20" s="158"/>
    </row>
    <row r="21" spans="1:9" x14ac:dyDescent="0.25">
      <c r="A21" s="28" t="s">
        <v>13</v>
      </c>
      <c r="B21" s="174">
        <v>423</v>
      </c>
      <c r="C21" s="123">
        <v>100</v>
      </c>
      <c r="D21" s="29">
        <v>44996</v>
      </c>
      <c r="E21" s="31">
        <v>100</v>
      </c>
      <c r="F21" s="31">
        <v>0.93132829872960654</v>
      </c>
      <c r="H21" s="158"/>
      <c r="I21" s="158"/>
    </row>
    <row r="22" spans="1:9" ht="24" customHeight="1" x14ac:dyDescent="0.25">
      <c r="A22" s="384" t="s">
        <v>337</v>
      </c>
      <c r="B22" s="312"/>
      <c r="C22" s="312"/>
      <c r="D22" s="312"/>
      <c r="E22" s="312"/>
      <c r="F22" s="312"/>
    </row>
  </sheetData>
  <mergeCells count="8">
    <mergeCell ref="B7:E7"/>
    <mergeCell ref="B12:E12"/>
    <mergeCell ref="B17:E17"/>
    <mergeCell ref="A22:F22"/>
    <mergeCell ref="A5:A6"/>
    <mergeCell ref="B5:C5"/>
    <mergeCell ref="D5:E5"/>
    <mergeCell ref="F5:F6"/>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44"/>
  <sheetViews>
    <sheetView topLeftCell="B10" zoomScaleNormal="100" workbookViewId="0">
      <selection activeCell="C32" sqref="C32"/>
    </sheetView>
  </sheetViews>
  <sheetFormatPr defaultRowHeight="15" x14ac:dyDescent="0.25"/>
  <cols>
    <col min="1" max="1" width="22.42578125" customWidth="1"/>
    <col min="2" max="8" width="10.28515625" customWidth="1"/>
    <col min="9" max="9" width="10.140625" customWidth="1"/>
  </cols>
  <sheetData>
    <row r="3" spans="1:9" x14ac:dyDescent="0.25">
      <c r="A3" s="11" t="s">
        <v>295</v>
      </c>
    </row>
    <row r="4" spans="1:9" ht="15" customHeight="1" x14ac:dyDescent="0.25">
      <c r="A4" s="287" t="s">
        <v>247</v>
      </c>
    </row>
    <row r="5" spans="1:9" x14ac:dyDescent="0.25">
      <c r="A5" s="175" t="s">
        <v>187</v>
      </c>
      <c r="B5" s="336" t="s">
        <v>0</v>
      </c>
      <c r="C5" s="336" t="s">
        <v>1</v>
      </c>
      <c r="D5" s="336" t="s">
        <v>2</v>
      </c>
      <c r="E5" s="336" t="s">
        <v>114</v>
      </c>
      <c r="F5" s="336" t="s">
        <v>115</v>
      </c>
      <c r="G5" s="336" t="s">
        <v>116</v>
      </c>
      <c r="H5" s="336" t="s">
        <v>47</v>
      </c>
      <c r="I5" s="336" t="s">
        <v>48</v>
      </c>
    </row>
    <row r="6" spans="1:9" x14ac:dyDescent="0.25">
      <c r="A6" s="176" t="s">
        <v>117</v>
      </c>
      <c r="B6" s="336"/>
      <c r="C6" s="336"/>
      <c r="D6" s="336"/>
      <c r="E6" s="336"/>
      <c r="F6" s="336"/>
      <c r="G6" s="336"/>
      <c r="H6" s="336"/>
      <c r="I6" s="336"/>
    </row>
    <row r="7" spans="1:9" x14ac:dyDescent="0.25">
      <c r="A7" s="275" t="s">
        <v>271</v>
      </c>
      <c r="B7" s="276">
        <v>310</v>
      </c>
      <c r="C7" s="277">
        <v>1</v>
      </c>
      <c r="D7" s="276">
        <v>441</v>
      </c>
      <c r="E7" s="278">
        <v>3.7182524213619601</v>
      </c>
      <c r="F7" s="279">
        <v>1.19943626495547</v>
      </c>
      <c r="G7" s="278">
        <v>528.95139284536197</v>
      </c>
      <c r="H7" s="279">
        <v>0.32258064516128998</v>
      </c>
      <c r="I7" s="278">
        <v>142.258064516129</v>
      </c>
    </row>
    <row r="8" spans="1:9" x14ac:dyDescent="0.25">
      <c r="A8" s="275" t="s">
        <v>272</v>
      </c>
      <c r="B8" s="276">
        <v>284</v>
      </c>
      <c r="C8" s="277">
        <v>3</v>
      </c>
      <c r="D8" s="276">
        <v>366</v>
      </c>
      <c r="E8" s="278">
        <v>5.3298301585812098</v>
      </c>
      <c r="F8" s="279">
        <v>5.6301022801914202</v>
      </c>
      <c r="G8" s="278">
        <v>686.872478183353</v>
      </c>
      <c r="H8" s="279">
        <v>1.05633802816901</v>
      </c>
      <c r="I8" s="278">
        <v>128.87323943662</v>
      </c>
    </row>
    <row r="9" spans="1:9" x14ac:dyDescent="0.25">
      <c r="A9" s="275" t="s">
        <v>273</v>
      </c>
      <c r="B9" s="276">
        <v>154</v>
      </c>
      <c r="C9" s="277">
        <v>4</v>
      </c>
      <c r="D9" s="276">
        <v>200</v>
      </c>
      <c r="E9" s="278">
        <v>3.9101180652532701</v>
      </c>
      <c r="F9" s="279">
        <v>10.1561508188397</v>
      </c>
      <c r="G9" s="278">
        <v>507.80754094198301</v>
      </c>
      <c r="H9" s="279">
        <v>2.5974025974026</v>
      </c>
      <c r="I9" s="278">
        <v>129.87012987013</v>
      </c>
    </row>
    <row r="10" spans="1:9" x14ac:dyDescent="0.25">
      <c r="A10" s="145" t="s">
        <v>209</v>
      </c>
      <c r="B10" s="177">
        <v>374</v>
      </c>
      <c r="C10" s="280">
        <v>5</v>
      </c>
      <c r="D10" s="177">
        <v>492</v>
      </c>
      <c r="E10" s="281">
        <v>4.6391049256378798</v>
      </c>
      <c r="F10" s="282">
        <v>6.2020119326709597</v>
      </c>
      <c r="G10" s="281">
        <v>610.27797417482202</v>
      </c>
      <c r="H10" s="282">
        <v>1.33689839572193</v>
      </c>
      <c r="I10" s="281">
        <v>131.55080213903699</v>
      </c>
    </row>
    <row r="11" spans="1:9" x14ac:dyDescent="0.25">
      <c r="A11" s="275" t="s">
        <v>274</v>
      </c>
      <c r="B11" s="276">
        <v>141</v>
      </c>
      <c r="C11" s="277">
        <v>2</v>
      </c>
      <c r="D11" s="276">
        <v>196</v>
      </c>
      <c r="E11" s="278">
        <v>3.53290487465704</v>
      </c>
      <c r="F11" s="279">
        <v>5.0112125881660203</v>
      </c>
      <c r="G11" s="278">
        <v>491.09883364027002</v>
      </c>
      <c r="H11" s="279">
        <v>1.4184397163120599</v>
      </c>
      <c r="I11" s="278">
        <v>139.007092198582</v>
      </c>
    </row>
    <row r="12" spans="1:9" x14ac:dyDescent="0.25">
      <c r="A12" s="145" t="s">
        <v>210</v>
      </c>
      <c r="B12" s="177">
        <v>428</v>
      </c>
      <c r="C12" s="280">
        <v>4</v>
      </c>
      <c r="D12" s="177">
        <v>577</v>
      </c>
      <c r="E12" s="281">
        <v>5.1059971606838204</v>
      </c>
      <c r="F12" s="282">
        <v>4.7719599632559104</v>
      </c>
      <c r="G12" s="281">
        <v>688.35522469966395</v>
      </c>
      <c r="H12" s="282">
        <v>0.934579439252336</v>
      </c>
      <c r="I12" s="281">
        <v>134.81308411214999</v>
      </c>
    </row>
    <row r="13" spans="1:9" x14ac:dyDescent="0.25">
      <c r="A13" s="275" t="s">
        <v>275</v>
      </c>
      <c r="B13" s="276">
        <v>108</v>
      </c>
      <c r="C13" s="24" t="s">
        <v>8</v>
      </c>
      <c r="D13" s="276">
        <v>161</v>
      </c>
      <c r="E13" s="278">
        <v>2.9607292166404</v>
      </c>
      <c r="F13" s="26" t="s">
        <v>8</v>
      </c>
      <c r="G13" s="278">
        <v>441.367966554725</v>
      </c>
      <c r="H13" s="26" t="s">
        <v>8</v>
      </c>
      <c r="I13" s="278">
        <v>149.07407407407399</v>
      </c>
    </row>
    <row r="14" spans="1:9" x14ac:dyDescent="0.25">
      <c r="A14" s="275" t="s">
        <v>276</v>
      </c>
      <c r="B14" s="276">
        <v>378</v>
      </c>
      <c r="C14" s="277">
        <v>2</v>
      </c>
      <c r="D14" s="276">
        <v>513</v>
      </c>
      <c r="E14" s="278">
        <v>4.9939887172847497</v>
      </c>
      <c r="F14" s="279">
        <v>2.6423220726374299</v>
      </c>
      <c r="G14" s="278">
        <v>677.75561163150098</v>
      </c>
      <c r="H14" s="279">
        <v>0.52910052910052896</v>
      </c>
      <c r="I14" s="278">
        <v>135.71428571428601</v>
      </c>
    </row>
    <row r="15" spans="1:9" x14ac:dyDescent="0.25">
      <c r="A15" s="275" t="s">
        <v>277</v>
      </c>
      <c r="B15" s="276">
        <v>135</v>
      </c>
      <c r="C15" s="24" t="s">
        <v>8</v>
      </c>
      <c r="D15" s="276">
        <v>169</v>
      </c>
      <c r="E15" s="278">
        <v>2.8280839207717499</v>
      </c>
      <c r="F15" s="26" t="s">
        <v>8</v>
      </c>
      <c r="G15" s="278">
        <v>354.034209341056</v>
      </c>
      <c r="H15" s="26" t="s">
        <v>8</v>
      </c>
      <c r="I15" s="278">
        <v>125.18518518518501</v>
      </c>
    </row>
    <row r="16" spans="1:9" x14ac:dyDescent="0.25">
      <c r="A16" s="275" t="s">
        <v>278</v>
      </c>
      <c r="B16" s="276">
        <v>302</v>
      </c>
      <c r="C16" s="277">
        <v>3</v>
      </c>
      <c r="D16" s="276">
        <v>415</v>
      </c>
      <c r="E16" s="278">
        <v>5.0151117606031397</v>
      </c>
      <c r="F16" s="279">
        <v>4.9818990999368999</v>
      </c>
      <c r="G16" s="278">
        <v>689.16270882460401</v>
      </c>
      <c r="H16" s="279">
        <v>0.99337748344370902</v>
      </c>
      <c r="I16" s="278">
        <v>137.417218543046</v>
      </c>
    </row>
    <row r="17" spans="1:9" x14ac:dyDescent="0.25">
      <c r="A17" s="145" t="s">
        <v>212</v>
      </c>
      <c r="B17" s="177">
        <v>8559</v>
      </c>
      <c r="C17" s="180">
        <v>53</v>
      </c>
      <c r="D17" s="177">
        <v>11123</v>
      </c>
      <c r="E17" s="281">
        <v>6.29861112644247</v>
      </c>
      <c r="F17" s="283">
        <v>3.9002966433164001</v>
      </c>
      <c r="G17" s="281">
        <v>818.547161577515</v>
      </c>
      <c r="H17" s="284">
        <v>0.61923121860030395</v>
      </c>
      <c r="I17" s="281">
        <v>129.956770650777</v>
      </c>
    </row>
    <row r="18" spans="1:9" x14ac:dyDescent="0.25">
      <c r="A18" s="275" t="s">
        <v>279</v>
      </c>
      <c r="B18" s="52">
        <v>172</v>
      </c>
      <c r="C18" s="144">
        <v>1</v>
      </c>
      <c r="D18" s="52">
        <v>241</v>
      </c>
      <c r="E18" s="81">
        <v>3.6873867790033299</v>
      </c>
      <c r="F18" s="80">
        <v>2.1438295226763602</v>
      </c>
      <c r="G18" s="81">
        <v>516.66291496500196</v>
      </c>
      <c r="H18" s="80">
        <v>0.581395348837209</v>
      </c>
      <c r="I18" s="81">
        <v>140.11627906976699</v>
      </c>
    </row>
    <row r="19" spans="1:9" x14ac:dyDescent="0.25">
      <c r="A19" s="275" t="s">
        <v>280</v>
      </c>
      <c r="B19" s="52">
        <v>56</v>
      </c>
      <c r="C19" s="144">
        <v>1</v>
      </c>
      <c r="D19" s="52">
        <v>91</v>
      </c>
      <c r="E19" s="81">
        <v>1.5142297032380201</v>
      </c>
      <c r="F19" s="80">
        <v>2.70398161292503</v>
      </c>
      <c r="G19" s="81">
        <v>246.062326776177</v>
      </c>
      <c r="H19" s="80">
        <v>1.78571428571429</v>
      </c>
      <c r="I19" s="81">
        <v>162.5</v>
      </c>
    </row>
    <row r="20" spans="1:9" x14ac:dyDescent="0.25">
      <c r="A20" s="275" t="s">
        <v>281</v>
      </c>
      <c r="B20" s="52">
        <v>238</v>
      </c>
      <c r="C20" s="144">
        <v>1</v>
      </c>
      <c r="D20" s="52">
        <v>356</v>
      </c>
      <c r="E20" s="81">
        <v>4.6817676623619304</v>
      </c>
      <c r="F20" s="80">
        <v>1.9671292698999701</v>
      </c>
      <c r="G20" s="81">
        <v>700.29802008438901</v>
      </c>
      <c r="H20" s="80">
        <v>0.42016806722689098</v>
      </c>
      <c r="I20" s="81">
        <v>149.579831932773</v>
      </c>
    </row>
    <row r="21" spans="1:9" x14ac:dyDescent="0.25">
      <c r="A21" s="275" t="s">
        <v>282</v>
      </c>
      <c r="B21" s="52">
        <v>129</v>
      </c>
      <c r="C21" s="24">
        <v>2</v>
      </c>
      <c r="D21" s="52">
        <v>174</v>
      </c>
      <c r="E21" s="81">
        <v>3.0403375010311202</v>
      </c>
      <c r="F21" s="152">
        <v>4.7137015519862402</v>
      </c>
      <c r="G21" s="81">
        <v>410.09203502280201</v>
      </c>
      <c r="H21" s="109">
        <v>1.55038759689922</v>
      </c>
      <c r="I21" s="81">
        <v>134.88372093023301</v>
      </c>
    </row>
    <row r="22" spans="1:9" x14ac:dyDescent="0.25">
      <c r="A22" s="275" t="s">
        <v>283</v>
      </c>
      <c r="B22" s="52">
        <v>186</v>
      </c>
      <c r="C22" s="24">
        <v>2</v>
      </c>
      <c r="D22" s="52">
        <v>302</v>
      </c>
      <c r="E22" s="81">
        <v>4.8543689320388301</v>
      </c>
      <c r="F22" s="152">
        <v>5.2197515398267003</v>
      </c>
      <c r="G22" s="81">
        <v>788.18248251383204</v>
      </c>
      <c r="H22" s="109">
        <v>1.0752688172042999</v>
      </c>
      <c r="I22" s="81">
        <v>162.36559139784899</v>
      </c>
    </row>
    <row r="23" spans="1:9" x14ac:dyDescent="0.25">
      <c r="A23" s="275" t="s">
        <v>284</v>
      </c>
      <c r="B23" s="52">
        <v>120</v>
      </c>
      <c r="C23" s="24">
        <v>2</v>
      </c>
      <c r="D23" s="52">
        <v>150</v>
      </c>
      <c r="E23" s="81">
        <v>3.3933772587167401</v>
      </c>
      <c r="F23" s="152">
        <v>5.6556287645278998</v>
      </c>
      <c r="G23" s="81">
        <v>424.17215733959199</v>
      </c>
      <c r="H23" s="109">
        <v>1.6666666666666701</v>
      </c>
      <c r="I23" s="81">
        <v>125</v>
      </c>
    </row>
    <row r="24" spans="1:9" x14ac:dyDescent="0.25">
      <c r="A24" s="275" t="s">
        <v>285</v>
      </c>
      <c r="B24" s="52">
        <v>211</v>
      </c>
      <c r="C24" s="24">
        <v>3</v>
      </c>
      <c r="D24" s="52">
        <v>235</v>
      </c>
      <c r="E24" s="81">
        <v>2.5795409395152702</v>
      </c>
      <c r="F24" s="152">
        <v>3.6675937528653102</v>
      </c>
      <c r="G24" s="81">
        <v>287.29484397444901</v>
      </c>
      <c r="H24" s="109">
        <v>1.4218009478672999</v>
      </c>
      <c r="I24" s="81">
        <v>111.37440758293801</v>
      </c>
    </row>
    <row r="25" spans="1:9" x14ac:dyDescent="0.25">
      <c r="A25" s="145" t="s">
        <v>213</v>
      </c>
      <c r="B25" s="177">
        <v>924</v>
      </c>
      <c r="C25" s="180">
        <v>4</v>
      </c>
      <c r="D25" s="177">
        <v>1189</v>
      </c>
      <c r="E25" s="281">
        <v>7.6613739065544504</v>
      </c>
      <c r="F25" s="283">
        <v>3.3166120807595001</v>
      </c>
      <c r="G25" s="281">
        <v>985.86294100576197</v>
      </c>
      <c r="H25" s="284">
        <v>0.43290043290043301</v>
      </c>
      <c r="I25" s="281">
        <v>128.679653679654</v>
      </c>
    </row>
    <row r="26" spans="1:9" x14ac:dyDescent="0.25">
      <c r="A26" s="145" t="s">
        <v>214</v>
      </c>
      <c r="B26" s="177">
        <v>836</v>
      </c>
      <c r="C26" s="180">
        <v>6</v>
      </c>
      <c r="D26" s="177">
        <v>1118</v>
      </c>
      <c r="E26" s="281">
        <v>4.2499650496295303</v>
      </c>
      <c r="F26" s="283">
        <v>3.0502141504518101</v>
      </c>
      <c r="G26" s="281">
        <v>568.35657003418703</v>
      </c>
      <c r="H26" s="284">
        <v>0.71770334928229695</v>
      </c>
      <c r="I26" s="281">
        <v>133.73205741626799</v>
      </c>
    </row>
    <row r="27" spans="1:9" x14ac:dyDescent="0.25">
      <c r="A27" s="145" t="s">
        <v>215</v>
      </c>
      <c r="B27" s="177">
        <v>437</v>
      </c>
      <c r="C27" s="180">
        <v>3</v>
      </c>
      <c r="D27" s="177">
        <v>632</v>
      </c>
      <c r="E27" s="281">
        <v>6.0116243078722</v>
      </c>
      <c r="F27" s="283">
        <v>4.1269732090655804</v>
      </c>
      <c r="G27" s="281">
        <v>869.41568937648299</v>
      </c>
      <c r="H27" s="284">
        <v>0.68649885583523995</v>
      </c>
      <c r="I27" s="281">
        <v>144.622425629291</v>
      </c>
    </row>
    <row r="28" spans="1:9" x14ac:dyDescent="0.25">
      <c r="A28" s="275" t="s">
        <v>286</v>
      </c>
      <c r="B28" s="52">
        <v>210</v>
      </c>
      <c r="C28" s="24">
        <v>1</v>
      </c>
      <c r="D28" s="52">
        <v>299</v>
      </c>
      <c r="E28" s="81">
        <v>3.3160163590140401</v>
      </c>
      <c r="F28" s="152">
        <v>1.5790554090543001</v>
      </c>
      <c r="G28" s="81">
        <v>472.137567307236</v>
      </c>
      <c r="H28" s="109">
        <v>0.476190476190476</v>
      </c>
      <c r="I28" s="81">
        <v>142.38095238095201</v>
      </c>
    </row>
    <row r="29" spans="1:9" x14ac:dyDescent="0.25">
      <c r="A29" s="275" t="s">
        <v>287</v>
      </c>
      <c r="B29" s="52">
        <v>168</v>
      </c>
      <c r="C29" s="24" t="s">
        <v>8</v>
      </c>
      <c r="D29" s="52">
        <v>238</v>
      </c>
      <c r="E29" s="81">
        <v>4.2649877508536296</v>
      </c>
      <c r="F29" s="26" t="s">
        <v>8</v>
      </c>
      <c r="G29" s="81">
        <v>604.20659803759804</v>
      </c>
      <c r="H29" s="26" t="s">
        <v>8</v>
      </c>
      <c r="I29" s="81">
        <v>141.666666666667</v>
      </c>
    </row>
    <row r="30" spans="1:9" x14ac:dyDescent="0.25">
      <c r="A30" s="145" t="s">
        <v>216</v>
      </c>
      <c r="B30" s="177">
        <v>397</v>
      </c>
      <c r="C30" s="180">
        <v>1</v>
      </c>
      <c r="D30" s="177">
        <v>531</v>
      </c>
      <c r="E30" s="281">
        <v>5.5138505982597303</v>
      </c>
      <c r="F30" s="283">
        <v>1.38887924389414</v>
      </c>
      <c r="G30" s="281">
        <v>737.49487850778803</v>
      </c>
      <c r="H30" s="284">
        <v>0.25188916876574302</v>
      </c>
      <c r="I30" s="281">
        <v>133.75314861461001</v>
      </c>
    </row>
    <row r="31" spans="1:9" x14ac:dyDescent="0.25">
      <c r="A31" s="145" t="s">
        <v>217</v>
      </c>
      <c r="B31" s="177">
        <v>256</v>
      </c>
      <c r="C31" s="180">
        <v>1</v>
      </c>
      <c r="D31" s="177">
        <v>353</v>
      </c>
      <c r="E31" s="281">
        <v>5.1865433511958399</v>
      </c>
      <c r="F31" s="283">
        <v>2.0259934965608801</v>
      </c>
      <c r="G31" s="281">
        <v>715.17570428598901</v>
      </c>
      <c r="H31" s="284">
        <v>0.390625</v>
      </c>
      <c r="I31" s="281">
        <v>137.890625</v>
      </c>
    </row>
    <row r="32" spans="1:9" x14ac:dyDescent="0.25">
      <c r="A32" s="145" t="s">
        <v>218</v>
      </c>
      <c r="B32" s="177">
        <v>212</v>
      </c>
      <c r="C32" s="180" t="s">
        <v>8</v>
      </c>
      <c r="D32" s="177">
        <v>285</v>
      </c>
      <c r="E32" s="281">
        <v>4.4025418449142304</v>
      </c>
      <c r="F32" s="202" t="s">
        <v>8</v>
      </c>
      <c r="G32" s="281">
        <v>591.85114424554502</v>
      </c>
      <c r="H32" s="202" t="s">
        <v>8</v>
      </c>
      <c r="I32" s="281">
        <v>134.43396226415101</v>
      </c>
    </row>
    <row r="33" spans="1:9" x14ac:dyDescent="0.25">
      <c r="A33" s="145" t="s">
        <v>219</v>
      </c>
      <c r="B33" s="177">
        <v>171</v>
      </c>
      <c r="C33" s="180">
        <v>1</v>
      </c>
      <c r="D33" s="177">
        <v>212</v>
      </c>
      <c r="E33" s="281">
        <v>3.7805093738945899</v>
      </c>
      <c r="F33" s="283">
        <v>2.2108241952599901</v>
      </c>
      <c r="G33" s="281">
        <v>468.69472939511797</v>
      </c>
      <c r="H33" s="284">
        <v>0.58479532163742698</v>
      </c>
      <c r="I33" s="281">
        <v>123.976608187135</v>
      </c>
    </row>
    <row r="34" spans="1:9" x14ac:dyDescent="0.25">
      <c r="A34" s="275" t="s">
        <v>288</v>
      </c>
      <c r="B34" s="52">
        <v>110</v>
      </c>
      <c r="C34" s="24">
        <v>1</v>
      </c>
      <c r="D34" s="52">
        <v>160</v>
      </c>
      <c r="E34" s="81">
        <v>2.8478595746333402</v>
      </c>
      <c r="F34" s="152">
        <v>2.5889632496666701</v>
      </c>
      <c r="G34" s="81">
        <v>414.23411994666702</v>
      </c>
      <c r="H34" s="109">
        <v>0.90909090909090895</v>
      </c>
      <c r="I34" s="81">
        <v>145.45454545454501</v>
      </c>
    </row>
    <row r="35" spans="1:9" x14ac:dyDescent="0.25">
      <c r="A35" s="275" t="s">
        <v>289</v>
      </c>
      <c r="B35" s="52">
        <v>66</v>
      </c>
      <c r="C35" s="24" t="s">
        <v>8</v>
      </c>
      <c r="D35" s="52">
        <v>103</v>
      </c>
      <c r="E35" s="81">
        <v>1.56937343954346</v>
      </c>
      <c r="F35" s="26" t="s">
        <v>8</v>
      </c>
      <c r="G35" s="81">
        <v>244.91737011056901</v>
      </c>
      <c r="H35" s="26" t="s">
        <v>8</v>
      </c>
      <c r="I35" s="81">
        <v>156.06060606060601</v>
      </c>
    </row>
    <row r="36" spans="1:9" x14ac:dyDescent="0.25">
      <c r="A36" s="275" t="s">
        <v>290</v>
      </c>
      <c r="B36" s="52">
        <v>79</v>
      </c>
      <c r="C36" s="24" t="s">
        <v>8</v>
      </c>
      <c r="D36" s="52">
        <v>123</v>
      </c>
      <c r="E36" s="81">
        <v>2.2425025192670698</v>
      </c>
      <c r="F36" s="26" t="s">
        <v>8</v>
      </c>
      <c r="G36" s="81">
        <v>349.14912641753102</v>
      </c>
      <c r="H36" s="26" t="s">
        <v>8</v>
      </c>
      <c r="I36" s="81">
        <v>155.69620253164601</v>
      </c>
    </row>
    <row r="37" spans="1:9" x14ac:dyDescent="0.25">
      <c r="A37" s="275" t="s">
        <v>291</v>
      </c>
      <c r="B37" s="52">
        <v>172</v>
      </c>
      <c r="C37" s="24">
        <v>4</v>
      </c>
      <c r="D37" s="52">
        <v>233</v>
      </c>
      <c r="E37" s="81">
        <v>3.78988189670368</v>
      </c>
      <c r="F37" s="152">
        <v>8.8136788295434503</v>
      </c>
      <c r="G37" s="81">
        <v>513.39679182090595</v>
      </c>
      <c r="H37" s="109">
        <v>2.32558139534884</v>
      </c>
      <c r="I37" s="81">
        <v>135.46511627907</v>
      </c>
    </row>
    <row r="38" spans="1:9" x14ac:dyDescent="0.25">
      <c r="A38" s="145" t="s">
        <v>220</v>
      </c>
      <c r="B38" s="177">
        <v>601</v>
      </c>
      <c r="C38" s="180">
        <v>4</v>
      </c>
      <c r="D38" s="177">
        <v>820</v>
      </c>
      <c r="E38" s="281">
        <v>4.8752195268360197</v>
      </c>
      <c r="F38" s="283">
        <v>3.24473845380101</v>
      </c>
      <c r="G38" s="281">
        <v>665.17138302920603</v>
      </c>
      <c r="H38" s="284">
        <v>0.66555740432612298</v>
      </c>
      <c r="I38" s="281">
        <v>136.43926788685499</v>
      </c>
    </row>
    <row r="39" spans="1:9" x14ac:dyDescent="0.25">
      <c r="A39" s="275" t="s">
        <v>292</v>
      </c>
      <c r="B39" s="52">
        <v>179</v>
      </c>
      <c r="C39" s="24">
        <v>1</v>
      </c>
      <c r="D39" s="52">
        <v>245</v>
      </c>
      <c r="E39" s="81">
        <v>3.9736716504056901</v>
      </c>
      <c r="F39" s="152">
        <v>2.2199282963160298</v>
      </c>
      <c r="G39" s="81">
        <v>543.88243259742706</v>
      </c>
      <c r="H39" s="109">
        <v>0.55865921787709505</v>
      </c>
      <c r="I39" s="81">
        <v>136.87150837988801</v>
      </c>
    </row>
    <row r="40" spans="1:9" x14ac:dyDescent="0.25">
      <c r="A40" s="145" t="s">
        <v>293</v>
      </c>
      <c r="B40" s="177">
        <v>17103</v>
      </c>
      <c r="C40" s="280">
        <v>116</v>
      </c>
      <c r="D40" s="177">
        <v>22743</v>
      </c>
      <c r="E40" s="285">
        <f>B40*1000/3328843</f>
        <v>5.1378211588831313</v>
      </c>
      <c r="F40" s="286">
        <f>C40*100000/3328843</f>
        <v>3.4846942315993874</v>
      </c>
      <c r="G40" s="281">
        <f>D40*100000/3328843</f>
        <v>683.21035266607646</v>
      </c>
      <c r="H40" s="282">
        <f>C40/B40*100</f>
        <v>0.67824358299713505</v>
      </c>
      <c r="I40" s="285">
        <f>D40/B40*100</f>
        <v>132.97667075951586</v>
      </c>
    </row>
    <row r="41" spans="1:9" x14ac:dyDescent="0.25">
      <c r="A41" s="145" t="s">
        <v>294</v>
      </c>
      <c r="B41" s="177">
        <v>15449</v>
      </c>
      <c r="C41" s="280">
        <v>307</v>
      </c>
      <c r="D41" s="177">
        <v>22253</v>
      </c>
      <c r="E41" s="285">
        <f>B41*1000/6698869</f>
        <v>2.3062101975721574</v>
      </c>
      <c r="F41" s="286">
        <f>C41*100000/6698869</f>
        <v>4.5828631669017561</v>
      </c>
      <c r="G41" s="281">
        <f>D41*100000/6698869</f>
        <v>332.1904040816442</v>
      </c>
      <c r="H41" s="282">
        <f>C41/B41*100</f>
        <v>1.9871836364813256</v>
      </c>
      <c r="I41" s="285">
        <f>D41/B41*100</f>
        <v>144.04168554599005</v>
      </c>
    </row>
    <row r="42" spans="1:9" x14ac:dyDescent="0.25">
      <c r="A42" s="28" t="s">
        <v>176</v>
      </c>
      <c r="B42" s="29">
        <v>32552</v>
      </c>
      <c r="C42" s="60">
        <v>423</v>
      </c>
      <c r="D42" s="29">
        <v>44996</v>
      </c>
      <c r="E42" s="156">
        <f>B42*1000/10027712</f>
        <v>3.2462041191450255</v>
      </c>
      <c r="F42" s="156">
        <f>C42*100000/10027712</f>
        <v>4.2183102187218777</v>
      </c>
      <c r="G42" s="156">
        <f>D42*100000/10027712</f>
        <v>448.71651678867522</v>
      </c>
      <c r="H42" s="123">
        <f>C42/B42*100</f>
        <v>1.2994593266158763</v>
      </c>
      <c r="I42" s="156">
        <f>D42/B42*100</f>
        <v>138.22806586384863</v>
      </c>
    </row>
    <row r="43" spans="1:9" ht="16.5" customHeight="1" x14ac:dyDescent="0.25">
      <c r="A43" s="386" t="s">
        <v>185</v>
      </c>
      <c r="B43" s="387"/>
      <c r="C43" s="387"/>
      <c r="D43" s="387"/>
      <c r="E43" s="387"/>
      <c r="F43" s="387"/>
      <c r="G43" s="387"/>
      <c r="H43" s="387"/>
      <c r="I43" s="387"/>
    </row>
    <row r="44" spans="1:9" ht="16.5" customHeight="1" x14ac:dyDescent="0.25">
      <c r="A44" s="386" t="s">
        <v>186</v>
      </c>
      <c r="B44" s="387"/>
      <c r="C44" s="387"/>
      <c r="D44" s="387"/>
      <c r="E44" s="387"/>
      <c r="F44" s="387"/>
      <c r="G44" s="387"/>
      <c r="H44" s="387"/>
      <c r="I44" s="387"/>
    </row>
  </sheetData>
  <mergeCells count="10">
    <mergeCell ref="G5:G6"/>
    <mergeCell ref="H5:H6"/>
    <mergeCell ref="I5:I6"/>
    <mergeCell ref="A43:I43"/>
    <mergeCell ref="A44:I44"/>
    <mergeCell ref="B5:B6"/>
    <mergeCell ref="C5:C6"/>
    <mergeCell ref="D5:D6"/>
    <mergeCell ref="E5:E6"/>
    <mergeCell ref="F5:F6"/>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G47"/>
  <sheetViews>
    <sheetView topLeftCell="A10" zoomScaleNormal="100" workbookViewId="0">
      <selection activeCell="F1" sqref="F1:F1048576"/>
    </sheetView>
  </sheetViews>
  <sheetFormatPr defaultRowHeight="15" x14ac:dyDescent="0.25"/>
  <cols>
    <col min="1" max="1" width="22.85546875" customWidth="1"/>
    <col min="3" max="3" width="9.140625" style="308"/>
    <col min="6" max="6" width="9.140625" style="308"/>
  </cols>
  <sheetData>
    <row r="3" spans="1:7" x14ac:dyDescent="0.25">
      <c r="A3" s="11" t="s">
        <v>296</v>
      </c>
    </row>
    <row r="4" spans="1:7" x14ac:dyDescent="0.25">
      <c r="A4" s="287" t="s">
        <v>297</v>
      </c>
      <c r="B4" s="288"/>
      <c r="C4" s="309"/>
      <c r="D4" s="288"/>
      <c r="E4" s="288"/>
      <c r="F4" s="309"/>
      <c r="G4" s="288"/>
    </row>
    <row r="5" spans="1:7" x14ac:dyDescent="0.25">
      <c r="A5" s="354" t="s">
        <v>184</v>
      </c>
      <c r="B5" s="388" t="s">
        <v>10</v>
      </c>
      <c r="C5" s="388"/>
      <c r="D5" s="388"/>
      <c r="E5" s="389" t="s">
        <v>118</v>
      </c>
      <c r="F5" s="389"/>
      <c r="G5" s="389"/>
    </row>
    <row r="6" spans="1:7" x14ac:dyDescent="0.25">
      <c r="A6" s="355"/>
      <c r="B6" s="167" t="s">
        <v>0</v>
      </c>
      <c r="C6" s="242" t="s">
        <v>1</v>
      </c>
      <c r="D6" s="167" t="s">
        <v>2</v>
      </c>
      <c r="E6" s="167" t="s">
        <v>0</v>
      </c>
      <c r="F6" s="242" t="s">
        <v>1</v>
      </c>
      <c r="G6" s="167" t="s">
        <v>2</v>
      </c>
    </row>
    <row r="7" spans="1:7" x14ac:dyDescent="0.25">
      <c r="A7" s="304" t="s">
        <v>209</v>
      </c>
      <c r="B7" s="305">
        <v>338</v>
      </c>
      <c r="C7" s="280">
        <v>5</v>
      </c>
      <c r="D7" s="305">
        <v>440</v>
      </c>
      <c r="E7" s="306">
        <v>37</v>
      </c>
      <c r="F7" s="177" t="s">
        <v>8</v>
      </c>
      <c r="G7" s="306">
        <v>53</v>
      </c>
    </row>
    <row r="8" spans="1:7" x14ac:dyDescent="0.25">
      <c r="A8" s="307" t="s">
        <v>271</v>
      </c>
      <c r="B8" s="59">
        <v>294</v>
      </c>
      <c r="C8" s="144">
        <v>1</v>
      </c>
      <c r="D8" s="59">
        <v>418</v>
      </c>
      <c r="E8" s="58">
        <v>16</v>
      </c>
      <c r="F8" s="52" t="s">
        <v>8</v>
      </c>
      <c r="G8" s="58">
        <v>23</v>
      </c>
    </row>
    <row r="9" spans="1:7" x14ac:dyDescent="0.25">
      <c r="A9" s="307" t="s">
        <v>272</v>
      </c>
      <c r="B9" s="59">
        <v>237</v>
      </c>
      <c r="C9" s="144">
        <v>3</v>
      </c>
      <c r="D9" s="59">
        <v>299</v>
      </c>
      <c r="E9" s="58">
        <v>47</v>
      </c>
      <c r="F9" s="52" t="s">
        <v>8</v>
      </c>
      <c r="G9" s="58">
        <v>67</v>
      </c>
    </row>
    <row r="10" spans="1:7" x14ac:dyDescent="0.25">
      <c r="A10" s="307" t="s">
        <v>273</v>
      </c>
      <c r="B10" s="59">
        <v>152</v>
      </c>
      <c r="C10" s="144">
        <v>4</v>
      </c>
      <c r="D10" s="59">
        <v>198</v>
      </c>
      <c r="E10" s="58">
        <v>2</v>
      </c>
      <c r="F10" s="52" t="s">
        <v>8</v>
      </c>
      <c r="G10" s="58">
        <v>2</v>
      </c>
    </row>
    <row r="11" spans="1:7" x14ac:dyDescent="0.25">
      <c r="A11" s="307" t="s">
        <v>210</v>
      </c>
      <c r="B11" s="59">
        <v>404</v>
      </c>
      <c r="C11" s="144">
        <v>4</v>
      </c>
      <c r="D11" s="59">
        <v>543</v>
      </c>
      <c r="E11" s="58">
        <v>24</v>
      </c>
      <c r="F11" s="52" t="s">
        <v>8</v>
      </c>
      <c r="G11" s="58">
        <v>34</v>
      </c>
    </row>
    <row r="12" spans="1:7" x14ac:dyDescent="0.25">
      <c r="A12" s="307" t="s">
        <v>274</v>
      </c>
      <c r="B12" s="59">
        <v>132</v>
      </c>
      <c r="C12" s="144">
        <v>1</v>
      </c>
      <c r="D12" s="59">
        <v>185</v>
      </c>
      <c r="E12" s="58">
        <v>9</v>
      </c>
      <c r="F12" s="52">
        <v>1</v>
      </c>
      <c r="G12" s="58">
        <v>11</v>
      </c>
    </row>
    <row r="13" spans="1:7" x14ac:dyDescent="0.25">
      <c r="A13" s="304" t="s">
        <v>298</v>
      </c>
      <c r="B13" s="305">
        <v>46</v>
      </c>
      <c r="C13" s="280" t="s">
        <v>8</v>
      </c>
      <c r="D13" s="305">
        <v>63</v>
      </c>
      <c r="E13" s="306">
        <v>9</v>
      </c>
      <c r="F13" s="177" t="s">
        <v>8</v>
      </c>
      <c r="G13" s="306">
        <v>12</v>
      </c>
    </row>
    <row r="14" spans="1:7" x14ac:dyDescent="0.25">
      <c r="A14" s="304" t="s">
        <v>212</v>
      </c>
      <c r="B14" s="305">
        <v>8255</v>
      </c>
      <c r="C14" s="280">
        <v>45</v>
      </c>
      <c r="D14" s="305">
        <v>10699</v>
      </c>
      <c r="E14" s="306">
        <v>306</v>
      </c>
      <c r="F14" s="177">
        <v>8</v>
      </c>
      <c r="G14" s="306">
        <v>427</v>
      </c>
    </row>
    <row r="15" spans="1:7" x14ac:dyDescent="0.25">
      <c r="A15" s="307" t="s">
        <v>275</v>
      </c>
      <c r="B15" s="59">
        <v>91</v>
      </c>
      <c r="C15" s="144" t="s">
        <v>8</v>
      </c>
      <c r="D15" s="59">
        <v>124</v>
      </c>
      <c r="E15" s="58">
        <v>17</v>
      </c>
      <c r="F15" s="52" t="s">
        <v>8</v>
      </c>
      <c r="G15" s="58">
        <v>37</v>
      </c>
    </row>
    <row r="16" spans="1:7" x14ac:dyDescent="0.25">
      <c r="A16" s="307" t="s">
        <v>276</v>
      </c>
      <c r="B16" s="59">
        <v>269</v>
      </c>
      <c r="C16" s="144">
        <v>2</v>
      </c>
      <c r="D16" s="59">
        <v>358</v>
      </c>
      <c r="E16" s="58">
        <v>109</v>
      </c>
      <c r="F16" s="52" t="s">
        <v>8</v>
      </c>
      <c r="G16" s="58">
        <v>155</v>
      </c>
    </row>
    <row r="17" spans="1:7" x14ac:dyDescent="0.25">
      <c r="A17" s="307" t="s">
        <v>277</v>
      </c>
      <c r="B17" s="59">
        <v>111</v>
      </c>
      <c r="C17" s="144" t="s">
        <v>8</v>
      </c>
      <c r="D17" s="59">
        <v>138</v>
      </c>
      <c r="E17" s="58">
        <v>24</v>
      </c>
      <c r="F17" s="52" t="s">
        <v>8</v>
      </c>
      <c r="G17" s="58">
        <v>31</v>
      </c>
    </row>
    <row r="18" spans="1:7" x14ac:dyDescent="0.25">
      <c r="A18" s="307" t="s">
        <v>278</v>
      </c>
      <c r="B18" s="59">
        <v>285</v>
      </c>
      <c r="C18" s="144">
        <v>2</v>
      </c>
      <c r="D18" s="59">
        <v>385</v>
      </c>
      <c r="E18" s="58">
        <v>17</v>
      </c>
      <c r="F18" s="52">
        <v>1</v>
      </c>
      <c r="G18" s="58">
        <v>30</v>
      </c>
    </row>
    <row r="19" spans="1:7" x14ac:dyDescent="0.25">
      <c r="A19" s="307" t="s">
        <v>279</v>
      </c>
      <c r="B19" s="59">
        <v>123</v>
      </c>
      <c r="C19" s="144">
        <v>1</v>
      </c>
      <c r="D19" s="59">
        <v>170</v>
      </c>
      <c r="E19" s="58">
        <v>49</v>
      </c>
      <c r="F19" s="52" t="s">
        <v>8</v>
      </c>
      <c r="G19" s="58">
        <v>71</v>
      </c>
    </row>
    <row r="20" spans="1:7" x14ac:dyDescent="0.25">
      <c r="A20" s="307" t="s">
        <v>280</v>
      </c>
      <c r="B20" s="59">
        <v>45</v>
      </c>
      <c r="C20" s="144" t="s">
        <v>8</v>
      </c>
      <c r="D20" s="59">
        <v>65</v>
      </c>
      <c r="E20" s="58">
        <v>11</v>
      </c>
      <c r="F20" s="52">
        <v>1</v>
      </c>
      <c r="G20" s="58">
        <v>26</v>
      </c>
    </row>
    <row r="21" spans="1:7" x14ac:dyDescent="0.25">
      <c r="A21" s="307" t="s">
        <v>281</v>
      </c>
      <c r="B21" s="59">
        <v>158</v>
      </c>
      <c r="C21" s="144" t="s">
        <v>8</v>
      </c>
      <c r="D21" s="59">
        <v>225</v>
      </c>
      <c r="E21" s="58">
        <v>80</v>
      </c>
      <c r="F21" s="52">
        <v>1</v>
      </c>
      <c r="G21" s="58">
        <v>131</v>
      </c>
    </row>
    <row r="22" spans="1:7" x14ac:dyDescent="0.25">
      <c r="A22" s="307" t="s">
        <v>282</v>
      </c>
      <c r="B22" s="59">
        <v>70</v>
      </c>
      <c r="C22" s="144">
        <v>1</v>
      </c>
      <c r="D22" s="59">
        <v>89</v>
      </c>
      <c r="E22" s="58">
        <v>59</v>
      </c>
      <c r="F22" s="52">
        <v>1</v>
      </c>
      <c r="G22" s="58">
        <v>85</v>
      </c>
    </row>
    <row r="23" spans="1:7" x14ac:dyDescent="0.25">
      <c r="A23" s="307" t="s">
        <v>283</v>
      </c>
      <c r="B23" s="59">
        <v>90</v>
      </c>
      <c r="C23" s="144">
        <v>2</v>
      </c>
      <c r="D23" s="59">
        <v>128</v>
      </c>
      <c r="E23" s="58">
        <v>96</v>
      </c>
      <c r="F23" s="52" t="s">
        <v>8</v>
      </c>
      <c r="G23" s="58">
        <v>174</v>
      </c>
    </row>
    <row r="24" spans="1:7" x14ac:dyDescent="0.25">
      <c r="A24" s="307" t="s">
        <v>285</v>
      </c>
      <c r="B24" s="59">
        <v>175</v>
      </c>
      <c r="C24" s="144">
        <v>3</v>
      </c>
      <c r="D24" s="59">
        <v>184</v>
      </c>
      <c r="E24" s="58">
        <v>35</v>
      </c>
      <c r="F24" s="52" t="s">
        <v>8</v>
      </c>
      <c r="G24" s="58">
        <v>50</v>
      </c>
    </row>
    <row r="25" spans="1:7" x14ac:dyDescent="0.25">
      <c r="A25" s="307" t="s">
        <v>284</v>
      </c>
      <c r="B25" s="59">
        <v>86</v>
      </c>
      <c r="C25" s="144">
        <v>1</v>
      </c>
      <c r="D25" s="59">
        <v>100</v>
      </c>
      <c r="E25" s="58">
        <v>34</v>
      </c>
      <c r="F25" s="52">
        <v>1</v>
      </c>
      <c r="G25" s="58">
        <v>50</v>
      </c>
    </row>
    <row r="26" spans="1:7" x14ac:dyDescent="0.25">
      <c r="A26" s="304" t="s">
        <v>213</v>
      </c>
      <c r="B26" s="305">
        <v>865</v>
      </c>
      <c r="C26" s="280">
        <v>4</v>
      </c>
      <c r="D26" s="305">
        <v>1101</v>
      </c>
      <c r="E26" s="306">
        <v>59</v>
      </c>
      <c r="F26" s="177" t="s">
        <v>8</v>
      </c>
      <c r="G26" s="306">
        <v>88</v>
      </c>
    </row>
    <row r="27" spans="1:7" x14ac:dyDescent="0.25">
      <c r="A27" s="304" t="s">
        <v>214</v>
      </c>
      <c r="B27" s="305">
        <v>767</v>
      </c>
      <c r="C27" s="280">
        <v>5</v>
      </c>
      <c r="D27" s="305">
        <v>1013</v>
      </c>
      <c r="E27" s="306">
        <v>69</v>
      </c>
      <c r="F27" s="177">
        <v>1</v>
      </c>
      <c r="G27" s="306">
        <v>105</v>
      </c>
    </row>
    <row r="28" spans="1:7" x14ac:dyDescent="0.25">
      <c r="A28" s="304" t="s">
        <v>215</v>
      </c>
      <c r="B28" s="305">
        <v>337</v>
      </c>
      <c r="C28" s="280">
        <v>1</v>
      </c>
      <c r="D28" s="305">
        <v>456</v>
      </c>
      <c r="E28" s="306">
        <v>100</v>
      </c>
      <c r="F28" s="177">
        <v>2</v>
      </c>
      <c r="G28" s="306">
        <v>176</v>
      </c>
    </row>
    <row r="29" spans="1:7" x14ac:dyDescent="0.25">
      <c r="A29" s="307" t="s">
        <v>286</v>
      </c>
      <c r="B29" s="59">
        <v>200</v>
      </c>
      <c r="C29" s="144">
        <v>1</v>
      </c>
      <c r="D29" s="59">
        <v>284</v>
      </c>
      <c r="E29" s="58">
        <v>10</v>
      </c>
      <c r="F29" s="52" t="s">
        <v>8</v>
      </c>
      <c r="G29" s="58">
        <v>15</v>
      </c>
    </row>
    <row r="30" spans="1:7" x14ac:dyDescent="0.25">
      <c r="A30" s="307" t="s">
        <v>287</v>
      </c>
      <c r="B30" s="59">
        <v>152</v>
      </c>
      <c r="C30" s="144" t="s">
        <v>8</v>
      </c>
      <c r="D30" s="59">
        <v>210</v>
      </c>
      <c r="E30" s="58">
        <v>16</v>
      </c>
      <c r="F30" s="52" t="s">
        <v>8</v>
      </c>
      <c r="G30" s="58">
        <v>28</v>
      </c>
    </row>
    <row r="31" spans="1:7" x14ac:dyDescent="0.25">
      <c r="A31" s="304" t="s">
        <v>216</v>
      </c>
      <c r="B31" s="305">
        <v>360</v>
      </c>
      <c r="C31" s="280">
        <v>1</v>
      </c>
      <c r="D31" s="305">
        <v>467</v>
      </c>
      <c r="E31" s="306">
        <v>37</v>
      </c>
      <c r="F31" s="177" t="s">
        <v>8</v>
      </c>
      <c r="G31" s="306">
        <v>64</v>
      </c>
    </row>
    <row r="32" spans="1:7" x14ac:dyDescent="0.25">
      <c r="A32" s="304" t="s">
        <v>217</v>
      </c>
      <c r="B32" s="305">
        <v>201</v>
      </c>
      <c r="C32" s="280" t="s">
        <v>8</v>
      </c>
      <c r="D32" s="305">
        <v>275</v>
      </c>
      <c r="E32" s="306">
        <v>55</v>
      </c>
      <c r="F32" s="177">
        <v>1</v>
      </c>
      <c r="G32" s="306">
        <v>78</v>
      </c>
    </row>
    <row r="33" spans="1:7" x14ac:dyDescent="0.25">
      <c r="A33" s="304" t="s">
        <v>218</v>
      </c>
      <c r="B33" s="305">
        <v>180</v>
      </c>
      <c r="C33" s="280" t="s">
        <v>8</v>
      </c>
      <c r="D33" s="305">
        <v>239</v>
      </c>
      <c r="E33" s="306">
        <v>32</v>
      </c>
      <c r="F33" s="177" t="s">
        <v>8</v>
      </c>
      <c r="G33" s="306">
        <v>46</v>
      </c>
    </row>
    <row r="34" spans="1:7" x14ac:dyDescent="0.25">
      <c r="A34" s="304" t="s">
        <v>219</v>
      </c>
      <c r="B34" s="305">
        <v>131</v>
      </c>
      <c r="C34" s="280">
        <v>1</v>
      </c>
      <c r="D34" s="305">
        <v>157</v>
      </c>
      <c r="E34" s="306">
        <v>40</v>
      </c>
      <c r="F34" s="177">
        <v>0</v>
      </c>
      <c r="G34" s="306">
        <v>55</v>
      </c>
    </row>
    <row r="35" spans="1:7" x14ac:dyDescent="0.25">
      <c r="A35" s="304" t="s">
        <v>220</v>
      </c>
      <c r="B35" s="305">
        <v>509</v>
      </c>
      <c r="C35" s="280">
        <v>3</v>
      </c>
      <c r="D35" s="305">
        <v>691</v>
      </c>
      <c r="E35" s="306">
        <v>92</v>
      </c>
      <c r="F35" s="177">
        <v>1</v>
      </c>
      <c r="G35" s="306">
        <v>129</v>
      </c>
    </row>
    <row r="36" spans="1:7" x14ac:dyDescent="0.25">
      <c r="A36" s="307" t="s">
        <v>288</v>
      </c>
      <c r="B36" s="59">
        <v>106</v>
      </c>
      <c r="C36" s="144">
        <v>1</v>
      </c>
      <c r="D36" s="59">
        <v>152</v>
      </c>
      <c r="E36" s="58">
        <v>4</v>
      </c>
      <c r="F36" s="52" t="s">
        <v>8</v>
      </c>
      <c r="G36" s="58">
        <v>8</v>
      </c>
    </row>
    <row r="37" spans="1:7" x14ac:dyDescent="0.25">
      <c r="A37" s="307" t="s">
        <v>289</v>
      </c>
      <c r="B37" s="59">
        <v>38</v>
      </c>
      <c r="C37" s="144" t="s">
        <v>8</v>
      </c>
      <c r="D37" s="59">
        <v>54</v>
      </c>
      <c r="E37" s="58">
        <v>28</v>
      </c>
      <c r="F37" s="52" t="s">
        <v>8</v>
      </c>
      <c r="G37" s="58">
        <v>49</v>
      </c>
    </row>
    <row r="38" spans="1:7" x14ac:dyDescent="0.25">
      <c r="A38" s="307" t="s">
        <v>290</v>
      </c>
      <c r="B38" s="59">
        <v>75</v>
      </c>
      <c r="C38" s="144" t="s">
        <v>8</v>
      </c>
      <c r="D38" s="59">
        <v>114</v>
      </c>
      <c r="E38" s="58">
        <v>4</v>
      </c>
      <c r="F38" s="52" t="s">
        <v>8</v>
      </c>
      <c r="G38" s="58">
        <v>9</v>
      </c>
    </row>
    <row r="39" spans="1:7" x14ac:dyDescent="0.25">
      <c r="A39" s="307" t="s">
        <v>291</v>
      </c>
      <c r="B39" s="59">
        <v>129</v>
      </c>
      <c r="C39" s="144">
        <v>2</v>
      </c>
      <c r="D39" s="59">
        <v>159</v>
      </c>
      <c r="E39" s="58">
        <v>43</v>
      </c>
      <c r="F39" s="52">
        <v>2</v>
      </c>
      <c r="G39" s="58">
        <v>74</v>
      </c>
    </row>
    <row r="40" spans="1:7" x14ac:dyDescent="0.25">
      <c r="A40" s="307" t="s">
        <v>292</v>
      </c>
      <c r="B40" s="59">
        <v>168</v>
      </c>
      <c r="C40" s="144" t="s">
        <v>8</v>
      </c>
      <c r="D40" s="59">
        <v>230</v>
      </c>
      <c r="E40" s="58">
        <v>11</v>
      </c>
      <c r="F40" s="52">
        <v>1</v>
      </c>
      <c r="G40" s="58">
        <v>15</v>
      </c>
    </row>
    <row r="41" spans="1:7" x14ac:dyDescent="0.25">
      <c r="A41" s="290" t="s">
        <v>299</v>
      </c>
      <c r="B41" s="177">
        <v>15579</v>
      </c>
      <c r="C41" s="280">
        <v>94</v>
      </c>
      <c r="D41" s="177">
        <v>20413</v>
      </c>
      <c r="E41" s="280">
        <v>1581</v>
      </c>
      <c r="F41" s="177">
        <v>22</v>
      </c>
      <c r="G41" s="280">
        <v>2408</v>
      </c>
    </row>
    <row r="42" spans="1:7" x14ac:dyDescent="0.25">
      <c r="A42" s="145" t="s">
        <v>294</v>
      </c>
      <c r="B42" s="177">
        <v>9740</v>
      </c>
      <c r="C42" s="280">
        <v>123</v>
      </c>
      <c r="D42" s="177">
        <v>13042</v>
      </c>
      <c r="E42" s="280">
        <v>5652</v>
      </c>
      <c r="F42" s="177">
        <v>184</v>
      </c>
      <c r="G42" s="280">
        <v>9133</v>
      </c>
    </row>
    <row r="43" spans="1:7" x14ac:dyDescent="0.25">
      <c r="A43" s="28" t="s">
        <v>176</v>
      </c>
      <c r="B43" s="29">
        <v>25319</v>
      </c>
      <c r="C43" s="29">
        <v>217</v>
      </c>
      <c r="D43" s="29">
        <v>33455</v>
      </c>
      <c r="E43" s="29">
        <v>7233</v>
      </c>
      <c r="F43" s="29">
        <v>206</v>
      </c>
      <c r="G43" s="29">
        <v>11541</v>
      </c>
    </row>
    <row r="44" spans="1:7" x14ac:dyDescent="0.25">
      <c r="A44" s="289" t="s">
        <v>300</v>
      </c>
    </row>
    <row r="45" spans="1:7" x14ac:dyDescent="0.25">
      <c r="A45" t="s">
        <v>301</v>
      </c>
    </row>
    <row r="46" spans="1:7" x14ac:dyDescent="0.25">
      <c r="A46" s="289" t="s">
        <v>302</v>
      </c>
    </row>
    <row r="47" spans="1:7" x14ac:dyDescent="0.25">
      <c r="A47" s="289" t="s">
        <v>303</v>
      </c>
    </row>
  </sheetData>
  <mergeCells count="3">
    <mergeCell ref="A5:A6"/>
    <mergeCell ref="B5:D5"/>
    <mergeCell ref="E5:G5"/>
  </mergeCells>
  <pageMargins left="0.11811023622047245" right="0.11811023622047245" top="0.74803149606299213" bottom="0.74803149606299213" header="0.31496062992125984" footer="0.31496062992125984"/>
  <pageSetup paperSize="9" orientation="landscape" r:id="rId1"/>
  <rowBreaks count="1" manualBreakCount="1">
    <brk id="1"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F29"/>
  <sheetViews>
    <sheetView zoomScaleNormal="100" workbookViewId="0">
      <selection activeCell="C32" sqref="C32"/>
    </sheetView>
  </sheetViews>
  <sheetFormatPr defaultRowHeight="15" x14ac:dyDescent="0.25"/>
  <cols>
    <col min="1" max="1" width="20.28515625" customWidth="1"/>
    <col min="2" max="2" width="31" customWidth="1"/>
    <col min="3" max="3" width="21" customWidth="1"/>
    <col min="4" max="4" width="16.42578125" customWidth="1"/>
    <col min="5" max="5" width="12" bestFit="1" customWidth="1"/>
    <col min="6" max="6" width="22.140625" customWidth="1"/>
    <col min="7" max="7" width="12.7109375" bestFit="1" customWidth="1"/>
    <col min="8" max="8" width="16.85546875" customWidth="1"/>
  </cols>
  <sheetData>
    <row r="3" spans="1:6" x14ac:dyDescent="0.25">
      <c r="A3" s="5" t="s">
        <v>304</v>
      </c>
      <c r="B3" s="166"/>
      <c r="C3" s="166"/>
    </row>
    <row r="4" spans="1:6" ht="15.75" thickBot="1" x14ac:dyDescent="0.3"/>
    <row r="5" spans="1:6" ht="15.75" thickBot="1" x14ac:dyDescent="0.3">
      <c r="A5" s="390" t="s">
        <v>161</v>
      </c>
      <c r="B5" s="392" t="s">
        <v>162</v>
      </c>
      <c r="C5" s="392"/>
    </row>
    <row r="6" spans="1:6" ht="15.75" thickBot="1" x14ac:dyDescent="0.3">
      <c r="A6" s="391"/>
      <c r="B6" s="159" t="s">
        <v>163</v>
      </c>
      <c r="C6" s="159" t="s">
        <v>164</v>
      </c>
      <c r="F6" s="158"/>
    </row>
    <row r="7" spans="1:6" ht="15.75" thickBot="1" x14ac:dyDescent="0.3">
      <c r="A7" s="160" t="s">
        <v>165</v>
      </c>
      <c r="B7" s="161">
        <v>187.99049643989378</v>
      </c>
      <c r="C7" s="162">
        <v>1096543302</v>
      </c>
      <c r="F7" s="158"/>
    </row>
    <row r="8" spans="1:6" ht="15.75" thickBot="1" x14ac:dyDescent="0.3">
      <c r="A8" s="160" t="s">
        <v>166</v>
      </c>
      <c r="B8" s="161">
        <v>197.70400031618013</v>
      </c>
      <c r="C8" s="162">
        <v>387679257</v>
      </c>
      <c r="F8" s="158"/>
    </row>
    <row r="9" spans="1:6" ht="15.75" thickBot="1" x14ac:dyDescent="0.3">
      <c r="A9" s="160" t="s">
        <v>170</v>
      </c>
      <c r="B9" s="161">
        <v>204.23082015291658</v>
      </c>
      <c r="C9" s="162">
        <v>116154543</v>
      </c>
      <c r="F9" s="158"/>
    </row>
    <row r="10" spans="1:6" ht="15.75" thickBot="1" x14ac:dyDescent="0.3">
      <c r="A10" s="160" t="s">
        <v>168</v>
      </c>
      <c r="B10" s="161">
        <v>223.94499183329813</v>
      </c>
      <c r="C10" s="162">
        <v>1129089219</v>
      </c>
      <c r="F10" s="158"/>
    </row>
    <row r="11" spans="1:6" ht="15.75" thickBot="1" x14ac:dyDescent="0.3">
      <c r="A11" s="160" t="s">
        <v>169</v>
      </c>
      <c r="B11" s="161">
        <v>233.41207894580873</v>
      </c>
      <c r="C11" s="162">
        <v>29536548</v>
      </c>
      <c r="F11" s="158"/>
    </row>
    <row r="12" spans="1:6" ht="15.75" thickBot="1" x14ac:dyDescent="0.3">
      <c r="A12" s="160" t="s">
        <v>171</v>
      </c>
      <c r="B12" s="161">
        <v>233.83498555573831</v>
      </c>
      <c r="C12" s="162">
        <v>385981005</v>
      </c>
      <c r="F12" s="158"/>
    </row>
    <row r="13" spans="1:6" ht="15.75" thickBot="1" x14ac:dyDescent="0.3">
      <c r="A13" s="160" t="s">
        <v>173</v>
      </c>
      <c r="B13" s="161">
        <v>243.94276653561803</v>
      </c>
      <c r="C13" s="162">
        <v>321692571</v>
      </c>
      <c r="F13" s="158"/>
    </row>
    <row r="14" spans="1:6" ht="15.75" thickBot="1" x14ac:dyDescent="0.3">
      <c r="A14" s="160" t="s">
        <v>167</v>
      </c>
      <c r="B14" s="161">
        <v>253.95776340917243</v>
      </c>
      <c r="C14" s="162">
        <v>78592563</v>
      </c>
      <c r="F14" s="158"/>
    </row>
    <row r="15" spans="1:6" ht="15.75" thickBot="1" x14ac:dyDescent="0.3">
      <c r="A15" s="160" t="s">
        <v>3</v>
      </c>
      <c r="B15" s="161">
        <v>265.7711750682812</v>
      </c>
      <c r="C15" s="162">
        <v>235678968</v>
      </c>
      <c r="F15" s="158"/>
    </row>
    <row r="16" spans="1:6" ht="15.75" thickBot="1" x14ac:dyDescent="0.3">
      <c r="A16" s="160" t="s">
        <v>172</v>
      </c>
      <c r="B16" s="161">
        <v>274.81830246849165</v>
      </c>
      <c r="C16" s="162">
        <v>1204857165</v>
      </c>
      <c r="F16" s="158"/>
    </row>
    <row r="17" spans="1:6" ht="15.75" thickBot="1" x14ac:dyDescent="0.3">
      <c r="A17" s="160" t="s">
        <v>177</v>
      </c>
      <c r="B17" s="161">
        <v>278.59063847683274</v>
      </c>
      <c r="C17" s="162">
        <v>296769792</v>
      </c>
      <c r="F17" s="158"/>
    </row>
    <row r="18" spans="1:6" ht="15.75" thickBot="1" x14ac:dyDescent="0.3">
      <c r="A18" s="160" t="s">
        <v>174</v>
      </c>
      <c r="B18" s="161">
        <v>278.82566686255092</v>
      </c>
      <c r="C18" s="162">
        <v>339248583</v>
      </c>
      <c r="F18" s="158"/>
    </row>
    <row r="19" spans="1:6" ht="15.75" thickBot="1" x14ac:dyDescent="0.3">
      <c r="A19" s="160" t="s">
        <v>129</v>
      </c>
      <c r="B19" s="161">
        <v>281.7637389933347</v>
      </c>
      <c r="C19" s="162">
        <v>1142852040</v>
      </c>
      <c r="F19" s="158"/>
    </row>
    <row r="20" spans="1:6" ht="15.75" thickBot="1" x14ac:dyDescent="0.3">
      <c r="A20" s="160" t="s">
        <v>175</v>
      </c>
      <c r="B20" s="161">
        <v>286.62771185437123</v>
      </c>
      <c r="C20" s="162">
        <v>1406276670</v>
      </c>
      <c r="F20" s="158"/>
    </row>
    <row r="21" spans="1:6" ht="15.75" thickBot="1" x14ac:dyDescent="0.3">
      <c r="A21" s="160" t="s">
        <v>176</v>
      </c>
      <c r="B21" s="161">
        <v>288.54938853449323</v>
      </c>
      <c r="C21" s="162">
        <v>2893490166</v>
      </c>
      <c r="F21" s="158"/>
    </row>
    <row r="22" spans="1:6" ht="15.75" thickBot="1" x14ac:dyDescent="0.3">
      <c r="A22" s="160" t="s">
        <v>178</v>
      </c>
      <c r="B22" s="161">
        <v>321.04535983898688</v>
      </c>
      <c r="C22" s="162">
        <v>1893335634</v>
      </c>
      <c r="F22" s="158"/>
    </row>
    <row r="23" spans="1:6" ht="15.75" thickBot="1" x14ac:dyDescent="0.3">
      <c r="A23" s="160" t="s">
        <v>179</v>
      </c>
      <c r="B23" s="161">
        <v>346.65414123619456</v>
      </c>
      <c r="C23" s="162">
        <v>532080828</v>
      </c>
      <c r="F23" s="158"/>
    </row>
    <row r="24" spans="1:6" ht="15.75" thickBot="1" x14ac:dyDescent="0.3">
      <c r="A24" s="160" t="s">
        <v>180</v>
      </c>
      <c r="B24" s="161">
        <v>393.50661227864612</v>
      </c>
      <c r="C24" s="162">
        <v>1751393652</v>
      </c>
      <c r="F24" s="158"/>
    </row>
    <row r="25" spans="1:6" ht="15.75" thickBot="1" x14ac:dyDescent="0.3">
      <c r="A25" s="160" t="s">
        <v>181</v>
      </c>
      <c r="B25" s="161">
        <v>396.95706650462171</v>
      </c>
      <c r="C25" s="162">
        <v>1484501334</v>
      </c>
      <c r="F25" s="158"/>
    </row>
    <row r="26" spans="1:6" ht="15.75" thickBot="1" x14ac:dyDescent="0.3">
      <c r="A26" s="160" t="s">
        <v>182</v>
      </c>
      <c r="B26" s="161">
        <v>444.59484070655878</v>
      </c>
      <c r="C26" s="162">
        <v>694076568</v>
      </c>
    </row>
    <row r="27" spans="1:6" ht="15.75" thickBot="1" x14ac:dyDescent="0.3">
      <c r="A27" s="163" t="s">
        <v>183</v>
      </c>
      <c r="B27" s="164">
        <v>287.75648190587964</v>
      </c>
      <c r="C27" s="165">
        <f>SUM(C7:C26)</f>
        <v>17419830408</v>
      </c>
    </row>
    <row r="29" spans="1:6" x14ac:dyDescent="0.25">
      <c r="A29" s="384" t="s">
        <v>318</v>
      </c>
      <c r="B29" s="312"/>
      <c r="C29" s="312"/>
      <c r="D29" s="312"/>
      <c r="E29" s="312"/>
      <c r="F29" s="312"/>
    </row>
  </sheetData>
  <mergeCells count="3">
    <mergeCell ref="A5:A6"/>
    <mergeCell ref="B5:C5"/>
    <mergeCell ref="A29:F29"/>
  </mergeCells>
  <conditionalFormatting sqref="C7:C26">
    <cfRule type="dataBar" priority="2">
      <dataBar>
        <cfvo type="min"/>
        <cfvo type="max"/>
        <color rgb="FFFF555A"/>
      </dataBar>
      <extLst>
        <ext xmlns:x14="http://schemas.microsoft.com/office/spreadsheetml/2009/9/main" uri="{B025F937-C7B1-47D3-B67F-A62EFF666E3E}">
          <x14:id>{BA40B53D-3D34-4731-BCEE-4693FF0F3D7B}</x14:id>
        </ext>
      </extLst>
    </cfRule>
  </conditionalFormatting>
  <conditionalFormatting sqref="B7:B26">
    <cfRule type="dataBar" priority="1">
      <dataBar>
        <cfvo type="min"/>
        <cfvo type="max"/>
        <color rgb="FF638EC6"/>
      </dataBar>
      <extLst>
        <ext xmlns:x14="http://schemas.microsoft.com/office/spreadsheetml/2009/9/main" uri="{B025F937-C7B1-47D3-B67F-A62EFF666E3E}">
          <x14:id>{A78F2C08-47DD-41F2-BACD-D0319BFBBBAC}</x14:id>
        </ext>
      </extLst>
    </cfRule>
  </conditionalFormatting>
  <pageMargins left="0.7" right="0.7" top="0.75" bottom="0.75" header="0.3" footer="0.3"/>
  <pageSetup paperSize="9" scale="70" orientation="portrait" r:id="rId1"/>
  <colBreaks count="1" manualBreakCount="1">
    <brk id="5" max="1048575" man="1"/>
  </colBreaks>
  <extLst>
    <ext xmlns:x14="http://schemas.microsoft.com/office/spreadsheetml/2009/9/main" uri="{78C0D931-6437-407d-A8EE-F0AAD7539E65}">
      <x14:conditionalFormattings>
        <x14:conditionalFormatting xmlns:xm="http://schemas.microsoft.com/office/excel/2006/main">
          <x14:cfRule type="dataBar" id="{BA40B53D-3D34-4731-BCEE-4693FF0F3D7B}">
            <x14:dataBar minLength="0" maxLength="100" gradient="0">
              <x14:cfvo type="autoMin"/>
              <x14:cfvo type="autoMax"/>
              <x14:negativeFillColor rgb="FFFF0000"/>
              <x14:axisColor rgb="FF000000"/>
            </x14:dataBar>
          </x14:cfRule>
          <xm:sqref>C7:C26</xm:sqref>
        </x14:conditionalFormatting>
        <x14:conditionalFormatting xmlns:xm="http://schemas.microsoft.com/office/excel/2006/main">
          <x14:cfRule type="dataBar" id="{A78F2C08-47DD-41F2-BACD-D0319BFBBBAC}">
            <x14:dataBar minLength="0" maxLength="100" gradient="0">
              <x14:cfvo type="autoMin"/>
              <x14:cfvo type="autoMax"/>
              <x14:negativeFillColor rgb="FFFF0000"/>
              <x14:axisColor rgb="FF000000"/>
            </x14:dataBar>
          </x14:cfRule>
          <xm:sqref>B7:B26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R21"/>
  <sheetViews>
    <sheetView workbookViewId="0">
      <selection activeCell="A22" sqref="A22:XFD29"/>
    </sheetView>
  </sheetViews>
  <sheetFormatPr defaultRowHeight="15" x14ac:dyDescent="0.25"/>
  <sheetData>
    <row r="3" spans="2:18" x14ac:dyDescent="0.25">
      <c r="B3" s="37" t="s">
        <v>305</v>
      </c>
      <c r="M3" s="291"/>
    </row>
    <row r="4" spans="2:18" ht="15" customHeight="1" x14ac:dyDescent="0.25">
      <c r="B4" s="393" t="s">
        <v>240</v>
      </c>
      <c r="C4" s="393"/>
      <c r="D4" s="393"/>
      <c r="E4" s="393"/>
      <c r="F4" s="291"/>
      <c r="G4" s="291"/>
      <c r="H4" s="291"/>
      <c r="I4" s="292"/>
      <c r="J4" s="291"/>
      <c r="K4" s="291"/>
      <c r="L4" s="291"/>
      <c r="M4" s="291"/>
    </row>
    <row r="5" spans="2:18" x14ac:dyDescent="0.25">
      <c r="B5" s="313" t="s">
        <v>4</v>
      </c>
      <c r="C5" s="394" t="s">
        <v>191</v>
      </c>
      <c r="D5" s="395"/>
      <c r="E5" s="395"/>
      <c r="F5" s="395"/>
      <c r="G5" s="395"/>
      <c r="H5" s="395"/>
      <c r="I5" s="395"/>
      <c r="J5" s="395"/>
      <c r="K5" s="395"/>
      <c r="L5" s="395"/>
      <c r="M5" s="395"/>
      <c r="N5" s="395"/>
    </row>
    <row r="6" spans="2:18" x14ac:dyDescent="0.25">
      <c r="B6" s="314"/>
      <c r="C6" s="317" t="s">
        <v>156</v>
      </c>
      <c r="D6" s="396"/>
      <c r="E6" s="396"/>
      <c r="F6" s="396"/>
      <c r="G6" s="397" t="s">
        <v>192</v>
      </c>
      <c r="H6" s="396"/>
      <c r="I6" s="396"/>
      <c r="J6" s="396"/>
      <c r="K6" s="317" t="s">
        <v>193</v>
      </c>
      <c r="L6" s="398"/>
      <c r="M6" s="398"/>
      <c r="N6" s="396"/>
    </row>
    <row r="7" spans="2:18" ht="27" x14ac:dyDescent="0.25">
      <c r="B7" s="315"/>
      <c r="C7" s="222" t="s">
        <v>194</v>
      </c>
      <c r="D7" s="222" t="s">
        <v>195</v>
      </c>
      <c r="E7" s="222" t="s">
        <v>306</v>
      </c>
      <c r="F7" s="222" t="s">
        <v>196</v>
      </c>
      <c r="G7" s="222" t="s">
        <v>307</v>
      </c>
      <c r="H7" s="222" t="s">
        <v>308</v>
      </c>
      <c r="I7" s="295" t="s">
        <v>13</v>
      </c>
      <c r="J7" s="222" t="s">
        <v>194</v>
      </c>
      <c r="K7" s="222" t="s">
        <v>195</v>
      </c>
      <c r="L7" s="222" t="s">
        <v>309</v>
      </c>
      <c r="M7" s="222" t="s">
        <v>13</v>
      </c>
      <c r="N7" s="222" t="s">
        <v>194</v>
      </c>
      <c r="O7" s="222" t="s">
        <v>195</v>
      </c>
      <c r="P7" s="222" t="s">
        <v>196</v>
      </c>
      <c r="Q7" s="222" t="s">
        <v>308</v>
      </c>
      <c r="R7" s="222" t="s">
        <v>13</v>
      </c>
    </row>
    <row r="8" spans="2:18" x14ac:dyDescent="0.25">
      <c r="B8" s="179" t="s">
        <v>209</v>
      </c>
      <c r="C8" s="208">
        <v>121</v>
      </c>
      <c r="D8" s="208">
        <v>383</v>
      </c>
      <c r="E8" s="22" t="s">
        <v>8</v>
      </c>
      <c r="F8" s="208">
        <v>1478</v>
      </c>
      <c r="G8" s="22" t="s">
        <v>8</v>
      </c>
      <c r="H8" s="22" t="s">
        <v>8</v>
      </c>
      <c r="I8" s="293">
        <v>1982</v>
      </c>
      <c r="J8" s="22">
        <v>155</v>
      </c>
      <c r="K8" s="22" t="s">
        <v>8</v>
      </c>
      <c r="L8" s="22" t="s">
        <v>8</v>
      </c>
      <c r="M8" s="22">
        <v>155</v>
      </c>
      <c r="N8" s="22">
        <v>149</v>
      </c>
      <c r="O8" s="22">
        <v>169</v>
      </c>
      <c r="P8" s="22">
        <v>90</v>
      </c>
      <c r="Q8" s="22" t="s">
        <v>8</v>
      </c>
      <c r="R8" s="22">
        <v>408</v>
      </c>
    </row>
    <row r="9" spans="2:18" x14ac:dyDescent="0.25">
      <c r="B9" s="179" t="s">
        <v>210</v>
      </c>
      <c r="C9" s="208">
        <v>61</v>
      </c>
      <c r="D9" s="208">
        <v>368</v>
      </c>
      <c r="E9" s="22">
        <v>2</v>
      </c>
      <c r="F9" s="208">
        <v>841</v>
      </c>
      <c r="G9" s="22" t="s">
        <v>8</v>
      </c>
      <c r="H9" s="22" t="s">
        <v>8</v>
      </c>
      <c r="I9" s="293">
        <v>1272</v>
      </c>
      <c r="J9" s="22">
        <v>45</v>
      </c>
      <c r="K9" s="22" t="s">
        <v>8</v>
      </c>
      <c r="L9" s="22" t="s">
        <v>8</v>
      </c>
      <c r="M9" s="22">
        <v>45</v>
      </c>
      <c r="N9" s="22">
        <v>27</v>
      </c>
      <c r="O9" s="22">
        <v>196</v>
      </c>
      <c r="P9" s="22">
        <v>57</v>
      </c>
      <c r="Q9" s="22" t="s">
        <v>8</v>
      </c>
      <c r="R9" s="22">
        <v>280</v>
      </c>
    </row>
    <row r="10" spans="2:18" x14ac:dyDescent="0.25">
      <c r="B10" s="179" t="s">
        <v>211</v>
      </c>
      <c r="C10" s="208">
        <v>106</v>
      </c>
      <c r="D10" s="208">
        <v>92</v>
      </c>
      <c r="E10" s="22" t="s">
        <v>8</v>
      </c>
      <c r="F10" s="208">
        <v>50</v>
      </c>
      <c r="G10" s="22" t="s">
        <v>8</v>
      </c>
      <c r="H10" s="22" t="s">
        <v>8</v>
      </c>
      <c r="I10" s="293">
        <v>248</v>
      </c>
      <c r="J10" s="22" t="s">
        <v>8</v>
      </c>
      <c r="K10" s="22" t="s">
        <v>8</v>
      </c>
      <c r="L10" s="22" t="s">
        <v>8</v>
      </c>
      <c r="M10" s="22" t="s">
        <v>8</v>
      </c>
      <c r="N10" s="22">
        <v>73</v>
      </c>
      <c r="O10" s="22">
        <v>113</v>
      </c>
      <c r="P10" s="22">
        <v>5</v>
      </c>
      <c r="Q10" s="22" t="s">
        <v>8</v>
      </c>
      <c r="R10" s="22">
        <v>191</v>
      </c>
    </row>
    <row r="11" spans="2:18" x14ac:dyDescent="0.25">
      <c r="B11" s="179" t="s">
        <v>212</v>
      </c>
      <c r="C11" s="208">
        <v>28</v>
      </c>
      <c r="D11" s="208">
        <v>566</v>
      </c>
      <c r="E11" s="22">
        <v>3</v>
      </c>
      <c r="F11" s="208">
        <v>11411</v>
      </c>
      <c r="G11" s="22" t="s">
        <v>8</v>
      </c>
      <c r="H11" s="22" t="s">
        <v>8</v>
      </c>
      <c r="I11" s="293">
        <v>12008</v>
      </c>
      <c r="J11" s="22">
        <v>1004</v>
      </c>
      <c r="K11" s="22">
        <v>1</v>
      </c>
      <c r="L11" s="22">
        <v>7</v>
      </c>
      <c r="M11" s="22">
        <v>1012</v>
      </c>
      <c r="N11" s="22">
        <v>117</v>
      </c>
      <c r="O11" s="22">
        <v>280</v>
      </c>
      <c r="P11" s="22">
        <v>488</v>
      </c>
      <c r="Q11" s="22" t="s">
        <v>8</v>
      </c>
      <c r="R11" s="22">
        <v>885</v>
      </c>
    </row>
    <row r="12" spans="2:18" x14ac:dyDescent="0.25">
      <c r="B12" s="179" t="s">
        <v>213</v>
      </c>
      <c r="C12" s="208">
        <v>74</v>
      </c>
      <c r="D12" s="208">
        <v>626</v>
      </c>
      <c r="E12" s="22" t="s">
        <v>8</v>
      </c>
      <c r="F12" s="208">
        <v>1543</v>
      </c>
      <c r="G12" s="22" t="s">
        <v>8</v>
      </c>
      <c r="H12" s="22" t="s">
        <v>8</v>
      </c>
      <c r="I12" s="293">
        <v>2243</v>
      </c>
      <c r="J12" s="22">
        <v>91</v>
      </c>
      <c r="K12" s="22" t="s">
        <v>8</v>
      </c>
      <c r="L12" s="22" t="s">
        <v>8</v>
      </c>
      <c r="M12" s="22">
        <v>91</v>
      </c>
      <c r="N12" s="22">
        <v>56</v>
      </c>
      <c r="O12" s="22">
        <v>393</v>
      </c>
      <c r="P12" s="22">
        <v>169</v>
      </c>
      <c r="Q12" s="22" t="s">
        <v>8</v>
      </c>
      <c r="R12" s="22">
        <v>618</v>
      </c>
    </row>
    <row r="13" spans="2:18" x14ac:dyDescent="0.25">
      <c r="B13" s="179" t="s">
        <v>214</v>
      </c>
      <c r="C13" s="208">
        <v>567</v>
      </c>
      <c r="D13" s="208">
        <v>272</v>
      </c>
      <c r="E13" s="22" t="s">
        <v>8</v>
      </c>
      <c r="F13" s="208">
        <v>1449</v>
      </c>
      <c r="G13" s="22" t="s">
        <v>8</v>
      </c>
      <c r="H13" s="22">
        <v>1</v>
      </c>
      <c r="I13" s="293">
        <v>2289</v>
      </c>
      <c r="J13" s="22">
        <v>226</v>
      </c>
      <c r="K13" s="22" t="s">
        <v>8</v>
      </c>
      <c r="L13" s="22">
        <v>1</v>
      </c>
      <c r="M13" s="22">
        <v>227</v>
      </c>
      <c r="N13" s="22">
        <v>491</v>
      </c>
      <c r="O13" s="22">
        <v>176</v>
      </c>
      <c r="P13" s="22">
        <v>153</v>
      </c>
      <c r="Q13" s="22" t="s">
        <v>8</v>
      </c>
      <c r="R13" s="22">
        <v>820</v>
      </c>
    </row>
    <row r="14" spans="2:18" x14ac:dyDescent="0.25">
      <c r="B14" s="179" t="s">
        <v>215</v>
      </c>
      <c r="C14" s="208">
        <v>177</v>
      </c>
      <c r="D14" s="208">
        <v>131</v>
      </c>
      <c r="E14" s="22">
        <v>1</v>
      </c>
      <c r="F14" s="208">
        <v>710</v>
      </c>
      <c r="G14" s="22">
        <v>1</v>
      </c>
      <c r="H14" s="22" t="s">
        <v>8</v>
      </c>
      <c r="I14" s="293">
        <v>1020</v>
      </c>
      <c r="J14" s="22">
        <v>131</v>
      </c>
      <c r="K14" s="22" t="s">
        <v>8</v>
      </c>
      <c r="L14" s="22" t="s">
        <v>8</v>
      </c>
      <c r="M14" s="22">
        <v>131</v>
      </c>
      <c r="N14" s="22">
        <v>201</v>
      </c>
      <c r="O14" s="22">
        <v>153</v>
      </c>
      <c r="P14" s="22">
        <v>100</v>
      </c>
      <c r="Q14" s="22" t="s">
        <v>8</v>
      </c>
      <c r="R14" s="22">
        <v>454</v>
      </c>
    </row>
    <row r="15" spans="2:18" x14ac:dyDescent="0.25">
      <c r="B15" s="179" t="s">
        <v>216</v>
      </c>
      <c r="C15" s="208">
        <v>126</v>
      </c>
      <c r="D15" s="208">
        <v>138</v>
      </c>
      <c r="E15" s="22" t="s">
        <v>8</v>
      </c>
      <c r="F15" s="208">
        <v>375</v>
      </c>
      <c r="G15" s="22" t="s">
        <v>8</v>
      </c>
      <c r="H15" s="22" t="s">
        <v>8</v>
      </c>
      <c r="I15" s="293">
        <v>639</v>
      </c>
      <c r="J15" s="22">
        <v>19</v>
      </c>
      <c r="K15" s="22" t="s">
        <v>8</v>
      </c>
      <c r="L15" s="22" t="s">
        <v>8</v>
      </c>
      <c r="M15" s="22">
        <v>19</v>
      </c>
      <c r="N15" s="22">
        <v>202</v>
      </c>
      <c r="O15" s="22">
        <v>156</v>
      </c>
      <c r="P15" s="22">
        <v>20</v>
      </c>
      <c r="Q15" s="22" t="s">
        <v>8</v>
      </c>
      <c r="R15" s="22">
        <v>378</v>
      </c>
    </row>
    <row r="16" spans="2:18" x14ac:dyDescent="0.25">
      <c r="B16" s="179" t="s">
        <v>217</v>
      </c>
      <c r="C16" s="208">
        <v>80</v>
      </c>
      <c r="D16" s="208">
        <v>187</v>
      </c>
      <c r="E16" s="22" t="s">
        <v>8</v>
      </c>
      <c r="F16" s="208">
        <v>393</v>
      </c>
      <c r="G16" s="22" t="s">
        <v>8</v>
      </c>
      <c r="H16" s="22" t="s">
        <v>8</v>
      </c>
      <c r="I16" s="293">
        <v>660</v>
      </c>
      <c r="J16" s="22">
        <v>40</v>
      </c>
      <c r="K16" s="22" t="s">
        <v>8</v>
      </c>
      <c r="L16" s="22" t="s">
        <v>8</v>
      </c>
      <c r="M16" s="22">
        <v>40</v>
      </c>
      <c r="N16" s="22">
        <v>122</v>
      </c>
      <c r="O16" s="22">
        <v>211</v>
      </c>
      <c r="P16" s="22">
        <v>123</v>
      </c>
      <c r="Q16" s="22" t="s">
        <v>8</v>
      </c>
      <c r="R16" s="22">
        <v>456</v>
      </c>
    </row>
    <row r="17" spans="2:18" x14ac:dyDescent="0.25">
      <c r="B17" s="179" t="s">
        <v>218</v>
      </c>
      <c r="C17" s="208">
        <v>115</v>
      </c>
      <c r="D17" s="208">
        <v>117</v>
      </c>
      <c r="E17" s="22" t="s">
        <v>8</v>
      </c>
      <c r="F17" s="208">
        <v>377</v>
      </c>
      <c r="G17" s="22" t="s">
        <v>8</v>
      </c>
      <c r="H17" s="22">
        <v>1</v>
      </c>
      <c r="I17" s="293">
        <v>610</v>
      </c>
      <c r="J17" s="22" t="s">
        <v>8</v>
      </c>
      <c r="K17" s="22" t="s">
        <v>8</v>
      </c>
      <c r="L17" s="22" t="s">
        <v>8</v>
      </c>
      <c r="M17" s="22" t="s">
        <v>8</v>
      </c>
      <c r="N17" s="22">
        <v>169</v>
      </c>
      <c r="O17" s="22">
        <v>54</v>
      </c>
      <c r="P17" s="22">
        <v>16</v>
      </c>
      <c r="Q17" s="22" t="s">
        <v>8</v>
      </c>
      <c r="R17" s="22">
        <v>239</v>
      </c>
    </row>
    <row r="18" spans="2:18" x14ac:dyDescent="0.25">
      <c r="B18" s="179" t="s">
        <v>219</v>
      </c>
      <c r="C18" s="208">
        <v>24</v>
      </c>
      <c r="D18" s="208">
        <v>60</v>
      </c>
      <c r="E18" s="22" t="s">
        <v>8</v>
      </c>
      <c r="F18" s="208">
        <v>155</v>
      </c>
      <c r="G18" s="22" t="s">
        <v>8</v>
      </c>
      <c r="H18" s="22" t="s">
        <v>8</v>
      </c>
      <c r="I18" s="293">
        <v>239</v>
      </c>
      <c r="J18" s="22">
        <v>54</v>
      </c>
      <c r="K18" s="22" t="s">
        <v>8</v>
      </c>
      <c r="L18" s="22" t="s">
        <v>8</v>
      </c>
      <c r="M18" s="22">
        <v>54</v>
      </c>
      <c r="N18" s="22">
        <v>35</v>
      </c>
      <c r="O18" s="22">
        <v>102</v>
      </c>
      <c r="P18" s="22">
        <v>50</v>
      </c>
      <c r="Q18" s="22" t="s">
        <v>8</v>
      </c>
      <c r="R18" s="22">
        <v>187</v>
      </c>
    </row>
    <row r="19" spans="2:18" x14ac:dyDescent="0.25">
      <c r="B19" s="179" t="s">
        <v>220</v>
      </c>
      <c r="C19" s="208">
        <v>11</v>
      </c>
      <c r="D19" s="208">
        <v>335</v>
      </c>
      <c r="E19" s="22">
        <v>5</v>
      </c>
      <c r="F19" s="208">
        <v>1758</v>
      </c>
      <c r="G19" s="22" t="s">
        <v>8</v>
      </c>
      <c r="H19" s="22" t="s">
        <v>8</v>
      </c>
      <c r="I19" s="293">
        <v>2109</v>
      </c>
      <c r="J19" s="22">
        <v>119</v>
      </c>
      <c r="K19" s="22" t="s">
        <v>8</v>
      </c>
      <c r="L19" s="22" t="s">
        <v>8</v>
      </c>
      <c r="M19" s="22">
        <v>119</v>
      </c>
      <c r="N19" s="22">
        <v>209</v>
      </c>
      <c r="O19" s="22">
        <v>84</v>
      </c>
      <c r="P19" s="22">
        <v>131</v>
      </c>
      <c r="Q19" s="22" t="s">
        <v>8</v>
      </c>
      <c r="R19" s="22">
        <v>424</v>
      </c>
    </row>
    <row r="20" spans="2:18" x14ac:dyDescent="0.25">
      <c r="B20" s="28" t="s">
        <v>13</v>
      </c>
      <c r="C20" s="60">
        <v>1490</v>
      </c>
      <c r="D20" s="60">
        <v>3275</v>
      </c>
      <c r="E20" s="29">
        <v>11</v>
      </c>
      <c r="F20" s="60">
        <v>20540</v>
      </c>
      <c r="G20" s="29">
        <v>1</v>
      </c>
      <c r="H20" s="29">
        <v>2</v>
      </c>
      <c r="I20" s="294">
        <v>25319</v>
      </c>
      <c r="J20" s="29">
        <v>1884</v>
      </c>
      <c r="K20" s="29">
        <v>1</v>
      </c>
      <c r="L20" s="29">
        <v>8</v>
      </c>
      <c r="M20" s="29">
        <v>1893</v>
      </c>
      <c r="N20" s="29">
        <v>1851</v>
      </c>
      <c r="O20" s="29">
        <v>2087</v>
      </c>
      <c r="P20" s="29">
        <v>1402</v>
      </c>
      <c r="Q20" s="29" t="s">
        <v>8</v>
      </c>
      <c r="R20" s="29">
        <v>5340</v>
      </c>
    </row>
    <row r="21" spans="2:18" x14ac:dyDescent="0.25">
      <c r="B21" s="182" t="s">
        <v>197</v>
      </c>
    </row>
  </sheetData>
  <mergeCells count="6">
    <mergeCell ref="B4:E4"/>
    <mergeCell ref="B5:B7"/>
    <mergeCell ref="C5:N5"/>
    <mergeCell ref="C6:F6"/>
    <mergeCell ref="G6:J6"/>
    <mergeCell ref="K6:N6"/>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100"/>
  <sheetViews>
    <sheetView zoomScaleNormal="100" workbookViewId="0">
      <selection activeCell="B1" sqref="B1:H1"/>
    </sheetView>
  </sheetViews>
  <sheetFormatPr defaultRowHeight="15" x14ac:dyDescent="0.25"/>
  <cols>
    <col min="2" max="2" width="10.140625" customWidth="1"/>
  </cols>
  <sheetData>
    <row r="1" spans="2:8" x14ac:dyDescent="0.25">
      <c r="B1" s="310" t="s">
        <v>316</v>
      </c>
      <c r="C1" s="310"/>
      <c r="D1" s="310"/>
      <c r="E1" s="310"/>
      <c r="F1" s="310"/>
      <c r="G1" s="310"/>
      <c r="H1" s="310"/>
    </row>
    <row r="2" spans="2:8" x14ac:dyDescent="0.25">
      <c r="B2" s="311" t="s">
        <v>226</v>
      </c>
      <c r="C2" s="312"/>
      <c r="D2" s="312"/>
      <c r="E2" s="312"/>
      <c r="F2" s="312"/>
    </row>
    <row r="3" spans="2:8" x14ac:dyDescent="0.25">
      <c r="B3" s="313" t="s">
        <v>4</v>
      </c>
      <c r="C3" s="321">
        <v>2017</v>
      </c>
      <c r="D3" s="321"/>
      <c r="E3" s="322">
        <v>2010</v>
      </c>
      <c r="F3" s="322"/>
    </row>
    <row r="4" spans="2:8" x14ac:dyDescent="0.25">
      <c r="B4" s="314"/>
      <c r="C4" s="321"/>
      <c r="D4" s="321"/>
      <c r="E4" s="322"/>
      <c r="F4" s="322"/>
    </row>
    <row r="5" spans="2:8" ht="27" x14ac:dyDescent="0.25">
      <c r="B5" s="315"/>
      <c r="C5" s="214" t="s">
        <v>60</v>
      </c>
      <c r="D5" s="214" t="s">
        <v>6</v>
      </c>
      <c r="E5" s="214" t="s">
        <v>60</v>
      </c>
      <c r="F5" s="214" t="s">
        <v>6</v>
      </c>
    </row>
    <row r="6" spans="2:8" x14ac:dyDescent="0.25">
      <c r="B6" s="41" t="s">
        <v>209</v>
      </c>
      <c r="C6" s="42">
        <v>1.49</v>
      </c>
      <c r="D6" s="43">
        <v>1.06</v>
      </c>
      <c r="E6" s="44">
        <v>1.5785899999999999</v>
      </c>
      <c r="F6" s="45">
        <v>1.1271747120803726</v>
      </c>
    </row>
    <row r="7" spans="2:8" x14ac:dyDescent="0.25">
      <c r="B7" s="41" t="s">
        <v>210</v>
      </c>
      <c r="C7" s="42">
        <v>1.38</v>
      </c>
      <c r="D7" s="43">
        <v>0.97</v>
      </c>
      <c r="E7" s="44">
        <v>1.3553299999999999</v>
      </c>
      <c r="F7" s="45">
        <v>0.96113664855829506</v>
      </c>
    </row>
    <row r="8" spans="2:8" x14ac:dyDescent="0.25">
      <c r="B8" s="41" t="s">
        <v>211</v>
      </c>
      <c r="C8" s="42">
        <v>2.96</v>
      </c>
      <c r="D8" s="43">
        <v>1.77</v>
      </c>
      <c r="E8" s="44">
        <v>3.9170500000000001</v>
      </c>
      <c r="F8" s="45">
        <v>2.5993883792048931</v>
      </c>
    </row>
    <row r="9" spans="2:8" x14ac:dyDescent="0.25">
      <c r="B9" s="41" t="s">
        <v>212</v>
      </c>
      <c r="C9" s="42">
        <v>0.78</v>
      </c>
      <c r="D9" s="43">
        <v>0.57999999999999996</v>
      </c>
      <c r="E9" s="44">
        <v>0.77193000000000001</v>
      </c>
      <c r="F9" s="45">
        <v>0.56503967299831692</v>
      </c>
    </row>
    <row r="10" spans="2:8" x14ac:dyDescent="0.25">
      <c r="B10" s="41" t="s">
        <v>213</v>
      </c>
      <c r="C10" s="42">
        <v>1.56</v>
      </c>
      <c r="D10" s="43">
        <v>1.1299999999999999</v>
      </c>
      <c r="E10" s="44">
        <v>2.0018799999999999</v>
      </c>
      <c r="F10" s="45">
        <v>1.4327289008282964</v>
      </c>
    </row>
    <row r="11" spans="2:8" x14ac:dyDescent="0.25">
      <c r="B11" s="41" t="s">
        <v>214</v>
      </c>
      <c r="C11" s="42">
        <v>1.89</v>
      </c>
      <c r="D11" s="43">
        <v>1.31</v>
      </c>
      <c r="E11" s="44">
        <v>2.2252399999999999</v>
      </c>
      <c r="F11" s="45">
        <v>1.519925857275255</v>
      </c>
    </row>
    <row r="12" spans="2:8" x14ac:dyDescent="0.25">
      <c r="B12" s="41" t="s">
        <v>215</v>
      </c>
      <c r="C12" s="42">
        <v>1.93</v>
      </c>
      <c r="D12" s="43">
        <v>1.3</v>
      </c>
      <c r="E12" s="44">
        <v>2.8761100000000002</v>
      </c>
      <c r="F12" s="45">
        <v>1.9482952416635442</v>
      </c>
    </row>
    <row r="13" spans="2:8" x14ac:dyDescent="0.25">
      <c r="B13" s="41" t="s">
        <v>216</v>
      </c>
      <c r="C13" s="42">
        <v>2.0299999999999998</v>
      </c>
      <c r="D13" s="43">
        <v>1.38</v>
      </c>
      <c r="E13" s="44">
        <v>3.5073400000000001</v>
      </c>
      <c r="F13" s="45">
        <v>2.4985473561882623</v>
      </c>
    </row>
    <row r="14" spans="2:8" x14ac:dyDescent="0.25">
      <c r="B14" s="41" t="s">
        <v>217</v>
      </c>
      <c r="C14" s="42">
        <v>2.85</v>
      </c>
      <c r="D14" s="43">
        <v>1.92</v>
      </c>
      <c r="E14" s="44">
        <v>3.2110099999999999</v>
      </c>
      <c r="F14" s="45">
        <v>2.3076923076923079</v>
      </c>
    </row>
    <row r="15" spans="2:8" ht="15" customHeight="1" x14ac:dyDescent="0.25">
      <c r="B15" s="41" t="s">
        <v>218</v>
      </c>
      <c r="C15" s="42">
        <v>1.65</v>
      </c>
      <c r="D15" s="43">
        <v>1.18</v>
      </c>
      <c r="E15" s="44">
        <v>1.5769899999999999</v>
      </c>
      <c r="F15" s="45">
        <v>1.1963406052076002</v>
      </c>
    </row>
    <row r="16" spans="2:8" ht="15" customHeight="1" x14ac:dyDescent="0.25">
      <c r="B16" s="41" t="s">
        <v>219</v>
      </c>
      <c r="C16" s="42">
        <v>2.29</v>
      </c>
      <c r="D16" s="43">
        <v>1.46</v>
      </c>
      <c r="E16" s="44">
        <v>2.1660599999999999</v>
      </c>
      <c r="F16" s="45">
        <v>1.3651877133105803</v>
      </c>
    </row>
    <row r="17" spans="2:6" x14ac:dyDescent="0.25">
      <c r="B17" s="41" t="s">
        <v>220</v>
      </c>
      <c r="C17" s="42">
        <v>0.87</v>
      </c>
      <c r="D17" s="43">
        <v>0.63</v>
      </c>
      <c r="E17" s="44">
        <v>0.82408999999999999</v>
      </c>
      <c r="F17" s="45">
        <v>0.66377329588971146</v>
      </c>
    </row>
    <row r="18" spans="2:6" x14ac:dyDescent="0.25">
      <c r="B18" s="46" t="s">
        <v>176</v>
      </c>
      <c r="C18" s="47">
        <v>1.3</v>
      </c>
      <c r="D18" s="47">
        <v>0.93</v>
      </c>
      <c r="E18" s="47">
        <v>1.43685</v>
      </c>
      <c r="F18" s="47">
        <v>1.0391569034963493</v>
      </c>
    </row>
    <row r="19" spans="2:6" ht="15" customHeight="1" x14ac:dyDescent="0.25">
      <c r="B19" s="46" t="s">
        <v>5</v>
      </c>
      <c r="C19" s="47">
        <v>1.9310250210080431</v>
      </c>
      <c r="D19" s="47">
        <v>1.3505085396277106</v>
      </c>
      <c r="E19" s="47">
        <v>1.9314826030413574</v>
      </c>
      <c r="F19" s="47">
        <v>1.332107216174385</v>
      </c>
    </row>
    <row r="20" spans="2:6" ht="15.75" customHeight="1" x14ac:dyDescent="0.25">
      <c r="B20" s="32" t="s">
        <v>224</v>
      </c>
    </row>
    <row r="21" spans="2:6" x14ac:dyDescent="0.25">
      <c r="B21" s="32" t="s">
        <v>225</v>
      </c>
    </row>
    <row r="35" ht="15" customHeight="1" x14ac:dyDescent="0.25"/>
    <row r="36" ht="15" customHeight="1" x14ac:dyDescent="0.25"/>
    <row r="40" ht="15" customHeight="1" x14ac:dyDescent="0.25"/>
    <row r="56" ht="15" customHeight="1" x14ac:dyDescent="0.25"/>
    <row r="57" ht="15.75" customHeight="1" x14ac:dyDescent="0.25"/>
    <row r="58" ht="15" customHeight="1" x14ac:dyDescent="0.25"/>
    <row r="69" ht="15" customHeight="1" x14ac:dyDescent="0.25"/>
    <row r="70" ht="15.75" customHeight="1" x14ac:dyDescent="0.25"/>
    <row r="80" ht="15" customHeight="1" x14ac:dyDescent="0.25"/>
    <row r="81" ht="15" customHeight="1" x14ac:dyDescent="0.25"/>
    <row r="84" ht="15" customHeight="1" x14ac:dyDescent="0.25"/>
    <row r="85" ht="15.75" customHeight="1" x14ac:dyDescent="0.25"/>
    <row r="95" ht="15" customHeight="1" x14ac:dyDescent="0.25"/>
    <row r="96" ht="15" customHeight="1" x14ac:dyDescent="0.25"/>
    <row r="100" ht="15" customHeight="1" x14ac:dyDescent="0.25"/>
  </sheetData>
  <mergeCells count="5">
    <mergeCell ref="B1:H1"/>
    <mergeCell ref="B2:F2"/>
    <mergeCell ref="B3:B5"/>
    <mergeCell ref="C3:D4"/>
    <mergeCell ref="E3:F4"/>
  </mergeCells>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I19"/>
  <sheetViews>
    <sheetView topLeftCell="A6" workbookViewId="0">
      <selection activeCell="D32" sqref="D32"/>
    </sheetView>
  </sheetViews>
  <sheetFormatPr defaultRowHeight="15" x14ac:dyDescent="0.25"/>
  <sheetData>
    <row r="3" spans="2:9" x14ac:dyDescent="0.25">
      <c r="B3" s="296" t="s">
        <v>338</v>
      </c>
      <c r="C3" s="183"/>
      <c r="D3" s="183"/>
      <c r="E3" s="183"/>
      <c r="F3" s="183"/>
      <c r="G3" s="183"/>
      <c r="H3" s="297"/>
      <c r="I3" s="184"/>
    </row>
    <row r="4" spans="2:9" ht="15" customHeight="1" x14ac:dyDescent="0.25">
      <c r="B4" s="348" t="s">
        <v>297</v>
      </c>
      <c r="C4" s="349"/>
      <c r="D4" s="349"/>
      <c r="E4" s="349"/>
      <c r="F4" s="349"/>
      <c r="G4" s="349"/>
      <c r="H4" s="349"/>
      <c r="I4" s="349"/>
    </row>
    <row r="5" spans="2:9" x14ac:dyDescent="0.25">
      <c r="B5" s="400" t="s">
        <v>158</v>
      </c>
      <c r="C5" s="339" t="s">
        <v>198</v>
      </c>
      <c r="D5" s="339" t="s">
        <v>195</v>
      </c>
      <c r="E5" s="339" t="s">
        <v>196</v>
      </c>
      <c r="F5" s="339" t="s">
        <v>13</v>
      </c>
      <c r="G5" s="339" t="s">
        <v>307</v>
      </c>
      <c r="H5" s="339" t="s">
        <v>310</v>
      </c>
      <c r="I5" s="339" t="s">
        <v>13</v>
      </c>
    </row>
    <row r="6" spans="2:9" ht="15" customHeight="1" x14ac:dyDescent="0.25">
      <c r="B6" s="401"/>
      <c r="C6" s="399"/>
      <c r="D6" s="399" t="s">
        <v>1</v>
      </c>
      <c r="E6" s="399" t="s">
        <v>2</v>
      </c>
      <c r="F6" s="399" t="s">
        <v>0</v>
      </c>
      <c r="G6" s="399"/>
      <c r="H6" s="399" t="s">
        <v>2</v>
      </c>
      <c r="I6" s="399" t="s">
        <v>0</v>
      </c>
    </row>
    <row r="7" spans="2:9" x14ac:dyDescent="0.25">
      <c r="B7" s="185" t="s">
        <v>24</v>
      </c>
      <c r="C7" s="298">
        <v>383</v>
      </c>
      <c r="D7" s="298">
        <v>386</v>
      </c>
      <c r="E7" s="298">
        <v>1</v>
      </c>
      <c r="F7" s="298">
        <v>1484</v>
      </c>
      <c r="G7" s="298" t="s">
        <v>8</v>
      </c>
      <c r="H7" s="298">
        <v>1</v>
      </c>
      <c r="I7" s="187">
        <v>2255</v>
      </c>
    </row>
    <row r="8" spans="2:9" x14ac:dyDescent="0.25">
      <c r="B8" s="185" t="s">
        <v>25</v>
      </c>
      <c r="C8" s="298">
        <v>353</v>
      </c>
      <c r="D8" s="298">
        <v>324</v>
      </c>
      <c r="E8" s="298">
        <v>1</v>
      </c>
      <c r="F8" s="298">
        <v>1509</v>
      </c>
      <c r="G8" s="298" t="s">
        <v>8</v>
      </c>
      <c r="H8" s="298" t="s">
        <v>8</v>
      </c>
      <c r="I8" s="187">
        <v>2187</v>
      </c>
    </row>
    <row r="9" spans="2:9" x14ac:dyDescent="0.25">
      <c r="B9" s="185" t="s">
        <v>26</v>
      </c>
      <c r="C9" s="298">
        <v>427</v>
      </c>
      <c r="D9" s="298">
        <v>439</v>
      </c>
      <c r="E9" s="298">
        <v>3</v>
      </c>
      <c r="F9" s="298">
        <v>2064</v>
      </c>
      <c r="G9" s="298" t="s">
        <v>8</v>
      </c>
      <c r="H9" s="298" t="s">
        <v>8</v>
      </c>
      <c r="I9" s="187">
        <v>2933</v>
      </c>
    </row>
    <row r="10" spans="2:9" x14ac:dyDescent="0.25">
      <c r="B10" s="185" t="s">
        <v>27</v>
      </c>
      <c r="C10" s="298">
        <v>434</v>
      </c>
      <c r="D10" s="298">
        <v>480</v>
      </c>
      <c r="E10" s="298">
        <v>1</v>
      </c>
      <c r="F10" s="298">
        <v>1906</v>
      </c>
      <c r="G10" s="298" t="s">
        <v>8</v>
      </c>
      <c r="H10" s="298" t="s">
        <v>8</v>
      </c>
      <c r="I10" s="187">
        <v>2821</v>
      </c>
    </row>
    <row r="11" spans="2:9" x14ac:dyDescent="0.25">
      <c r="B11" s="185" t="s">
        <v>28</v>
      </c>
      <c r="C11" s="298">
        <v>481</v>
      </c>
      <c r="D11" s="298">
        <v>480</v>
      </c>
      <c r="E11" s="298">
        <v>1</v>
      </c>
      <c r="F11" s="298">
        <v>2171</v>
      </c>
      <c r="G11" s="298" t="s">
        <v>8</v>
      </c>
      <c r="H11" s="298" t="s">
        <v>8</v>
      </c>
      <c r="I11" s="187">
        <v>3133</v>
      </c>
    </row>
    <row r="12" spans="2:9" x14ac:dyDescent="0.25">
      <c r="B12" s="185" t="s">
        <v>29</v>
      </c>
      <c r="C12" s="298">
        <v>477</v>
      </c>
      <c r="D12" s="298">
        <v>506</v>
      </c>
      <c r="E12" s="298" t="s">
        <v>8</v>
      </c>
      <c r="F12" s="298">
        <v>1999</v>
      </c>
      <c r="G12" s="298" t="s">
        <v>8</v>
      </c>
      <c r="H12" s="298" t="s">
        <v>8</v>
      </c>
      <c r="I12" s="187">
        <v>2982</v>
      </c>
    </row>
    <row r="13" spans="2:9" x14ac:dyDescent="0.25">
      <c r="B13" s="185" t="s">
        <v>30</v>
      </c>
      <c r="C13" s="298">
        <v>453</v>
      </c>
      <c r="D13" s="298">
        <v>499</v>
      </c>
      <c r="E13" s="298">
        <v>1</v>
      </c>
      <c r="F13" s="298">
        <v>1931</v>
      </c>
      <c r="G13" s="298">
        <v>1</v>
      </c>
      <c r="H13" s="298" t="s">
        <v>8</v>
      </c>
      <c r="I13" s="187">
        <v>2885</v>
      </c>
    </row>
    <row r="14" spans="2:9" x14ac:dyDescent="0.25">
      <c r="B14" s="185" t="s">
        <v>31</v>
      </c>
      <c r="C14" s="298">
        <v>369</v>
      </c>
      <c r="D14" s="298">
        <v>392</v>
      </c>
      <c r="E14" s="298">
        <v>2</v>
      </c>
      <c r="F14" s="298">
        <v>1226</v>
      </c>
      <c r="G14" s="298" t="s">
        <v>8</v>
      </c>
      <c r="H14" s="298" t="s">
        <v>8</v>
      </c>
      <c r="I14" s="187">
        <v>1989</v>
      </c>
    </row>
    <row r="15" spans="2:9" x14ac:dyDescent="0.25">
      <c r="B15" s="185" t="s">
        <v>32</v>
      </c>
      <c r="C15" s="298">
        <v>470</v>
      </c>
      <c r="D15" s="298">
        <v>441</v>
      </c>
      <c r="E15" s="298" t="s">
        <v>8</v>
      </c>
      <c r="F15" s="298">
        <v>1894</v>
      </c>
      <c r="G15" s="298" t="s">
        <v>8</v>
      </c>
      <c r="H15" s="298">
        <v>1</v>
      </c>
      <c r="I15" s="187">
        <v>2806</v>
      </c>
    </row>
    <row r="16" spans="2:9" x14ac:dyDescent="0.25">
      <c r="B16" s="185" t="s">
        <v>33</v>
      </c>
      <c r="C16" s="298">
        <v>444</v>
      </c>
      <c r="D16" s="298">
        <v>498</v>
      </c>
      <c r="E16" s="298">
        <v>1</v>
      </c>
      <c r="F16" s="298">
        <v>2126</v>
      </c>
      <c r="G16" s="298" t="s">
        <v>8</v>
      </c>
      <c r="H16" s="298" t="s">
        <v>8</v>
      </c>
      <c r="I16" s="187">
        <v>3069</v>
      </c>
    </row>
    <row r="17" spans="2:9" x14ac:dyDescent="0.25">
      <c r="B17" s="185" t="s">
        <v>34</v>
      </c>
      <c r="C17" s="298">
        <v>466</v>
      </c>
      <c r="D17" s="298">
        <v>469</v>
      </c>
      <c r="E17" s="298" t="s">
        <v>8</v>
      </c>
      <c r="F17" s="298">
        <v>1993</v>
      </c>
      <c r="G17" s="298" t="s">
        <v>8</v>
      </c>
      <c r="H17" s="298" t="s">
        <v>8</v>
      </c>
      <c r="I17" s="187">
        <v>2928</v>
      </c>
    </row>
    <row r="18" spans="2:9" x14ac:dyDescent="0.25">
      <c r="B18" s="185" t="s">
        <v>35</v>
      </c>
      <c r="C18" s="298">
        <v>468</v>
      </c>
      <c r="D18" s="298">
        <v>449</v>
      </c>
      <c r="E18" s="298" t="s">
        <v>8</v>
      </c>
      <c r="F18" s="298">
        <v>1647</v>
      </c>
      <c r="G18" s="298" t="s">
        <v>8</v>
      </c>
      <c r="H18" s="298" t="s">
        <v>8</v>
      </c>
      <c r="I18" s="187">
        <v>2564</v>
      </c>
    </row>
    <row r="19" spans="2:9" x14ac:dyDescent="0.25">
      <c r="B19" s="28" t="s">
        <v>199</v>
      </c>
      <c r="C19" s="29">
        <v>5225</v>
      </c>
      <c r="D19" s="29">
        <v>5363</v>
      </c>
      <c r="E19" s="29">
        <v>11</v>
      </c>
      <c r="F19" s="29">
        <v>21950</v>
      </c>
      <c r="G19" s="29">
        <v>1</v>
      </c>
      <c r="H19" s="29">
        <v>2</v>
      </c>
      <c r="I19" s="60">
        <v>32552</v>
      </c>
    </row>
  </sheetData>
  <mergeCells count="9">
    <mergeCell ref="B4:I4"/>
    <mergeCell ref="G5:G6"/>
    <mergeCell ref="H5:H6"/>
    <mergeCell ref="I5:I6"/>
    <mergeCell ref="B5:B6"/>
    <mergeCell ref="C5:C6"/>
    <mergeCell ref="D5:D6"/>
    <mergeCell ref="E5:E6"/>
    <mergeCell ref="F5:F6"/>
  </mergeCells>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I13"/>
  <sheetViews>
    <sheetView workbookViewId="0">
      <selection activeCell="D15" sqref="D15"/>
    </sheetView>
  </sheetViews>
  <sheetFormatPr defaultRowHeight="15" x14ac:dyDescent="0.25"/>
  <sheetData>
    <row r="3" spans="2:9" x14ac:dyDescent="0.25">
      <c r="B3" s="223" t="s">
        <v>311</v>
      </c>
      <c r="C3" s="217"/>
      <c r="D3" s="217"/>
      <c r="E3" s="217"/>
      <c r="F3" s="217"/>
      <c r="G3" s="217"/>
      <c r="H3" s="217"/>
      <c r="I3" s="217"/>
    </row>
    <row r="4" spans="2:9" x14ac:dyDescent="0.25">
      <c r="B4" s="12" t="s">
        <v>312</v>
      </c>
      <c r="C4" s="8"/>
      <c r="D4" s="8"/>
      <c r="E4" s="8"/>
      <c r="F4" s="8"/>
      <c r="G4" s="8"/>
      <c r="H4" s="8"/>
      <c r="I4" s="188"/>
    </row>
    <row r="5" spans="2:9" ht="54" x14ac:dyDescent="0.25">
      <c r="B5" s="189" t="s">
        <v>37</v>
      </c>
      <c r="C5" s="219" t="s">
        <v>198</v>
      </c>
      <c r="D5" s="219" t="s">
        <v>195</v>
      </c>
      <c r="E5" s="219" t="s">
        <v>306</v>
      </c>
      <c r="F5" s="219" t="s">
        <v>196</v>
      </c>
      <c r="G5" s="219" t="s">
        <v>307</v>
      </c>
      <c r="H5" s="219" t="s">
        <v>310</v>
      </c>
      <c r="I5" s="222" t="s">
        <v>13</v>
      </c>
    </row>
    <row r="6" spans="2:9" x14ac:dyDescent="0.25">
      <c r="B6" s="190" t="s">
        <v>38</v>
      </c>
      <c r="C6" s="191">
        <v>708</v>
      </c>
      <c r="D6" s="22">
        <v>717</v>
      </c>
      <c r="E6" s="24">
        <v>3</v>
      </c>
      <c r="F6" s="181">
        <v>3219</v>
      </c>
      <c r="G6" s="22" t="s">
        <v>8</v>
      </c>
      <c r="H6" s="24" t="s">
        <v>8</v>
      </c>
      <c r="I6" s="181">
        <v>4647</v>
      </c>
    </row>
    <row r="7" spans="2:9" x14ac:dyDescent="0.25">
      <c r="B7" s="190" t="s">
        <v>39</v>
      </c>
      <c r="C7" s="191">
        <v>701</v>
      </c>
      <c r="D7" s="22">
        <v>688</v>
      </c>
      <c r="E7" s="24">
        <v>2</v>
      </c>
      <c r="F7" s="181">
        <v>3607</v>
      </c>
      <c r="G7" s="22" t="s">
        <v>8</v>
      </c>
      <c r="H7" s="24">
        <v>1</v>
      </c>
      <c r="I7" s="181">
        <v>4999</v>
      </c>
    </row>
    <row r="8" spans="2:9" x14ac:dyDescent="0.25">
      <c r="B8" s="190" t="s">
        <v>40</v>
      </c>
      <c r="C8" s="191">
        <v>720</v>
      </c>
      <c r="D8" s="22">
        <v>657</v>
      </c>
      <c r="E8" s="24">
        <v>1</v>
      </c>
      <c r="F8" s="181">
        <v>3575</v>
      </c>
      <c r="G8" s="22" t="s">
        <v>8</v>
      </c>
      <c r="H8" s="24"/>
      <c r="I8" s="181">
        <v>4953</v>
      </c>
    </row>
    <row r="9" spans="2:9" x14ac:dyDescent="0.25">
      <c r="B9" s="190" t="s">
        <v>41</v>
      </c>
      <c r="C9" s="191">
        <v>694</v>
      </c>
      <c r="D9" s="22">
        <v>736</v>
      </c>
      <c r="E9" s="24">
        <v>2</v>
      </c>
      <c r="F9" s="181">
        <v>3609</v>
      </c>
      <c r="G9" s="22" t="s">
        <v>8</v>
      </c>
      <c r="H9" s="24">
        <v>1</v>
      </c>
      <c r="I9" s="181">
        <v>5042</v>
      </c>
    </row>
    <row r="10" spans="2:9" x14ac:dyDescent="0.25">
      <c r="B10" s="190" t="s">
        <v>42</v>
      </c>
      <c r="C10" s="191">
        <v>789</v>
      </c>
      <c r="D10" s="22">
        <v>721</v>
      </c>
      <c r="E10" s="24">
        <v>2</v>
      </c>
      <c r="F10" s="181">
        <v>3619</v>
      </c>
      <c r="G10" s="22">
        <v>1</v>
      </c>
      <c r="H10" s="24" t="s">
        <v>8</v>
      </c>
      <c r="I10" s="181">
        <v>5132</v>
      </c>
    </row>
    <row r="11" spans="2:9" x14ac:dyDescent="0.25">
      <c r="B11" s="190" t="s">
        <v>43</v>
      </c>
      <c r="C11" s="191">
        <v>753</v>
      </c>
      <c r="D11" s="22">
        <v>847</v>
      </c>
      <c r="E11" s="24" t="s">
        <v>8</v>
      </c>
      <c r="F11" s="181">
        <v>2727</v>
      </c>
      <c r="G11" s="22" t="s">
        <v>8</v>
      </c>
      <c r="H11" s="24" t="s">
        <v>8</v>
      </c>
      <c r="I11" s="181">
        <v>4327</v>
      </c>
    </row>
    <row r="12" spans="2:9" x14ac:dyDescent="0.25">
      <c r="B12" s="190" t="s">
        <v>44</v>
      </c>
      <c r="C12" s="191">
        <v>860</v>
      </c>
      <c r="D12" s="22">
        <v>997</v>
      </c>
      <c r="E12" s="24">
        <v>1</v>
      </c>
      <c r="F12" s="181">
        <v>1594</v>
      </c>
      <c r="G12" s="22" t="s">
        <v>8</v>
      </c>
      <c r="H12" s="24" t="s">
        <v>8</v>
      </c>
      <c r="I12" s="181">
        <v>3452</v>
      </c>
    </row>
    <row r="13" spans="2:9" x14ac:dyDescent="0.25">
      <c r="B13" s="28" t="s">
        <v>13</v>
      </c>
      <c r="C13" s="29">
        <v>5225</v>
      </c>
      <c r="D13" s="29">
        <v>5363</v>
      </c>
      <c r="E13" s="29">
        <v>11</v>
      </c>
      <c r="F13" s="29">
        <v>21950</v>
      </c>
      <c r="G13" s="29">
        <v>1</v>
      </c>
      <c r="H13" s="29">
        <v>2</v>
      </c>
      <c r="I13" s="29">
        <v>32552</v>
      </c>
    </row>
  </sheetData>
  <pageMargins left="0.70866141732283472" right="0.70866141732283472" top="0.74803149606299213" bottom="0.74803149606299213"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H32"/>
  <sheetViews>
    <sheetView workbookViewId="0">
      <selection activeCell="B3" sqref="B3"/>
    </sheetView>
  </sheetViews>
  <sheetFormatPr defaultRowHeight="15" x14ac:dyDescent="0.25"/>
  <sheetData>
    <row r="3" spans="2:7" x14ac:dyDescent="0.25">
      <c r="B3" s="37" t="s">
        <v>313</v>
      </c>
      <c r="C3" s="183"/>
      <c r="D3" s="183"/>
      <c r="E3" s="183"/>
      <c r="F3" s="183"/>
      <c r="G3" s="184"/>
    </row>
    <row r="4" spans="2:7" x14ac:dyDescent="0.25">
      <c r="B4" s="221" t="s">
        <v>297</v>
      </c>
      <c r="C4" s="220"/>
      <c r="D4" s="220"/>
      <c r="E4" s="220"/>
      <c r="F4" s="220"/>
      <c r="G4" s="220"/>
    </row>
    <row r="5" spans="2:7" ht="15" customHeight="1" x14ac:dyDescent="0.25">
      <c r="B5" s="402" t="s">
        <v>45</v>
      </c>
      <c r="C5" s="336" t="s">
        <v>198</v>
      </c>
      <c r="D5" s="336" t="s">
        <v>195</v>
      </c>
      <c r="E5" s="336" t="s">
        <v>196</v>
      </c>
      <c r="F5" s="336" t="s">
        <v>307</v>
      </c>
      <c r="G5" s="403" t="s">
        <v>13</v>
      </c>
    </row>
    <row r="6" spans="2:7" x14ac:dyDescent="0.25">
      <c r="B6" s="402"/>
      <c r="C6" s="336"/>
      <c r="D6" s="336"/>
      <c r="E6" s="336"/>
      <c r="F6" s="336"/>
      <c r="G6" s="403"/>
    </row>
    <row r="7" spans="2:7" x14ac:dyDescent="0.25">
      <c r="B7" s="105">
        <v>1</v>
      </c>
      <c r="C7" s="106">
        <v>153</v>
      </c>
      <c r="D7" s="107">
        <v>191</v>
      </c>
      <c r="E7" s="108">
        <v>255</v>
      </c>
      <c r="F7" s="108" t="s">
        <v>8</v>
      </c>
      <c r="G7" s="192">
        <v>599</v>
      </c>
    </row>
    <row r="8" spans="2:7" x14ac:dyDescent="0.25">
      <c r="B8" s="105">
        <v>2</v>
      </c>
      <c r="C8" s="106">
        <v>108</v>
      </c>
      <c r="D8" s="107">
        <v>121</v>
      </c>
      <c r="E8" s="108">
        <v>175</v>
      </c>
      <c r="F8" s="108" t="s">
        <v>8</v>
      </c>
      <c r="G8" s="192">
        <v>404</v>
      </c>
    </row>
    <row r="9" spans="2:7" x14ac:dyDescent="0.25">
      <c r="B9" s="105">
        <v>3</v>
      </c>
      <c r="C9" s="106">
        <v>91</v>
      </c>
      <c r="D9" s="107">
        <v>111</v>
      </c>
      <c r="E9" s="108">
        <v>154</v>
      </c>
      <c r="F9" s="108" t="s">
        <v>8</v>
      </c>
      <c r="G9" s="192">
        <v>356</v>
      </c>
    </row>
    <row r="10" spans="2:7" x14ac:dyDescent="0.25">
      <c r="B10" s="105">
        <v>4</v>
      </c>
      <c r="C10" s="106">
        <v>70</v>
      </c>
      <c r="D10" s="107">
        <v>88</v>
      </c>
      <c r="E10" s="108">
        <v>118</v>
      </c>
      <c r="F10" s="108" t="s">
        <v>8</v>
      </c>
      <c r="G10" s="192">
        <v>276</v>
      </c>
    </row>
    <row r="11" spans="2:7" x14ac:dyDescent="0.25">
      <c r="B11" s="105">
        <v>5</v>
      </c>
      <c r="C11" s="106">
        <v>73</v>
      </c>
      <c r="D11" s="107">
        <v>89</v>
      </c>
      <c r="E11" s="108">
        <v>111</v>
      </c>
      <c r="F11" s="108" t="s">
        <v>8</v>
      </c>
      <c r="G11" s="193">
        <v>273</v>
      </c>
    </row>
    <row r="12" spans="2:7" x14ac:dyDescent="0.25">
      <c r="B12" s="105">
        <v>6</v>
      </c>
      <c r="C12" s="106">
        <v>109</v>
      </c>
      <c r="D12" s="107">
        <v>155</v>
      </c>
      <c r="E12" s="108">
        <v>141</v>
      </c>
      <c r="F12" s="108" t="s">
        <v>8</v>
      </c>
      <c r="G12" s="192">
        <v>405</v>
      </c>
    </row>
    <row r="13" spans="2:7" x14ac:dyDescent="0.25">
      <c r="B13" s="105">
        <v>7</v>
      </c>
      <c r="C13" s="106">
        <v>181</v>
      </c>
      <c r="D13" s="107">
        <v>202</v>
      </c>
      <c r="E13" s="108">
        <v>243</v>
      </c>
      <c r="F13" s="108" t="s">
        <v>8</v>
      </c>
      <c r="G13" s="192">
        <v>626</v>
      </c>
    </row>
    <row r="14" spans="2:7" x14ac:dyDescent="0.25">
      <c r="B14" s="105">
        <v>8</v>
      </c>
      <c r="C14" s="106">
        <v>269</v>
      </c>
      <c r="D14" s="107">
        <v>189</v>
      </c>
      <c r="E14" s="108">
        <v>1194</v>
      </c>
      <c r="F14" s="108">
        <v>1</v>
      </c>
      <c r="G14" s="192">
        <v>1653</v>
      </c>
    </row>
    <row r="15" spans="2:7" x14ac:dyDescent="0.25">
      <c r="B15" s="105">
        <v>9</v>
      </c>
      <c r="C15" s="106">
        <v>277</v>
      </c>
      <c r="D15" s="107">
        <v>171</v>
      </c>
      <c r="E15" s="108">
        <v>1764</v>
      </c>
      <c r="F15" s="108">
        <v>1</v>
      </c>
      <c r="G15" s="192">
        <v>2213</v>
      </c>
    </row>
    <row r="16" spans="2:7" x14ac:dyDescent="0.25">
      <c r="B16" s="105">
        <v>10</v>
      </c>
      <c r="C16" s="106">
        <v>255</v>
      </c>
      <c r="D16" s="107">
        <v>154</v>
      </c>
      <c r="E16" s="108">
        <v>1556</v>
      </c>
      <c r="F16" s="108" t="s">
        <v>8</v>
      </c>
      <c r="G16" s="192">
        <v>1965</v>
      </c>
    </row>
    <row r="17" spans="2:8" x14ac:dyDescent="0.25">
      <c r="B17" s="105">
        <v>11</v>
      </c>
      <c r="C17" s="106">
        <v>256</v>
      </c>
      <c r="D17" s="107">
        <v>177</v>
      </c>
      <c r="E17" s="108">
        <v>1492</v>
      </c>
      <c r="F17" s="108">
        <v>1</v>
      </c>
      <c r="G17" s="192">
        <v>1926</v>
      </c>
    </row>
    <row r="18" spans="2:8" x14ac:dyDescent="0.25">
      <c r="B18" s="105">
        <v>12</v>
      </c>
      <c r="C18" s="106">
        <v>241</v>
      </c>
      <c r="D18" s="107">
        <v>218</v>
      </c>
      <c r="E18" s="108">
        <v>1462</v>
      </c>
      <c r="F18" s="108" t="s">
        <v>8</v>
      </c>
      <c r="G18" s="192">
        <v>1921</v>
      </c>
    </row>
    <row r="19" spans="2:8" x14ac:dyDescent="0.25">
      <c r="B19" s="105">
        <v>13</v>
      </c>
      <c r="C19" s="106">
        <v>244</v>
      </c>
      <c r="D19" s="107">
        <v>234</v>
      </c>
      <c r="E19" s="108">
        <v>1419</v>
      </c>
      <c r="F19" s="108">
        <v>1</v>
      </c>
      <c r="G19" s="192">
        <v>1898</v>
      </c>
    </row>
    <row r="20" spans="2:8" x14ac:dyDescent="0.25">
      <c r="B20" s="105">
        <v>14</v>
      </c>
      <c r="C20" s="106">
        <v>265</v>
      </c>
      <c r="D20" s="107">
        <v>213</v>
      </c>
      <c r="E20" s="108">
        <v>1361</v>
      </c>
      <c r="F20" s="108">
        <v>2</v>
      </c>
      <c r="G20" s="192">
        <v>1841</v>
      </c>
    </row>
    <row r="21" spans="2:8" x14ac:dyDescent="0.25">
      <c r="B21" s="105">
        <v>15</v>
      </c>
      <c r="C21" s="106">
        <v>275</v>
      </c>
      <c r="D21" s="107">
        <v>241</v>
      </c>
      <c r="E21" s="108">
        <v>1480</v>
      </c>
      <c r="F21" s="108" t="s">
        <v>8</v>
      </c>
      <c r="G21" s="192">
        <v>1996</v>
      </c>
    </row>
    <row r="22" spans="2:8" x14ac:dyDescent="0.25">
      <c r="B22" s="105">
        <v>16</v>
      </c>
      <c r="C22" s="106">
        <v>355</v>
      </c>
      <c r="D22" s="107">
        <v>251</v>
      </c>
      <c r="E22" s="108">
        <v>1423</v>
      </c>
      <c r="F22" s="108">
        <v>1</v>
      </c>
      <c r="G22" s="192">
        <v>2030</v>
      </c>
    </row>
    <row r="23" spans="2:8" x14ac:dyDescent="0.25">
      <c r="B23" s="105">
        <v>17</v>
      </c>
      <c r="C23" s="106">
        <v>327</v>
      </c>
      <c r="D23" s="107">
        <v>271</v>
      </c>
      <c r="E23" s="108">
        <v>1577</v>
      </c>
      <c r="F23" s="108" t="s">
        <v>8</v>
      </c>
      <c r="G23" s="192">
        <v>2175</v>
      </c>
    </row>
    <row r="24" spans="2:8" x14ac:dyDescent="0.25">
      <c r="B24" s="105">
        <v>18</v>
      </c>
      <c r="C24" s="106">
        <v>401</v>
      </c>
      <c r="D24" s="107">
        <v>427</v>
      </c>
      <c r="E24" s="108">
        <v>1864</v>
      </c>
      <c r="F24" s="108">
        <v>4</v>
      </c>
      <c r="G24" s="192">
        <v>2696</v>
      </c>
    </row>
    <row r="25" spans="2:8" x14ac:dyDescent="0.25">
      <c r="B25" s="105">
        <v>19</v>
      </c>
      <c r="C25" s="106">
        <v>399</v>
      </c>
      <c r="D25" s="107">
        <v>489</v>
      </c>
      <c r="E25" s="108">
        <v>1591</v>
      </c>
      <c r="F25" s="108">
        <v>3</v>
      </c>
      <c r="G25" s="192">
        <v>2482</v>
      </c>
    </row>
    <row r="26" spans="2:8" x14ac:dyDescent="0.25">
      <c r="B26" s="105">
        <v>20</v>
      </c>
      <c r="C26" s="106">
        <v>301</v>
      </c>
      <c r="D26" s="107">
        <v>434</v>
      </c>
      <c r="E26" s="108">
        <v>930</v>
      </c>
      <c r="F26" s="108" t="s">
        <v>8</v>
      </c>
      <c r="G26" s="192">
        <v>1665</v>
      </c>
    </row>
    <row r="27" spans="2:8" x14ac:dyDescent="0.25">
      <c r="B27" s="105">
        <v>21</v>
      </c>
      <c r="C27" s="106">
        <v>187</v>
      </c>
      <c r="D27" s="107">
        <v>306</v>
      </c>
      <c r="E27" s="108">
        <v>608</v>
      </c>
      <c r="F27" s="108" t="s">
        <v>8</v>
      </c>
      <c r="G27" s="192">
        <v>1101</v>
      </c>
    </row>
    <row r="28" spans="2:8" x14ac:dyDescent="0.25">
      <c r="B28" s="105">
        <v>22</v>
      </c>
      <c r="C28" s="106">
        <v>150</v>
      </c>
      <c r="D28" s="107">
        <v>228</v>
      </c>
      <c r="E28" s="108">
        <v>407</v>
      </c>
      <c r="F28" s="108" t="s">
        <v>8</v>
      </c>
      <c r="G28" s="192">
        <v>785</v>
      </c>
    </row>
    <row r="29" spans="2:8" x14ac:dyDescent="0.25">
      <c r="B29" s="105">
        <v>23</v>
      </c>
      <c r="C29" s="106">
        <v>125</v>
      </c>
      <c r="D29" s="107">
        <v>196</v>
      </c>
      <c r="E29" s="108">
        <v>325</v>
      </c>
      <c r="F29" s="108" t="s">
        <v>8</v>
      </c>
      <c r="G29" s="192">
        <v>646</v>
      </c>
    </row>
    <row r="30" spans="2:8" x14ac:dyDescent="0.25">
      <c r="B30" s="105">
        <v>24</v>
      </c>
      <c r="C30" s="106">
        <v>113</v>
      </c>
      <c r="D30" s="107">
        <v>207</v>
      </c>
      <c r="E30" s="108">
        <v>295</v>
      </c>
      <c r="F30" s="108" t="s">
        <v>8</v>
      </c>
      <c r="G30" s="107">
        <v>615</v>
      </c>
    </row>
    <row r="31" spans="2:8" x14ac:dyDescent="0.25">
      <c r="B31" s="21" t="s">
        <v>248</v>
      </c>
      <c r="C31" s="106" t="s">
        <v>8</v>
      </c>
      <c r="D31" s="107" t="s">
        <v>8</v>
      </c>
      <c r="E31" s="108">
        <v>5</v>
      </c>
      <c r="F31" s="108" t="s">
        <v>8</v>
      </c>
      <c r="G31" s="107">
        <v>5</v>
      </c>
    </row>
    <row r="32" spans="2:8" x14ac:dyDescent="0.25">
      <c r="B32" s="28" t="s">
        <v>13</v>
      </c>
      <c r="C32" s="29">
        <v>5225</v>
      </c>
      <c r="D32" s="29">
        <v>5363</v>
      </c>
      <c r="E32" s="29">
        <v>21950</v>
      </c>
      <c r="F32" s="29">
        <v>14</v>
      </c>
      <c r="G32" s="29">
        <v>32552</v>
      </c>
      <c r="H32" s="194"/>
    </row>
  </sheetData>
  <mergeCells count="6">
    <mergeCell ref="B5:B6"/>
    <mergeCell ref="C5:C6"/>
    <mergeCell ref="D5:D6"/>
    <mergeCell ref="E5:E6"/>
    <mergeCell ref="G5:G6"/>
    <mergeCell ref="F5:F6"/>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3"/>
  <sheetViews>
    <sheetView zoomScaleNormal="100" workbookViewId="0">
      <selection activeCell="M16" sqref="M16"/>
    </sheetView>
  </sheetViews>
  <sheetFormatPr defaultColWidth="9.140625" defaultRowHeight="15" x14ac:dyDescent="0.25"/>
  <cols>
    <col min="1" max="2" width="8.85546875" customWidth="1"/>
    <col min="3" max="3" width="9.85546875" style="1" customWidth="1"/>
    <col min="4" max="4" width="9.85546875" style="2" customWidth="1"/>
    <col min="5" max="5" width="9.85546875" style="1" customWidth="1"/>
    <col min="6" max="6" width="9.28515625" style="1" customWidth="1"/>
    <col min="7" max="7" width="9" style="1" customWidth="1"/>
    <col min="8" max="9" width="9.85546875" style="1" customWidth="1"/>
    <col min="10" max="16384" width="9.140625" style="1"/>
  </cols>
  <sheetData>
    <row r="1" spans="2:9" x14ac:dyDescent="0.25">
      <c r="B1" s="323" t="s">
        <v>317</v>
      </c>
      <c r="C1" s="324"/>
      <c r="D1" s="324"/>
      <c r="E1" s="324"/>
      <c r="F1" s="324"/>
      <c r="G1" s="324"/>
      <c r="H1" s="324"/>
      <c r="I1" s="324"/>
    </row>
    <row r="2" spans="2:9" x14ac:dyDescent="0.25">
      <c r="B2" s="311" t="s">
        <v>227</v>
      </c>
      <c r="C2" s="312"/>
      <c r="D2" s="312"/>
      <c r="E2" s="312"/>
      <c r="F2" s="312"/>
      <c r="G2"/>
      <c r="H2"/>
      <c r="I2" s="212"/>
    </row>
    <row r="3" spans="2:9" ht="81" x14ac:dyDescent="0.25">
      <c r="B3" s="48" t="s">
        <v>7</v>
      </c>
      <c r="C3" s="49" t="s">
        <v>0</v>
      </c>
      <c r="D3" s="49" t="s">
        <v>1</v>
      </c>
      <c r="E3" s="49" t="s">
        <v>2</v>
      </c>
      <c r="F3" s="50" t="s">
        <v>133</v>
      </c>
      <c r="G3" s="50" t="s">
        <v>46</v>
      </c>
      <c r="H3" s="50" t="s">
        <v>132</v>
      </c>
      <c r="I3" s="50" t="s">
        <v>134</v>
      </c>
    </row>
    <row r="4" spans="2:9" x14ac:dyDescent="0.25">
      <c r="B4" s="105">
        <v>2001</v>
      </c>
      <c r="C4" s="22">
        <v>54071</v>
      </c>
      <c r="D4" s="24">
        <v>1073</v>
      </c>
      <c r="E4" s="22">
        <v>75851</v>
      </c>
      <c r="F4" s="27">
        <v>11.8977</v>
      </c>
      <c r="G4" s="26">
        <v>1.9844299999999999</v>
      </c>
      <c r="H4" s="27" t="s">
        <v>228</v>
      </c>
      <c r="I4" s="26" t="s">
        <v>228</v>
      </c>
    </row>
    <row r="5" spans="2:9" x14ac:dyDescent="0.25">
      <c r="B5" s="105">
        <v>2002</v>
      </c>
      <c r="C5" s="22">
        <v>54024</v>
      </c>
      <c r="D5" s="24">
        <v>1041</v>
      </c>
      <c r="E5" s="22">
        <v>75993</v>
      </c>
      <c r="F5" s="27">
        <v>11.4985</v>
      </c>
      <c r="G5" s="26">
        <v>1.92692</v>
      </c>
      <c r="H5" s="27">
        <v>-2.9823</v>
      </c>
      <c r="I5" s="26">
        <v>-2.9823</v>
      </c>
    </row>
    <row r="6" spans="2:9" x14ac:dyDescent="0.25">
      <c r="B6" s="105">
        <v>2003</v>
      </c>
      <c r="C6" s="22">
        <v>51101</v>
      </c>
      <c r="D6" s="24">
        <v>977</v>
      </c>
      <c r="E6" s="22">
        <v>70274</v>
      </c>
      <c r="F6" s="27">
        <v>10.7181</v>
      </c>
      <c r="G6" s="26">
        <v>1.9118999999999999</v>
      </c>
      <c r="H6" s="27">
        <v>-6.1478999999999999</v>
      </c>
      <c r="I6" s="26">
        <v>-8.9468999999999994</v>
      </c>
    </row>
    <row r="7" spans="2:9" x14ac:dyDescent="0.25">
      <c r="B7" s="105">
        <v>2004</v>
      </c>
      <c r="C7" s="22">
        <v>48627</v>
      </c>
      <c r="D7" s="24">
        <v>863</v>
      </c>
      <c r="E7" s="22">
        <v>65768</v>
      </c>
      <c r="F7" s="27">
        <v>9.3632000000000009</v>
      </c>
      <c r="G7" s="26">
        <v>1.7747299999999999</v>
      </c>
      <c r="H7" s="27">
        <v>-11.6684</v>
      </c>
      <c r="I7" s="26">
        <v>-19.571300000000001</v>
      </c>
    </row>
    <row r="8" spans="2:9" x14ac:dyDescent="0.25">
      <c r="B8" s="105">
        <v>2005</v>
      </c>
      <c r="C8" s="22">
        <v>46654</v>
      </c>
      <c r="D8" s="24">
        <v>821</v>
      </c>
      <c r="E8" s="22">
        <v>59636</v>
      </c>
      <c r="F8" s="27">
        <v>8.8194999999999997</v>
      </c>
      <c r="G8" s="26">
        <v>1.75976</v>
      </c>
      <c r="H8" s="27">
        <v>-4.8666999999999998</v>
      </c>
      <c r="I8" s="26">
        <v>-23.485600000000002</v>
      </c>
    </row>
    <row r="9" spans="2:9" x14ac:dyDescent="0.25">
      <c r="B9" s="105">
        <v>2006</v>
      </c>
      <c r="C9" s="22">
        <v>46173</v>
      </c>
      <c r="D9" s="24">
        <v>877</v>
      </c>
      <c r="E9" s="22">
        <v>58484</v>
      </c>
      <c r="F9" s="27">
        <v>9.3620999999999999</v>
      </c>
      <c r="G9" s="26">
        <v>1.8993800000000001</v>
      </c>
      <c r="H9" s="27">
        <v>6.8209999999999997</v>
      </c>
      <c r="I9" s="26">
        <v>-18.266500000000001</v>
      </c>
    </row>
    <row r="10" spans="2:9" x14ac:dyDescent="0.25">
      <c r="B10" s="105">
        <v>2007</v>
      </c>
      <c r="C10" s="22">
        <v>44688</v>
      </c>
      <c r="D10" s="24">
        <v>774</v>
      </c>
      <c r="E10" s="22">
        <v>60546</v>
      </c>
      <c r="F10" s="27">
        <v>8.2062000000000008</v>
      </c>
      <c r="G10" s="26">
        <v>1.73201</v>
      </c>
      <c r="H10" s="27">
        <v>-11.7446</v>
      </c>
      <c r="I10" s="26">
        <v>-27.8658</v>
      </c>
    </row>
    <row r="11" spans="2:9" x14ac:dyDescent="0.25">
      <c r="B11" s="105">
        <v>2008</v>
      </c>
      <c r="C11" s="22">
        <v>41827</v>
      </c>
      <c r="D11" s="24">
        <v>680</v>
      </c>
      <c r="E11" s="22">
        <v>56953</v>
      </c>
      <c r="F11" s="27">
        <v>7.1520999999999999</v>
      </c>
      <c r="G11" s="26">
        <v>1.62574</v>
      </c>
      <c r="H11" s="27">
        <v>-12.1447</v>
      </c>
      <c r="I11" s="26">
        <v>-36.626300000000001</v>
      </c>
    </row>
    <row r="12" spans="2:9" x14ac:dyDescent="0.25">
      <c r="B12" s="105">
        <v>2009</v>
      </c>
      <c r="C12" s="22">
        <v>40100</v>
      </c>
      <c r="D12" s="24">
        <v>603</v>
      </c>
      <c r="E12" s="22">
        <v>54597</v>
      </c>
      <c r="F12" s="27">
        <v>6.2988</v>
      </c>
      <c r="G12" s="26">
        <v>1.5037400000000001</v>
      </c>
      <c r="H12" s="27">
        <v>-11.323499999999999</v>
      </c>
      <c r="I12" s="26">
        <v>-43.802399999999999</v>
      </c>
    </row>
    <row r="13" spans="2:9" x14ac:dyDescent="0.25">
      <c r="B13" s="105">
        <v>2010</v>
      </c>
      <c r="C13" s="22">
        <v>39322</v>
      </c>
      <c r="D13" s="24">
        <v>565</v>
      </c>
      <c r="E13" s="22">
        <v>53806</v>
      </c>
      <c r="F13" s="27">
        <v>5.8655999999999997</v>
      </c>
      <c r="G13" s="26">
        <v>1.43685</v>
      </c>
      <c r="H13" s="27">
        <v>-6.3018000000000001</v>
      </c>
      <c r="I13" s="26">
        <v>-47.343899999999998</v>
      </c>
    </row>
    <row r="14" spans="2:9" x14ac:dyDescent="0.25">
      <c r="B14" s="105">
        <v>2011</v>
      </c>
      <c r="C14" s="22">
        <v>37130</v>
      </c>
      <c r="D14" s="24">
        <v>532</v>
      </c>
      <c r="E14" s="22">
        <v>50838</v>
      </c>
      <c r="F14" s="27">
        <v>5.4945000000000004</v>
      </c>
      <c r="G14" s="26">
        <v>1.4328000000000001</v>
      </c>
      <c r="H14" s="27">
        <v>-5.8407</v>
      </c>
      <c r="I14" s="26">
        <v>-50.419400000000003</v>
      </c>
    </row>
    <row r="15" spans="2:9" x14ac:dyDescent="0.25">
      <c r="B15" s="105">
        <v>2012</v>
      </c>
      <c r="C15" s="22">
        <v>35612</v>
      </c>
      <c r="D15" s="24">
        <v>549</v>
      </c>
      <c r="E15" s="22">
        <v>49080</v>
      </c>
      <c r="F15" s="27">
        <v>5.6321000000000003</v>
      </c>
      <c r="G15" s="26">
        <v>1.54162</v>
      </c>
      <c r="H15" s="27">
        <v>3.1955</v>
      </c>
      <c r="I15" s="26">
        <v>-48.835000000000001</v>
      </c>
    </row>
    <row r="16" spans="2:9" x14ac:dyDescent="0.25">
      <c r="B16" s="105">
        <v>2013</v>
      </c>
      <c r="C16" s="22">
        <v>33997</v>
      </c>
      <c r="D16" s="24">
        <v>438</v>
      </c>
      <c r="E16" s="22">
        <v>46962</v>
      </c>
      <c r="F16" s="27">
        <v>4.4314</v>
      </c>
      <c r="G16" s="26">
        <v>1.2883500000000001</v>
      </c>
      <c r="H16" s="27">
        <v>-20.218599999999999</v>
      </c>
      <c r="I16" s="26">
        <v>-59.179900000000004</v>
      </c>
    </row>
    <row r="17" spans="2:9" x14ac:dyDescent="0.25">
      <c r="B17" s="105">
        <v>2014</v>
      </c>
      <c r="C17" s="22">
        <v>33176</v>
      </c>
      <c r="D17" s="24">
        <v>448</v>
      </c>
      <c r="E17" s="22">
        <v>45755</v>
      </c>
      <c r="F17" s="27">
        <v>4.4854000000000003</v>
      </c>
      <c r="G17" s="26">
        <v>1.3503700000000001</v>
      </c>
      <c r="H17" s="27">
        <v>2.2831000000000001</v>
      </c>
      <c r="I17" s="26">
        <v>-58.247900000000001</v>
      </c>
    </row>
    <row r="18" spans="2:9" x14ac:dyDescent="0.25">
      <c r="B18" s="105">
        <v>2015</v>
      </c>
      <c r="C18" s="22">
        <v>32774</v>
      </c>
      <c r="D18" s="24">
        <v>478</v>
      </c>
      <c r="E18" s="22">
        <v>45203</v>
      </c>
      <c r="F18" s="27">
        <v>4.7774000000000001</v>
      </c>
      <c r="G18" s="26">
        <v>1.4584699999999999</v>
      </c>
      <c r="H18" s="27">
        <v>6.6963999999999997</v>
      </c>
      <c r="I18" s="26">
        <v>-55.451999999999998</v>
      </c>
    </row>
    <row r="19" spans="2:9" x14ac:dyDescent="0.25">
      <c r="B19" s="224">
        <v>2016</v>
      </c>
      <c r="C19" s="22">
        <v>32785</v>
      </c>
      <c r="D19" s="24">
        <v>434</v>
      </c>
      <c r="E19" s="22">
        <v>45435</v>
      </c>
      <c r="F19" s="27">
        <v>4.3339999999999996</v>
      </c>
      <c r="G19" s="26">
        <v>1.32378</v>
      </c>
      <c r="H19" s="27">
        <v>-9.2050000000000001</v>
      </c>
      <c r="I19" s="26">
        <v>-59.552700000000002</v>
      </c>
    </row>
    <row r="20" spans="2:9" x14ac:dyDescent="0.25">
      <c r="B20" s="224">
        <v>2017</v>
      </c>
      <c r="C20" s="22">
        <v>32552</v>
      </c>
      <c r="D20" s="24">
        <v>423</v>
      </c>
      <c r="E20" s="22">
        <v>44996</v>
      </c>
      <c r="F20" s="27">
        <v>4.2183000000000002</v>
      </c>
      <c r="G20" s="26">
        <v>1.2994600000000001</v>
      </c>
      <c r="H20" s="27">
        <v>-2.5346000000000002</v>
      </c>
      <c r="I20" s="26">
        <v>-60.577800000000003</v>
      </c>
    </row>
    <row r="21" spans="2:9" x14ac:dyDescent="0.25">
      <c r="B21" s="225" t="s">
        <v>130</v>
      </c>
      <c r="C21" s="34"/>
      <c r="D21" s="34"/>
      <c r="E21" s="34"/>
      <c r="F21" s="34"/>
      <c r="G21" s="34"/>
      <c r="H21" s="34"/>
      <c r="I21" s="34"/>
    </row>
    <row r="22" spans="2:9" x14ac:dyDescent="0.25">
      <c r="B22" s="226" t="s">
        <v>229</v>
      </c>
      <c r="C22" s="227"/>
      <c r="D22" s="34"/>
      <c r="E22" s="34"/>
      <c r="F22" s="34"/>
      <c r="G22" s="34"/>
      <c r="H22" s="34"/>
      <c r="I22" s="34"/>
    </row>
    <row r="23" spans="2:9" x14ac:dyDescent="0.25">
      <c r="B23" s="226" t="s">
        <v>230</v>
      </c>
      <c r="C23" s="227"/>
      <c r="D23" s="34"/>
      <c r="E23" s="34"/>
      <c r="F23" s="34"/>
      <c r="G23" s="34"/>
      <c r="H23" s="34"/>
      <c r="I23" s="34"/>
    </row>
  </sheetData>
  <mergeCells count="2">
    <mergeCell ref="B1:I1"/>
    <mergeCell ref="B2:F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J23"/>
  <sheetViews>
    <sheetView topLeftCell="B1" zoomScaleNormal="100" workbookViewId="0">
      <selection activeCell="E35" sqref="E35"/>
    </sheetView>
  </sheetViews>
  <sheetFormatPr defaultRowHeight="15" x14ac:dyDescent="0.25"/>
  <cols>
    <col min="2" max="2" width="13.5703125" bestFit="1" customWidth="1"/>
    <col min="3" max="4" width="9.7109375" bestFit="1" customWidth="1"/>
    <col min="5" max="5" width="8.85546875" customWidth="1"/>
  </cols>
  <sheetData>
    <row r="4" spans="2:10" x14ac:dyDescent="0.25">
      <c r="B4" s="5" t="s">
        <v>231</v>
      </c>
    </row>
    <row r="5" spans="2:10" x14ac:dyDescent="0.25">
      <c r="B5" s="228" t="s">
        <v>233</v>
      </c>
    </row>
    <row r="6" spans="2:10" x14ac:dyDescent="0.25">
      <c r="B6" s="325"/>
      <c r="C6" s="321" t="s">
        <v>176</v>
      </c>
      <c r="D6" s="321" t="s">
        <v>129</v>
      </c>
      <c r="E6" s="322" t="s">
        <v>5</v>
      </c>
      <c r="F6" s="322"/>
      <c r="G6" s="321" t="s">
        <v>176</v>
      </c>
      <c r="H6" s="321" t="s">
        <v>129</v>
      </c>
      <c r="I6" s="322" t="s">
        <v>5</v>
      </c>
      <c r="J6" s="322" t="s">
        <v>5</v>
      </c>
    </row>
    <row r="7" spans="2:10" x14ac:dyDescent="0.25">
      <c r="B7" s="326"/>
      <c r="C7" s="328" t="s">
        <v>22</v>
      </c>
      <c r="D7" s="328"/>
      <c r="E7" s="328"/>
      <c r="F7" s="328"/>
      <c r="G7" s="328" t="s">
        <v>23</v>
      </c>
      <c r="H7" s="328"/>
      <c r="I7" s="328"/>
      <c r="J7" s="328"/>
    </row>
    <row r="8" spans="2:10" x14ac:dyDescent="0.25">
      <c r="B8" s="327"/>
      <c r="C8" s="229">
        <v>2010</v>
      </c>
      <c r="D8" s="230">
        <v>2017</v>
      </c>
      <c r="E8" s="230">
        <v>2010</v>
      </c>
      <c r="F8" s="231">
        <v>2017</v>
      </c>
      <c r="G8" s="232">
        <v>2010</v>
      </c>
      <c r="H8" s="229">
        <v>2017</v>
      </c>
      <c r="I8" s="232">
        <v>2010</v>
      </c>
      <c r="J8" s="229">
        <v>2017</v>
      </c>
    </row>
    <row r="9" spans="2:10" x14ac:dyDescent="0.25">
      <c r="B9" s="21" t="s">
        <v>128</v>
      </c>
      <c r="C9" s="208">
        <v>8</v>
      </c>
      <c r="D9" s="233">
        <v>9</v>
      </c>
      <c r="E9" s="234">
        <v>70</v>
      </c>
      <c r="F9" s="233">
        <v>43</v>
      </c>
      <c r="G9" s="235">
        <v>1.415929203539823</v>
      </c>
      <c r="H9" s="236">
        <v>2.1276595744680851</v>
      </c>
      <c r="I9" s="237">
        <v>1.7015070491006319</v>
      </c>
      <c r="J9" s="236">
        <v>1.2729425695677916</v>
      </c>
    </row>
    <row r="10" spans="2:10" x14ac:dyDescent="0.25">
      <c r="B10" s="21" t="s">
        <v>127</v>
      </c>
      <c r="C10" s="208">
        <v>86</v>
      </c>
      <c r="D10" s="233">
        <v>46</v>
      </c>
      <c r="E10" s="234">
        <v>668</v>
      </c>
      <c r="F10" s="233">
        <v>374</v>
      </c>
      <c r="G10" s="235">
        <v>15.221238938053098</v>
      </c>
      <c r="H10" s="236">
        <v>10.874704491725769</v>
      </c>
      <c r="I10" s="237">
        <v>16.237238697131744</v>
      </c>
      <c r="J10" s="236">
        <v>11.071640023682653</v>
      </c>
    </row>
    <row r="11" spans="2:10" x14ac:dyDescent="0.25">
      <c r="B11" s="21" t="s">
        <v>126</v>
      </c>
      <c r="C11" s="208">
        <v>141</v>
      </c>
      <c r="D11" s="233">
        <v>139</v>
      </c>
      <c r="E11" s="234">
        <v>1064</v>
      </c>
      <c r="F11" s="233">
        <v>1109</v>
      </c>
      <c r="G11" s="235">
        <v>24.955752212389381</v>
      </c>
      <c r="H11" s="236">
        <v>32.860520094562645</v>
      </c>
      <c r="I11" s="237">
        <v>25.862907146329604</v>
      </c>
      <c r="J11" s="236">
        <v>32.830076968620489</v>
      </c>
    </row>
    <row r="12" spans="2:10" x14ac:dyDescent="0.25">
      <c r="B12" s="21" t="s">
        <v>125</v>
      </c>
      <c r="C12" s="208">
        <v>330</v>
      </c>
      <c r="D12" s="233">
        <v>229</v>
      </c>
      <c r="E12" s="234">
        <v>2312</v>
      </c>
      <c r="F12" s="233">
        <v>1852</v>
      </c>
      <c r="G12" s="235">
        <v>58.407079646017699</v>
      </c>
      <c r="H12" s="236">
        <v>54.137115839243499</v>
      </c>
      <c r="I12" s="237">
        <v>56.198347107438018</v>
      </c>
      <c r="J12" s="236">
        <v>54.825340438129068</v>
      </c>
    </row>
    <row r="13" spans="2:10" x14ac:dyDescent="0.25">
      <c r="B13" s="28" t="s">
        <v>36</v>
      </c>
      <c r="C13" s="29">
        <v>565</v>
      </c>
      <c r="D13" s="29">
        <v>423</v>
      </c>
      <c r="E13" s="29">
        <v>4114</v>
      </c>
      <c r="F13" s="29">
        <v>3378</v>
      </c>
      <c r="G13" s="156">
        <v>100</v>
      </c>
      <c r="H13" s="156">
        <v>100</v>
      </c>
      <c r="I13" s="156">
        <v>100</v>
      </c>
      <c r="J13" s="156">
        <v>100</v>
      </c>
    </row>
    <row r="23" spans="7:7" x14ac:dyDescent="0.25">
      <c r="G23" s="299"/>
    </row>
  </sheetData>
  <mergeCells count="7">
    <mergeCell ref="B6:B8"/>
    <mergeCell ref="C6:D6"/>
    <mergeCell ref="E6:F6"/>
    <mergeCell ref="G6:H6"/>
    <mergeCell ref="I6:J6"/>
    <mergeCell ref="C7:F7"/>
    <mergeCell ref="G7:J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M18"/>
  <sheetViews>
    <sheetView topLeftCell="C1" zoomScaleNormal="100" workbookViewId="0">
      <selection activeCell="H18" sqref="H18"/>
    </sheetView>
  </sheetViews>
  <sheetFormatPr defaultRowHeight="15" x14ac:dyDescent="0.25"/>
  <cols>
    <col min="2" max="2" width="13.5703125" bestFit="1" customWidth="1"/>
    <col min="3" max="4" width="9.7109375" bestFit="1" customWidth="1"/>
    <col min="5" max="5" width="8.85546875" customWidth="1"/>
  </cols>
  <sheetData>
    <row r="3" spans="2:13" x14ac:dyDescent="0.25">
      <c r="B3" s="5" t="s">
        <v>232</v>
      </c>
      <c r="C3" s="213"/>
      <c r="D3" s="213"/>
      <c r="E3" s="213"/>
      <c r="F3" s="213"/>
      <c r="G3" s="213"/>
      <c r="H3" s="213"/>
      <c r="I3" s="213"/>
    </row>
    <row r="4" spans="2:13" x14ac:dyDescent="0.25">
      <c r="B4" s="168" t="s">
        <v>233</v>
      </c>
      <c r="C4" s="169"/>
      <c r="D4" s="169"/>
      <c r="E4" s="169"/>
    </row>
    <row r="5" spans="2:13" x14ac:dyDescent="0.25">
      <c r="B5" s="325"/>
      <c r="C5" s="321" t="s">
        <v>176</v>
      </c>
      <c r="D5" s="321" t="s">
        <v>129</v>
      </c>
      <c r="E5" s="322" t="s">
        <v>5</v>
      </c>
      <c r="F5" s="322" t="s">
        <v>5</v>
      </c>
      <c r="G5" s="321" t="s">
        <v>176</v>
      </c>
      <c r="H5" s="321" t="s">
        <v>129</v>
      </c>
      <c r="I5" s="322" t="s">
        <v>5</v>
      </c>
      <c r="J5" s="322" t="s">
        <v>5</v>
      </c>
      <c r="K5" s="238"/>
    </row>
    <row r="6" spans="2:13" x14ac:dyDescent="0.25">
      <c r="B6" s="326"/>
      <c r="C6" s="328" t="s">
        <v>22</v>
      </c>
      <c r="D6" s="328"/>
      <c r="E6" s="328"/>
      <c r="F6" s="328"/>
      <c r="G6" s="328" t="s">
        <v>23</v>
      </c>
      <c r="H6" s="328"/>
      <c r="I6" s="328"/>
      <c r="J6" s="328"/>
      <c r="K6" s="238"/>
    </row>
    <row r="7" spans="2:13" x14ac:dyDescent="0.25">
      <c r="B7" s="327"/>
      <c r="C7" s="157">
        <v>2010</v>
      </c>
      <c r="D7" s="150">
        <v>2017</v>
      </c>
      <c r="E7" s="150">
        <v>2010</v>
      </c>
      <c r="F7" s="150">
        <v>2017</v>
      </c>
      <c r="G7" s="149">
        <v>2010</v>
      </c>
      <c r="H7" s="149">
        <v>2017</v>
      </c>
      <c r="I7" s="149">
        <v>2010</v>
      </c>
      <c r="J7" s="149">
        <v>2017</v>
      </c>
      <c r="K7" s="238"/>
    </row>
    <row r="8" spans="2:13" x14ac:dyDescent="0.25">
      <c r="B8" s="21" t="s">
        <v>124</v>
      </c>
      <c r="C8" s="22">
        <v>28</v>
      </c>
      <c r="D8" s="151">
        <v>18</v>
      </c>
      <c r="E8" s="152">
        <v>206</v>
      </c>
      <c r="F8" s="151">
        <v>92</v>
      </c>
      <c r="G8" s="153">
        <v>4.9557522123893802</v>
      </c>
      <c r="H8" s="154">
        <v>4.2553191489361701</v>
      </c>
      <c r="I8" s="155">
        <v>5.0072921730675741</v>
      </c>
      <c r="J8" s="154">
        <v>2.7235050325636472</v>
      </c>
      <c r="K8" s="238"/>
    </row>
    <row r="9" spans="2:13" x14ac:dyDescent="0.25">
      <c r="B9" s="21" t="s">
        <v>123</v>
      </c>
      <c r="C9" s="22">
        <v>134</v>
      </c>
      <c r="D9" s="151">
        <v>89</v>
      </c>
      <c r="E9" s="152">
        <v>950</v>
      </c>
      <c r="F9" s="151">
        <v>735</v>
      </c>
      <c r="G9" s="153">
        <v>23.716814159292035</v>
      </c>
      <c r="H9" s="154">
        <v>21.040189125295509</v>
      </c>
      <c r="I9" s="155">
        <v>23.091881380651433</v>
      </c>
      <c r="J9" s="154">
        <v>21.758436944937834</v>
      </c>
      <c r="K9" s="238"/>
    </row>
    <row r="10" spans="2:13" x14ac:dyDescent="0.25">
      <c r="B10" s="21" t="s">
        <v>122</v>
      </c>
      <c r="C10" s="22">
        <v>42</v>
      </c>
      <c r="D10" s="151">
        <v>37</v>
      </c>
      <c r="E10" s="152">
        <v>265</v>
      </c>
      <c r="F10" s="151">
        <v>254</v>
      </c>
      <c r="G10" s="153">
        <v>7.4336283185840708</v>
      </c>
      <c r="H10" s="154">
        <v>8.7470449172576838</v>
      </c>
      <c r="I10" s="155">
        <v>6.4414195430238212</v>
      </c>
      <c r="J10" s="154">
        <v>7.5192421551213737</v>
      </c>
      <c r="K10" s="238"/>
    </row>
    <row r="11" spans="2:13" x14ac:dyDescent="0.25">
      <c r="B11" s="21" t="s">
        <v>121</v>
      </c>
      <c r="C11" s="22">
        <v>97</v>
      </c>
      <c r="D11" s="151">
        <v>93</v>
      </c>
      <c r="E11" s="152">
        <v>621</v>
      </c>
      <c r="F11" s="151">
        <v>600</v>
      </c>
      <c r="G11" s="153">
        <v>17.168141592920357</v>
      </c>
      <c r="H11" s="154">
        <v>21.98581560283688</v>
      </c>
      <c r="I11" s="155">
        <v>15.094798249878464</v>
      </c>
      <c r="J11" s="154">
        <v>17.761989342806395</v>
      </c>
      <c r="K11" s="238"/>
    </row>
    <row r="12" spans="2:13" x14ac:dyDescent="0.25">
      <c r="B12" s="21" t="s">
        <v>159</v>
      </c>
      <c r="C12" s="22">
        <v>264</v>
      </c>
      <c r="D12" s="151">
        <v>186</v>
      </c>
      <c r="E12" s="152">
        <v>2072</v>
      </c>
      <c r="F12" s="151">
        <v>1697</v>
      </c>
      <c r="G12" s="153">
        <v>46.725663716814161</v>
      </c>
      <c r="H12" s="154">
        <v>43.971631205673759</v>
      </c>
      <c r="I12" s="155">
        <v>50.36460865337871</v>
      </c>
      <c r="J12" s="154">
        <v>50.236826524570752</v>
      </c>
      <c r="K12" s="238"/>
    </row>
    <row r="13" spans="2:13" x14ac:dyDescent="0.25">
      <c r="B13" s="28" t="s">
        <v>36</v>
      </c>
      <c r="C13" s="29">
        <v>565</v>
      </c>
      <c r="D13" s="29">
        <v>423</v>
      </c>
      <c r="E13" s="29">
        <v>4114</v>
      </c>
      <c r="F13" s="29">
        <v>3378</v>
      </c>
      <c r="G13" s="156">
        <v>100</v>
      </c>
      <c r="H13" s="156">
        <v>100</v>
      </c>
      <c r="I13" s="156">
        <v>100</v>
      </c>
      <c r="J13" s="156">
        <v>100</v>
      </c>
      <c r="K13" s="238"/>
    </row>
    <row r="14" spans="2:13" x14ac:dyDescent="0.25">
      <c r="B14" s="19" t="s">
        <v>160</v>
      </c>
      <c r="C14" s="238"/>
      <c r="D14" s="238"/>
      <c r="E14" s="238"/>
      <c r="F14" s="238"/>
      <c r="G14" s="238"/>
      <c r="H14" s="238"/>
      <c r="I14" s="238"/>
      <c r="J14" s="238"/>
      <c r="K14" s="238"/>
      <c r="L14" s="238"/>
      <c r="M14" s="238"/>
    </row>
    <row r="18" spans="8:8" x14ac:dyDescent="0.25">
      <c r="H18" s="299"/>
    </row>
  </sheetData>
  <mergeCells count="7">
    <mergeCell ref="B5:B7"/>
    <mergeCell ref="C5:D5"/>
    <mergeCell ref="E5:F5"/>
    <mergeCell ref="G5:H5"/>
    <mergeCell ref="I5:J5"/>
    <mergeCell ref="C6:F6"/>
    <mergeCell ref="G6:J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21"/>
  <sheetViews>
    <sheetView zoomScaleNormal="100" workbookViewId="0">
      <selection activeCell="C25" sqref="C25"/>
    </sheetView>
  </sheetViews>
  <sheetFormatPr defaultRowHeight="15" x14ac:dyDescent="0.25"/>
  <cols>
    <col min="2" max="2" width="11.85546875" customWidth="1"/>
  </cols>
  <sheetData>
    <row r="3" spans="2:10" x14ac:dyDescent="0.25">
      <c r="B3" s="5" t="s">
        <v>234</v>
      </c>
    </row>
    <row r="4" spans="2:10" x14ac:dyDescent="0.25">
      <c r="B4" s="228" t="s">
        <v>235</v>
      </c>
    </row>
    <row r="5" spans="2:10" ht="15" customHeight="1" x14ac:dyDescent="0.25">
      <c r="B5" s="329" t="s">
        <v>94</v>
      </c>
      <c r="C5" s="332" t="s">
        <v>176</v>
      </c>
      <c r="D5" s="332"/>
      <c r="E5" s="332"/>
      <c r="F5" s="332"/>
      <c r="G5" s="333" t="s">
        <v>5</v>
      </c>
      <c r="H5" s="333"/>
      <c r="I5" s="333"/>
      <c r="J5" s="333"/>
    </row>
    <row r="6" spans="2:10" x14ac:dyDescent="0.25">
      <c r="B6" s="330"/>
      <c r="C6" s="334">
        <v>2010</v>
      </c>
      <c r="D6" s="334"/>
      <c r="E6" s="335">
        <v>2017</v>
      </c>
      <c r="F6" s="335"/>
      <c r="G6" s="334">
        <v>2010</v>
      </c>
      <c r="H6" s="334"/>
      <c r="I6" s="335">
        <v>2017</v>
      </c>
      <c r="J6" s="335"/>
    </row>
    <row r="7" spans="2:10" x14ac:dyDescent="0.25">
      <c r="B7" s="331"/>
      <c r="C7" s="54" t="s">
        <v>135</v>
      </c>
      <c r="D7" s="54" t="s">
        <v>2</v>
      </c>
      <c r="E7" s="54" t="s">
        <v>135</v>
      </c>
      <c r="F7" s="54" t="s">
        <v>2</v>
      </c>
      <c r="G7" s="54" t="s">
        <v>135</v>
      </c>
      <c r="H7" s="54" t="s">
        <v>2</v>
      </c>
      <c r="I7" s="54" t="s">
        <v>135</v>
      </c>
      <c r="J7" s="54" t="s">
        <v>2</v>
      </c>
    </row>
    <row r="8" spans="2:10" x14ac:dyDescent="0.25">
      <c r="B8" s="146" t="s">
        <v>136</v>
      </c>
      <c r="C8" s="56">
        <v>3</v>
      </c>
      <c r="D8" s="57">
        <v>457</v>
      </c>
      <c r="E8" s="52">
        <v>4</v>
      </c>
      <c r="F8" s="58">
        <v>678</v>
      </c>
      <c r="G8" s="56">
        <v>27</v>
      </c>
      <c r="H8" s="57">
        <v>3381</v>
      </c>
      <c r="I8" s="59">
        <v>10</v>
      </c>
      <c r="J8" s="58">
        <v>3291</v>
      </c>
    </row>
    <row r="9" spans="2:10" x14ac:dyDescent="0.25">
      <c r="B9" s="55" t="s">
        <v>137</v>
      </c>
      <c r="C9" s="56">
        <v>3</v>
      </c>
      <c r="D9" s="57">
        <v>402</v>
      </c>
      <c r="E9" s="56">
        <v>1</v>
      </c>
      <c r="F9" s="58">
        <v>521</v>
      </c>
      <c r="G9" s="56">
        <v>14</v>
      </c>
      <c r="H9" s="57">
        <v>3137</v>
      </c>
      <c r="I9" s="59">
        <v>15</v>
      </c>
      <c r="J9" s="58">
        <v>2904</v>
      </c>
    </row>
    <row r="10" spans="2:10" x14ac:dyDescent="0.25">
      <c r="B10" s="55" t="s">
        <v>138</v>
      </c>
      <c r="C10" s="56">
        <v>2</v>
      </c>
      <c r="D10" s="57">
        <v>841</v>
      </c>
      <c r="E10" s="52">
        <v>4</v>
      </c>
      <c r="F10" s="58">
        <v>946</v>
      </c>
      <c r="G10" s="56">
        <v>29</v>
      </c>
      <c r="H10" s="57">
        <v>6314</v>
      </c>
      <c r="I10" s="59">
        <v>18</v>
      </c>
      <c r="J10" s="58">
        <v>5320</v>
      </c>
    </row>
    <row r="11" spans="2:10" x14ac:dyDescent="0.25">
      <c r="B11" s="55" t="s">
        <v>139</v>
      </c>
      <c r="C11" s="56">
        <v>18</v>
      </c>
      <c r="D11" s="57">
        <v>2099</v>
      </c>
      <c r="E11" s="52">
        <v>8</v>
      </c>
      <c r="F11" s="58">
        <v>1419</v>
      </c>
      <c r="G11" s="56">
        <v>121</v>
      </c>
      <c r="H11" s="57">
        <v>14678</v>
      </c>
      <c r="I11" s="59">
        <v>68</v>
      </c>
      <c r="J11" s="58">
        <v>9305</v>
      </c>
    </row>
    <row r="12" spans="2:10" x14ac:dyDescent="0.25">
      <c r="B12" s="55" t="s">
        <v>140</v>
      </c>
      <c r="C12" s="56">
        <v>29</v>
      </c>
      <c r="D12" s="57">
        <v>3383</v>
      </c>
      <c r="E12" s="59">
        <v>15</v>
      </c>
      <c r="F12" s="58">
        <v>2666</v>
      </c>
      <c r="G12" s="56">
        <v>253</v>
      </c>
      <c r="H12" s="57">
        <v>23858</v>
      </c>
      <c r="I12" s="59">
        <v>122</v>
      </c>
      <c r="J12" s="58">
        <v>15587</v>
      </c>
    </row>
    <row r="13" spans="2:10" x14ac:dyDescent="0.25">
      <c r="B13" s="55" t="s">
        <v>141</v>
      </c>
      <c r="C13" s="56">
        <v>39</v>
      </c>
      <c r="D13" s="57">
        <v>4427</v>
      </c>
      <c r="E13" s="52">
        <v>23</v>
      </c>
      <c r="F13" s="58">
        <v>3776</v>
      </c>
      <c r="G13" s="56">
        <v>294</v>
      </c>
      <c r="H13" s="57">
        <v>28690</v>
      </c>
      <c r="I13" s="59">
        <v>184</v>
      </c>
      <c r="J13" s="58">
        <v>20739</v>
      </c>
    </row>
    <row r="14" spans="2:10" x14ac:dyDescent="0.25">
      <c r="B14" s="55" t="s">
        <v>142</v>
      </c>
      <c r="C14" s="56">
        <v>51</v>
      </c>
      <c r="D14" s="57">
        <v>5588</v>
      </c>
      <c r="E14" s="59">
        <v>25</v>
      </c>
      <c r="F14" s="58">
        <v>4593</v>
      </c>
      <c r="G14" s="56">
        <v>351</v>
      </c>
      <c r="H14" s="57">
        <v>32620</v>
      </c>
      <c r="I14" s="59">
        <v>251</v>
      </c>
      <c r="J14" s="58">
        <v>24066</v>
      </c>
    </row>
    <row r="15" spans="2:10" x14ac:dyDescent="0.25">
      <c r="B15" s="55" t="s">
        <v>143</v>
      </c>
      <c r="C15" s="56">
        <v>141</v>
      </c>
      <c r="D15" s="57">
        <v>15952</v>
      </c>
      <c r="E15" s="59">
        <v>78</v>
      </c>
      <c r="F15" s="58">
        <v>11999</v>
      </c>
      <c r="G15" s="56">
        <v>948</v>
      </c>
      <c r="H15" s="57">
        <v>86891</v>
      </c>
      <c r="I15" s="59">
        <v>641</v>
      </c>
      <c r="J15" s="58">
        <v>61442</v>
      </c>
    </row>
    <row r="16" spans="2:10" x14ac:dyDescent="0.25">
      <c r="B16" s="55" t="s">
        <v>144</v>
      </c>
      <c r="C16" s="56">
        <v>65</v>
      </c>
      <c r="D16" s="57">
        <v>7179</v>
      </c>
      <c r="E16" s="59">
        <v>69</v>
      </c>
      <c r="F16" s="58">
        <v>7756</v>
      </c>
      <c r="G16" s="56">
        <v>522</v>
      </c>
      <c r="H16" s="57">
        <v>40907</v>
      </c>
      <c r="I16" s="59">
        <v>496</v>
      </c>
      <c r="J16" s="58">
        <v>41108</v>
      </c>
    </row>
    <row r="17" spans="2:10" x14ac:dyDescent="0.25">
      <c r="B17" s="55" t="s">
        <v>145</v>
      </c>
      <c r="C17" s="56">
        <v>31</v>
      </c>
      <c r="D17" s="57">
        <v>2242</v>
      </c>
      <c r="E17" s="59">
        <v>32</v>
      </c>
      <c r="F17" s="58">
        <v>2802</v>
      </c>
      <c r="G17" s="56">
        <v>195</v>
      </c>
      <c r="H17" s="57">
        <v>13488</v>
      </c>
      <c r="I17" s="59">
        <v>216</v>
      </c>
      <c r="J17" s="58">
        <v>15680</v>
      </c>
    </row>
    <row r="18" spans="2:10" x14ac:dyDescent="0.25">
      <c r="B18" s="55" t="s">
        <v>146</v>
      </c>
      <c r="C18" s="56">
        <v>28</v>
      </c>
      <c r="D18" s="57">
        <v>1738</v>
      </c>
      <c r="E18" s="59">
        <v>21</v>
      </c>
      <c r="F18" s="58">
        <v>1959</v>
      </c>
      <c r="G18" s="56">
        <v>202</v>
      </c>
      <c r="H18" s="57">
        <v>11264</v>
      </c>
      <c r="I18" s="59">
        <v>195</v>
      </c>
      <c r="J18" s="58">
        <v>11471</v>
      </c>
    </row>
    <row r="19" spans="2:10" x14ac:dyDescent="0.25">
      <c r="B19" s="55" t="s">
        <v>147</v>
      </c>
      <c r="C19" s="56">
        <v>141</v>
      </c>
      <c r="D19" s="57">
        <v>4500</v>
      </c>
      <c r="E19" s="59">
        <v>139</v>
      </c>
      <c r="F19" s="58">
        <v>5280</v>
      </c>
      <c r="G19" s="56">
        <v>1064</v>
      </c>
      <c r="H19" s="57">
        <v>28223</v>
      </c>
      <c r="I19" s="59">
        <v>1109</v>
      </c>
      <c r="J19" s="58">
        <v>30849</v>
      </c>
    </row>
    <row r="20" spans="2:10" x14ac:dyDescent="0.25">
      <c r="B20" s="55" t="s">
        <v>148</v>
      </c>
      <c r="C20" s="56">
        <v>14</v>
      </c>
      <c r="D20" s="57">
        <v>4998</v>
      </c>
      <c r="E20" s="56">
        <v>4</v>
      </c>
      <c r="F20" s="58">
        <v>601</v>
      </c>
      <c r="G20" s="56">
        <v>94</v>
      </c>
      <c r="H20" s="57">
        <v>11269</v>
      </c>
      <c r="I20" s="59">
        <v>53</v>
      </c>
      <c r="J20" s="58">
        <v>4988</v>
      </c>
    </row>
    <row r="21" spans="2:10" x14ac:dyDescent="0.25">
      <c r="B21" s="28" t="s">
        <v>13</v>
      </c>
      <c r="C21" s="29">
        <v>565</v>
      </c>
      <c r="D21" s="60">
        <v>53806</v>
      </c>
      <c r="E21" s="29">
        <f>SUM(E8:E20)</f>
        <v>423</v>
      </c>
      <c r="F21" s="60">
        <f>SUM(F8:F20)</f>
        <v>44996</v>
      </c>
      <c r="G21" s="29">
        <v>4114</v>
      </c>
      <c r="H21" s="60">
        <v>304720</v>
      </c>
      <c r="I21" s="29">
        <v>3378</v>
      </c>
      <c r="J21" s="60">
        <v>246750</v>
      </c>
    </row>
  </sheetData>
  <mergeCells count="7">
    <mergeCell ref="B5:B7"/>
    <mergeCell ref="C5:F5"/>
    <mergeCell ref="G5:J5"/>
    <mergeCell ref="C6:D6"/>
    <mergeCell ref="E6:F6"/>
    <mergeCell ref="G6:H6"/>
    <mergeCell ref="I6:J6"/>
  </mergeCells>
  <pageMargins left="0.7" right="0.7" top="0.75" bottom="0.75" header="0.3" footer="0.3"/>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21"/>
  <sheetViews>
    <sheetView zoomScaleNormal="100" workbookViewId="0">
      <selection activeCell="E28" sqref="C19:E28"/>
    </sheetView>
  </sheetViews>
  <sheetFormatPr defaultColWidth="9.140625" defaultRowHeight="11.25" x14ac:dyDescent="0.2"/>
  <cols>
    <col min="1" max="1" width="9.140625" style="1"/>
    <col min="2" max="2" width="18.7109375" style="4" customWidth="1"/>
    <col min="3" max="5" width="10" style="1" customWidth="1"/>
    <col min="6" max="7" width="10" style="3" customWidth="1"/>
    <col min="8" max="16384" width="9.140625" style="1"/>
  </cols>
  <sheetData>
    <row r="1" spans="2:10" ht="15" x14ac:dyDescent="0.25">
      <c r="B1" s="5" t="s">
        <v>319</v>
      </c>
      <c r="C1" s="213"/>
      <c r="D1" s="213"/>
      <c r="E1" s="213"/>
      <c r="F1" s="213"/>
      <c r="G1" s="213"/>
      <c r="H1"/>
      <c r="I1"/>
      <c r="J1"/>
    </row>
    <row r="2" spans="2:10" ht="15" x14ac:dyDescent="0.25">
      <c r="B2" s="38" t="s">
        <v>236</v>
      </c>
      <c r="C2" s="213"/>
      <c r="D2" s="213"/>
      <c r="E2" s="213"/>
      <c r="F2" s="213"/>
      <c r="G2" s="213"/>
      <c r="H2"/>
      <c r="I2"/>
      <c r="J2"/>
    </row>
    <row r="3" spans="2:10" ht="15" x14ac:dyDescent="0.25">
      <c r="B3" s="337" t="s">
        <v>9</v>
      </c>
      <c r="C3" s="336" t="s">
        <v>0</v>
      </c>
      <c r="D3" s="336" t="s">
        <v>1</v>
      </c>
      <c r="E3" s="336" t="s">
        <v>2</v>
      </c>
      <c r="F3" s="336" t="s">
        <v>150</v>
      </c>
      <c r="G3" s="336" t="s">
        <v>151</v>
      </c>
      <c r="H3" s="6"/>
    </row>
    <row r="4" spans="2:10" ht="15" customHeight="1" x14ac:dyDescent="0.25">
      <c r="B4" s="338"/>
      <c r="C4" s="336"/>
      <c r="D4" s="336"/>
      <c r="E4" s="336"/>
      <c r="F4" s="336"/>
      <c r="G4" s="336"/>
      <c r="H4" s="7"/>
    </row>
    <row r="5" spans="2:10" ht="15" x14ac:dyDescent="0.25">
      <c r="B5" s="61" t="s">
        <v>10</v>
      </c>
      <c r="C5" s="62">
        <v>25319</v>
      </c>
      <c r="D5" s="63">
        <v>217</v>
      </c>
      <c r="E5" s="62">
        <v>33455</v>
      </c>
      <c r="F5" s="64">
        <v>0.86</v>
      </c>
      <c r="G5" s="51">
        <v>132.13</v>
      </c>
      <c r="H5" s="7"/>
    </row>
    <row r="6" spans="2:10" ht="15" x14ac:dyDescent="0.25">
      <c r="B6" s="61" t="s">
        <v>11</v>
      </c>
      <c r="C6" s="62">
        <v>1893</v>
      </c>
      <c r="D6" s="63">
        <v>38</v>
      </c>
      <c r="E6" s="62">
        <v>3036</v>
      </c>
      <c r="F6" s="64">
        <v>2.0099999999999998</v>
      </c>
      <c r="G6" s="51">
        <v>160.38</v>
      </c>
      <c r="H6" s="7"/>
    </row>
    <row r="7" spans="2:10" ht="15" x14ac:dyDescent="0.25">
      <c r="B7" s="61" t="s">
        <v>12</v>
      </c>
      <c r="C7" s="62">
        <v>5340</v>
      </c>
      <c r="D7" s="63">
        <v>168</v>
      </c>
      <c r="E7" s="62">
        <v>8505</v>
      </c>
      <c r="F7" s="64">
        <v>3.15</v>
      </c>
      <c r="G7" s="51">
        <v>159.27000000000001</v>
      </c>
      <c r="H7" s="7"/>
    </row>
    <row r="8" spans="2:10" ht="15" x14ac:dyDescent="0.25">
      <c r="B8" s="65" t="s">
        <v>13</v>
      </c>
      <c r="C8" s="66">
        <v>32552</v>
      </c>
      <c r="D8" s="66">
        <v>423</v>
      </c>
      <c r="E8" s="66">
        <v>44996</v>
      </c>
      <c r="F8" s="67">
        <v>1.3</v>
      </c>
      <c r="G8" s="67">
        <v>138.22999999999999</v>
      </c>
      <c r="H8" s="7"/>
    </row>
    <row r="9" spans="2:10" x14ac:dyDescent="0.2">
      <c r="B9" s="36" t="s">
        <v>320</v>
      </c>
    </row>
    <row r="10" spans="2:10" x14ac:dyDescent="0.2">
      <c r="B10" s="170" t="s">
        <v>321</v>
      </c>
      <c r="C10" s="171"/>
      <c r="D10" s="171"/>
      <c r="E10" s="171"/>
      <c r="F10" s="172"/>
      <c r="G10" s="172"/>
      <c r="H10" s="171"/>
    </row>
    <row r="11" spans="2:10" x14ac:dyDescent="0.2">
      <c r="B11" s="36" t="s">
        <v>149</v>
      </c>
      <c r="C11" s="34"/>
      <c r="D11" s="34"/>
      <c r="E11" s="34"/>
      <c r="F11" s="35"/>
      <c r="G11" s="35"/>
      <c r="H11" s="34"/>
    </row>
    <row r="21" spans="3:3" x14ac:dyDescent="0.2">
      <c r="C21" s="300"/>
    </row>
  </sheetData>
  <mergeCells count="6">
    <mergeCell ref="G3:G4"/>
    <mergeCell ref="B3:B4"/>
    <mergeCell ref="C3:C4"/>
    <mergeCell ref="D3:D4"/>
    <mergeCell ref="E3:E4"/>
    <mergeCell ref="F3:F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14"/>
  <sheetViews>
    <sheetView zoomScaleNormal="100" workbookViewId="0">
      <selection activeCell="C6" sqref="C6"/>
    </sheetView>
  </sheetViews>
  <sheetFormatPr defaultColWidth="9.140625" defaultRowHeight="11.25" x14ac:dyDescent="0.2"/>
  <cols>
    <col min="1" max="1" width="9.140625" style="1"/>
    <col min="2" max="2" width="18.7109375" style="4" customWidth="1"/>
    <col min="3" max="5" width="10.140625" style="1" customWidth="1"/>
    <col min="6" max="7" width="10.140625" style="3" customWidth="1"/>
    <col min="8" max="16384" width="9.140625" style="1"/>
  </cols>
  <sheetData>
    <row r="2" spans="2:11" ht="15" x14ac:dyDescent="0.25">
      <c r="B2" s="5" t="s">
        <v>322</v>
      </c>
      <c r="C2" s="213"/>
      <c r="D2" s="213"/>
      <c r="E2" s="213"/>
      <c r="F2" s="213"/>
      <c r="G2" s="213"/>
      <c r="H2"/>
      <c r="I2"/>
      <c r="J2"/>
      <c r="K2"/>
    </row>
    <row r="3" spans="2:11" ht="15" x14ac:dyDescent="0.25">
      <c r="B3" s="38" t="s">
        <v>237</v>
      </c>
      <c r="C3" s="213"/>
      <c r="D3" s="213"/>
      <c r="E3" s="213"/>
      <c r="F3" s="213"/>
      <c r="G3" s="213"/>
      <c r="H3"/>
      <c r="I3"/>
      <c r="J3"/>
      <c r="K3"/>
    </row>
    <row r="4" spans="2:11" ht="15" customHeight="1" x14ac:dyDescent="0.2">
      <c r="B4" s="337" t="s">
        <v>9</v>
      </c>
      <c r="C4" s="339" t="s">
        <v>0</v>
      </c>
      <c r="D4" s="339" t="s">
        <v>1</v>
      </c>
      <c r="E4" s="339" t="s">
        <v>2</v>
      </c>
      <c r="F4" s="339" t="s">
        <v>150</v>
      </c>
      <c r="G4" s="339" t="s">
        <v>151</v>
      </c>
    </row>
    <row r="5" spans="2:11" ht="15" customHeight="1" x14ac:dyDescent="0.2">
      <c r="B5" s="338"/>
      <c r="C5" s="340"/>
      <c r="D5" s="340"/>
      <c r="E5" s="340"/>
      <c r="F5" s="340"/>
      <c r="G5" s="340"/>
    </row>
    <row r="6" spans="2:11" ht="15" customHeight="1" x14ac:dyDescent="0.25">
      <c r="B6" s="61" t="s">
        <v>10</v>
      </c>
      <c r="C6" s="62">
        <v>25879</v>
      </c>
      <c r="D6" s="63">
        <v>234</v>
      </c>
      <c r="E6" s="62">
        <v>34416</v>
      </c>
      <c r="F6" s="64">
        <v>0.9</v>
      </c>
      <c r="G6" s="51">
        <v>132.99</v>
      </c>
    </row>
    <row r="7" spans="2:11" ht="15" customHeight="1" x14ac:dyDescent="0.25">
      <c r="B7" s="61" t="s">
        <v>11</v>
      </c>
      <c r="C7" s="62">
        <v>1744</v>
      </c>
      <c r="D7" s="63">
        <v>39</v>
      </c>
      <c r="E7" s="62">
        <v>2866</v>
      </c>
      <c r="F7" s="64">
        <v>2.2400000000000002</v>
      </c>
      <c r="G7" s="51">
        <v>164.33</v>
      </c>
    </row>
    <row r="8" spans="2:11" ht="15" customHeight="1" x14ac:dyDescent="0.25">
      <c r="B8" s="61" t="s">
        <v>12</v>
      </c>
      <c r="C8" s="62">
        <v>5162</v>
      </c>
      <c r="D8" s="63">
        <v>161</v>
      </c>
      <c r="E8" s="62">
        <v>8153</v>
      </c>
      <c r="F8" s="64">
        <v>3.12</v>
      </c>
      <c r="G8" s="51">
        <v>157.94</v>
      </c>
    </row>
    <row r="9" spans="2:11" ht="15" customHeight="1" x14ac:dyDescent="0.25">
      <c r="B9" s="65" t="s">
        <v>13</v>
      </c>
      <c r="C9" s="66">
        <v>32785</v>
      </c>
      <c r="D9" s="66">
        <v>434</v>
      </c>
      <c r="E9" s="66">
        <v>45435</v>
      </c>
      <c r="F9" s="67">
        <v>1.32</v>
      </c>
      <c r="G9" s="67">
        <v>138.58000000000001</v>
      </c>
    </row>
    <row r="10" spans="2:11" x14ac:dyDescent="0.2">
      <c r="B10" s="36" t="s">
        <v>320</v>
      </c>
    </row>
    <row r="11" spans="2:11" x14ac:dyDescent="0.2">
      <c r="B11" s="170" t="s">
        <v>321</v>
      </c>
      <c r="C11" s="171"/>
      <c r="D11" s="171"/>
      <c r="E11" s="171"/>
      <c r="F11" s="172"/>
      <c r="G11" s="172"/>
      <c r="H11" s="171"/>
    </row>
    <row r="12" spans="2:11" x14ac:dyDescent="0.2">
      <c r="B12" s="36" t="s">
        <v>149</v>
      </c>
      <c r="C12" s="34"/>
      <c r="D12" s="34"/>
      <c r="E12" s="34"/>
      <c r="F12" s="35"/>
      <c r="G12" s="35"/>
      <c r="H12" s="34"/>
    </row>
    <row r="14" spans="2:11" x14ac:dyDescent="0.2">
      <c r="B14" s="36"/>
      <c r="C14" s="34"/>
      <c r="D14" s="34"/>
      <c r="E14" s="34"/>
      <c r="F14" s="35"/>
      <c r="G14" s="35"/>
      <c r="H14" s="34"/>
    </row>
  </sheetData>
  <mergeCells count="6">
    <mergeCell ref="G4:G5"/>
    <mergeCell ref="B4:B5"/>
    <mergeCell ref="C4:C5"/>
    <mergeCell ref="D4:D5"/>
    <mergeCell ref="E4:E5"/>
    <mergeCell ref="F4:F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32</vt:i4>
      </vt:variant>
    </vt:vector>
  </HeadingPairs>
  <TitlesOfParts>
    <vt:vector size="32" baseType="lpstr">
      <vt:lpstr>Tavola 1</vt:lpstr>
      <vt:lpstr>Tavola 2</vt:lpstr>
      <vt:lpstr>Tavola 2 bis</vt:lpstr>
      <vt:lpstr>Tavola 3</vt:lpstr>
      <vt:lpstr>Tavola 4.1</vt:lpstr>
      <vt:lpstr>Tavola 4.2</vt:lpstr>
      <vt:lpstr>Tavola 4.3</vt:lpstr>
      <vt:lpstr>Tavola 5 </vt:lpstr>
      <vt:lpstr>Tavola 5.1</vt:lpstr>
      <vt:lpstr>Tavola 5bis</vt:lpstr>
      <vt:lpstr>Tavola 6</vt:lpstr>
      <vt:lpstr>Tavola 6.1</vt:lpstr>
      <vt:lpstr>Tavola 6.2</vt:lpstr>
      <vt:lpstr>Tavola 7</vt:lpstr>
      <vt:lpstr>Tavola 8</vt:lpstr>
      <vt:lpstr>Tavola 9</vt:lpstr>
      <vt:lpstr>Tavola 10 </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Domenico Di Spalatro</cp:lastModifiedBy>
  <cp:lastPrinted>2017-10-17T12:53:32Z</cp:lastPrinted>
  <dcterms:created xsi:type="dcterms:W3CDTF">2015-10-11T12:28:33Z</dcterms:created>
  <dcterms:modified xsi:type="dcterms:W3CDTF">2018-11-16T11:26:08Z</dcterms:modified>
</cp:coreProperties>
</file>