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45" windowWidth="14505" windowHeight="11895" activeTab="13"/>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 name="Foglio1" sheetId="82" r:id="rId33"/>
  </sheets>
  <definedNames>
    <definedName name="_xlnm.Print_Area" localSheetId="3">Tav.3!$A$1:$L$27</definedName>
  </definedNames>
  <calcPr calcId="145621"/>
</workbook>
</file>

<file path=xl/calcChain.xml><?xml version="1.0" encoding="utf-8"?>
<calcChain xmlns="http://schemas.openxmlformats.org/spreadsheetml/2006/main">
  <c r="K13" i="64" l="1"/>
  <c r="K16" i="64"/>
  <c r="J13" i="64"/>
  <c r="E34" i="71" l="1"/>
  <c r="F34" i="71"/>
  <c r="G34" i="71"/>
  <c r="H34" i="71"/>
  <c r="I34" i="71"/>
  <c r="E35" i="71"/>
  <c r="F35" i="71"/>
  <c r="G35" i="71"/>
  <c r="H35" i="71"/>
  <c r="I35" i="71"/>
  <c r="E36" i="71"/>
  <c r="F36" i="71"/>
  <c r="G36" i="71"/>
  <c r="H36" i="71"/>
  <c r="I36" i="71"/>
  <c r="I14" i="49" l="1"/>
  <c r="J14" i="49"/>
  <c r="K14" i="49"/>
  <c r="D26" i="70" l="1"/>
  <c r="F21" i="29" l="1"/>
  <c r="E21" i="29"/>
  <c r="H21" i="62" l="1"/>
  <c r="H20" i="62"/>
  <c r="H19" i="62"/>
  <c r="H18" i="62"/>
  <c r="H17" i="62"/>
  <c r="H16" i="62"/>
  <c r="H15" i="62"/>
  <c r="H14" i="62"/>
  <c r="H13" i="62"/>
  <c r="H12" i="62"/>
  <c r="H11" i="62"/>
  <c r="H10" i="62"/>
  <c r="H9" i="62"/>
  <c r="H8" i="62"/>
  <c r="H7" i="62"/>
</calcChain>
</file>

<file path=xl/sharedStrings.xml><?xml version="1.0" encoding="utf-8"?>
<sst xmlns="http://schemas.openxmlformats.org/spreadsheetml/2006/main" count="852" uniqueCount="327">
  <si>
    <t>Anni 2017 e 2016, valori assoluti e variazioni percentuali</t>
  </si>
  <si>
    <t>PROVINCE</t>
  </si>
  <si>
    <t>Variazioni %                                           2017/2016</t>
  </si>
  <si>
    <t>Incidenti</t>
  </si>
  <si>
    <t>Morti</t>
  </si>
  <si>
    <t>Feriti</t>
  </si>
  <si>
    <t>Abruzzo</t>
  </si>
  <si>
    <t>Italia</t>
  </si>
  <si>
    <t>Puglia</t>
  </si>
  <si>
    <t>Anni 2017-2016</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</si>
  <si>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</si>
  <si>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</si>
  <si>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</si>
  <si>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</si>
  <si>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</si>
  <si>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</si>
  <si>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</si>
  <si>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</si>
  <si>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</si>
  <si>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</si>
  <si>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</si>
  <si>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</si>
  <si>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</si>
  <si>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</si>
  <si>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</si>
  <si>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</si>
  <si>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</si>
  <si>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</si>
  <si>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</si>
  <si>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</si>
  <si>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</si>
  <si>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</si>
  <si>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</si>
  <si>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</si>
  <si>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</si>
  <si>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</si>
  <si>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</si>
  <si>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</si>
  <si>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Anno 2017, composizioni percentuali</t>
  </si>
  <si>
    <t>Strade Urbane: Composizione percentuale</t>
  </si>
  <si>
    <t>Altro (passaggo a livello, dosso, galleria)</t>
  </si>
  <si>
    <t>Strade ExtraUrbane: Composizione percentuale</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</si>
  <si>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</si>
  <si>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</si>
  <si>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</si>
  <si>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</si>
  <si>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</si>
  <si>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</si>
  <si>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</si>
  <si>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</si>
  <si>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</si>
  <si>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</si>
  <si>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</si>
  <si>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</si>
  <si>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</si>
  <si>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</si>
  <si>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</si>
  <si>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</si>
  <si>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</si>
  <si>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</si>
  <si>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</si>
  <si>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</si>
  <si>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</si>
  <si>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</si>
  <si>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</si>
  <si>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</si>
  <si>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</si>
  <si>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Non rilevata</t>
  </si>
  <si>
    <t>Anno 2017, valori assoluti e indice di mortalità.</t>
  </si>
  <si>
    <t>Venerdì notte</t>
  </si>
  <si>
    <t>Sabato notte</t>
  </si>
  <si>
    <t>Altre notti</t>
  </si>
  <si>
    <t>Anno 2017, valori assoluti e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</si>
  <si>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</si>
  <si>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</si>
  <si>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</si>
  <si>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</si>
  <si>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</si>
  <si>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</si>
  <si>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</si>
  <si>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</si>
  <si>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</si>
  <si>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</si>
  <si>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</si>
  <si>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</si>
  <si>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</si>
  <si>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</si>
  <si>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</si>
  <si>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</si>
  <si>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</si>
  <si>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</si>
  <si>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</si>
  <si>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</si>
  <si>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</si>
  <si>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</si>
  <si>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</si>
  <si>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</si>
  <si>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</si>
  <si>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</si>
  <si>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(a) Sono incluse nella categoria 'Altre strade': le strade Statali, Regionali, Provinciali fuori dall'abitato e Comunali extraurbane.</t>
  </si>
  <si>
    <t xml:space="preserve">Anno 2017, valori assoluti </t>
  </si>
  <si>
    <t>Polizia Stradale</t>
  </si>
  <si>
    <t xml:space="preserve">Anno </t>
  </si>
  <si>
    <t>Anno 2017, valori assoluti e valori percentuali.</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</si>
  <si>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</si>
  <si>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</si>
  <si>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</si>
  <si>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</si>
  <si>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</si>
  <si>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</si>
  <si>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</si>
  <si>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</si>
  <si>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</si>
  <si>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</si>
  <si>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</si>
  <si>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</si>
  <si>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</si>
  <si>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</si>
  <si>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</si>
  <si>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</si>
  <si>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</si>
  <si>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</si>
  <si>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</si>
  <si>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</si>
  <si>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</si>
  <si>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</si>
  <si>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</si>
  <si>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</si>
  <si>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</si>
  <si>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</si>
  <si>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</si>
  <si>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</si>
  <si>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</si>
  <si>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</si>
  <si>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</si>
  <si>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</si>
  <si>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</si>
  <si>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 Anno 2017, valori assoluti, valori e variazioni percentuali</t>
  </si>
  <si>
    <t>TIPOLOGIA DI COMUNE</t>
  </si>
  <si>
    <t>Variazioni %</t>
  </si>
  <si>
    <t>2017/2016</t>
  </si>
  <si>
    <t>Numero comuni</t>
  </si>
  <si>
    <t>Polo</t>
  </si>
  <si>
    <t>.</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</si>
  <si>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</si>
  <si>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</si>
  <si>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</si>
  <si>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</si>
  <si>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</si>
  <si>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</si>
  <si>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</si>
  <si>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</si>
  <si>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</si>
  <si>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</si>
  <si>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</si>
  <si>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</si>
  <si>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</si>
  <si>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</si>
  <si>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</si>
  <si>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</si>
  <si>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</si>
  <si>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</si>
  <si>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</si>
  <si>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</si>
  <si>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</si>
  <si>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</si>
  <si>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</si>
  <si>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</si>
  <si>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</si>
  <si>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</si>
  <si>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</si>
  <si>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Composizione  percentuale</t>
  </si>
  <si>
    <t>Valori   assoluti</t>
  </si>
  <si>
    <t>Composizione    percentuale</t>
  </si>
  <si>
    <t>Indice di gravità (a)</t>
  </si>
  <si>
    <t>Categoria di utente</t>
  </si>
  <si>
    <t>Anno 2017, valori assoluti e indice di gravità</t>
  </si>
  <si>
    <t>CAPOLUOGHI</t>
  </si>
  <si>
    <t>Incidenti per 1.000 ab.</t>
  </si>
  <si>
    <t>Morti per 100.000 ab.</t>
  </si>
  <si>
    <t>Feriti per 100.000 ab.</t>
  </si>
  <si>
    <t>Altri Comuni</t>
  </si>
  <si>
    <t xml:space="preserve">(a) Rapporto percentuale tra il numero dei morti e il numero degli incidenti </t>
  </si>
  <si>
    <t>(b) Rapporto percentuale tra il numero di feriti e il numero degli incidenti</t>
  </si>
  <si>
    <t>Basilicata</t>
  </si>
  <si>
    <t>Calabria</t>
  </si>
  <si>
    <t>PROSPETTO 1. INCIDENTI STRADALI, MORTI E FERITI PER PROVINCIA. LAZIO.</t>
  </si>
  <si>
    <t>Viterbo</t>
  </si>
  <si>
    <t>Rieti</t>
  </si>
  <si>
    <t>Roma</t>
  </si>
  <si>
    <t>Latina</t>
  </si>
  <si>
    <t>Frosinone</t>
  </si>
  <si>
    <t>Lazio</t>
  </si>
  <si>
    <t>Liguria</t>
  </si>
  <si>
    <t>Lombardia</t>
  </si>
  <si>
    <t>Marche</t>
  </si>
  <si>
    <t>Molise</t>
  </si>
  <si>
    <t>Piemonte</t>
  </si>
  <si>
    <t>Sardegna</t>
  </si>
  <si>
    <t>Sicilia</t>
  </si>
  <si>
    <t>Toscana</t>
  </si>
  <si>
    <t>Umbria</t>
  </si>
  <si>
    <t>Veneto</t>
  </si>
  <si>
    <t>TAVOLA 6. INCIDENTI STRADALI CON LESIONI A PERSONE PER PROVINCIA, CARATTERISTICA DELLA STRADA E AMBITO STRADALE. LAZIO.</t>
  </si>
  <si>
    <t>ITALIA</t>
  </si>
  <si>
    <t xml:space="preserve">TAVOLA 6.1. INCIDENTI STRADALI CON LESIONI A PERSONE PER CARATTERISTICA DELLA STRADA E AMBITO STRADALE. LAZIO. </t>
  </si>
  <si>
    <t>TAVOLA  6.2. INCIDENTI STRADALI CON LESIONI A PERSONE PER CARATTERISTICA DELLA STRADA E AMBITO STRADALE. LAZIO.</t>
  </si>
  <si>
    <t xml:space="preserve">TAVOLA 7. INCIDENTI STRADALI CON LESIONI A PERSONE PER MESE. LAZIO. </t>
  </si>
  <si>
    <t>TAVOLA 8. INCIDENTI STRADALI CON LESIONI A PERSONE MORTI E FERITI PER GIORNO DELLA SETTIMANA. LAZIO.</t>
  </si>
  <si>
    <t>TAVOLA 9. INCIDENTI STRADALI CON LESIONI A PERSONE MORTI E FERITI PER ORA DEL GIORNO. LAZIO.</t>
  </si>
  <si>
    <t>Indice di mortalità (b)</t>
  </si>
  <si>
    <t>(a) Dalle ore 22 alle ore 6.</t>
  </si>
  <si>
    <t xml:space="preserve">TAVOLA 10. INCIDENTI STRADALI CON LESIONI A PERSONE, MORTI E FERITI E INDICE DI MORTALITA', PER PROVINCIA, GIORNO DELLA SETTIMANA E FASCIA ORARIA NOTTURNA (a). LAZIO.  </t>
  </si>
  <si>
    <t xml:space="preserve">TAVOLA 10.1. INCIDENTI STRADALI CON LESIONI A PERSONE, MORTI E FERITI E INDICE DI MORTALITA', PER PROVINCIA, GIORNO DELLA SETTIMANA E FASCIA ORARIA NOTTURNA (a). STRADE URBANE. LAZIO. </t>
  </si>
  <si>
    <t xml:space="preserve">TAVOLA 10.2. INCIDENTI STRADALI CON LESIONI A PERSONE, MORTI E FERITI E INDICE DI MORTALITA', PER PROVINCIA, GIORNO DELLA SETTIMANA E FASCIA ORARIA NOTTURNA (a). STRADE EXTRAURBANE. LAZIO. </t>
  </si>
  <si>
    <t xml:space="preserve">TAVOLA 13. INCIDENTI STRADALI CON LESIONI A PERSONE INFORTUNATE SECONDO LA NATURA.LAZIO. </t>
  </si>
  <si>
    <t>Pubblica sicurezza</t>
  </si>
  <si>
    <t>Altri</t>
  </si>
  <si>
    <t>Polizia provinciale</t>
  </si>
  <si>
    <t>Polizia municipale</t>
  </si>
  <si>
    <t>TAVOLA 20 INCIDENTI STRADALI CON LESIONI A PERSONE PER ORGANO DI RILEVAZIONE, CATEGORIA DELLA STRADA E PROVINCIA. LAZIO.</t>
  </si>
  <si>
    <t>Polizia Provinciale</t>
  </si>
  <si>
    <t xml:space="preserve">TAVOLA 21. INCIDENTI STRADALI CON LESIONI A PERSONE PER ORGANO DI RILEVAZIONE E MESE.LAZIO . </t>
  </si>
  <si>
    <t xml:space="preserve">TAVOLA 22. INCIDENTI STRADALI CON LESIONI A PERSONE PER ORGANO DI RILEVAZIONE E GIORNO DELLA SETTIMANA. LAZIO. </t>
  </si>
  <si>
    <t>TAVOLA 19. COSTI SOCIALI TOTALI E PRO-CAPITE PER REGIONE. ITALIA 2017</t>
  </si>
  <si>
    <t>REGIONI</t>
  </si>
  <si>
    <t>COSTO SOCIALE (a)</t>
  </si>
  <si>
    <t>PROCAPITE (in euro)</t>
  </si>
  <si>
    <t>TOTALE (in euro)</t>
  </si>
  <si>
    <t xml:space="preserve">Valle d'Aosta/Vallée d'Aoste </t>
  </si>
  <si>
    <t>Trentino-A.Adige</t>
  </si>
  <si>
    <t>Friuli-Venezia-Giulia</t>
  </si>
  <si>
    <t>Emilia-Romagna</t>
  </si>
  <si>
    <t>(a) Incidentalità con danni alle persone 2017</t>
  </si>
  <si>
    <t>Tavola 11. INCIDENTI STRADALI, MORTI E FERITIPER TIPOLOGIA DI COMUNE. LAZIO.</t>
  </si>
  <si>
    <t>TAVOLA 12. INCIDENTI STRADALI, MORTI E FERITI PER TIPOLOGIA DI COMUNE. LAZIO.</t>
  </si>
  <si>
    <t>TAVOLA 23. INCIDENTI STRADALI CON LESIONI A PERSONE PER ORGANO DI RILEVAZIONE E ORA DEL GIORNO. LAZIO.</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</si>
  <si>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</si>
  <si>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</si>
  <si>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</si>
  <si>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</si>
  <si>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</si>
  <si>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</si>
  <si>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</si>
  <si>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</si>
  <si>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</si>
  <si>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</si>
  <si>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</si>
  <si>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</si>
  <si>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</si>
  <si>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</si>
  <si>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</si>
  <si>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</si>
  <si>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</si>
  <si>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(a) Rapporto tra il numero dei morti e il numero degli incidenti stradali con lesioni a persone.</t>
  </si>
  <si>
    <t>(b) Rapporto  tra il numero dei morti e il complesso degli infortunati (morti e feriti) in incidenti stradali con lesioni a persone</t>
  </si>
  <si>
    <t>Anni 2001 - 2017, valori assoluti, indicatori e variazioni percentuali</t>
  </si>
  <si>
    <t>Morti per 100.000 abitanti (a)</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</si>
  <si>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</si>
  <si>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</si>
  <si>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</si>
  <si>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</si>
  <si>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TAVOLA 17. INCIDENTI STRADALI, MORTI E FERITI NEI COMUNI CAPOLUOGO E NEI COMUNI CON ALMENO 30.000 ABITANTI. LAZIO.</t>
  </si>
  <si>
    <t>Albano Laziale</t>
  </si>
  <si>
    <t>Anzio</t>
  </si>
  <si>
    <t>Cerveteri</t>
  </si>
  <si>
    <t>Civitavecchia</t>
  </si>
  <si>
    <t>Guidonia Montecelio</t>
  </si>
  <si>
    <t>Marino</t>
  </si>
  <si>
    <t>Monterotondo</t>
  </si>
  <si>
    <t>Nettuno</t>
  </si>
  <si>
    <t>Pomezia</t>
  </si>
  <si>
    <t>Tivoli</t>
  </si>
  <si>
    <t>Velletri</t>
  </si>
  <si>
    <t>Ladispoli</t>
  </si>
  <si>
    <t>Ardea</t>
  </si>
  <si>
    <t>Ciampino</t>
  </si>
  <si>
    <t>Fiumicino</t>
  </si>
  <si>
    <t>Fonte Nuova</t>
  </si>
  <si>
    <t>Aprilia</t>
  </si>
  <si>
    <t>Cisterna di Latina</t>
  </si>
  <si>
    <t>Fondi</t>
  </si>
  <si>
    <t>Formia</t>
  </si>
  <si>
    <t>Terracina</t>
  </si>
  <si>
    <t>Cassino</t>
  </si>
  <si>
    <t>Totale comuni &gt;30.000 abitanti</t>
  </si>
  <si>
    <t>Anni 2010 e 2017, valori percentuali e valori assoluti</t>
  </si>
  <si>
    <t>Bambini (0 - 14)</t>
  </si>
  <si>
    <t>Giovani (15 - 24)</t>
  </si>
  <si>
    <t>Anziani (65+)</t>
  </si>
  <si>
    <t>Altri utenti</t>
  </si>
  <si>
    <t>TOTALE</t>
  </si>
  <si>
    <t xml:space="preserve">TAVOLA 4.1. UTENTI VULNERABILI  MORTI IN INCIDENTI STRADALI PER ETA' NEL LAZIO E IN ITALIA. </t>
  </si>
  <si>
    <t>Ciclomotori  (a)</t>
  </si>
  <si>
    <t>Motocicli (a)</t>
  </si>
  <si>
    <t>Velocipedi (a)</t>
  </si>
  <si>
    <t>Altri Utenti</t>
  </si>
  <si>
    <t>(a) Conducenti e passeggeri</t>
  </si>
  <si>
    <t xml:space="preserve">TAVOLA 4.2. UTENTI VULNERABILI  MORTI IN INCIDENTI STRADALI PER RUOLO NEL LAZIO E IN ITALIA. </t>
  </si>
  <si>
    <t>Totale comuni &gt; 30.000 abitanti</t>
  </si>
  <si>
    <r>
      <t xml:space="preserve">CAPOLUOGHI                                </t>
    </r>
    <r>
      <rPr>
        <sz val="9"/>
        <color rgb="FF000000"/>
        <rFont val="Arial Narrow"/>
        <family val="2"/>
      </rPr>
      <t>Altri Comuni</t>
    </r>
  </si>
  <si>
    <t xml:space="preserve">TAVOLA 18. INCIDENTI STRADALI, MORTI E FERITI PER CATEGORIA DELLA STRADA NEI COMUNI CAPOLUOGO E NEI COMUNI CON ALMENO 30.000 ABITANTI. LAZIO. </t>
  </si>
  <si>
    <t xml:space="preserve">TAVOLA 4.3. UTENTI  MORTI E FERITI IN INCIDENTI STRADALI PER CLASSI DI ETA' NEL LAZIO E IN ITALIA. </t>
  </si>
  <si>
    <t xml:space="preserve">TAVOLA 14. CAUSE ACCERTATE O PRESUNTE DI INCIDENTE SECONDO L’AMBITO STRADALE. LAZIO. </t>
  </si>
  <si>
    <t xml:space="preserve">TAVOLA 15. MORTI E FERITI PER CATEGORIA DI UTENTI E CLASSE DI ETÀ. LAZIO. </t>
  </si>
  <si>
    <t>TAVOLA 16. MORTI E FERITI PER CATEGORIA DI UTENTI E GENERE. LAZIO.</t>
  </si>
  <si>
    <t xml:space="preserve">Anno 2016, valori assoluti e indicatori </t>
  </si>
  <si>
    <t>(b) Rapporto tra il numero dei morti e il numero dei morti e dei feriti in incidenti stradali con lesioni a persone.</t>
  </si>
  <si>
    <t>TAVOLA 2. INDICE DI MORTALITA' E DI GRAVITA' PER PROVINCA. LAZIO</t>
  </si>
  <si>
    <t>TAVOLA 2bis. INDICI DI MORTALITA' E GRAVITA' PER PROVINCIA. LAZIO.</t>
  </si>
  <si>
    <t>ANNO</t>
  </si>
  <si>
    <t>TAVOLA 3. INCIDENTI STRADALI CON LESIONI A PERSONE MORTI E FERITI. LAZIO.</t>
  </si>
  <si>
    <t>(b) Rapporto tra il numero dei morti e il numero degli incidenti stradali con lesioni a persone.</t>
  </si>
  <si>
    <t>(b) Rapporto tra il numero dei feriti e il numero degli incidenti stradali  con lesioni a persone.</t>
  </si>
  <si>
    <t>TAVOLA 5. INCIDENTI STRADALI CON LESIONI A PERSONE SECONDO LA CATEGORIA DELLA STRADA . LAZIO.</t>
  </si>
  <si>
    <t>(c) Sono incluse nella categoria 'Altre strade' le srade Statali, Regionali, Provinciali fuori dell'abitato e Comunali extraurbane.</t>
  </si>
  <si>
    <t>(b) Rapporto tra il numero dei feriti e il numero degli incidenti stradali con lesioni a persone.</t>
  </si>
  <si>
    <t>TAVOLA 5.1 INCIDENTI STRADALI CON LESIONI A PERSONE SECONDO LA CATEGORIA DELLA STRADA.LAZIO.</t>
  </si>
  <si>
    <t>(a) Rapporto tra il numero dei morti e il numero degli incidenti con lesioni a persone.</t>
  </si>
  <si>
    <t>TAVOLA 5bis. INCIDENTI STRADALI CON LESIONI A PERSONE SECONDO IL TIPO DI STRADA. LAZIO.</t>
  </si>
  <si>
    <t>Altro (paasaggio a livello, dosso, pendenza, galleria)</t>
  </si>
  <si>
    <t>(b) Rapporto tra il numero dei morti e il numero degli incidenti con lesioni a persone.</t>
  </si>
  <si>
    <t>(a) Rapporto percentuale  tra il numero dei morti e il numero degli incidenti stradali con lesioni a persone.</t>
  </si>
  <si>
    <t>(b) Rapporto percentuale tra il numero dei morti e il complesso degli infortunati (morti e feriti) in incidenti stradali con lesioni a persone.</t>
  </si>
  <si>
    <t>Indice di   mortalità (a)</t>
  </si>
  <si>
    <t>(a) Rapporto percentuale tra il numero dei morti e il numero degli incidenti stradali con lesioni a persone.</t>
  </si>
  <si>
    <r>
      <t>(</t>
    </r>
    <r>
      <rPr>
        <sz val="7.5"/>
        <color rgb="FF000000"/>
        <rFont val="Arial"/>
        <family val="2"/>
      </rPr>
      <t>a)</t>
    </r>
    <r>
      <rPr>
        <strike/>
        <sz val="7.5"/>
        <color rgb="FFFF0000"/>
        <rFont val="Arial"/>
        <family val="2"/>
      </rPr>
      <t xml:space="preserve"> </t>
    </r>
    <r>
      <rPr>
        <sz val="7.5"/>
        <color rgb="FF000000"/>
        <rFont val="Arial"/>
        <family val="2"/>
      </rPr>
      <t>Rapporto percentuale tra il numero dei morti e il complesso degli infortunati (morti e feriti) in incidenti stradali con lesioni a persone.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</si>
</sst>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2" x14ac:knownFonts="1">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11"/>
      <name val="Calibri"/>
      <family val="2"/>
      <scheme val="minor"/>
    </font>
    <font>
      <b/>
      <sz val="10"/>
      <name val="Arial Narrow"/>
      <family val="2"/>
    </font>
    <font>
      <b/>
      <sz val="8"/>
      <color theme="1"/>
      <name val="Arial"/>
      <family val="2"/>
    </font>
    <font>
      <sz val="8"/>
      <color theme="1"/>
      <name val="Arial Narrow"/>
      <family val="2"/>
    </font>
    <font>
      <strike/>
      <sz val="7.5"/>
      <color rgb="FFFF0000"/>
      <name val="Arial"/>
      <family val="2"/>
    </font>
  </fonts>
  <fills count="36">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
      <patternFill patternType="solid">
        <fgColor rgb="FFFFFF00"/>
        <bgColor indexed="64"/>
      </patternFill>
    </fill>
  </fills>
  <borders count="1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7" fillId="0" borderId="0"/>
    <xf numFmtId="43" fontId="23" fillId="0" borderId="0" applyFont="0" applyFill="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0" fontId="26" fillId="9" borderId="0" applyNumberFormat="0" applyBorder="0" applyAlignment="0" applyProtection="0"/>
    <xf numFmtId="0" fontId="27" fillId="26" borderId="6" applyNumberFormat="0" applyAlignment="0" applyProtection="0"/>
    <xf numFmtId="0" fontId="27" fillId="26" borderId="6" applyNumberFormat="0" applyAlignment="0" applyProtection="0"/>
    <xf numFmtId="0" fontId="28" fillId="0" borderId="7" applyNumberFormat="0" applyFill="0" applyAlignment="0" applyProtection="0"/>
    <xf numFmtId="0" fontId="29" fillId="27" borderId="8" applyNumberFormat="0" applyAlignment="0" applyProtection="0"/>
    <xf numFmtId="0" fontId="29" fillId="27" borderId="8" applyNumberFormat="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31" fillId="0" borderId="0" applyNumberFormat="0" applyFill="0" applyBorder="0" applyAlignment="0" applyProtection="0"/>
    <xf numFmtId="0" fontId="32" fillId="10" borderId="0" applyNumberFormat="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36" fillId="13" borderId="6" applyNumberFormat="0" applyAlignment="0" applyProtection="0"/>
    <xf numFmtId="0" fontId="28" fillId="0" borderId="7" applyNumberFormat="0" applyFill="0" applyAlignment="0" applyProtection="0"/>
    <xf numFmtId="167" fontId="37" fillId="0" borderId="0" applyFont="0" applyFill="0" applyBorder="0" applyAlignment="0" applyProtection="0"/>
    <xf numFmtId="41" fontId="30"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7" fillId="0" borderId="0"/>
    <xf numFmtId="0" fontId="30" fillId="0" borderId="0"/>
    <xf numFmtId="0" fontId="30" fillId="0" borderId="0"/>
    <xf numFmtId="0" fontId="23" fillId="0" borderId="0"/>
    <xf numFmtId="0" fontId="23" fillId="0" borderId="0"/>
    <xf numFmtId="0" fontId="30" fillId="0" borderId="0"/>
    <xf numFmtId="0" fontId="30" fillId="29" borderId="12" applyNumberFormat="0" applyFont="0" applyAlignment="0" applyProtection="0"/>
    <xf numFmtId="0" fontId="30" fillId="29" borderId="12" applyNumberFormat="0" applyFont="0" applyAlignment="0" applyProtection="0"/>
    <xf numFmtId="0" fontId="39" fillId="26" borderId="13" applyNumberFormat="0" applyAlignment="0" applyProtection="0"/>
    <xf numFmtId="0" fontId="40" fillId="0" borderId="0" applyNumberFormat="0" applyFill="0" applyBorder="0" applyProtection="0"/>
    <xf numFmtId="0" fontId="41" fillId="0" borderId="0" applyNumberFormat="0" applyFill="0" applyBorder="0" applyAlignment="0" applyProtection="0"/>
    <xf numFmtId="0" fontId="31" fillId="0" borderId="0" applyNumberFormat="0" applyFill="0" applyBorder="0" applyAlignment="0" applyProtection="0"/>
    <xf numFmtId="0" fontId="42" fillId="0" borderId="0" applyNumberFormat="0" applyFill="0" applyBorder="0" applyAlignment="0" applyProtection="0"/>
    <xf numFmtId="0" fontId="33" fillId="0" borderId="9"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0" applyNumberFormat="0" applyFill="0" applyBorder="0" applyAlignment="0" applyProtection="0"/>
    <xf numFmtId="0" fontId="42" fillId="0" borderId="0" applyNumberFormat="0" applyFill="0" applyBorder="0" applyAlignment="0" applyProtection="0"/>
    <xf numFmtId="0" fontId="43" fillId="0" borderId="14" applyNumberFormat="0" applyFill="0" applyAlignment="0" applyProtection="0"/>
    <xf numFmtId="0" fontId="43" fillId="0" borderId="14" applyNumberFormat="0" applyFill="0" applyAlignment="0" applyProtection="0"/>
    <xf numFmtId="0" fontId="26" fillId="9" borderId="0" applyNumberFormat="0" applyBorder="0" applyAlignment="0" applyProtection="0"/>
    <xf numFmtId="0" fontId="32" fillId="10" borderId="0" applyNumberFormat="0" applyBorder="0" applyAlignment="0" applyProtection="0"/>
    <xf numFmtId="168" fontId="37" fillId="0" borderId="0" applyFont="0" applyFill="0" applyBorder="0" applyAlignment="0" applyProtection="0"/>
    <xf numFmtId="0" fontId="41" fillId="0" borderId="0" applyNumberFormat="0" applyFill="0" applyBorder="0" applyAlignment="0" applyProtection="0"/>
  </cellStyleXfs>
  <cellXfs count="421">
    <xf numFmtId="0" fontId="0" fillId="0" borderId="0" xfId="0"/>
    <xf numFmtId="0" fontId="4" fillId="2" borderId="1" xfId="0" applyFont="1" applyFill="1" applyBorder="1" applyAlignment="1">
      <alignment horizontal="right" wrapText="1"/>
    </xf>
    <xf numFmtId="0" fontId="16" fillId="0" borderId="0" xfId="0" applyFont="1"/>
    <xf numFmtId="2" fontId="16" fillId="0" borderId="0" xfId="0" applyNumberFormat="1" applyFont="1"/>
    <xf numFmtId="3" fontId="4" fillId="5" borderId="1" xfId="0" applyNumberFormat="1" applyFont="1" applyFill="1" applyBorder="1" applyAlignment="1">
      <alignment horizontal="right" wrapText="1"/>
    </xf>
    <xf numFmtId="0" fontId="5" fillId="4" borderId="1" xfId="0" applyFont="1" applyFill="1" applyBorder="1" applyAlignment="1">
      <alignment horizontal="right" wrapText="1"/>
    </xf>
    <xf numFmtId="0" fontId="4" fillId="0" borderId="1" xfId="0" applyFont="1" applyBorder="1" applyAlignment="1">
      <alignment wrapText="1"/>
    </xf>
    <xf numFmtId="164" fontId="4" fillId="3" borderId="1" xfId="0" applyNumberFormat="1" applyFont="1" applyFill="1" applyBorder="1" applyAlignment="1">
      <alignment horizontal="right" wrapText="1"/>
    </xf>
    <xf numFmtId="0" fontId="14" fillId="0" borderId="0" xfId="0" applyFont="1" applyFill="1" applyAlignment="1">
      <alignment horizontal="left" vertical="top"/>
    </xf>
    <xf numFmtId="2" fontId="4" fillId="3" borderId="1" xfId="0" applyNumberFormat="1" applyFont="1" applyFill="1" applyBorder="1" applyAlignment="1">
      <alignment horizontal="right" wrapText="1"/>
    </xf>
    <xf numFmtId="164" fontId="4" fillId="5"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164" fontId="3" fillId="2" borderId="1" xfId="0" applyNumberFormat="1" applyFont="1" applyFill="1" applyBorder="1" applyAlignment="1">
      <alignment horizontal="right" wrapText="1"/>
    </xf>
    <xf numFmtId="0" fontId="3" fillId="0" borderId="1" xfId="0" applyFont="1" applyBorder="1" applyAlignment="1">
      <alignment horizontal="left" wrapText="1"/>
    </xf>
    <xf numFmtId="1" fontId="5" fillId="4" borderId="1" xfId="0" applyNumberFormat="1" applyFont="1" applyFill="1" applyBorder="1" applyAlignment="1">
      <alignment horizontal="right" wrapText="1"/>
    </xf>
    <xf numFmtId="165" fontId="5" fillId="4" borderId="1" xfId="0" applyNumberFormat="1" applyFont="1" applyFill="1" applyBorder="1" applyAlignment="1">
      <alignment horizontal="right" wrapText="1"/>
    </xf>
    <xf numFmtId="0" fontId="4" fillId="0" borderId="1" xfId="0" applyFont="1" applyBorder="1" applyAlignment="1">
      <alignment horizontal="left" vertical="top"/>
    </xf>
    <xf numFmtId="3" fontId="4" fillId="5" borderId="1" xfId="0" applyNumberFormat="1" applyFont="1" applyFill="1" applyBorder="1" applyAlignment="1">
      <alignment vertical="top" wrapText="1"/>
    </xf>
    <xf numFmtId="3" fontId="3" fillId="0" borderId="1" xfId="0" applyNumberFormat="1" applyFont="1" applyBorder="1" applyAlignment="1">
      <alignment vertical="top" wrapText="1"/>
    </xf>
    <xf numFmtId="2" fontId="9" fillId="0" borderId="0" xfId="0" applyNumberFormat="1" applyFont="1" applyBorder="1"/>
    <xf numFmtId="0" fontId="2" fillId="0" borderId="0" xfId="0" applyFont="1" applyBorder="1" applyAlignment="1">
      <alignment horizontal="left" vertical="center"/>
    </xf>
    <xf numFmtId="0" fontId="9" fillId="0" borderId="0" xfId="0" applyFont="1" applyBorder="1"/>
    <xf numFmtId="0" fontId="3" fillId="0" borderId="1" xfId="0" applyFont="1" applyBorder="1" applyAlignment="1">
      <alignment horizontal="left" vertical="center" wrapText="1"/>
    </xf>
    <xf numFmtId="0" fontId="4" fillId="3" borderId="1" xfId="0" applyFont="1" applyFill="1" applyBorder="1" applyAlignment="1">
      <alignment wrapText="1"/>
    </xf>
    <xf numFmtId="3" fontId="4" fillId="0" borderId="1" xfId="0" applyNumberFormat="1" applyFont="1" applyBorder="1" applyAlignment="1">
      <alignment wrapText="1"/>
    </xf>
    <xf numFmtId="0" fontId="6" fillId="0" borderId="0" xfId="0" applyFont="1" applyAlignment="1">
      <alignment horizontal="left" vertical="top"/>
    </xf>
    <xf numFmtId="0" fontId="21" fillId="0" borderId="0" xfId="0" applyFont="1" applyAlignment="1"/>
    <xf numFmtId="166" fontId="21" fillId="0" borderId="0" xfId="0" applyNumberFormat="1" applyFont="1" applyAlignment="1"/>
    <xf numFmtId="1" fontId="4" fillId="2"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1" fontId="4" fillId="5" borderId="1" xfId="0" applyNumberFormat="1" applyFont="1" applyFill="1" applyBorder="1" applyAlignment="1">
      <alignment horizontal="right" wrapText="1"/>
    </xf>
    <xf numFmtId="1" fontId="3" fillId="3" borderId="1" xfId="0" applyNumberFormat="1" applyFont="1" applyFill="1" applyBorder="1" applyAlignment="1">
      <alignment horizontal="right" wrapText="1"/>
    </xf>
    <xf numFmtId="1" fontId="3" fillId="0" borderId="1" xfId="0" applyNumberFormat="1" applyFont="1" applyBorder="1" applyAlignment="1">
      <alignment horizontal="right" wrapText="1"/>
    </xf>
    <xf numFmtId="0" fontId="10" fillId="3" borderId="1" xfId="0" applyFont="1" applyFill="1" applyBorder="1" applyAlignment="1">
      <alignment horizontal="left"/>
    </xf>
    <xf numFmtId="3" fontId="10" fillId="5" borderId="1" xfId="0" applyNumberFormat="1" applyFont="1" applyFill="1" applyBorder="1" applyAlignment="1">
      <alignment horizontal="right"/>
    </xf>
    <xf numFmtId="3" fontId="10" fillId="3" borderId="1" xfId="0" applyNumberFormat="1" applyFont="1" applyFill="1" applyBorder="1" applyAlignment="1">
      <alignment horizontal="right"/>
    </xf>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3" fontId="3" fillId="2" borderId="1" xfId="0" applyNumberFormat="1" applyFont="1" applyFill="1" applyBorder="1" applyAlignment="1">
      <alignment horizontal="right" wrapText="1"/>
    </xf>
    <xf numFmtId="0" fontId="0" fillId="0" borderId="0" xfId="0"/>
    <xf numFmtId="0" fontId="1" fillId="0" borderId="0" xfId="0" applyFont="1" applyAlignment="1"/>
    <xf numFmtId="0" fontId="18" fillId="0" borderId="0" xfId="0" applyFont="1" applyAlignment="1"/>
    <xf numFmtId="0" fontId="1" fillId="0" borderId="0" xfId="0" applyFont="1" applyBorder="1" applyAlignment="1"/>
    <xf numFmtId="0" fontId="20" fillId="0" borderId="0" xfId="0" applyFont="1" applyAlignment="1"/>
    <xf numFmtId="3" fontId="4" fillId="2" borderId="1" xfId="0" applyNumberFormat="1" applyFont="1" applyFill="1" applyBorder="1" applyAlignment="1">
      <alignment horizontal="right" wrapText="1"/>
    </xf>
    <xf numFmtId="3" fontId="4" fillId="0" borderId="1" xfId="0" applyNumberFormat="1" applyFont="1" applyBorder="1" applyAlignment="1">
      <alignment horizontal="right" wrapText="1"/>
    </xf>
    <xf numFmtId="0" fontId="5" fillId="4" borderId="1" xfId="0" applyFont="1" applyFill="1" applyBorder="1" applyAlignment="1">
      <alignment wrapText="1"/>
    </xf>
    <xf numFmtId="3" fontId="5" fillId="4" borderId="1" xfId="0" applyNumberFormat="1" applyFont="1" applyFill="1" applyBorder="1" applyAlignment="1">
      <alignment horizontal="right" wrapText="1"/>
    </xf>
    <xf numFmtId="164" fontId="5" fillId="4" borderId="1" xfId="0" applyNumberFormat="1" applyFont="1" applyFill="1" applyBorder="1" applyAlignment="1">
      <alignment horizontal="right" wrapText="1"/>
    </xf>
    <xf numFmtId="3" fontId="5" fillId="4" borderId="1" xfId="0" applyNumberFormat="1" applyFont="1" applyFill="1" applyBorder="1" applyAlignment="1">
      <alignment wrapText="1"/>
    </xf>
    <xf numFmtId="0" fontId="4" fillId="0" borderId="1" xfId="0" applyFont="1" applyBorder="1" applyAlignment="1">
      <alignment horizontal="left" wrapText="1"/>
    </xf>
    <xf numFmtId="164" fontId="4" fillId="0" borderId="1" xfId="0" applyNumberFormat="1" applyFont="1" applyBorder="1" applyAlignment="1">
      <alignment horizontal="right" wrapText="1"/>
    </xf>
    <xf numFmtId="164" fontId="5" fillId="4" borderId="1" xfId="0" applyNumberFormat="1" applyFont="1" applyFill="1" applyBorder="1" applyAlignment="1">
      <alignment wrapText="1"/>
    </xf>
    <xf numFmtId="164" fontId="5" fillId="4"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0" borderId="1" xfId="0" applyNumberFormat="1" applyFont="1" applyBorder="1" applyAlignment="1">
      <alignment horizontal="right" vertical="center" wrapText="1"/>
    </xf>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4" fillId="3" borderId="1" xfId="0" applyFont="1" applyFill="1" applyBorder="1" applyAlignment="1">
      <alignment horizontal="right" vertical="center"/>
    </xf>
    <xf numFmtId="0" fontId="4" fillId="3" borderId="1" xfId="0" applyFont="1" applyFill="1" applyBorder="1" applyAlignment="1">
      <alignment horizontal="right" vertical="center" wrapText="1"/>
    </xf>
    <xf numFmtId="164" fontId="4" fillId="2" borderId="5" xfId="0" applyNumberFormat="1" applyFont="1" applyFill="1" applyBorder="1" applyAlignment="1">
      <alignment horizontal="right" wrapText="1"/>
    </xf>
    <xf numFmtId="0" fontId="0" fillId="0" borderId="0" xfId="0" applyFill="1"/>
    <xf numFmtId="0" fontId="0" fillId="0" borderId="0" xfId="0" applyBorder="1"/>
    <xf numFmtId="0" fontId="1" fillId="0" borderId="0" xfId="0" applyFont="1" applyAlignment="1">
      <alignment vertical="center"/>
    </xf>
    <xf numFmtId="164" fontId="44" fillId="3" borderId="1" xfId="0" applyNumberFormat="1" applyFont="1" applyFill="1" applyBorder="1" applyAlignment="1">
      <alignment horizontal="left" wrapText="1"/>
    </xf>
    <xf numFmtId="0" fontId="44" fillId="3" borderId="1" xfId="0" applyFont="1" applyFill="1" applyBorder="1" applyAlignment="1">
      <alignment horizontal="left" wrapText="1"/>
    </xf>
    <xf numFmtId="0" fontId="3" fillId="3" borderId="1" xfId="0" applyFont="1" applyFill="1" applyBorder="1" applyAlignment="1">
      <alignment wrapText="1"/>
    </xf>
    <xf numFmtId="164" fontId="10" fillId="5" borderId="1" xfId="0" applyNumberFormat="1" applyFont="1" applyFill="1" applyBorder="1" applyAlignment="1">
      <alignment horizontal="right"/>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0" fontId="0" fillId="0" borderId="0" xfId="0" applyAlignment="1">
      <alignment wrapText="1"/>
    </xf>
    <xf numFmtId="0" fontId="9" fillId="0" borderId="0" xfId="0" applyFont="1"/>
    <xf numFmtId="0" fontId="9" fillId="0" borderId="0" xfId="0" applyFont="1" applyAlignment="1">
      <alignment horizontal="left"/>
    </xf>
    <xf numFmtId="2" fontId="9" fillId="0" borderId="0" xfId="0" applyNumberFormat="1" applyFont="1"/>
    <xf numFmtId="0" fontId="40" fillId="0" borderId="0" xfId="0" applyFont="1"/>
    <xf numFmtId="0" fontId="0" fillId="0" borderId="0" xfId="0" applyAlignment="1">
      <alignment horizontal="center"/>
    </xf>
    <xf numFmtId="3" fontId="4" fillId="0" borderId="2" xfId="0" applyNumberFormat="1" applyFont="1" applyBorder="1" applyAlignment="1">
      <alignment horizontal="right" wrapText="1"/>
    </xf>
    <xf numFmtId="0" fontId="3" fillId="3" borderId="15" xfId="0" applyFont="1" applyFill="1" applyBorder="1" applyAlignment="1">
      <alignment horizontal="right" wrapText="1"/>
    </xf>
    <xf numFmtId="0" fontId="4" fillId="0" borderId="5" xfId="0" applyFont="1" applyBorder="1" applyAlignment="1">
      <alignment horizontal="left" wrapText="1"/>
    </xf>
    <xf numFmtId="3" fontId="11" fillId="3" borderId="15" xfId="0" applyNumberFormat="1" applyFont="1" applyFill="1" applyBorder="1" applyAlignment="1">
      <alignment horizontal="right"/>
    </xf>
    <xf numFmtId="49" fontId="46" fillId="30" borderId="3" xfId="0" applyNumberFormat="1" applyFont="1" applyFill="1" applyBorder="1"/>
    <xf numFmtId="164" fontId="22" fillId="30" borderId="5" xfId="0" applyNumberFormat="1" applyFont="1" applyFill="1" applyBorder="1" applyAlignment="1">
      <alignment horizontal="right" wrapText="1"/>
    </xf>
    <xf numFmtId="3" fontId="22" fillId="30" borderId="15" xfId="0" applyNumberFormat="1" applyFont="1" applyFill="1" applyBorder="1" applyAlignment="1">
      <alignment horizontal="right"/>
    </xf>
    <xf numFmtId="164" fontId="0" fillId="0" borderId="0" xfId="0" applyNumberFormat="1"/>
    <xf numFmtId="0" fontId="11" fillId="3" borderId="1" xfId="0" applyFont="1" applyFill="1" applyBorder="1" applyAlignment="1">
      <alignment horizontal="right"/>
    </xf>
    <xf numFmtId="0" fontId="12" fillId="3" borderId="1" xfId="0" applyFont="1" applyFill="1" applyBorder="1" applyAlignment="1">
      <alignment vertical="top" wrapText="1"/>
    </xf>
    <xf numFmtId="3" fontId="12" fillId="3" borderId="1" xfId="0" applyNumberFormat="1" applyFont="1" applyFill="1" applyBorder="1" applyAlignment="1">
      <alignment horizontal="right"/>
    </xf>
    <xf numFmtId="3" fontId="12" fillId="5" borderId="1" xfId="0" applyNumberFormat="1" applyFont="1" applyFill="1" applyBorder="1" applyAlignment="1">
      <alignment horizontal="right"/>
    </xf>
    <xf numFmtId="0" fontId="14" fillId="6" borderId="16" xfId="0" applyFont="1" applyFill="1" applyBorder="1" applyAlignment="1">
      <alignment vertical="top"/>
    </xf>
    <xf numFmtId="0" fontId="14" fillId="6" borderId="17" xfId="0" applyFont="1" applyFill="1" applyBorder="1" applyAlignment="1">
      <alignment vertical="top"/>
    </xf>
    <xf numFmtId="0" fontId="0" fillId="0" borderId="0" xfId="0" applyAlignment="1"/>
    <xf numFmtId="0" fontId="4" fillId="3" borderId="1" xfId="0" applyFont="1" applyFill="1" applyBorder="1" applyAlignment="1">
      <alignment horizontal="right" wrapText="1"/>
    </xf>
    <xf numFmtId="0" fontId="3" fillId="3" borderId="1" xfId="0" applyFont="1" applyFill="1" applyBorder="1" applyAlignment="1">
      <alignment horizontal="right" wrapText="1"/>
    </xf>
    <xf numFmtId="0" fontId="0" fillId="0" borderId="0" xfId="0" applyAlignment="1"/>
    <xf numFmtId="1" fontId="4" fillId="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5"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0" fontId="16" fillId="0" borderId="0" xfId="0" quotePrefix="1" applyFont="1"/>
    <xf numFmtId="0" fontId="0" fillId="0" borderId="0" xfId="0" applyAlignment="1"/>
    <xf numFmtId="0" fontId="4" fillId="3" borderId="1" xfId="0" applyFont="1" applyFill="1" applyBorder="1" applyAlignment="1">
      <alignment horizontal="right" wrapText="1"/>
    </xf>
    <xf numFmtId="0" fontId="19" fillId="0" borderId="0" xfId="0" applyFont="1" applyAlignment="1">
      <alignment vertical="top"/>
    </xf>
    <xf numFmtId="0" fontId="4" fillId="3" borderId="2" xfId="0" applyFont="1" applyFill="1" applyBorder="1" applyAlignment="1">
      <alignment horizontal="right" wrapText="1"/>
    </xf>
    <xf numFmtId="0" fontId="4" fillId="0" borderId="3" xfId="0" applyFont="1" applyBorder="1" applyAlignment="1">
      <alignment wrapText="1"/>
    </xf>
    <xf numFmtId="3" fontId="4" fillId="2" borderId="2" xfId="0" applyNumberFormat="1" applyFont="1" applyFill="1" applyBorder="1" applyAlignment="1">
      <alignment horizontal="right" wrapText="1"/>
    </xf>
    <xf numFmtId="0" fontId="4" fillId="0" borderId="2" xfId="0" applyFont="1" applyBorder="1" applyAlignment="1">
      <alignment horizontal="right" wrapText="1"/>
    </xf>
    <xf numFmtId="0" fontId="4" fillId="2" borderId="2" xfId="0" applyFont="1" applyFill="1" applyBorder="1" applyAlignment="1">
      <alignment horizontal="right" wrapText="1"/>
    </xf>
    <xf numFmtId="164" fontId="4" fillId="2" borderId="2" xfId="0" applyNumberFormat="1" applyFont="1" applyFill="1" applyBorder="1" applyAlignment="1">
      <alignment horizontal="right" wrapText="1"/>
    </xf>
    <xf numFmtId="164" fontId="4" fillId="0" borderId="2" xfId="0" applyNumberFormat="1" applyFont="1" applyBorder="1" applyAlignment="1">
      <alignment horizontal="right" wrapText="1"/>
    </xf>
    <xf numFmtId="0" fontId="4" fillId="0" borderId="1" xfId="0" applyFont="1" applyBorder="1" applyAlignment="1">
      <alignment horizontal="right" wrapText="1"/>
    </xf>
    <xf numFmtId="0" fontId="4" fillId="0" borderId="3" xfId="0" applyFont="1" applyBorder="1" applyAlignment="1">
      <alignment vertical="center" wrapText="1"/>
    </xf>
    <xf numFmtId="164" fontId="4"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5" fillId="4" borderId="1" xfId="0" applyFont="1" applyFill="1" applyBorder="1" applyAlignment="1">
      <alignment vertical="center" wrapText="1"/>
    </xf>
    <xf numFmtId="0" fontId="14" fillId="0" borderId="0" xfId="0" applyFont="1" applyAlignment="1"/>
    <xf numFmtId="0" fontId="16" fillId="0" borderId="0" xfId="0" applyFont="1" applyAlignment="1"/>
    <xf numFmtId="0" fontId="3" fillId="7" borderId="1" xfId="0" applyFont="1" applyFill="1" applyBorder="1" applyAlignment="1">
      <alignment horizontal="left"/>
    </xf>
    <xf numFmtId="0" fontId="4" fillId="7" borderId="1" xfId="0" applyFont="1" applyFill="1" applyBorder="1" applyAlignment="1">
      <alignment horizontal="right"/>
    </xf>
    <xf numFmtId="0" fontId="4" fillId="7" borderId="1" xfId="0" applyFont="1" applyFill="1" applyBorder="1" applyAlignment="1">
      <alignment horizontal="right" wrapText="1"/>
    </xf>
    <xf numFmtId="0" fontId="14" fillId="0" borderId="0" xfId="0" applyFont="1" applyAlignment="1">
      <alignment vertical="center"/>
    </xf>
    <xf numFmtId="0" fontId="17" fillId="0" borderId="0" xfId="0" applyFont="1" applyAlignment="1">
      <alignment vertical="center"/>
    </xf>
    <xf numFmtId="1" fontId="4" fillId="0" borderId="1" xfId="0" applyNumberFormat="1" applyFont="1" applyFill="1" applyBorder="1" applyAlignment="1">
      <alignment horizontal="left" vertical="center" wrapText="1"/>
    </xf>
    <xf numFmtId="169" fontId="11" fillId="5" borderId="1" xfId="2" applyNumberFormat="1" applyFont="1" applyFill="1" applyBorder="1" applyAlignment="1">
      <alignment horizontal="right" vertical="center"/>
    </xf>
    <xf numFmtId="169" fontId="11" fillId="0" borderId="1" xfId="2" applyNumberFormat="1" applyFont="1" applyFill="1" applyBorder="1" applyAlignment="1">
      <alignment horizontal="right" vertical="center"/>
    </xf>
    <xf numFmtId="164" fontId="11" fillId="0"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4" fillId="0" borderId="1" xfId="0" applyNumberFormat="1" applyFont="1" applyFill="1" applyBorder="1" applyAlignment="1">
      <alignment horizontal="right" vertical="center" wrapText="1"/>
    </xf>
    <xf numFmtId="164" fontId="11" fillId="0" borderId="1" xfId="0" applyNumberFormat="1" applyFont="1" applyFill="1" applyBorder="1" applyAlignment="1">
      <alignment horizontal="right" vertical="center"/>
    </xf>
    <xf numFmtId="0" fontId="9" fillId="0" borderId="0" xfId="0" applyFont="1" applyAlignment="1"/>
    <xf numFmtId="1" fontId="4" fillId="3" borderId="1" xfId="0" applyNumberFormat="1" applyFont="1" applyFill="1" applyBorder="1" applyAlignment="1">
      <alignment horizontal="right" wrapText="1"/>
    </xf>
    <xf numFmtId="0" fontId="4" fillId="3" borderId="1" xfId="0" applyNumberFormat="1" applyFont="1" applyFill="1" applyBorder="1" applyAlignment="1">
      <alignment horizontal="right" wrapText="1"/>
    </xf>
    <xf numFmtId="0" fontId="18" fillId="3" borderId="0" xfId="0" applyFont="1" applyFill="1"/>
    <xf numFmtId="0" fontId="0" fillId="3" borderId="0" xfId="0" applyFill="1"/>
    <xf numFmtId="165" fontId="0" fillId="0" borderId="0" xfId="0" applyNumberFormat="1"/>
    <xf numFmtId="0" fontId="18" fillId="0" borderId="0" xfId="0" applyFont="1"/>
    <xf numFmtId="0" fontId="12" fillId="3" borderId="3" xfId="0" applyFont="1" applyFill="1" applyBorder="1" applyAlignment="1">
      <alignment vertical="top" wrapText="1"/>
    </xf>
    <xf numFmtId="3" fontId="11" fillId="3" borderId="1" xfId="0" applyNumberFormat="1" applyFont="1" applyFill="1" applyBorder="1"/>
    <xf numFmtId="3" fontId="11" fillId="5" borderId="1" xfId="0" applyNumberFormat="1" applyFont="1" applyFill="1" applyBorder="1"/>
    <xf numFmtId="0" fontId="18" fillId="0" borderId="0" xfId="0" applyFont="1" applyAlignment="1">
      <alignment horizontal="left" vertical="center"/>
    </xf>
    <xf numFmtId="0" fontId="0" fillId="0" borderId="0" xfId="0" applyBorder="1" applyAlignment="1">
      <alignment wrapText="1"/>
    </xf>
    <xf numFmtId="0" fontId="11" fillId="3" borderId="1" xfId="0" applyFont="1" applyFill="1" applyBorder="1" applyAlignment="1">
      <alignment horizontal="left"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xf>
    <xf numFmtId="0" fontId="22" fillId="4" borderId="1" xfId="0" applyFont="1" applyFill="1" applyBorder="1" applyAlignment="1">
      <alignment horizontal="left" wrapText="1"/>
    </xf>
    <xf numFmtId="3" fontId="22" fillId="4" borderId="1" xfId="0" applyNumberFormat="1" applyFont="1" applyFill="1" applyBorder="1" applyAlignment="1">
      <alignment horizontal="right" vertical="center" wrapText="1"/>
    </xf>
    <xf numFmtId="164" fontId="22" fillId="4" borderId="1" xfId="0" applyNumberFormat="1" applyFont="1" applyFill="1" applyBorder="1" applyAlignment="1">
      <alignment horizontal="right" vertical="center" wrapText="1"/>
    </xf>
    <xf numFmtId="0" fontId="14" fillId="3" borderId="0" xfId="0" applyFont="1" applyFill="1" applyAlignment="1">
      <alignment horizontal="left" vertical="top"/>
    </xf>
    <xf numFmtId="0" fontId="16" fillId="3" borderId="0" xfId="0" applyFont="1" applyFill="1"/>
    <xf numFmtId="2" fontId="16" fillId="3" borderId="0" xfId="0" applyNumberFormat="1" applyFont="1" applyFill="1"/>
    <xf numFmtId="164" fontId="9" fillId="0" borderId="0" xfId="0" applyNumberFormat="1" applyFont="1"/>
    <xf numFmtId="165" fontId="9" fillId="0" borderId="0" xfId="0" applyNumberFormat="1" applyFont="1"/>
    <xf numFmtId="0" fontId="4" fillId="3" borderId="1" xfId="0" applyFont="1" applyFill="1" applyBorder="1" applyAlignment="1">
      <alignment horizontal="right"/>
    </xf>
    <xf numFmtId="0" fontId="3" fillId="3" borderId="1" xfId="0" applyFont="1" applyFill="1" applyBorder="1" applyAlignment="1">
      <alignment horizontal="right"/>
    </xf>
    <xf numFmtId="0" fontId="2" fillId="0" borderId="0" xfId="0" applyFont="1" applyAlignment="1">
      <alignment horizontal="left" vertical="center"/>
    </xf>
    <xf numFmtId="0" fontId="11" fillId="3" borderId="3" xfId="0" applyFont="1" applyFill="1" applyBorder="1" applyAlignment="1">
      <alignment horizontal="left" vertical="center" wrapText="1"/>
    </xf>
    <xf numFmtId="0" fontId="11" fillId="5" borderId="1" xfId="0" applyFont="1" applyFill="1" applyBorder="1" applyAlignment="1">
      <alignment horizontal="right" vertical="center"/>
    </xf>
    <xf numFmtId="0" fontId="11" fillId="0" borderId="1" xfId="0" applyFont="1" applyFill="1" applyBorder="1" applyAlignment="1">
      <alignment horizontal="right" vertical="center"/>
    </xf>
    <xf numFmtId="0" fontId="10" fillId="5" borderId="1" xfId="0" applyFont="1" applyFill="1" applyBorder="1" applyAlignment="1">
      <alignment horizontal="right" vertical="center"/>
    </xf>
    <xf numFmtId="0" fontId="11" fillId="0" borderId="1" xfId="0" applyFont="1" applyFill="1" applyBorder="1" applyAlignment="1">
      <alignment horizontal="right"/>
    </xf>
    <xf numFmtId="0" fontId="11" fillId="5" borderId="1" xfId="0" applyFont="1" applyFill="1" applyBorder="1" applyAlignment="1">
      <alignment horizontal="right"/>
    </xf>
    <xf numFmtId="0" fontId="10" fillId="0" borderId="1" xfId="0" applyFont="1" applyFill="1" applyBorder="1" applyAlignment="1">
      <alignment horizontal="right"/>
    </xf>
    <xf numFmtId="0" fontId="11" fillId="3"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3" fontId="22" fillId="4" borderId="1" xfId="0" applyNumberFormat="1" applyFont="1" applyFill="1" applyBorder="1" applyAlignment="1">
      <alignment horizontal="right" wrapText="1"/>
    </xf>
    <xf numFmtId="0" fontId="1" fillId="3" borderId="0" xfId="0" applyFont="1" applyFill="1" applyAlignment="1">
      <alignment vertical="top"/>
    </xf>
    <xf numFmtId="0" fontId="48" fillId="3" borderId="0" xfId="0" applyFont="1" applyFill="1" applyAlignment="1">
      <alignment vertical="top"/>
    </xf>
    <xf numFmtId="0" fontId="48" fillId="3" borderId="0" xfId="0" applyFont="1" applyFill="1" applyAlignment="1"/>
    <xf numFmtId="0" fontId="47" fillId="3" borderId="0" xfId="0" applyFont="1" applyFill="1"/>
    <xf numFmtId="0" fontId="40" fillId="3" borderId="0" xfId="0" applyFont="1" applyFill="1"/>
    <xf numFmtId="0" fontId="18" fillId="0" borderId="0" xfId="0" applyFont="1" applyAlignment="1">
      <alignment vertical="top"/>
    </xf>
    <xf numFmtId="164" fontId="22" fillId="4" borderId="1" xfId="0" applyNumberFormat="1" applyFont="1" applyFill="1" applyBorder="1" applyAlignment="1">
      <alignment horizontal="right" vertical="center"/>
    </xf>
    <xf numFmtId="0" fontId="20" fillId="0" borderId="0" xfId="0" applyFont="1" applyFill="1" applyAlignment="1">
      <alignment vertical="top"/>
    </xf>
    <xf numFmtId="0" fontId="47" fillId="0" borderId="0" xfId="0" applyFont="1" applyAlignment="1"/>
    <xf numFmtId="0" fontId="47" fillId="0" borderId="0" xfId="0" applyFont="1"/>
    <xf numFmtId="164" fontId="22" fillId="4" borderId="1" xfId="0" applyNumberFormat="1" applyFont="1" applyFill="1" applyBorder="1" applyAlignment="1">
      <alignment horizontal="right"/>
    </xf>
    <xf numFmtId="0" fontId="4" fillId="31" borderId="1" xfId="0" applyFont="1" applyFill="1" applyBorder="1" applyAlignment="1">
      <alignment horizontal="right"/>
    </xf>
    <xf numFmtId="0" fontId="11" fillId="31" borderId="1" xfId="0" applyFont="1" applyFill="1" applyBorder="1" applyAlignment="1">
      <alignment horizontal="left" vertical="center" wrapText="1"/>
    </xf>
    <xf numFmtId="3" fontId="11" fillId="32" borderId="1" xfId="0" applyNumberFormat="1" applyFont="1" applyFill="1" applyBorder="1" applyAlignment="1">
      <alignment horizontal="right" vertical="center"/>
    </xf>
    <xf numFmtId="3" fontId="11" fillId="31" borderId="1" xfId="0" applyNumberFormat="1" applyFont="1" applyFill="1" applyBorder="1" applyAlignment="1">
      <alignment horizontal="right" vertical="center"/>
    </xf>
    <xf numFmtId="164" fontId="11" fillId="31" borderId="1" xfId="0" applyNumberFormat="1" applyFont="1" applyFill="1" applyBorder="1" applyAlignment="1">
      <alignment horizontal="right" vertical="center"/>
    </xf>
    <xf numFmtId="164" fontId="11" fillId="32" borderId="1" xfId="0" applyNumberFormat="1" applyFont="1" applyFill="1" applyBorder="1" applyAlignment="1">
      <alignment horizontal="right" vertical="center"/>
    </xf>
    <xf numFmtId="3" fontId="11" fillId="31" borderId="1" xfId="0" applyNumberFormat="1" applyFont="1" applyFill="1" applyBorder="1" applyAlignment="1">
      <alignment horizontal="right" vertical="center" wrapText="1"/>
    </xf>
    <xf numFmtId="3" fontId="11" fillId="32" borderId="1" xfId="0" applyNumberFormat="1" applyFont="1" applyFill="1" applyBorder="1" applyAlignment="1">
      <alignment horizontal="right" vertical="center" wrapText="1"/>
    </xf>
    <xf numFmtId="164" fontId="11" fillId="31" borderId="1" xfId="0" applyNumberFormat="1" applyFont="1" applyFill="1" applyBorder="1" applyAlignment="1">
      <alignment horizontal="right" vertical="center" wrapText="1"/>
    </xf>
    <xf numFmtId="164" fontId="11" fillId="32" borderId="1" xfId="0" applyNumberFormat="1" applyFont="1" applyFill="1" applyBorder="1" applyAlignment="1">
      <alignment horizontal="right" vertical="center" wrapText="1"/>
    </xf>
    <xf numFmtId="0" fontId="22" fillId="33" borderId="1" xfId="0" applyFont="1" applyFill="1" applyBorder="1" applyAlignment="1">
      <alignment horizontal="left" vertical="center" wrapText="1"/>
    </xf>
    <xf numFmtId="3" fontId="22" fillId="33" borderId="1" xfId="0" applyNumberFormat="1" applyFont="1" applyFill="1" applyBorder="1" applyAlignment="1">
      <alignment horizontal="right" vertical="center" wrapText="1"/>
    </xf>
    <xf numFmtId="164" fontId="22" fillId="33" borderId="1" xfId="0" applyNumberFormat="1" applyFont="1" applyFill="1" applyBorder="1" applyAlignment="1">
      <alignment horizontal="right" vertical="center" wrapText="1"/>
    </xf>
    <xf numFmtId="166" fontId="9" fillId="0" borderId="0" xfId="0" applyNumberFormat="1" applyFont="1"/>
    <xf numFmtId="3" fontId="11" fillId="0" borderId="1" xfId="0" applyNumberFormat="1" applyFont="1" applyFill="1" applyBorder="1" applyAlignment="1">
      <alignment horizontal="right" vertical="center"/>
    </xf>
    <xf numFmtId="164" fontId="11" fillId="5" borderId="1" xfId="0" applyNumberFormat="1" applyFont="1" applyFill="1" applyBorder="1" applyAlignment="1">
      <alignment horizontal="right" vertical="center" wrapText="1"/>
    </xf>
    <xf numFmtId="0" fontId="4" fillId="0" borderId="1" xfId="0" applyFont="1" applyFill="1" applyBorder="1" applyAlignment="1">
      <alignment horizontal="right"/>
    </xf>
    <xf numFmtId="0" fontId="4" fillId="0" borderId="1" xfId="0" applyFont="1" applyFill="1" applyBorder="1" applyAlignment="1">
      <alignment horizontal="right" wrapText="1"/>
    </xf>
    <xf numFmtId="0" fontId="4" fillId="0" borderId="1" xfId="0" applyFont="1" applyBorder="1" applyAlignment="1">
      <alignment horizontal="left" vertical="center"/>
    </xf>
    <xf numFmtId="3" fontId="4" fillId="5" borderId="1" xfId="0" applyNumberFormat="1" applyFont="1" applyFill="1" applyBorder="1" applyAlignment="1">
      <alignment vertical="center" wrapText="1"/>
    </xf>
    <xf numFmtId="3" fontId="4" fillId="0" borderId="1" xfId="0" applyNumberFormat="1" applyFont="1" applyBorder="1" applyAlignment="1">
      <alignment vertical="center" wrapText="1"/>
    </xf>
    <xf numFmtId="164" fontId="11" fillId="0" borderId="1" xfId="0" applyNumberFormat="1" applyFont="1" applyBorder="1" applyAlignment="1">
      <alignment vertical="center"/>
    </xf>
    <xf numFmtId="164" fontId="11" fillId="5" borderId="1" xfId="0" applyNumberFormat="1" applyFont="1" applyFill="1" applyBorder="1" applyAlignment="1">
      <alignment vertical="center"/>
    </xf>
    <xf numFmtId="3" fontId="4" fillId="0" borderId="1" xfId="0" applyNumberFormat="1" applyFont="1" applyBorder="1" applyAlignment="1">
      <alignment horizontal="right" vertical="center" wrapText="1"/>
    </xf>
    <xf numFmtId="164" fontId="11" fillId="0" borderId="1" xfId="0" applyNumberFormat="1" applyFont="1" applyBorder="1" applyAlignment="1">
      <alignment horizontal="right" vertical="center"/>
    </xf>
    <xf numFmtId="3" fontId="9" fillId="0" borderId="0" xfId="0" applyNumberFormat="1" applyFont="1"/>
    <xf numFmtId="0" fontId="22" fillId="4" borderId="1" xfId="0" applyFont="1" applyFill="1" applyBorder="1" applyAlignment="1">
      <alignment horizontal="left" vertical="center"/>
    </xf>
    <xf numFmtId="3" fontId="22" fillId="4" borderId="1" xfId="0" applyNumberFormat="1" applyFont="1" applyFill="1" applyBorder="1" applyAlignment="1">
      <alignment vertical="center" wrapText="1"/>
    </xf>
    <xf numFmtId="164" fontId="22" fillId="4" borderId="1" xfId="0" applyNumberFormat="1" applyFont="1" applyFill="1" applyBorder="1" applyAlignment="1">
      <alignment vertical="center"/>
    </xf>
    <xf numFmtId="0" fontId="18" fillId="0" borderId="0" xfId="0" applyFont="1" applyBorder="1" applyAlignment="1">
      <alignment horizontal="left" vertical="center"/>
    </xf>
    <xf numFmtId="0" fontId="4" fillId="3" borderId="1" xfId="0" applyFont="1" applyFill="1" applyBorder="1" applyAlignment="1">
      <alignment horizontal="left" vertical="center"/>
    </xf>
    <xf numFmtId="0" fontId="4" fillId="5" borderId="1" xfId="0" applyFont="1" applyFill="1" applyBorder="1" applyAlignment="1">
      <alignment vertic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vertical="center" wrapText="1"/>
    </xf>
    <xf numFmtId="0" fontId="22" fillId="4" borderId="1" xfId="0" applyFont="1" applyFill="1" applyBorder="1" applyAlignment="1">
      <alignment vertical="center" wrapText="1"/>
    </xf>
    <xf numFmtId="1" fontId="22" fillId="4" borderId="1" xfId="0" applyNumberFormat="1" applyFont="1" applyFill="1" applyBorder="1" applyAlignment="1">
      <alignment horizontal="right" vertical="center" wrapText="1"/>
    </xf>
    <xf numFmtId="0" fontId="22" fillId="4" borderId="1" xfId="0" applyFont="1" applyFill="1" applyBorder="1" applyAlignment="1">
      <alignment horizontal="right" vertical="center" wrapText="1"/>
    </xf>
    <xf numFmtId="164" fontId="22" fillId="4" borderId="1" xfId="0" applyNumberFormat="1" applyFont="1" applyFill="1" applyBorder="1" applyAlignment="1">
      <alignment vertical="center" wrapText="1"/>
    </xf>
    <xf numFmtId="0" fontId="14" fillId="0" borderId="0" xfId="0" applyFont="1" applyBorder="1" applyAlignment="1">
      <alignment horizontal="left" vertical="center"/>
    </xf>
    <xf numFmtId="0" fontId="14" fillId="0" borderId="0" xfId="0" applyFont="1" applyBorder="1" applyAlignment="1">
      <alignment horizontal="left"/>
    </xf>
    <xf numFmtId="0" fontId="50" fillId="0" borderId="0" xfId="0" applyFont="1" applyAlignment="1">
      <alignment horizontal="left"/>
    </xf>
    <xf numFmtId="2" fontId="50" fillId="0" borderId="0" xfId="0" applyNumberFormat="1" applyFont="1" applyAlignment="1">
      <alignment horizontal="left"/>
    </xf>
    <xf numFmtId="2" fontId="9" fillId="0" borderId="0" xfId="0" applyNumberFormat="1" applyFont="1" applyAlignment="1">
      <alignment horizontal="left"/>
    </xf>
    <xf numFmtId="0" fontId="45" fillId="0" borderId="0" xfId="0" applyFont="1" applyBorder="1" applyAlignment="1">
      <alignment horizontal="left"/>
    </xf>
    <xf numFmtId="0" fontId="9" fillId="0" borderId="0" xfId="0" applyFont="1" applyBorder="1" applyAlignment="1">
      <alignment horizontal="left"/>
    </xf>
    <xf numFmtId="2" fontId="4" fillId="0" borderId="1" xfId="0" applyNumberFormat="1" applyFont="1" applyBorder="1" applyAlignment="1">
      <alignment horizontal="right" wrapText="1"/>
    </xf>
    <xf numFmtId="0" fontId="4" fillId="5" borderId="1" xfId="0" applyFont="1" applyFill="1" applyBorder="1" applyAlignment="1">
      <alignment wrapText="1"/>
    </xf>
    <xf numFmtId="164" fontId="4" fillId="0" borderId="1" xfId="0" applyNumberFormat="1" applyFont="1" applyBorder="1" applyAlignment="1">
      <alignment wrapText="1"/>
    </xf>
    <xf numFmtId="0" fontId="14" fillId="0" borderId="0" xfId="0" applyFont="1" applyFill="1" applyAlignment="1">
      <alignment horizontal="left"/>
    </xf>
    <xf numFmtId="0" fontId="45" fillId="0" borderId="0" xfId="0" applyFont="1" applyFill="1" applyAlignment="1">
      <alignment horizontal="left"/>
    </xf>
    <xf numFmtId="0" fontId="4" fillId="7" borderId="5" xfId="0" applyFont="1" applyFill="1" applyBorder="1" applyAlignment="1">
      <alignment horizontal="right" vertical="center" wrapText="1"/>
    </xf>
    <xf numFmtId="0" fontId="4" fillId="7" borderId="5" xfId="0" quotePrefix="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3" fillId="7" borderId="5" xfId="0" applyFont="1" applyFill="1" applyBorder="1" applyAlignment="1">
      <alignment vertical="center" wrapText="1"/>
    </xf>
    <xf numFmtId="3" fontId="10" fillId="2" borderId="5" xfId="0" applyNumberFormat="1" applyFont="1" applyFill="1" applyBorder="1" applyAlignment="1">
      <alignment horizontal="right" wrapText="1"/>
    </xf>
    <xf numFmtId="3" fontId="3" fillId="7" borderId="5" xfId="0" applyNumberFormat="1" applyFont="1" applyFill="1" applyBorder="1" applyAlignment="1">
      <alignment horizontal="right"/>
    </xf>
    <xf numFmtId="165" fontId="3" fillId="7" borderId="5" xfId="0" applyNumberFormat="1" applyFont="1" applyFill="1" applyBorder="1" applyAlignment="1">
      <alignment horizontal="right" vertical="center"/>
    </xf>
    <xf numFmtId="0" fontId="3" fillId="2" borderId="5" xfId="0" applyFont="1" applyFill="1" applyBorder="1" applyAlignment="1">
      <alignment horizontal="right" vertical="center"/>
    </xf>
    <xf numFmtId="164" fontId="3" fillId="2" borderId="5" xfId="0" applyNumberFormat="1" applyFont="1" applyFill="1" applyBorder="1" applyAlignment="1">
      <alignment horizontal="right" vertical="center" wrapText="1"/>
    </xf>
    <xf numFmtId="3" fontId="3" fillId="7" borderId="5" xfId="0" applyNumberFormat="1" applyFont="1" applyFill="1" applyBorder="1" applyAlignment="1">
      <alignment horizontal="right" vertical="center"/>
    </xf>
    <xf numFmtId="164" fontId="3" fillId="7" borderId="5" xfId="0" applyNumberFormat="1" applyFont="1" applyFill="1" applyBorder="1" applyAlignment="1">
      <alignment horizontal="right" vertical="center" wrapText="1"/>
    </xf>
    <xf numFmtId="0" fontId="4" fillId="7" borderId="5" xfId="0" applyFont="1" applyFill="1" applyBorder="1" applyAlignment="1">
      <alignment horizontal="right" vertical="center"/>
    </xf>
    <xf numFmtId="0" fontId="3" fillId="0" borderId="5" xfId="0" applyFont="1" applyBorder="1" applyAlignment="1">
      <alignment vertical="center" wrapText="1"/>
    </xf>
    <xf numFmtId="3" fontId="10" fillId="0" borderId="5" xfId="0" applyNumberFormat="1" applyFont="1" applyBorder="1" applyAlignment="1">
      <alignment horizontal="right" wrapText="1"/>
    </xf>
    <xf numFmtId="0" fontId="3" fillId="2" borderId="5" xfId="0" applyFont="1" applyFill="1" applyBorder="1" applyAlignment="1">
      <alignment horizontal="right" vertical="center" wrapText="1"/>
    </xf>
    <xf numFmtId="3" fontId="3" fillId="0" borderId="5"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4" fontId="3" fillId="0" borderId="5" xfId="0" applyNumberFormat="1" applyFont="1" applyBorder="1" applyAlignment="1">
      <alignment horizontal="right" vertical="center" wrapText="1"/>
    </xf>
    <xf numFmtId="0" fontId="5" fillId="4" borderId="5" xfId="0" applyFont="1" applyFill="1" applyBorder="1" applyAlignment="1">
      <alignment vertical="center" wrapText="1"/>
    </xf>
    <xf numFmtId="0" fontId="5" fillId="4" borderId="5" xfId="0" applyFont="1" applyFill="1" applyBorder="1" applyAlignment="1">
      <alignment horizontal="right" wrapText="1"/>
    </xf>
    <xf numFmtId="164" fontId="5" fillId="4" borderId="5" xfId="0" applyNumberFormat="1" applyFont="1" applyFill="1" applyBorder="1" applyAlignment="1">
      <alignment horizontal="right" vertical="center" wrapText="1"/>
    </xf>
    <xf numFmtId="3" fontId="5" fillId="4" borderId="5" xfId="0" applyNumberFormat="1" applyFont="1" applyFill="1" applyBorder="1" applyAlignment="1">
      <alignment horizontal="right" wrapText="1"/>
    </xf>
    <xf numFmtId="0" fontId="5" fillId="4" borderId="5" xfId="0" applyFont="1" applyFill="1" applyBorder="1" applyAlignment="1">
      <alignment horizontal="right" vertical="center" wrapText="1"/>
    </xf>
    <xf numFmtId="3" fontId="5" fillId="4" borderId="5" xfId="0" applyNumberFormat="1" applyFont="1" applyFill="1" applyBorder="1" applyAlignment="1">
      <alignment horizontal="right" vertical="center" wrapText="1"/>
    </xf>
    <xf numFmtId="0" fontId="11" fillId="7" borderId="1" xfId="0" applyFont="1" applyFill="1" applyBorder="1" applyAlignment="1">
      <alignment vertical="center" wrapText="1"/>
    </xf>
    <xf numFmtId="0" fontId="10" fillId="7" borderId="1" xfId="0" applyFont="1" applyFill="1" applyBorder="1" applyAlignment="1">
      <alignment vertical="center" wrapText="1"/>
    </xf>
    <xf numFmtId="0" fontId="10" fillId="0" borderId="1" xfId="0" applyFont="1" applyBorder="1" applyAlignment="1">
      <alignment vertical="center" wrapText="1"/>
    </xf>
    <xf numFmtId="0" fontId="14" fillId="0" borderId="2" xfId="0" applyFont="1" applyBorder="1" applyAlignment="1">
      <alignment vertical="center"/>
    </xf>
    <xf numFmtId="164" fontId="11" fillId="3" borderId="1" xfId="0" applyNumberFormat="1" applyFont="1" applyFill="1" applyBorder="1" applyAlignment="1">
      <alignment horizontal="right" vertical="center" wrapText="1"/>
    </xf>
    <xf numFmtId="0" fontId="10" fillId="3" borderId="1" xfId="0" applyFont="1" applyFill="1" applyBorder="1" applyAlignment="1">
      <alignment horizontal="left" vertical="center" wrapText="1"/>
    </xf>
    <xf numFmtId="3" fontId="10" fillId="5" borderId="1" xfId="0" applyNumberFormat="1" applyFont="1" applyFill="1" applyBorder="1" applyAlignment="1">
      <alignment horizontal="right" vertical="center"/>
    </xf>
    <xf numFmtId="3" fontId="10" fillId="3" borderId="1" xfId="0" applyNumberFormat="1" applyFont="1" applyFill="1" applyBorder="1" applyAlignment="1">
      <alignment horizontal="right" vertical="center"/>
    </xf>
    <xf numFmtId="164" fontId="10" fillId="3" borderId="1" xfId="0" applyNumberFormat="1" applyFont="1" applyFill="1" applyBorder="1" applyAlignment="1">
      <alignment horizontal="right" vertical="center" wrapText="1"/>
    </xf>
    <xf numFmtId="164" fontId="10" fillId="5" borderId="1" xfId="0" applyNumberFormat="1" applyFont="1" applyFill="1" applyBorder="1" applyAlignment="1">
      <alignment horizontal="right" vertical="center"/>
    </xf>
    <xf numFmtId="3" fontId="22" fillId="4" borderId="1" xfId="0" applyNumberFormat="1" applyFont="1" applyFill="1" applyBorder="1" applyAlignment="1">
      <alignment horizontal="right" vertical="center"/>
    </xf>
    <xf numFmtId="0" fontId="15" fillId="0" borderId="0" xfId="0" applyFont="1" applyBorder="1" applyAlignment="1"/>
    <xf numFmtId="0" fontId="12" fillId="0" borderId="1" xfId="1" applyFont="1" applyBorder="1" applyAlignment="1">
      <alignment horizontal="right"/>
    </xf>
    <xf numFmtId="3" fontId="12" fillId="32" borderId="1" xfId="1" applyNumberFormat="1" applyFont="1" applyFill="1" applyBorder="1" applyAlignment="1">
      <alignment vertical="center"/>
    </xf>
    <xf numFmtId="164" fontId="12" fillId="34" borderId="1" xfId="1" applyNumberFormat="1" applyFont="1" applyFill="1" applyBorder="1" applyAlignment="1">
      <alignment vertical="center"/>
    </xf>
    <xf numFmtId="164" fontId="12" fillId="0" borderId="1" xfId="1" applyNumberFormat="1" applyFont="1" applyFill="1" applyBorder="1" applyAlignment="1">
      <alignment vertical="center"/>
    </xf>
    <xf numFmtId="3" fontId="12" fillId="32" borderId="1" xfId="1" applyNumberFormat="1" applyFont="1" applyFill="1" applyBorder="1" applyAlignment="1">
      <alignment horizontal="right" vertical="center"/>
    </xf>
    <xf numFmtId="3" fontId="12" fillId="34" borderId="1" xfId="1" applyNumberFormat="1" applyFont="1" applyFill="1" applyBorder="1" applyAlignment="1">
      <alignment horizontal="right" vertical="center"/>
    </xf>
    <xf numFmtId="165" fontId="12" fillId="31" borderId="1" xfId="1" applyNumberFormat="1" applyFont="1" applyFill="1" applyBorder="1" applyAlignment="1">
      <alignment horizontal="right" vertical="center"/>
    </xf>
    <xf numFmtId="3" fontId="22" fillId="33" borderId="1" xfId="1" applyNumberFormat="1" applyFont="1" applyFill="1" applyBorder="1" applyAlignment="1">
      <alignment vertical="center"/>
    </xf>
    <xf numFmtId="164" fontId="22" fillId="33" borderId="1" xfId="1" applyNumberFormat="1" applyFont="1" applyFill="1" applyBorder="1" applyAlignment="1">
      <alignment vertical="center"/>
    </xf>
    <xf numFmtId="0" fontId="11" fillId="3" borderId="1" xfId="0" applyFont="1" applyFill="1" applyBorder="1" applyAlignment="1">
      <alignment horizontal="right" wrapText="1"/>
    </xf>
    <xf numFmtId="3" fontId="4" fillId="2" borderId="1" xfId="0" applyNumberFormat="1" applyFont="1" applyFill="1" applyBorder="1" applyAlignment="1">
      <alignment wrapText="1"/>
    </xf>
    <xf numFmtId="0" fontId="11" fillId="7" borderId="1" xfId="0" applyFont="1" applyFill="1" applyBorder="1" applyAlignment="1">
      <alignment horizontal="right" wrapText="1"/>
    </xf>
    <xf numFmtId="165" fontId="4" fillId="0" borderId="1" xfId="0" applyNumberFormat="1" applyFont="1" applyBorder="1" applyAlignment="1">
      <alignment horizontal="right" wrapText="1"/>
    </xf>
    <xf numFmtId="165" fontId="4" fillId="3" borderId="1" xfId="0" applyNumberFormat="1" applyFont="1" applyFill="1" applyBorder="1" applyAlignment="1">
      <alignment horizontal="right" wrapText="1"/>
    </xf>
    <xf numFmtId="165" fontId="5" fillId="4" borderId="1" xfId="0" applyNumberFormat="1" applyFont="1" applyFill="1" applyBorder="1" applyAlignment="1">
      <alignment wrapText="1"/>
    </xf>
    <xf numFmtId="1" fontId="3" fillId="2"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0" fontId="1" fillId="3" borderId="0" xfId="0" applyFont="1" applyFill="1" applyBorder="1" applyAlignment="1"/>
    <xf numFmtId="0" fontId="3" fillId="3" borderId="2" xfId="0" applyFont="1" applyFill="1" applyBorder="1" applyAlignment="1">
      <alignment vertical="center" wrapText="1"/>
    </xf>
    <xf numFmtId="0" fontId="4" fillId="3" borderId="3" xfId="0" applyFont="1" applyFill="1" applyBorder="1" applyAlignment="1">
      <alignment wrapText="1"/>
    </xf>
    <xf numFmtId="0" fontId="10" fillId="3" borderId="1" xfId="0" applyFont="1" applyFill="1" applyBorder="1"/>
    <xf numFmtId="3" fontId="10" fillId="5" borderId="1" xfId="0" applyNumberFormat="1" applyFont="1" applyFill="1" applyBorder="1"/>
    <xf numFmtId="3" fontId="10" fillId="3" borderId="1" xfId="0" applyNumberFormat="1" applyFont="1" applyFill="1" applyBorder="1"/>
    <xf numFmtId="164" fontId="10" fillId="3" borderId="1" xfId="0" applyNumberFormat="1" applyFont="1" applyFill="1" applyBorder="1"/>
    <xf numFmtId="164" fontId="10" fillId="5" borderId="1" xfId="0" applyNumberFormat="1" applyFont="1" applyFill="1" applyBorder="1"/>
    <xf numFmtId="0" fontId="11" fillId="3" borderId="1" xfId="0" applyFont="1" applyFill="1" applyBorder="1"/>
    <xf numFmtId="164" fontId="11" fillId="3" borderId="1" xfId="0" applyNumberFormat="1" applyFont="1" applyFill="1" applyBorder="1"/>
    <xf numFmtId="164" fontId="11" fillId="5" borderId="1" xfId="0" applyNumberFormat="1" applyFont="1" applyFill="1" applyBorder="1"/>
    <xf numFmtId="0" fontId="22" fillId="4" borderId="1" xfId="0" applyFont="1" applyFill="1" applyBorder="1"/>
    <xf numFmtId="3" fontId="22" fillId="4" borderId="1" xfId="0" applyNumberFormat="1" applyFont="1" applyFill="1" applyBorder="1"/>
    <xf numFmtId="164" fontId="22" fillId="4" borderId="1" xfId="0" applyNumberFormat="1" applyFont="1" applyFill="1" applyBorder="1"/>
    <xf numFmtId="0" fontId="0" fillId="0" borderId="0" xfId="0" applyAlignment="1"/>
    <xf numFmtId="0" fontId="4" fillId="3" borderId="1" xfId="0" applyFont="1" applyFill="1" applyBorder="1" applyAlignment="1">
      <alignment horizontal="right" wrapText="1"/>
    </xf>
    <xf numFmtId="0" fontId="19" fillId="0" borderId="0" xfId="0" applyFont="1" applyBorder="1" applyAlignment="1"/>
    <xf numFmtId="0" fontId="18" fillId="0" borderId="0" xfId="0" applyFont="1" applyBorder="1" applyAlignment="1"/>
    <xf numFmtId="0" fontId="3" fillId="3" borderId="1" xfId="0" applyFont="1" applyFill="1" applyBorder="1" applyAlignment="1">
      <alignment horizontal="right" wrapText="1"/>
    </xf>
    <xf numFmtId="0" fontId="11" fillId="3" borderId="1" xfId="0" applyFont="1" applyFill="1" applyBorder="1" applyAlignment="1">
      <alignment horizontal="left" vertical="center"/>
    </xf>
    <xf numFmtId="0" fontId="3" fillId="0" borderId="1" xfId="0" applyFont="1" applyBorder="1" applyAlignment="1">
      <alignment wrapText="1"/>
    </xf>
    <xf numFmtId="0" fontId="3" fillId="3" borderId="3" xfId="0" applyFont="1" applyFill="1" applyBorder="1" applyAlignment="1">
      <alignment horizontal="right" wrapText="1"/>
    </xf>
    <xf numFmtId="0" fontId="3" fillId="0" borderId="3" xfId="0" applyFont="1" applyBorder="1" applyAlignment="1">
      <alignment wrapText="1"/>
    </xf>
    <xf numFmtId="3" fontId="4" fillId="3" borderId="1" xfId="0" applyNumberFormat="1" applyFont="1" applyFill="1" applyBorder="1" applyAlignment="1">
      <alignment horizontal="right" wrapText="1"/>
    </xf>
    <xf numFmtId="3" fontId="3" fillId="5" borderId="1" xfId="0" applyNumberFormat="1" applyFont="1" applyFill="1" applyBorder="1" applyAlignment="1">
      <alignment horizontal="right" wrapText="1"/>
    </xf>
    <xf numFmtId="3" fontId="3" fillId="0" borderId="1" xfId="0" applyNumberFormat="1" applyFont="1" applyBorder="1" applyAlignment="1">
      <alignment horizontal="right" wrapText="1"/>
    </xf>
    <xf numFmtId="3" fontId="4" fillId="2" borderId="3" xfId="0" applyNumberFormat="1" applyFont="1" applyFill="1" applyBorder="1" applyAlignment="1">
      <alignment horizontal="right" wrapText="1"/>
    </xf>
    <xf numFmtId="3" fontId="4" fillId="0" borderId="3" xfId="0" applyNumberFormat="1" applyFont="1" applyFill="1" applyBorder="1" applyAlignment="1">
      <alignment horizontal="right" wrapText="1"/>
    </xf>
    <xf numFmtId="3" fontId="4" fillId="5" borderId="3" xfId="0" applyNumberFormat="1" applyFont="1" applyFill="1" applyBorder="1" applyAlignment="1">
      <alignment horizontal="right" wrapText="1"/>
    </xf>
    <xf numFmtId="3" fontId="3" fillId="0" borderId="1" xfId="0" applyNumberFormat="1" applyFont="1" applyFill="1" applyBorder="1" applyAlignment="1">
      <alignment horizontal="right" wrapText="1"/>
    </xf>
    <xf numFmtId="3" fontId="4" fillId="0" borderId="1" xfId="0" applyNumberFormat="1" applyFont="1" applyBorder="1" applyAlignment="1">
      <alignment vertical="top" wrapText="1"/>
    </xf>
    <xf numFmtId="3" fontId="4" fillId="5" borderId="1" xfId="0" applyNumberFormat="1" applyFont="1" applyFill="1" applyBorder="1" applyAlignment="1">
      <alignment horizontal="right" vertical="top" wrapText="1"/>
    </xf>
    <xf numFmtId="3" fontId="4" fillId="0" borderId="1" xfId="0" applyNumberFormat="1" applyFont="1" applyBorder="1" applyAlignment="1">
      <alignment horizontal="right" vertical="top" wrapText="1"/>
    </xf>
    <xf numFmtId="0" fontId="1" fillId="0" borderId="0" xfId="0" applyFont="1" applyAlignment="1">
      <alignment horizontal="justify"/>
    </xf>
    <xf numFmtId="0" fontId="0" fillId="0" borderId="0" xfId="0" applyAlignment="1"/>
    <xf numFmtId="0" fontId="2" fillId="0" borderId="0" xfId="0" applyFont="1" applyBorder="1" applyAlignment="1">
      <alignment horizontal="justify"/>
    </xf>
    <xf numFmtId="0" fontId="0" fillId="0" borderId="0" xfId="0" applyBorder="1" applyAlignment="1"/>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2"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xf>
    <xf numFmtId="0" fontId="14" fillId="0" borderId="0" xfId="0" applyFont="1" applyBorder="1" applyAlignment="1">
      <alignment horizontal="left" vertical="center" wrapText="1"/>
    </xf>
    <xf numFmtId="0" fontId="18" fillId="0" borderId="0" xfId="0" applyFont="1" applyBorder="1" applyAlignment="1">
      <alignment horizontal="justify"/>
    </xf>
    <xf numFmtId="0" fontId="47" fillId="0" borderId="0" xfId="0" applyFont="1" applyBorder="1" applyAlignment="1"/>
    <xf numFmtId="0" fontId="2" fillId="3" borderId="0" xfId="0" applyFont="1" applyFill="1" applyBorder="1" applyAlignment="1">
      <alignment horizontal="justify"/>
    </xf>
    <xf numFmtId="0" fontId="0" fillId="3" borderId="0" xfId="0" applyFill="1" applyBorder="1" applyAlignment="1"/>
    <xf numFmtId="0" fontId="8" fillId="0" borderId="2" xfId="0" applyFont="1" applyBorder="1" applyAlignment="1">
      <alignment horizontal="center"/>
    </xf>
    <xf numFmtId="0" fontId="8" fillId="0" borderId="0" xfId="0" applyFont="1" applyBorder="1" applyAlignment="1">
      <alignment horizontal="center"/>
    </xf>
    <xf numFmtId="0" fontId="8" fillId="0" borderId="3" xfId="0" applyFont="1" applyBorder="1" applyAlignment="1">
      <alignment horizontal="center"/>
    </xf>
    <xf numFmtId="0" fontId="3" fillId="0" borderId="1" xfId="0" applyFont="1" applyFill="1" applyBorder="1" applyAlignment="1">
      <alignment horizontal="center" wrapText="1"/>
    </xf>
    <xf numFmtId="0" fontId="13" fillId="3" borderId="2" xfId="0" applyFont="1" applyFill="1" applyBorder="1" applyAlignment="1">
      <alignment horizontal="left" vertical="center" wrapText="1"/>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0" fillId="5" borderId="1" xfId="0" applyFont="1" applyFill="1" applyBorder="1" applyAlignment="1">
      <alignment horizontal="center"/>
    </xf>
    <xf numFmtId="0" fontId="10" fillId="0" borderId="1" xfId="0" applyFont="1" applyBorder="1" applyAlignment="1">
      <alignment horizontal="center"/>
    </xf>
    <xf numFmtId="0" fontId="11" fillId="0" borderId="1" xfId="0" applyFont="1" applyBorder="1" applyAlignment="1">
      <alignment horizontal="center"/>
    </xf>
    <xf numFmtId="0" fontId="11" fillId="5" borderId="1" xfId="0" applyFont="1" applyFill="1" applyBorder="1" applyAlignment="1">
      <alignment horizontal="center"/>
    </xf>
    <xf numFmtId="0" fontId="14" fillId="0" borderId="0" xfId="0" applyFont="1" applyAlignment="1">
      <alignment horizontal="justify" vertical="center"/>
    </xf>
    <xf numFmtId="0" fontId="17" fillId="0" borderId="0" xfId="0" applyFont="1" applyAlignment="1">
      <alignment vertical="center"/>
    </xf>
    <xf numFmtId="0" fontId="4" fillId="3" borderId="1" xfId="0" applyFont="1" applyFill="1" applyBorder="1" applyAlignment="1">
      <alignment horizontal="righ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13" fillId="5" borderId="1" xfId="0" applyFont="1" applyFill="1" applyBorder="1" applyAlignment="1">
      <alignment horizontal="center" vertical="center"/>
    </xf>
    <xf numFmtId="0" fontId="13" fillId="0" borderId="1" xfId="0" applyFont="1" applyFill="1" applyBorder="1" applyAlignment="1">
      <alignment horizontal="center"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19" fillId="0" borderId="0" xfId="0" applyFont="1" applyBorder="1" applyAlignment="1"/>
    <xf numFmtId="0" fontId="3" fillId="31" borderId="2" xfId="0" applyFont="1" applyFill="1" applyBorder="1" applyAlignment="1">
      <alignment horizontal="left" vertical="center" wrapText="1"/>
    </xf>
    <xf numFmtId="0" fontId="10" fillId="31" borderId="3" xfId="0" applyFont="1" applyFill="1" applyBorder="1" applyAlignment="1">
      <alignment horizontal="left" vertical="center" wrapText="1"/>
    </xf>
    <xf numFmtId="0" fontId="49" fillId="5" borderId="1" xfId="0" applyFont="1" applyFill="1" applyBorder="1" applyAlignment="1">
      <alignment horizontal="center"/>
    </xf>
    <xf numFmtId="0" fontId="3" fillId="31" borderId="1" xfId="0" applyFont="1" applyFill="1" applyBorder="1" applyAlignment="1">
      <alignment horizont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5" borderId="1" xfId="0" applyFont="1" applyFill="1" applyBorder="1" applyAlignment="1">
      <alignment horizontal="center"/>
    </xf>
    <xf numFmtId="0" fontId="3" fillId="3" borderId="1" xfId="0" applyFont="1" applyFill="1" applyBorder="1" applyAlignment="1">
      <alignment horizontal="center"/>
    </xf>
    <xf numFmtId="0" fontId="14" fillId="0" borderId="0" xfId="0" applyFont="1" applyBorder="1" applyAlignment="1">
      <alignment horizontal="justify" vertical="center"/>
    </xf>
    <xf numFmtId="0" fontId="17" fillId="0" borderId="0" xfId="0" applyFont="1" applyBorder="1" applyAlignment="1">
      <alignment vertical="center"/>
    </xf>
    <xf numFmtId="0" fontId="14" fillId="0" borderId="0" xfId="0" applyFont="1" applyBorder="1" applyAlignment="1">
      <alignment horizontal="left" wrapText="1"/>
    </xf>
    <xf numFmtId="0" fontId="3" fillId="3" borderId="0" xfId="0" applyFont="1" applyFill="1" applyBorder="1" applyAlignment="1">
      <alignment horizontal="left" vertical="center"/>
    </xf>
    <xf numFmtId="0" fontId="3" fillId="3"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0" borderId="1" xfId="0" applyFont="1" applyBorder="1" applyAlignment="1">
      <alignment horizontal="left" vertical="center"/>
    </xf>
    <xf numFmtId="0" fontId="3" fillId="0" borderId="1" xfId="0" applyFont="1" applyBorder="1" applyAlignment="1">
      <alignment horizontal="center" vertical="top" wrapText="1"/>
    </xf>
    <xf numFmtId="0" fontId="3" fillId="7" borderId="4"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8" fillId="0" borderId="5" xfId="0" applyFont="1" applyBorder="1" applyAlignment="1">
      <alignment horizontal="left"/>
    </xf>
    <xf numFmtId="0" fontId="18" fillId="0" borderId="0" xfId="0" applyFont="1" applyBorder="1" applyAlignment="1">
      <alignment horizontal="left"/>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4" fillId="0" borderId="0" xfId="0" applyFont="1" applyAlignment="1">
      <alignment horizontal="justify"/>
    </xf>
    <xf numFmtId="0" fontId="17" fillId="0" borderId="0" xfId="0" applyFont="1" applyAlignment="1"/>
    <xf numFmtId="0" fontId="3" fillId="5" borderId="1" xfId="0" applyFont="1" applyFill="1" applyBorder="1" applyAlignment="1">
      <alignment horizontal="center" vertical="center"/>
    </xf>
    <xf numFmtId="0" fontId="4" fillId="0" borderId="1" xfId="0" applyFont="1" applyFill="1" applyBorder="1" applyAlignment="1">
      <alignment horizontal="right" wrapText="1"/>
    </xf>
    <xf numFmtId="0" fontId="18" fillId="0" borderId="0" xfId="0" applyFont="1" applyBorder="1" applyAlignment="1">
      <alignment horizontal="justify" wrapText="1"/>
    </xf>
    <xf numFmtId="0" fontId="18" fillId="0" borderId="0" xfId="0" applyFont="1" applyBorder="1" applyAlignment="1">
      <alignment wrapText="1"/>
    </xf>
    <xf numFmtId="0" fontId="3" fillId="3"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31" borderId="1" xfId="0" applyFont="1" applyFill="1" applyBorder="1" applyAlignment="1">
      <alignment horizontal="left" vertical="center"/>
    </xf>
    <xf numFmtId="0" fontId="3" fillId="32" borderId="1" xfId="0" applyFont="1" applyFill="1" applyBorder="1" applyAlignment="1">
      <alignment horizontal="center"/>
    </xf>
    <xf numFmtId="0" fontId="11" fillId="3" borderId="1" xfId="0" applyFont="1" applyFill="1" applyBorder="1" applyAlignment="1">
      <alignment horizontal="center" wrapText="1"/>
    </xf>
    <xf numFmtId="0" fontId="3" fillId="3" borderId="0" xfId="0" applyFont="1" applyFill="1" applyBorder="1" applyAlignment="1">
      <alignment horizontal="left" vertical="center" wrapText="1"/>
    </xf>
    <xf numFmtId="0" fontId="14" fillId="0" borderId="0" xfId="0" applyFont="1" applyBorder="1" applyAlignment="1">
      <alignment horizontal="justify"/>
    </xf>
    <xf numFmtId="0" fontId="3" fillId="31" borderId="3" xfId="0" applyFont="1" applyFill="1" applyBorder="1" applyAlignment="1">
      <alignment horizontal="left" vertical="center" wrapText="1"/>
    </xf>
    <xf numFmtId="0" fontId="18" fillId="0" borderId="0" xfId="0" applyFont="1" applyBorder="1" applyAlignment="1"/>
    <xf numFmtId="0" fontId="3" fillId="5" borderId="1" xfId="0" applyFont="1" applyFill="1" applyBorder="1" applyAlignment="1">
      <alignment horizontal="center" wrapText="1"/>
    </xf>
    <xf numFmtId="0" fontId="3" fillId="3" borderId="1" xfId="0" applyFont="1" applyFill="1" applyBorder="1" applyAlignment="1">
      <alignment horizontal="center" wrapText="1"/>
    </xf>
    <xf numFmtId="0" fontId="18" fillId="3" borderId="0" xfId="0" applyFont="1" applyFill="1" applyBorder="1" applyAlignment="1">
      <alignment horizontal="justify"/>
    </xf>
    <xf numFmtId="0" fontId="18" fillId="3" borderId="0" xfId="0" applyFont="1" applyFill="1" applyBorder="1" applyAlignment="1"/>
    <xf numFmtId="0" fontId="13" fillId="0" borderId="4" xfId="1" applyFont="1" applyBorder="1" applyAlignment="1"/>
    <xf numFmtId="0" fontId="13" fillId="0" borderId="5" xfId="1" applyFont="1" applyBorder="1" applyAlignment="1"/>
    <xf numFmtId="0" fontId="3" fillId="2" borderId="15" xfId="0" applyFont="1" applyFill="1" applyBorder="1" applyAlignment="1">
      <alignment horizontal="center" wrapText="1"/>
    </xf>
    <xf numFmtId="0" fontId="18" fillId="0" borderId="3" xfId="0" applyFont="1" applyBorder="1" applyAlignment="1">
      <alignment horizontal="justify"/>
    </xf>
    <xf numFmtId="0" fontId="3" fillId="3" borderId="2" xfId="0" applyFont="1" applyFill="1" applyBorder="1" applyAlignment="1">
      <alignment horizontal="center" wrapText="1"/>
    </xf>
    <xf numFmtId="0" fontId="0" fillId="3" borderId="2" xfId="0" applyFill="1" applyBorder="1" applyAlignment="1"/>
    <xf numFmtId="0" fontId="3" fillId="2" borderId="3" xfId="0" applyFont="1" applyFill="1" applyBorder="1" applyAlignment="1">
      <alignment horizontal="center" wrapText="1"/>
    </xf>
    <xf numFmtId="0" fontId="0" fillId="0" borderId="3" xfId="0" applyBorder="1" applyAlignment="1"/>
    <xf numFmtId="0" fontId="3" fillId="3" borderId="3" xfId="0" applyFont="1" applyFill="1" applyBorder="1" applyAlignment="1">
      <alignment horizontal="center"/>
    </xf>
    <xf numFmtId="0" fontId="0" fillId="0" borderId="3" xfId="0" applyBorder="1" applyAlignment="1">
      <alignment horizontal="center" wrapText="1"/>
    </xf>
    <xf numFmtId="0" fontId="4" fillId="3" borderId="2" xfId="0" applyFont="1" applyFill="1" applyBorder="1" applyAlignment="1">
      <alignment horizontal="right" wrapText="1"/>
    </xf>
    <xf numFmtId="0" fontId="0" fillId="0" borderId="3" xfId="0" applyBorder="1" applyAlignment="1">
      <alignment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3" borderId="1" xfId="0" applyFont="1" applyFill="1" applyBorder="1" applyAlignment="1">
      <alignment horizontal="right" wrapText="1"/>
    </xf>
    <xf numFmtId="0" fontId="3" fillId="3" borderId="1" xfId="0" applyFont="1" applyFill="1" applyBorder="1" applyAlignment="1">
      <alignment horizontal="left" wrapText="1"/>
    </xf>
    <xf numFmtId="0" fontId="0" fillId="35" borderId="0" xfId="0" applyFill="1"/>
    <xf numFmtId="3" fontId="0" fillId="35" borderId="0" xfId="0" applyNumberFormat="1" applyFill="1"/>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P19"/>
  <sheetViews>
    <sheetView workbookViewId="0">
      <selection activeCell="D23" sqref="D23"/>
    </sheetView>
  </sheetViews>
  <sheetFormatPr defaultRowHeight="15" x14ac:dyDescent="0.25"/>
  <cols>
    <col min="1" max="1" width="9.140625" style="39"/>
    <col min="2" max="2" width="10.140625" style="39" customWidth="1"/>
    <col min="3" max="16384" width="9.140625" style="39"/>
  </cols>
  <sheetData>
    <row r="3" spans="2:16" x14ac:dyDescent="0.25">
      <c r="B3" s="321" t="s">
        <v>186</v>
      </c>
      <c r="C3" s="322"/>
      <c r="D3" s="322"/>
      <c r="E3" s="322"/>
      <c r="F3" s="322"/>
      <c r="G3" s="322"/>
      <c r="H3" s="322"/>
      <c r="I3" s="322"/>
      <c r="J3" s="322"/>
      <c r="K3" s="322"/>
    </row>
    <row r="4" spans="2:16" x14ac:dyDescent="0.25">
      <c r="B4" s="323" t="s">
        <v>0</v>
      </c>
      <c r="C4" s="324"/>
      <c r="D4" s="324"/>
      <c r="E4" s="324"/>
      <c r="F4" s="324"/>
      <c r="G4" s="324"/>
      <c r="H4" s="324"/>
      <c r="I4" s="324"/>
      <c r="J4" s="324"/>
      <c r="K4" s="324"/>
    </row>
    <row r="5" spans="2:16" x14ac:dyDescent="0.25">
      <c r="B5" s="325" t="s">
        <v>1</v>
      </c>
      <c r="C5" s="328">
        <v>2017</v>
      </c>
      <c r="D5" s="328"/>
      <c r="E5" s="328"/>
      <c r="F5" s="329">
        <v>2016</v>
      </c>
      <c r="G5" s="329"/>
      <c r="H5" s="329"/>
      <c r="I5" s="328" t="s">
        <v>2</v>
      </c>
      <c r="J5" s="328"/>
      <c r="K5" s="328"/>
    </row>
    <row r="6" spans="2:16" x14ac:dyDescent="0.25">
      <c r="B6" s="326"/>
      <c r="C6" s="328"/>
      <c r="D6" s="328"/>
      <c r="E6" s="328"/>
      <c r="F6" s="329"/>
      <c r="G6" s="329"/>
      <c r="H6" s="329"/>
      <c r="I6" s="330"/>
      <c r="J6" s="330"/>
      <c r="K6" s="330"/>
    </row>
    <row r="7" spans="2:16" x14ac:dyDescent="0.25">
      <c r="B7" s="327"/>
      <c r="C7" s="104" t="s">
        <v>3</v>
      </c>
      <c r="D7" s="104" t="s">
        <v>4</v>
      </c>
      <c r="E7" s="104" t="s">
        <v>5</v>
      </c>
      <c r="F7" s="104" t="s">
        <v>3</v>
      </c>
      <c r="G7" s="104" t="s">
        <v>4</v>
      </c>
      <c r="H7" s="104" t="s">
        <v>5</v>
      </c>
      <c r="I7" s="104" t="s">
        <v>3</v>
      </c>
      <c r="J7" s="104" t="s">
        <v>4</v>
      </c>
      <c r="K7" s="104" t="s">
        <v>5</v>
      </c>
    </row>
    <row r="8" spans="2:16" x14ac:dyDescent="0.25">
      <c r="B8" s="105" t="s">
        <v>187</v>
      </c>
      <c r="C8" s="106">
        <v>595</v>
      </c>
      <c r="D8" s="107">
        <v>30</v>
      </c>
      <c r="E8" s="106">
        <v>900</v>
      </c>
      <c r="F8" s="77">
        <v>615</v>
      </c>
      <c r="G8" s="108">
        <v>18</v>
      </c>
      <c r="H8" s="77">
        <v>944</v>
      </c>
      <c r="I8" s="109">
        <v>-3.25</v>
      </c>
      <c r="J8" s="110">
        <v>66.67</v>
      </c>
      <c r="K8" s="109">
        <v>-4.66</v>
      </c>
    </row>
    <row r="9" spans="2:16" x14ac:dyDescent="0.25">
      <c r="B9" s="105" t="s">
        <v>188</v>
      </c>
      <c r="C9" s="106">
        <v>325</v>
      </c>
      <c r="D9" s="107">
        <v>14</v>
      </c>
      <c r="E9" s="106">
        <v>517</v>
      </c>
      <c r="F9" s="77">
        <v>373</v>
      </c>
      <c r="G9" s="108">
        <v>15</v>
      </c>
      <c r="H9" s="77">
        <v>604</v>
      </c>
      <c r="I9" s="109">
        <v>-12.87</v>
      </c>
      <c r="J9" s="110">
        <v>-6.67</v>
      </c>
      <c r="K9" s="109">
        <v>-14.4</v>
      </c>
    </row>
    <row r="10" spans="2:16" x14ac:dyDescent="0.25">
      <c r="B10" s="105" t="s">
        <v>189</v>
      </c>
      <c r="C10" s="106">
        <v>16208</v>
      </c>
      <c r="D10" s="107">
        <v>219</v>
      </c>
      <c r="E10" s="106">
        <v>21673</v>
      </c>
      <c r="F10" s="77">
        <v>16608</v>
      </c>
      <c r="G10" s="108">
        <v>234</v>
      </c>
      <c r="H10" s="77">
        <v>22406</v>
      </c>
      <c r="I10" s="109">
        <v>-2.41</v>
      </c>
      <c r="J10" s="110">
        <v>-6.41</v>
      </c>
      <c r="K10" s="109">
        <v>-3.27</v>
      </c>
    </row>
    <row r="11" spans="2:16" x14ac:dyDescent="0.25">
      <c r="B11" s="6" t="s">
        <v>190</v>
      </c>
      <c r="C11" s="44">
        <v>1575</v>
      </c>
      <c r="D11" s="111">
        <v>56</v>
      </c>
      <c r="E11" s="44">
        <v>2485</v>
      </c>
      <c r="F11" s="45">
        <v>1480</v>
      </c>
      <c r="G11" s="1">
        <v>48</v>
      </c>
      <c r="H11" s="45">
        <v>2301</v>
      </c>
      <c r="I11" s="11">
        <v>6.42</v>
      </c>
      <c r="J11" s="51">
        <v>16.670000000000002</v>
      </c>
      <c r="K11" s="11">
        <v>8</v>
      </c>
    </row>
    <row r="12" spans="2:16" x14ac:dyDescent="0.25">
      <c r="B12" s="6" t="s">
        <v>191</v>
      </c>
      <c r="C12" s="1">
        <v>887</v>
      </c>
      <c r="D12" s="111">
        <v>37</v>
      </c>
      <c r="E12" s="1">
        <v>1491</v>
      </c>
      <c r="F12" s="111">
        <v>863</v>
      </c>
      <c r="G12" s="1">
        <v>32</v>
      </c>
      <c r="H12" s="111">
        <v>1509</v>
      </c>
      <c r="I12" s="11">
        <v>2.78</v>
      </c>
      <c r="J12" s="51">
        <v>15.63</v>
      </c>
      <c r="K12" s="11">
        <v>-1.19</v>
      </c>
    </row>
    <row r="13" spans="2:16" x14ac:dyDescent="0.25">
      <c r="B13" s="46" t="s">
        <v>192</v>
      </c>
      <c r="C13" s="47">
        <v>19590</v>
      </c>
      <c r="D13" s="5">
        <v>356</v>
      </c>
      <c r="E13" s="47">
        <v>27066</v>
      </c>
      <c r="F13" s="47">
        <v>19939</v>
      </c>
      <c r="G13" s="5">
        <v>347</v>
      </c>
      <c r="H13" s="47">
        <v>27764</v>
      </c>
      <c r="I13" s="48">
        <v>-1.75</v>
      </c>
      <c r="J13" s="48">
        <v>2.59</v>
      </c>
      <c r="K13" s="48">
        <v>-2.5099999999999998</v>
      </c>
      <c r="M13" s="84"/>
      <c r="N13" s="84"/>
      <c r="P13" s="84"/>
    </row>
    <row r="14" spans="2:16" ht="15" customHeight="1" x14ac:dyDescent="0.25">
      <c r="B14" s="46" t="s">
        <v>7</v>
      </c>
      <c r="C14" s="47">
        <v>174933</v>
      </c>
      <c r="D14" s="47">
        <v>3378</v>
      </c>
      <c r="E14" s="47">
        <v>246750</v>
      </c>
      <c r="F14" s="47">
        <v>175791</v>
      </c>
      <c r="G14" s="47">
        <v>3283</v>
      </c>
      <c r="H14" s="47">
        <v>249175</v>
      </c>
      <c r="I14" s="48">
        <f t="shared" ref="I14:K14" si="0">C14/F14*100-100</f>
        <v>-0.48807959451848149</v>
      </c>
      <c r="J14" s="48">
        <f t="shared" si="0"/>
        <v>2.8936947913493754</v>
      </c>
      <c r="K14" s="48">
        <f t="shared" si="0"/>
        <v>-0.97321159827430392</v>
      </c>
    </row>
    <row r="15" spans="2:16" ht="15" customHeight="1" x14ac:dyDescent="0.25"/>
    <row r="19" ht="15" customHeight="1" x14ac:dyDescent="0.25"/>
  </sheetData>
  <mergeCells count="6">
    <mergeCell ref="B3:K3"/>
    <mergeCell ref="B4:K4"/>
    <mergeCell ref="B5:B7"/>
    <mergeCell ref="C5:E6"/>
    <mergeCell ref="F5:H6"/>
    <mergeCell ref="I5: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01"/>
  <sheetViews>
    <sheetView workbookViewId="0">
      <selection activeCell="B3" sqref="B3:I3"/>
    </sheetView>
  </sheetViews>
  <sheetFormatPr defaultRowHeight="15" x14ac:dyDescent="0.25"/>
  <cols>
    <col min="1" max="1" width="9.140625" style="39"/>
    <col min="2" max="2" width="10.140625" style="39" customWidth="1"/>
    <col min="3" max="16384" width="9.140625" style="39"/>
  </cols>
  <sheetData>
    <row r="2" spans="2:9" x14ac:dyDescent="0.25">
      <c r="B2" s="331"/>
      <c r="C2" s="331"/>
      <c r="D2" s="331"/>
      <c r="E2" s="331"/>
      <c r="F2" s="331"/>
    </row>
    <row r="3" spans="2:9" ht="22.5" customHeight="1" x14ac:dyDescent="0.25">
      <c r="B3" s="321" t="s">
        <v>308</v>
      </c>
      <c r="C3" s="322"/>
      <c r="D3" s="322"/>
      <c r="E3" s="322"/>
      <c r="F3" s="322"/>
      <c r="G3" s="322"/>
      <c r="H3" s="322"/>
      <c r="I3" s="322"/>
    </row>
    <row r="4" spans="2:9" x14ac:dyDescent="0.25">
      <c r="B4" s="323" t="s">
        <v>9</v>
      </c>
      <c r="C4" s="324"/>
      <c r="D4" s="324"/>
      <c r="E4" s="324"/>
      <c r="F4" s="324"/>
    </row>
    <row r="5" spans="2:9" x14ac:dyDescent="0.25">
      <c r="B5" s="325" t="s">
        <v>1</v>
      </c>
      <c r="C5" s="328">
        <v>2017</v>
      </c>
      <c r="D5" s="328">
        <v>2017</v>
      </c>
      <c r="E5" s="329">
        <v>2016</v>
      </c>
      <c r="F5" s="329">
        <v>2016</v>
      </c>
    </row>
    <row r="6" spans="2:9" x14ac:dyDescent="0.25">
      <c r="B6" s="326"/>
      <c r="C6" s="328" t="s">
        <v>10</v>
      </c>
      <c r="D6" s="328" t="s">
        <v>11</v>
      </c>
      <c r="E6" s="329" t="s">
        <v>10</v>
      </c>
      <c r="F6" s="329" t="s">
        <v>11</v>
      </c>
    </row>
    <row r="7" spans="2:9" ht="27" x14ac:dyDescent="0.25">
      <c r="B7" s="327"/>
      <c r="C7" s="102" t="s">
        <v>12</v>
      </c>
      <c r="D7" s="102" t="s">
        <v>13</v>
      </c>
      <c r="E7" s="102" t="s">
        <v>12</v>
      </c>
      <c r="F7" s="102" t="s">
        <v>13</v>
      </c>
    </row>
    <row r="8" spans="2:9" x14ac:dyDescent="0.25">
      <c r="B8" s="112" t="s">
        <v>187</v>
      </c>
      <c r="C8" s="54">
        <v>5.04</v>
      </c>
      <c r="D8" s="113">
        <v>3.23</v>
      </c>
      <c r="E8" s="57">
        <v>2.93</v>
      </c>
      <c r="F8" s="58">
        <v>1.87</v>
      </c>
    </row>
    <row r="9" spans="2:9" x14ac:dyDescent="0.25">
      <c r="B9" s="112" t="s">
        <v>188</v>
      </c>
      <c r="C9" s="54">
        <v>4.3099999999999996</v>
      </c>
      <c r="D9" s="113">
        <v>2.64</v>
      </c>
      <c r="E9" s="57">
        <v>4.0199999999999996</v>
      </c>
      <c r="F9" s="58">
        <v>2.42</v>
      </c>
    </row>
    <row r="10" spans="2:9" x14ac:dyDescent="0.25">
      <c r="B10" s="112" t="s">
        <v>189</v>
      </c>
      <c r="C10" s="54">
        <v>1.35</v>
      </c>
      <c r="D10" s="113">
        <v>1</v>
      </c>
      <c r="E10" s="57">
        <v>1.41</v>
      </c>
      <c r="F10" s="58">
        <v>1.03</v>
      </c>
    </row>
    <row r="11" spans="2:9" x14ac:dyDescent="0.25">
      <c r="B11" s="114" t="s">
        <v>190</v>
      </c>
      <c r="C11" s="54">
        <v>3.56</v>
      </c>
      <c r="D11" s="113">
        <v>2.2000000000000002</v>
      </c>
      <c r="E11" s="57">
        <v>3.24</v>
      </c>
      <c r="F11" s="58">
        <v>2.04</v>
      </c>
    </row>
    <row r="12" spans="2:9" x14ac:dyDescent="0.25">
      <c r="B12" s="114" t="s">
        <v>191</v>
      </c>
      <c r="C12" s="54">
        <v>4.17</v>
      </c>
      <c r="D12" s="113">
        <v>2.42</v>
      </c>
      <c r="E12" s="57">
        <v>3.71</v>
      </c>
      <c r="F12" s="58">
        <v>2.08</v>
      </c>
    </row>
    <row r="13" spans="2:9" x14ac:dyDescent="0.25">
      <c r="B13" s="115" t="s">
        <v>192</v>
      </c>
      <c r="C13" s="53">
        <v>1.82</v>
      </c>
      <c r="D13" s="53">
        <v>1.3</v>
      </c>
      <c r="E13" s="53">
        <v>1.74</v>
      </c>
      <c r="F13" s="53">
        <v>1.23</v>
      </c>
    </row>
    <row r="14" spans="2:9" x14ac:dyDescent="0.25">
      <c r="B14" s="115" t="s">
        <v>7</v>
      </c>
      <c r="C14" s="53">
        <v>1.9310250210080431</v>
      </c>
      <c r="D14" s="53">
        <v>1.3505085396277106</v>
      </c>
      <c r="E14" s="53">
        <v>1.8675586349699358</v>
      </c>
      <c r="F14" s="53">
        <v>1.3004143263433918</v>
      </c>
    </row>
    <row r="15" spans="2:9" x14ac:dyDescent="0.25">
      <c r="B15" s="116" t="s">
        <v>254</v>
      </c>
      <c r="C15" s="117"/>
      <c r="D15" s="117"/>
      <c r="E15" s="117"/>
      <c r="F15" s="117"/>
      <c r="G15" s="117"/>
      <c r="H15" s="117"/>
      <c r="I15" s="117"/>
    </row>
    <row r="16" spans="2:9" ht="15" customHeight="1" x14ac:dyDescent="0.25">
      <c r="B16" s="116" t="s">
        <v>307</v>
      </c>
      <c r="C16" s="117"/>
      <c r="D16" s="117"/>
      <c r="E16" s="117"/>
      <c r="F16" s="117"/>
      <c r="G16" s="117"/>
      <c r="H16" s="117"/>
      <c r="I16" s="117"/>
    </row>
    <row r="17" ht="15" customHeight="1" x14ac:dyDescent="0.25"/>
    <row r="20" ht="15" customHeight="1" x14ac:dyDescent="0.25"/>
    <row r="21" ht="15.75" customHeight="1" x14ac:dyDescent="0.25"/>
    <row r="36" ht="15" customHeight="1" x14ac:dyDescent="0.25"/>
    <row r="37" ht="15" customHeight="1" x14ac:dyDescent="0.25"/>
    <row r="41" ht="15" customHeight="1" x14ac:dyDescent="0.25"/>
    <row r="57" ht="15" customHeight="1" x14ac:dyDescent="0.25"/>
    <row r="58" ht="15.75" customHeight="1" x14ac:dyDescent="0.25"/>
    <row r="59" ht="15" customHeight="1" x14ac:dyDescent="0.25"/>
    <row r="70" ht="15" customHeight="1" x14ac:dyDescent="0.25"/>
    <row r="71" ht="15.75" customHeight="1" x14ac:dyDescent="0.25"/>
    <row r="81" ht="15" customHeight="1" x14ac:dyDescent="0.25"/>
    <row r="82" ht="15" customHeight="1" x14ac:dyDescent="0.25"/>
    <row r="85" ht="15" customHeight="1" x14ac:dyDescent="0.25"/>
    <row r="86" ht="15.75" customHeight="1" x14ac:dyDescent="0.25"/>
    <row r="96" ht="15" customHeight="1" x14ac:dyDescent="0.25"/>
    <row r="97" ht="15" customHeight="1" x14ac:dyDescent="0.25"/>
    <row r="101" ht="15" customHeight="1" x14ac:dyDescent="0.25"/>
  </sheetData>
  <mergeCells count="6">
    <mergeCell ref="B2:F2"/>
    <mergeCell ref="B5:B7"/>
    <mergeCell ref="C5:D6"/>
    <mergeCell ref="E5:F6"/>
    <mergeCell ref="B3:I3"/>
    <mergeCell ref="B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3:I117"/>
  <sheetViews>
    <sheetView workbookViewId="0">
      <selection activeCell="E23" sqref="E23"/>
    </sheetView>
  </sheetViews>
  <sheetFormatPr defaultRowHeight="15" x14ac:dyDescent="0.25"/>
  <cols>
    <col min="1" max="1" width="9.140625" style="39"/>
    <col min="2" max="2" width="10.140625" style="39" customWidth="1"/>
    <col min="3" max="16384" width="9.140625" style="39"/>
  </cols>
  <sheetData>
    <row r="3" spans="2:9" x14ac:dyDescent="0.25">
      <c r="B3" s="321" t="s">
        <v>309</v>
      </c>
      <c r="C3" s="322"/>
      <c r="D3" s="322"/>
      <c r="E3" s="322"/>
      <c r="F3" s="322"/>
      <c r="G3" s="322"/>
      <c r="H3" s="322"/>
      <c r="I3" s="322"/>
    </row>
    <row r="4" spans="2:9" x14ac:dyDescent="0.25">
      <c r="B4" s="332" t="s">
        <v>253</v>
      </c>
      <c r="C4" s="333"/>
      <c r="D4" s="333"/>
      <c r="E4" s="333"/>
      <c r="F4" s="333"/>
    </row>
    <row r="5" spans="2:9" x14ac:dyDescent="0.25">
      <c r="B5" s="325" t="s">
        <v>1</v>
      </c>
      <c r="C5" s="328">
        <v>2017</v>
      </c>
      <c r="D5" s="328"/>
      <c r="E5" s="329">
        <v>2010</v>
      </c>
      <c r="F5" s="329"/>
    </row>
    <row r="6" spans="2:9" x14ac:dyDescent="0.25">
      <c r="B6" s="326"/>
      <c r="C6" s="328"/>
      <c r="D6" s="328"/>
      <c r="E6" s="329"/>
      <c r="F6" s="329"/>
    </row>
    <row r="7" spans="2:9" ht="27" x14ac:dyDescent="0.25">
      <c r="B7" s="327"/>
      <c r="C7" s="102" t="s">
        <v>151</v>
      </c>
      <c r="D7" s="102" t="s">
        <v>13</v>
      </c>
      <c r="E7" s="102" t="s">
        <v>151</v>
      </c>
      <c r="F7" s="102" t="s">
        <v>13</v>
      </c>
    </row>
    <row r="8" spans="2:9" ht="15" customHeight="1" x14ac:dyDescent="0.25">
      <c r="B8" s="114" t="s">
        <v>187</v>
      </c>
      <c r="C8" s="54">
        <v>5.04</v>
      </c>
      <c r="D8" s="113">
        <v>3.23</v>
      </c>
      <c r="E8" s="57">
        <v>4.0369099999999998</v>
      </c>
      <c r="F8" s="58">
        <v>2.5289017341040463</v>
      </c>
    </row>
    <row r="9" spans="2:9" x14ac:dyDescent="0.25">
      <c r="B9" s="114" t="s">
        <v>188</v>
      </c>
      <c r="C9" s="54">
        <v>4.3099999999999996</v>
      </c>
      <c r="D9" s="113">
        <v>2.64</v>
      </c>
      <c r="E9" s="57">
        <v>2.9661</v>
      </c>
      <c r="F9" s="58">
        <v>1.8469656992084433</v>
      </c>
    </row>
    <row r="10" spans="2:9" x14ac:dyDescent="0.25">
      <c r="B10" s="114" t="s">
        <v>189</v>
      </c>
      <c r="C10" s="54">
        <v>1.35</v>
      </c>
      <c r="D10" s="113">
        <v>1</v>
      </c>
      <c r="E10" s="57">
        <v>1.2652699999999999</v>
      </c>
      <c r="F10" s="58">
        <v>0.92834811459197342</v>
      </c>
    </row>
    <row r="11" spans="2:9" x14ac:dyDescent="0.25">
      <c r="B11" s="114" t="s">
        <v>190</v>
      </c>
      <c r="C11" s="54">
        <v>3.56</v>
      </c>
      <c r="D11" s="113">
        <v>2.2000000000000002</v>
      </c>
      <c r="E11" s="57">
        <v>3.1939899999999999</v>
      </c>
      <c r="F11" s="58">
        <v>1.9501003728133066</v>
      </c>
    </row>
    <row r="12" spans="2:9" x14ac:dyDescent="0.25">
      <c r="B12" s="114" t="s">
        <v>191</v>
      </c>
      <c r="C12" s="54">
        <v>4.17</v>
      </c>
      <c r="D12" s="113">
        <v>2.42</v>
      </c>
      <c r="E12" s="57">
        <v>3.1273300000000002</v>
      </c>
      <c r="F12" s="58">
        <v>1.7449106771915246</v>
      </c>
    </row>
    <row r="13" spans="2:9" x14ac:dyDescent="0.25">
      <c r="B13" s="115" t="s">
        <v>192</v>
      </c>
      <c r="C13" s="53">
        <v>1.82</v>
      </c>
      <c r="D13" s="53">
        <v>1.3</v>
      </c>
      <c r="E13" s="53">
        <v>1.61812</v>
      </c>
      <c r="F13" s="53">
        <v>1.1426540043674775</v>
      </c>
    </row>
    <row r="14" spans="2:9" x14ac:dyDescent="0.25">
      <c r="B14" s="115" t="s">
        <v>7</v>
      </c>
      <c r="C14" s="53">
        <v>1.9310250210080431</v>
      </c>
      <c r="D14" s="53">
        <v>1.3505085396277106</v>
      </c>
      <c r="E14" s="53">
        <v>1.9314826030413574</v>
      </c>
      <c r="F14" s="53">
        <v>1.332107216174385</v>
      </c>
    </row>
    <row r="15" spans="2:9" x14ac:dyDescent="0.25">
      <c r="B15" s="116" t="s">
        <v>254</v>
      </c>
      <c r="C15" s="117"/>
      <c r="D15" s="117"/>
      <c r="E15" s="117"/>
      <c r="F15" s="117"/>
      <c r="G15" s="117"/>
      <c r="H15" s="117"/>
      <c r="I15" s="117"/>
    </row>
    <row r="16" spans="2:9" ht="15" customHeight="1" x14ac:dyDescent="0.25">
      <c r="B16" s="116" t="s">
        <v>255</v>
      </c>
      <c r="C16" s="117"/>
      <c r="D16" s="117"/>
      <c r="E16" s="117"/>
      <c r="F16" s="117"/>
      <c r="G16" s="117"/>
      <c r="H16" s="117"/>
      <c r="I16" s="117"/>
    </row>
    <row r="32" ht="15" customHeight="1" x14ac:dyDescent="0.25"/>
    <row r="33" ht="15" customHeight="1" x14ac:dyDescent="0.25"/>
    <row r="36" ht="15" customHeight="1" x14ac:dyDescent="0.25"/>
    <row r="52" ht="15" customHeight="1" x14ac:dyDescent="0.25"/>
    <row r="53" ht="15" customHeight="1" x14ac:dyDescent="0.25"/>
    <row r="57" ht="15" customHeight="1" x14ac:dyDescent="0.25"/>
    <row r="73" ht="15" customHeight="1" x14ac:dyDescent="0.25"/>
    <row r="75" ht="15" customHeight="1" x14ac:dyDescent="0.25"/>
    <row r="86" ht="15" customHeight="1" x14ac:dyDescent="0.25"/>
    <row r="97" ht="15" customHeight="1" x14ac:dyDescent="0.25"/>
    <row r="98" ht="15" customHeight="1" x14ac:dyDescent="0.25"/>
    <row r="101" ht="15" customHeight="1" x14ac:dyDescent="0.25"/>
    <row r="112" ht="15" customHeight="1" x14ac:dyDescent="0.25"/>
    <row r="113" ht="15" customHeight="1" x14ac:dyDescent="0.25"/>
    <row r="117" ht="15" customHeight="1" x14ac:dyDescent="0.25"/>
  </sheetData>
  <mergeCells count="5">
    <mergeCell ref="B4:F4"/>
    <mergeCell ref="B5:B7"/>
    <mergeCell ref="C5:D6"/>
    <mergeCell ref="E5:F6"/>
    <mergeCell ref="B3: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58"/>
  <sheetViews>
    <sheetView zoomScaleNormal="100" zoomScaleSheetLayoutView="100" workbookViewId="0">
      <selection activeCell="M25" sqref="M25"/>
    </sheetView>
  </sheetViews>
  <sheetFormatPr defaultColWidth="9.140625" defaultRowHeight="15" x14ac:dyDescent="0.25"/>
  <cols>
    <col min="1" max="2" width="8.85546875" style="39" customWidth="1"/>
    <col min="3" max="3" width="9.85546875" style="72" customWidth="1"/>
    <col min="4" max="4" width="9.85546875" style="130" customWidth="1"/>
    <col min="5" max="5" width="9.85546875" style="72" customWidth="1"/>
    <col min="6" max="6" width="9.28515625" style="72" customWidth="1"/>
    <col min="7" max="7" width="9" style="72" customWidth="1"/>
    <col min="8" max="9" width="9.85546875" style="72" customWidth="1"/>
    <col min="10" max="16384" width="9.140625" style="72"/>
  </cols>
  <sheetData>
    <row r="1" spans="2:10" ht="16.5" x14ac:dyDescent="0.25">
      <c r="B1" s="121"/>
      <c r="C1" s="122"/>
      <c r="D1" s="122"/>
      <c r="E1" s="122"/>
      <c r="F1" s="122"/>
      <c r="G1" s="122"/>
      <c r="H1" s="122"/>
    </row>
    <row r="2" spans="2:10" ht="16.5" x14ac:dyDescent="0.25">
      <c r="B2" s="121"/>
      <c r="C2" s="122"/>
      <c r="D2" s="122"/>
      <c r="E2" s="122"/>
      <c r="F2" s="122"/>
      <c r="G2" s="122"/>
      <c r="H2" s="122"/>
    </row>
    <row r="3" spans="2:10" x14ac:dyDescent="0.25">
      <c r="B3" s="321" t="s">
        <v>311</v>
      </c>
      <c r="C3" s="322"/>
      <c r="D3" s="322"/>
      <c r="E3" s="322"/>
      <c r="F3" s="322"/>
      <c r="G3" s="322"/>
      <c r="H3" s="322"/>
      <c r="I3" s="322"/>
      <c r="J3" s="322"/>
    </row>
    <row r="4" spans="2:10" x14ac:dyDescent="0.25">
      <c r="B4" s="334" t="s">
        <v>256</v>
      </c>
      <c r="C4" s="335"/>
      <c r="D4" s="335"/>
      <c r="E4" s="335"/>
      <c r="F4" s="335"/>
      <c r="G4" s="101"/>
      <c r="H4" s="101"/>
      <c r="I4" s="101"/>
      <c r="J4" s="101"/>
    </row>
    <row r="5" spans="2:10" ht="81" x14ac:dyDescent="0.25">
      <c r="B5" s="118" t="s">
        <v>310</v>
      </c>
      <c r="C5" s="119" t="s">
        <v>3</v>
      </c>
      <c r="D5" s="119" t="s">
        <v>4</v>
      </c>
      <c r="E5" s="119" t="s">
        <v>5</v>
      </c>
      <c r="F5" s="120" t="s">
        <v>257</v>
      </c>
      <c r="G5" s="120" t="s">
        <v>210</v>
      </c>
      <c r="H5" s="120" t="s">
        <v>258</v>
      </c>
      <c r="I5" s="120" t="s">
        <v>259</v>
      </c>
      <c r="J5" s="39"/>
    </row>
    <row r="6" spans="2:10" x14ac:dyDescent="0.25">
      <c r="B6" s="123">
        <v>2001</v>
      </c>
      <c r="C6" s="124">
        <v>33024</v>
      </c>
      <c r="D6" s="125">
        <v>731</v>
      </c>
      <c r="E6" s="124">
        <v>44333</v>
      </c>
      <c r="F6" s="126">
        <v>14.286199999999999</v>
      </c>
      <c r="G6" s="127">
        <v>2.2135400000000001</v>
      </c>
      <c r="H6" s="128" t="s">
        <v>143</v>
      </c>
      <c r="I6" s="36" t="s">
        <v>143</v>
      </c>
      <c r="J6" s="62"/>
    </row>
    <row r="7" spans="2:10" x14ac:dyDescent="0.25">
      <c r="B7" s="123">
        <v>2002</v>
      </c>
      <c r="C7" s="124">
        <v>32569</v>
      </c>
      <c r="D7" s="125">
        <v>770</v>
      </c>
      <c r="E7" s="124">
        <v>44099</v>
      </c>
      <c r="F7" s="126">
        <v>15.0242</v>
      </c>
      <c r="G7" s="127">
        <v>2.3642099999999999</v>
      </c>
      <c r="H7" s="129">
        <v>5.3352000000000004</v>
      </c>
      <c r="I7" s="127">
        <v>5.3352000000000004</v>
      </c>
      <c r="J7" s="62"/>
    </row>
    <row r="8" spans="2:10" x14ac:dyDescent="0.25">
      <c r="B8" s="123">
        <v>2003</v>
      </c>
      <c r="C8" s="124">
        <v>31366</v>
      </c>
      <c r="D8" s="125">
        <v>582</v>
      </c>
      <c r="E8" s="124">
        <v>43553</v>
      </c>
      <c r="F8" s="126">
        <v>11.299300000000001</v>
      </c>
      <c r="G8" s="127">
        <v>1.85551</v>
      </c>
      <c r="H8" s="129">
        <v>-24.415600000000001</v>
      </c>
      <c r="I8" s="127">
        <v>-20.382999999999999</v>
      </c>
      <c r="J8" s="62"/>
    </row>
    <row r="9" spans="2:10" x14ac:dyDescent="0.25">
      <c r="B9" s="123">
        <v>2004</v>
      </c>
      <c r="C9" s="124">
        <v>32959</v>
      </c>
      <c r="D9" s="125">
        <v>651</v>
      </c>
      <c r="E9" s="124">
        <v>45536</v>
      </c>
      <c r="F9" s="126">
        <v>12.536</v>
      </c>
      <c r="G9" s="127">
        <v>1.9751799999999999</v>
      </c>
      <c r="H9" s="129">
        <v>11.855700000000001</v>
      </c>
      <c r="I9" s="127">
        <v>-10.943899999999999</v>
      </c>
      <c r="J9" s="62"/>
    </row>
    <row r="10" spans="2:10" x14ac:dyDescent="0.25">
      <c r="B10" s="123">
        <v>2005</v>
      </c>
      <c r="C10" s="124">
        <v>32618</v>
      </c>
      <c r="D10" s="125">
        <v>594</v>
      </c>
      <c r="E10" s="124">
        <v>45310</v>
      </c>
      <c r="F10" s="126">
        <v>11.353400000000001</v>
      </c>
      <c r="G10" s="127">
        <v>1.82108</v>
      </c>
      <c r="H10" s="129">
        <v>-8.7558000000000007</v>
      </c>
      <c r="I10" s="127">
        <v>-18.741499999999998</v>
      </c>
      <c r="J10" s="62"/>
    </row>
    <row r="11" spans="2:10" x14ac:dyDescent="0.25">
      <c r="B11" s="123">
        <v>2006</v>
      </c>
      <c r="C11" s="124">
        <v>31344</v>
      </c>
      <c r="D11" s="125">
        <v>575</v>
      </c>
      <c r="E11" s="124">
        <v>43550</v>
      </c>
      <c r="F11" s="126">
        <v>10.927300000000001</v>
      </c>
      <c r="G11" s="127">
        <v>1.8344800000000001</v>
      </c>
      <c r="H11" s="129">
        <v>-3.1987000000000001</v>
      </c>
      <c r="I11" s="127">
        <v>-21.340599999999998</v>
      </c>
      <c r="J11" s="62"/>
    </row>
    <row r="12" spans="2:10" x14ac:dyDescent="0.25">
      <c r="B12" s="123">
        <v>2007</v>
      </c>
      <c r="C12" s="124">
        <v>29761</v>
      </c>
      <c r="D12" s="125">
        <v>527</v>
      </c>
      <c r="E12" s="124">
        <v>41431</v>
      </c>
      <c r="F12" s="126">
        <v>9.9245000000000001</v>
      </c>
      <c r="G12" s="127">
        <v>1.77077</v>
      </c>
      <c r="H12" s="129">
        <v>-8.3477999999999994</v>
      </c>
      <c r="I12" s="127">
        <v>-27.907</v>
      </c>
      <c r="J12" s="62"/>
    </row>
    <row r="13" spans="2:10" x14ac:dyDescent="0.25">
      <c r="B13" s="123">
        <v>2008</v>
      </c>
      <c r="C13" s="124">
        <v>27735</v>
      </c>
      <c r="D13" s="125">
        <v>493</v>
      </c>
      <c r="E13" s="124">
        <v>38827</v>
      </c>
      <c r="F13" s="126">
        <v>9.1768999999999998</v>
      </c>
      <c r="G13" s="127">
        <v>1.7775399999999999</v>
      </c>
      <c r="H13" s="129">
        <v>-6.4516</v>
      </c>
      <c r="I13" s="127">
        <v>-32.558100000000003</v>
      </c>
      <c r="J13" s="62"/>
    </row>
    <row r="14" spans="2:10" x14ac:dyDescent="0.25">
      <c r="B14" s="123">
        <v>2009</v>
      </c>
      <c r="C14" s="124">
        <v>28186</v>
      </c>
      <c r="D14" s="125">
        <v>494</v>
      </c>
      <c r="E14" s="124">
        <v>39624</v>
      </c>
      <c r="F14" s="126">
        <v>9.1104000000000003</v>
      </c>
      <c r="G14" s="127">
        <v>1.75264</v>
      </c>
      <c r="H14" s="129">
        <v>0.20280000000000001</v>
      </c>
      <c r="I14" s="127">
        <v>-32.421300000000002</v>
      </c>
      <c r="J14" s="62"/>
    </row>
    <row r="15" spans="2:10" x14ac:dyDescent="0.25">
      <c r="B15" s="123">
        <v>2010</v>
      </c>
      <c r="C15" s="124">
        <v>27810</v>
      </c>
      <c r="D15" s="125">
        <v>450</v>
      </c>
      <c r="E15" s="124">
        <v>38932</v>
      </c>
      <c r="F15" s="126">
        <v>8.2383000000000006</v>
      </c>
      <c r="G15" s="127">
        <v>1.61812</v>
      </c>
      <c r="H15" s="129">
        <v>-8.9069000000000003</v>
      </c>
      <c r="I15" s="127">
        <v>-38.4405</v>
      </c>
      <c r="J15" s="62"/>
    </row>
    <row r="16" spans="2:10" x14ac:dyDescent="0.25">
      <c r="B16" s="123">
        <v>2011</v>
      </c>
      <c r="C16" s="124">
        <v>26892</v>
      </c>
      <c r="D16" s="125">
        <v>425</v>
      </c>
      <c r="E16" s="124">
        <v>37509</v>
      </c>
      <c r="F16" s="126">
        <v>7.7401999999999997</v>
      </c>
      <c r="G16" s="127">
        <v>1.5804</v>
      </c>
      <c r="H16" s="129">
        <v>-5.5556000000000001</v>
      </c>
      <c r="I16" s="127">
        <v>-41.860500000000002</v>
      </c>
      <c r="J16" s="62"/>
    </row>
    <row r="17" spans="2:10" s="72" customFormat="1" x14ac:dyDescent="0.25">
      <c r="B17" s="123">
        <v>2012</v>
      </c>
      <c r="C17" s="124">
        <v>23745</v>
      </c>
      <c r="D17" s="125">
        <v>385</v>
      </c>
      <c r="E17" s="124">
        <v>33031</v>
      </c>
      <c r="F17" s="126">
        <v>6.9637000000000002</v>
      </c>
      <c r="G17" s="127">
        <v>1.6213900000000001</v>
      </c>
      <c r="H17" s="129">
        <v>-9.4117999999999995</v>
      </c>
      <c r="I17" s="127">
        <v>-47.3324</v>
      </c>
      <c r="J17" s="62"/>
    </row>
    <row r="18" spans="2:10" s="72" customFormat="1" x14ac:dyDescent="0.25">
      <c r="B18" s="123">
        <v>2013</v>
      </c>
      <c r="C18" s="124">
        <v>22168</v>
      </c>
      <c r="D18" s="125">
        <v>366</v>
      </c>
      <c r="E18" s="124">
        <v>30782</v>
      </c>
      <c r="F18" s="126">
        <v>6.4055</v>
      </c>
      <c r="G18" s="127">
        <v>1.65103</v>
      </c>
      <c r="H18" s="129">
        <v>-4.9351000000000003</v>
      </c>
      <c r="I18" s="127">
        <v>-49.931600000000003</v>
      </c>
      <c r="J18" s="62"/>
    </row>
    <row r="19" spans="2:10" s="72" customFormat="1" x14ac:dyDescent="0.25">
      <c r="B19" s="123">
        <v>2014</v>
      </c>
      <c r="C19" s="124">
        <v>20589</v>
      </c>
      <c r="D19" s="125">
        <v>371</v>
      </c>
      <c r="E19" s="124">
        <v>28595</v>
      </c>
      <c r="F19" s="126">
        <v>6.3079999999999998</v>
      </c>
      <c r="G19" s="127">
        <v>1.80193</v>
      </c>
      <c r="H19" s="129">
        <v>1.3661000000000001</v>
      </c>
      <c r="I19" s="127">
        <v>-49.247599999999998</v>
      </c>
      <c r="J19" s="62"/>
    </row>
    <row r="20" spans="2:10" s="72" customFormat="1" x14ac:dyDescent="0.25">
      <c r="B20" s="123">
        <v>2015</v>
      </c>
      <c r="C20" s="124">
        <v>20227</v>
      </c>
      <c r="D20" s="125">
        <v>370</v>
      </c>
      <c r="E20" s="124">
        <v>28117</v>
      </c>
      <c r="F20" s="126">
        <v>6.2813999999999997</v>
      </c>
      <c r="G20" s="127">
        <v>1.82924</v>
      </c>
      <c r="H20" s="129">
        <v>-0.26950000000000002</v>
      </c>
      <c r="I20" s="127">
        <v>-49.384399999999999</v>
      </c>
      <c r="J20" s="62"/>
    </row>
    <row r="21" spans="2:10" s="72" customFormat="1" x14ac:dyDescent="0.25">
      <c r="B21" s="123">
        <v>2016</v>
      </c>
      <c r="C21" s="124">
        <v>19939</v>
      </c>
      <c r="D21" s="125">
        <v>347</v>
      </c>
      <c r="E21" s="124">
        <v>27764</v>
      </c>
      <c r="F21" s="126">
        <v>5.8879999999999999</v>
      </c>
      <c r="G21" s="127">
        <v>1.74031</v>
      </c>
      <c r="H21" s="129">
        <v>-6.2161999999999997</v>
      </c>
      <c r="I21" s="127">
        <v>-52.530799999999999</v>
      </c>
      <c r="J21" s="62"/>
    </row>
    <row r="22" spans="2:10" s="72" customFormat="1" x14ac:dyDescent="0.25">
      <c r="B22" s="123">
        <v>2017</v>
      </c>
      <c r="C22" s="124">
        <v>19590</v>
      </c>
      <c r="D22" s="125">
        <v>356</v>
      </c>
      <c r="E22" s="124">
        <v>27066</v>
      </c>
      <c r="F22" s="126">
        <v>6.0365000000000002</v>
      </c>
      <c r="G22" s="127">
        <v>1.81725</v>
      </c>
      <c r="H22" s="129">
        <v>2.5937000000000001</v>
      </c>
      <c r="I22" s="127">
        <v>-51.299599999999998</v>
      </c>
      <c r="J22" s="62"/>
    </row>
    <row r="23" spans="2:10" s="72" customFormat="1" ht="16.5" x14ac:dyDescent="0.2">
      <c r="B23" s="89" t="s">
        <v>260</v>
      </c>
      <c r="C23" s="89"/>
      <c r="D23" s="89"/>
      <c r="E23" s="89"/>
      <c r="F23" s="89"/>
      <c r="G23" s="89"/>
      <c r="H23" s="89"/>
      <c r="I23" s="122"/>
      <c r="J23" s="122"/>
    </row>
    <row r="24" spans="2:10" s="72" customFormat="1" ht="16.5" x14ac:dyDescent="0.2">
      <c r="B24" s="90" t="s">
        <v>312</v>
      </c>
      <c r="C24" s="90"/>
      <c r="D24" s="90"/>
      <c r="E24" s="90"/>
      <c r="F24" s="90"/>
      <c r="G24" s="90"/>
      <c r="H24" s="90"/>
      <c r="I24" s="122"/>
      <c r="J24" s="122"/>
    </row>
    <row r="25" spans="2:10" s="72" customFormat="1" ht="16.5" x14ac:dyDescent="0.2">
      <c r="B25" s="90" t="s">
        <v>261</v>
      </c>
      <c r="C25" s="90"/>
      <c r="D25" s="90"/>
      <c r="E25" s="90"/>
      <c r="F25" s="90"/>
      <c r="G25" s="90"/>
      <c r="H25" s="90"/>
      <c r="I25" s="122"/>
      <c r="J25" s="122"/>
    </row>
    <row r="27" spans="2:10" s="72" customFormat="1" x14ac:dyDescent="0.25">
      <c r="B27" s="39"/>
      <c r="D27" s="130"/>
    </row>
    <row r="28" spans="2:10" s="72" customFormat="1" x14ac:dyDescent="0.25">
      <c r="B28" s="39"/>
      <c r="D28" s="130"/>
    </row>
    <row r="29" spans="2:10" s="72" customFormat="1" x14ac:dyDescent="0.25">
      <c r="B29" s="39"/>
      <c r="D29" s="130"/>
    </row>
    <row r="30" spans="2:10" s="72" customFormat="1" x14ac:dyDescent="0.25">
      <c r="B30" s="39"/>
      <c r="D30" s="130"/>
    </row>
    <row r="31" spans="2:10" s="72" customFormat="1" x14ac:dyDescent="0.25">
      <c r="B31" s="39"/>
      <c r="D31" s="130"/>
    </row>
    <row r="32" spans="2:10" s="72" customFormat="1" x14ac:dyDescent="0.25">
      <c r="B32" s="39"/>
      <c r="D32" s="130"/>
    </row>
    <row r="33" s="72" customFormat="1" ht="11.25" x14ac:dyDescent="0.2"/>
    <row r="34" s="72" customFormat="1" ht="11.25" x14ac:dyDescent="0.2"/>
    <row r="35" s="72" customFormat="1" ht="11.25" x14ac:dyDescent="0.2"/>
    <row r="36" s="72" customFormat="1" ht="11.25" x14ac:dyDescent="0.2"/>
    <row r="37" s="72" customFormat="1" ht="11.25" x14ac:dyDescent="0.2"/>
    <row r="38" s="72" customFormat="1" ht="11.25" x14ac:dyDescent="0.2"/>
    <row r="39" s="72" customFormat="1" ht="11.25" x14ac:dyDescent="0.2"/>
    <row r="40" s="72" customFormat="1" ht="11.25" x14ac:dyDescent="0.2"/>
    <row r="41" s="72" customFormat="1" ht="11.25" x14ac:dyDescent="0.2"/>
    <row r="42" s="72" customFormat="1" ht="11.25" x14ac:dyDescent="0.2"/>
    <row r="43" s="72" customFormat="1" ht="11.25" x14ac:dyDescent="0.2"/>
    <row r="44" s="72" customFormat="1" ht="11.25" x14ac:dyDescent="0.2"/>
    <row r="45" s="72" customFormat="1" ht="11.25" x14ac:dyDescent="0.2"/>
    <row r="46" s="72" customFormat="1" ht="11.25" x14ac:dyDescent="0.2"/>
    <row r="47" s="72" customFormat="1" ht="11.25" x14ac:dyDescent="0.2"/>
    <row r="48" s="72" customFormat="1" ht="11.25" x14ac:dyDescent="0.2"/>
    <row r="49" s="72" customFormat="1" ht="11.25" x14ac:dyDescent="0.2"/>
    <row r="50" s="72" customFormat="1" ht="11.25" x14ac:dyDescent="0.2"/>
    <row r="51" s="72" customFormat="1" ht="11.25" x14ac:dyDescent="0.2"/>
    <row r="52" s="72" customFormat="1" ht="11.25" x14ac:dyDescent="0.2"/>
    <row r="53" s="72" customFormat="1" ht="11.25" x14ac:dyDescent="0.2"/>
    <row r="54" s="72" customFormat="1" ht="11.25" x14ac:dyDescent="0.2"/>
    <row r="55" s="72" customFormat="1" ht="11.25" x14ac:dyDescent="0.2"/>
    <row r="56" s="72" customFormat="1" ht="11.25" x14ac:dyDescent="0.2"/>
    <row r="57" s="72" customFormat="1" ht="11.25" x14ac:dyDescent="0.2"/>
    <row r="58" s="72" customFormat="1" ht="11.25" x14ac:dyDescent="0.2"/>
  </sheetData>
  <mergeCells count="2">
    <mergeCell ref="B4:F4"/>
    <mergeCell ref="B3:J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1" max="16383" man="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15"/>
  <sheetViews>
    <sheetView workbookViewId="0">
      <selection activeCell="D19" sqref="D19"/>
    </sheetView>
  </sheetViews>
  <sheetFormatPr defaultRowHeight="15" x14ac:dyDescent="0.25"/>
  <cols>
    <col min="1" max="1" width="9.140625" style="39"/>
    <col min="2" max="2" width="13.5703125" style="39" customWidth="1"/>
    <col min="3" max="4" width="9.7109375" style="39" bestFit="1" customWidth="1"/>
    <col min="5" max="5" width="8.85546875" style="39" customWidth="1"/>
    <col min="6" max="16384" width="9.140625" style="39"/>
  </cols>
  <sheetData>
    <row r="3" spans="2:10" x14ac:dyDescent="0.25">
      <c r="B3" s="40" t="s">
        <v>292</v>
      </c>
      <c r="C3" s="101"/>
      <c r="D3" s="101"/>
      <c r="E3" s="101"/>
      <c r="F3" s="101"/>
      <c r="G3" s="101"/>
      <c r="H3" s="101"/>
      <c r="I3" s="101"/>
    </row>
    <row r="4" spans="2:10" x14ac:dyDescent="0.25">
      <c r="B4" s="133" t="s">
        <v>286</v>
      </c>
      <c r="C4" s="134"/>
      <c r="D4" s="134"/>
      <c r="E4" s="134"/>
    </row>
    <row r="5" spans="2:10" x14ac:dyDescent="0.25">
      <c r="B5" s="336"/>
      <c r="C5" s="328" t="s">
        <v>192</v>
      </c>
      <c r="D5" s="328" t="s">
        <v>8</v>
      </c>
      <c r="E5" s="329" t="s">
        <v>7</v>
      </c>
      <c r="F5" s="329"/>
      <c r="G5" s="328" t="s">
        <v>192</v>
      </c>
      <c r="H5" s="328" t="s">
        <v>8</v>
      </c>
      <c r="I5" s="329" t="s">
        <v>7</v>
      </c>
      <c r="J5" s="329" t="s">
        <v>7</v>
      </c>
    </row>
    <row r="6" spans="2:10" x14ac:dyDescent="0.25">
      <c r="B6" s="337"/>
      <c r="C6" s="339" t="s">
        <v>44</v>
      </c>
      <c r="D6" s="339"/>
      <c r="E6" s="339"/>
      <c r="F6" s="339"/>
      <c r="G6" s="339" t="s">
        <v>45</v>
      </c>
      <c r="H6" s="339"/>
      <c r="I6" s="339"/>
      <c r="J6" s="339"/>
    </row>
    <row r="7" spans="2:10" x14ac:dyDescent="0.25">
      <c r="B7" s="338"/>
      <c r="C7" s="131">
        <v>2010</v>
      </c>
      <c r="D7" s="131">
        <v>2017</v>
      </c>
      <c r="E7" s="131">
        <v>2010</v>
      </c>
      <c r="F7" s="131">
        <v>2017</v>
      </c>
      <c r="G7" s="132">
        <v>2010</v>
      </c>
      <c r="H7" s="132">
        <v>2017</v>
      </c>
      <c r="I7" s="132">
        <v>2010</v>
      </c>
      <c r="J7" s="132">
        <v>2017</v>
      </c>
    </row>
    <row r="8" spans="2:10" x14ac:dyDescent="0.25">
      <c r="B8" s="6" t="s">
        <v>287</v>
      </c>
      <c r="C8" s="44">
        <v>0.66666666666666674</v>
      </c>
      <c r="D8" s="99">
        <v>0.5617977528089888</v>
      </c>
      <c r="E8" s="4">
        <v>1.7015070491006319</v>
      </c>
      <c r="F8" s="99">
        <v>1.2729425695677916</v>
      </c>
      <c r="G8" s="96">
        <v>3</v>
      </c>
      <c r="H8" s="97">
        <v>2</v>
      </c>
      <c r="I8" s="98">
        <v>70</v>
      </c>
      <c r="J8" s="97">
        <v>43</v>
      </c>
    </row>
    <row r="9" spans="2:10" x14ac:dyDescent="0.25">
      <c r="B9" s="6" t="s">
        <v>288</v>
      </c>
      <c r="C9" s="44">
        <v>17.111111111111111</v>
      </c>
      <c r="D9" s="99">
        <v>10.674157303370785</v>
      </c>
      <c r="E9" s="4">
        <v>16.237238697131744</v>
      </c>
      <c r="F9" s="99">
        <v>11.071640023682653</v>
      </c>
      <c r="G9" s="96">
        <v>77</v>
      </c>
      <c r="H9" s="97">
        <v>38</v>
      </c>
      <c r="I9" s="98">
        <v>668</v>
      </c>
      <c r="J9" s="97">
        <v>374</v>
      </c>
    </row>
    <row r="10" spans="2:10" x14ac:dyDescent="0.25">
      <c r="B10" s="6" t="s">
        <v>289</v>
      </c>
      <c r="C10" s="44">
        <v>19.555555555555557</v>
      </c>
      <c r="D10" s="99">
        <v>28.651685393258425</v>
      </c>
      <c r="E10" s="4">
        <v>25.862907146329604</v>
      </c>
      <c r="F10" s="99">
        <v>32.830076968620489</v>
      </c>
      <c r="G10" s="96">
        <v>88</v>
      </c>
      <c r="H10" s="97">
        <v>102</v>
      </c>
      <c r="I10" s="98">
        <v>1064</v>
      </c>
      <c r="J10" s="97">
        <v>1109</v>
      </c>
    </row>
    <row r="11" spans="2:10" x14ac:dyDescent="0.25">
      <c r="B11" s="6" t="s">
        <v>290</v>
      </c>
      <c r="C11" s="44">
        <v>62.666666666666671</v>
      </c>
      <c r="D11" s="99">
        <v>60.112359550561798</v>
      </c>
      <c r="E11" s="4">
        <v>56.198347107438018</v>
      </c>
      <c r="F11" s="99">
        <v>54.825340438129068</v>
      </c>
      <c r="G11" s="96">
        <v>282</v>
      </c>
      <c r="H11" s="97">
        <v>214</v>
      </c>
      <c r="I11" s="98">
        <v>2312</v>
      </c>
      <c r="J11" s="97">
        <v>1852</v>
      </c>
    </row>
    <row r="12" spans="2:10" x14ac:dyDescent="0.25">
      <c r="B12" s="46" t="s">
        <v>291</v>
      </c>
      <c r="C12" s="47">
        <v>100</v>
      </c>
      <c r="D12" s="47">
        <v>100</v>
      </c>
      <c r="E12" s="47">
        <v>100</v>
      </c>
      <c r="F12" s="47">
        <v>100</v>
      </c>
      <c r="G12" s="15">
        <v>450</v>
      </c>
      <c r="H12" s="15">
        <v>356</v>
      </c>
      <c r="I12" s="15">
        <v>4114</v>
      </c>
      <c r="J12" s="15">
        <v>3378</v>
      </c>
    </row>
    <row r="15" spans="2:10" x14ac:dyDescent="0.25">
      <c r="H15" s="135"/>
    </row>
  </sheetData>
  <mergeCells count="7">
    <mergeCell ref="C5:D5"/>
    <mergeCell ref="E5:F5"/>
    <mergeCell ref="G5:H5"/>
    <mergeCell ref="I5:J5"/>
    <mergeCell ref="B5:B7"/>
    <mergeCell ref="C6:F6"/>
    <mergeCell ref="G6:J6"/>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O17"/>
  <sheetViews>
    <sheetView zoomScaleNormal="100" workbookViewId="0">
      <selection activeCell="E24" sqref="E24"/>
    </sheetView>
  </sheetViews>
  <sheetFormatPr defaultRowHeight="15" x14ac:dyDescent="0.25"/>
  <cols>
    <col min="1" max="1" width="9.140625" style="39"/>
    <col min="2" max="2" width="13.5703125" style="39" customWidth="1"/>
    <col min="3" max="4" width="9.7109375" style="39" bestFit="1" customWidth="1"/>
    <col min="5" max="5" width="8.85546875" style="39" customWidth="1"/>
    <col min="6" max="16384" width="9.140625" style="39"/>
  </cols>
  <sheetData>
    <row r="3" spans="2:15" x14ac:dyDescent="0.25">
      <c r="B3" s="40" t="s">
        <v>298</v>
      </c>
      <c r="C3" s="101"/>
      <c r="D3" s="101"/>
      <c r="E3" s="101"/>
      <c r="F3" s="101"/>
      <c r="G3" s="101"/>
      <c r="H3" s="101"/>
      <c r="I3" s="101"/>
    </row>
    <row r="4" spans="2:15" x14ac:dyDescent="0.25">
      <c r="B4" s="133" t="s">
        <v>286</v>
      </c>
      <c r="C4" s="134"/>
      <c r="D4" s="134"/>
      <c r="E4" s="134"/>
    </row>
    <row r="5" spans="2:15" x14ac:dyDescent="0.25">
      <c r="B5" s="336"/>
      <c r="C5" s="328" t="s">
        <v>192</v>
      </c>
      <c r="D5" s="328" t="s">
        <v>8</v>
      </c>
      <c r="E5" s="329" t="s">
        <v>7</v>
      </c>
      <c r="F5" s="329" t="s">
        <v>7</v>
      </c>
      <c r="G5" s="328" t="s">
        <v>192</v>
      </c>
      <c r="H5" s="328" t="s">
        <v>8</v>
      </c>
      <c r="I5" s="329" t="s">
        <v>7</v>
      </c>
      <c r="J5" s="329" t="s">
        <v>7</v>
      </c>
    </row>
    <row r="6" spans="2:15" ht="15" customHeight="1" x14ac:dyDescent="0.25">
      <c r="B6" s="337"/>
      <c r="C6" s="339" t="s">
        <v>44</v>
      </c>
      <c r="D6" s="339"/>
      <c r="E6" s="339"/>
      <c r="F6" s="339"/>
      <c r="G6" s="339" t="s">
        <v>45</v>
      </c>
      <c r="H6" s="339"/>
      <c r="I6" s="339"/>
      <c r="J6" s="339"/>
    </row>
    <row r="7" spans="2:15" x14ac:dyDescent="0.25">
      <c r="B7" s="338"/>
      <c r="C7" s="95">
        <v>2010</v>
      </c>
      <c r="D7" s="132">
        <v>2017</v>
      </c>
      <c r="E7" s="132">
        <v>2010</v>
      </c>
      <c r="F7" s="132">
        <v>2017</v>
      </c>
      <c r="G7" s="131">
        <v>2010</v>
      </c>
      <c r="H7" s="131">
        <v>2017</v>
      </c>
      <c r="I7" s="131">
        <v>2010</v>
      </c>
      <c r="J7" s="131">
        <v>2017</v>
      </c>
    </row>
    <row r="8" spans="2:15" x14ac:dyDescent="0.25">
      <c r="B8" s="6" t="s">
        <v>293</v>
      </c>
      <c r="C8" s="44">
        <v>3.5555555555555554</v>
      </c>
      <c r="D8" s="99">
        <v>1.6853932584269662</v>
      </c>
      <c r="E8" s="4">
        <v>5.0072921730675741</v>
      </c>
      <c r="F8" s="99">
        <v>2.7235050325636472</v>
      </c>
      <c r="G8" s="96">
        <v>16</v>
      </c>
      <c r="H8" s="97">
        <v>6</v>
      </c>
      <c r="I8" s="98">
        <v>206</v>
      </c>
      <c r="J8" s="97">
        <v>92</v>
      </c>
      <c r="L8" s="84"/>
      <c r="M8" s="84"/>
      <c r="N8" s="84"/>
      <c r="O8" s="84"/>
    </row>
    <row r="9" spans="2:15" x14ac:dyDescent="0.25">
      <c r="B9" s="6" t="s">
        <v>294</v>
      </c>
      <c r="C9" s="44">
        <v>30.888888888888889</v>
      </c>
      <c r="D9" s="99">
        <v>22.191011235955056</v>
      </c>
      <c r="E9" s="4">
        <v>23.091881380651433</v>
      </c>
      <c r="F9" s="99">
        <v>21.758436944937834</v>
      </c>
      <c r="G9" s="96">
        <v>139</v>
      </c>
      <c r="H9" s="97">
        <v>79</v>
      </c>
      <c r="I9" s="98">
        <v>950</v>
      </c>
      <c r="J9" s="97">
        <v>735</v>
      </c>
      <c r="L9" s="84"/>
      <c r="M9" s="84"/>
      <c r="N9" s="84"/>
      <c r="O9" s="84"/>
    </row>
    <row r="10" spans="2:15" x14ac:dyDescent="0.25">
      <c r="B10" s="6" t="s">
        <v>295</v>
      </c>
      <c r="C10" s="44">
        <v>3.1111111111111112</v>
      </c>
      <c r="D10" s="99">
        <v>4.4943820224719104</v>
      </c>
      <c r="E10" s="4">
        <v>6.4414195430238212</v>
      </c>
      <c r="F10" s="99">
        <v>7.5192421551213737</v>
      </c>
      <c r="G10" s="96">
        <v>14</v>
      </c>
      <c r="H10" s="97">
        <v>16</v>
      </c>
      <c r="I10" s="98">
        <v>265</v>
      </c>
      <c r="J10" s="97">
        <v>254</v>
      </c>
      <c r="L10" s="84"/>
      <c r="M10" s="84"/>
      <c r="N10" s="84"/>
      <c r="O10" s="84"/>
    </row>
    <row r="11" spans="2:15" x14ac:dyDescent="0.25">
      <c r="B11" s="6" t="s">
        <v>237</v>
      </c>
      <c r="C11" s="44">
        <v>16.888888888888889</v>
      </c>
      <c r="D11" s="99">
        <v>23.033707865168541</v>
      </c>
      <c r="E11" s="4">
        <v>15.094798249878464</v>
      </c>
      <c r="F11" s="99">
        <v>17.761989342806395</v>
      </c>
      <c r="G11" s="96">
        <v>76</v>
      </c>
      <c r="H11" s="97">
        <v>82</v>
      </c>
      <c r="I11" s="98">
        <v>621</v>
      </c>
      <c r="J11" s="97">
        <v>600</v>
      </c>
      <c r="L11" s="84"/>
      <c r="M11" s="84"/>
      <c r="N11" s="84"/>
      <c r="O11" s="84"/>
    </row>
    <row r="12" spans="2:15" x14ac:dyDescent="0.25">
      <c r="B12" s="6" t="s">
        <v>296</v>
      </c>
      <c r="C12" s="44">
        <v>45.555555555555557</v>
      </c>
      <c r="D12" s="99">
        <v>48.59550561797753</v>
      </c>
      <c r="E12" s="4">
        <v>50.36460865337871</v>
      </c>
      <c r="F12" s="99">
        <v>50.236826524570752</v>
      </c>
      <c r="G12" s="96">
        <v>205</v>
      </c>
      <c r="H12" s="97">
        <v>173</v>
      </c>
      <c r="I12" s="98">
        <v>2072</v>
      </c>
      <c r="J12" s="97">
        <v>1697</v>
      </c>
      <c r="L12" s="84"/>
      <c r="M12" s="84"/>
      <c r="N12" s="84"/>
      <c r="O12" s="84"/>
    </row>
    <row r="13" spans="2:15" x14ac:dyDescent="0.25">
      <c r="B13" s="46" t="s">
        <v>291</v>
      </c>
      <c r="C13" s="47">
        <v>100</v>
      </c>
      <c r="D13" s="47">
        <v>100</v>
      </c>
      <c r="E13" s="47">
        <v>100</v>
      </c>
      <c r="F13" s="47">
        <v>100</v>
      </c>
      <c r="G13" s="15">
        <v>450</v>
      </c>
      <c r="H13" s="15">
        <v>356</v>
      </c>
      <c r="I13" s="15">
        <v>4114</v>
      </c>
      <c r="J13" s="15">
        <v>3378</v>
      </c>
      <c r="L13" s="84"/>
      <c r="M13" s="84"/>
      <c r="N13" s="84"/>
      <c r="O13" s="84"/>
    </row>
    <row r="14" spans="2:15" x14ac:dyDescent="0.25">
      <c r="B14" s="100" t="s">
        <v>297</v>
      </c>
    </row>
    <row r="16" spans="2:15" x14ac:dyDescent="0.25">
      <c r="H16" s="135"/>
      <c r="J16" s="135"/>
    </row>
    <row r="17" spans="3:6" x14ac:dyDescent="0.25">
      <c r="C17" s="84"/>
      <c r="D17" s="84"/>
      <c r="E17" s="84"/>
      <c r="F17" s="84"/>
    </row>
  </sheetData>
  <mergeCells count="7">
    <mergeCell ref="C5:D5"/>
    <mergeCell ref="E5:F5"/>
    <mergeCell ref="G5:H5"/>
    <mergeCell ref="I5:J5"/>
    <mergeCell ref="B5:B7"/>
    <mergeCell ref="C6:F6"/>
    <mergeCell ref="G6:J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3:J21"/>
  <sheetViews>
    <sheetView workbookViewId="0">
      <selection activeCell="N18" sqref="N18"/>
    </sheetView>
  </sheetViews>
  <sheetFormatPr defaultRowHeight="15" x14ac:dyDescent="0.25"/>
  <cols>
    <col min="1" max="1" width="9.140625" style="39"/>
    <col min="2" max="2" width="11.85546875" style="39" customWidth="1"/>
    <col min="3" max="16384" width="9.140625" style="39"/>
  </cols>
  <sheetData>
    <row r="3" spans="2:10" x14ac:dyDescent="0.25">
      <c r="B3" s="40" t="s">
        <v>302</v>
      </c>
    </row>
    <row r="4" spans="2:10" x14ac:dyDescent="0.25">
      <c r="B4" s="136" t="s">
        <v>238</v>
      </c>
    </row>
    <row r="5" spans="2:10" x14ac:dyDescent="0.25">
      <c r="B5" s="340" t="s">
        <v>166</v>
      </c>
      <c r="C5" s="343" t="s">
        <v>192</v>
      </c>
      <c r="D5" s="343"/>
      <c r="E5" s="343"/>
      <c r="F5" s="343"/>
      <c r="G5" s="344" t="s">
        <v>7</v>
      </c>
      <c r="H5" s="344"/>
      <c r="I5" s="344"/>
      <c r="J5" s="344"/>
    </row>
    <row r="6" spans="2:10" x14ac:dyDescent="0.25">
      <c r="B6" s="341"/>
      <c r="C6" s="345">
        <v>2010</v>
      </c>
      <c r="D6" s="345"/>
      <c r="E6" s="346">
        <v>2017</v>
      </c>
      <c r="F6" s="346"/>
      <c r="G6" s="345">
        <v>2010</v>
      </c>
      <c r="H6" s="345"/>
      <c r="I6" s="346">
        <v>2017</v>
      </c>
      <c r="J6" s="346"/>
    </row>
    <row r="7" spans="2:10" x14ac:dyDescent="0.25">
      <c r="B7" s="342"/>
      <c r="C7" s="85" t="s">
        <v>239</v>
      </c>
      <c r="D7" s="85" t="s">
        <v>5</v>
      </c>
      <c r="E7" s="85" t="s">
        <v>239</v>
      </c>
      <c r="F7" s="85" t="s">
        <v>5</v>
      </c>
      <c r="G7" s="85" t="s">
        <v>239</v>
      </c>
      <c r="H7" s="85" t="s">
        <v>5</v>
      </c>
      <c r="I7" s="85" t="s">
        <v>239</v>
      </c>
      <c r="J7" s="85" t="s">
        <v>5</v>
      </c>
    </row>
    <row r="8" spans="2:10" x14ac:dyDescent="0.25">
      <c r="B8" s="137" t="s">
        <v>240</v>
      </c>
      <c r="C8" s="88">
        <v>1</v>
      </c>
      <c r="D8" s="87">
        <v>350</v>
      </c>
      <c r="E8" s="36" t="s">
        <v>85</v>
      </c>
      <c r="F8" s="138">
        <v>330</v>
      </c>
      <c r="G8" s="88">
        <v>27</v>
      </c>
      <c r="H8" s="87">
        <v>3381</v>
      </c>
      <c r="I8" s="139">
        <v>10</v>
      </c>
      <c r="J8" s="138">
        <v>3291</v>
      </c>
    </row>
    <row r="9" spans="2:10" x14ac:dyDescent="0.25">
      <c r="B9" s="86" t="s">
        <v>241</v>
      </c>
      <c r="C9" s="88" t="s">
        <v>85</v>
      </c>
      <c r="D9" s="87">
        <v>331</v>
      </c>
      <c r="E9" s="88">
        <v>2</v>
      </c>
      <c r="F9" s="138">
        <v>267</v>
      </c>
      <c r="G9" s="88">
        <v>14</v>
      </c>
      <c r="H9" s="87">
        <v>3137</v>
      </c>
      <c r="I9" s="139">
        <v>15</v>
      </c>
      <c r="J9" s="138">
        <v>2904</v>
      </c>
    </row>
    <row r="10" spans="2:10" x14ac:dyDescent="0.25">
      <c r="B10" s="86" t="s">
        <v>242</v>
      </c>
      <c r="C10" s="88">
        <v>2</v>
      </c>
      <c r="D10" s="87">
        <v>649</v>
      </c>
      <c r="E10" s="36" t="s">
        <v>85</v>
      </c>
      <c r="F10" s="138">
        <v>482</v>
      </c>
      <c r="G10" s="88">
        <v>29</v>
      </c>
      <c r="H10" s="87">
        <v>6314</v>
      </c>
      <c r="I10" s="139">
        <v>18</v>
      </c>
      <c r="J10" s="138">
        <v>5320</v>
      </c>
    </row>
    <row r="11" spans="2:10" x14ac:dyDescent="0.25">
      <c r="B11" s="86" t="s">
        <v>243</v>
      </c>
      <c r="C11" s="88">
        <v>8</v>
      </c>
      <c r="D11" s="87">
        <v>1572</v>
      </c>
      <c r="E11" s="36">
        <v>8</v>
      </c>
      <c r="F11" s="138">
        <v>745</v>
      </c>
      <c r="G11" s="88">
        <v>121</v>
      </c>
      <c r="H11" s="87">
        <v>14678</v>
      </c>
      <c r="I11" s="139">
        <v>68</v>
      </c>
      <c r="J11" s="138">
        <v>9305</v>
      </c>
    </row>
    <row r="12" spans="2:10" x14ac:dyDescent="0.25">
      <c r="B12" s="86" t="s">
        <v>244</v>
      </c>
      <c r="C12" s="88">
        <v>30</v>
      </c>
      <c r="D12" s="87">
        <v>3078</v>
      </c>
      <c r="E12" s="139">
        <v>14</v>
      </c>
      <c r="F12" s="138">
        <v>1510</v>
      </c>
      <c r="G12" s="88">
        <v>253</v>
      </c>
      <c r="H12" s="87">
        <v>23858</v>
      </c>
      <c r="I12" s="139">
        <v>122</v>
      </c>
      <c r="J12" s="138">
        <v>15587</v>
      </c>
    </row>
    <row r="13" spans="2:10" x14ac:dyDescent="0.25">
      <c r="B13" s="86" t="s">
        <v>245</v>
      </c>
      <c r="C13" s="88">
        <v>39</v>
      </c>
      <c r="D13" s="87">
        <v>3998</v>
      </c>
      <c r="E13" s="36">
        <v>16</v>
      </c>
      <c r="F13" s="138">
        <v>2286</v>
      </c>
      <c r="G13" s="88">
        <v>294</v>
      </c>
      <c r="H13" s="87">
        <v>28690</v>
      </c>
      <c r="I13" s="139">
        <v>184</v>
      </c>
      <c r="J13" s="138">
        <v>20739</v>
      </c>
    </row>
    <row r="14" spans="2:10" x14ac:dyDescent="0.25">
      <c r="B14" s="86" t="s">
        <v>246</v>
      </c>
      <c r="C14" s="88">
        <v>50</v>
      </c>
      <c r="D14" s="87">
        <v>4625</v>
      </c>
      <c r="E14" s="139">
        <v>31</v>
      </c>
      <c r="F14" s="138">
        <v>2867</v>
      </c>
      <c r="G14" s="88">
        <v>351</v>
      </c>
      <c r="H14" s="87">
        <v>32620</v>
      </c>
      <c r="I14" s="139">
        <v>251</v>
      </c>
      <c r="J14" s="138">
        <v>24066</v>
      </c>
    </row>
    <row r="15" spans="2:10" x14ac:dyDescent="0.25">
      <c r="B15" s="86" t="s">
        <v>247</v>
      </c>
      <c r="C15" s="88">
        <v>123</v>
      </c>
      <c r="D15" s="87">
        <v>12180</v>
      </c>
      <c r="E15" s="139">
        <v>76</v>
      </c>
      <c r="F15" s="138">
        <v>7464</v>
      </c>
      <c r="G15" s="88">
        <v>948</v>
      </c>
      <c r="H15" s="87">
        <v>86891</v>
      </c>
      <c r="I15" s="139">
        <v>641</v>
      </c>
      <c r="J15" s="138">
        <v>61442</v>
      </c>
    </row>
    <row r="16" spans="2:10" x14ac:dyDescent="0.25">
      <c r="B16" s="86" t="s">
        <v>248</v>
      </c>
      <c r="C16" s="88">
        <v>71</v>
      </c>
      <c r="D16" s="87">
        <v>5455</v>
      </c>
      <c r="E16" s="139">
        <v>49</v>
      </c>
      <c r="F16" s="138">
        <v>4869</v>
      </c>
      <c r="G16" s="88">
        <v>522</v>
      </c>
      <c r="H16" s="87">
        <v>40907</v>
      </c>
      <c r="I16" s="139">
        <v>496</v>
      </c>
      <c r="J16" s="138">
        <v>41108</v>
      </c>
    </row>
    <row r="17" spans="2:10" x14ac:dyDescent="0.25">
      <c r="B17" s="86" t="s">
        <v>249</v>
      </c>
      <c r="C17" s="88">
        <v>20</v>
      </c>
      <c r="D17" s="87">
        <v>1683</v>
      </c>
      <c r="E17" s="139">
        <v>20</v>
      </c>
      <c r="F17" s="138">
        <v>1712</v>
      </c>
      <c r="G17" s="88">
        <v>195</v>
      </c>
      <c r="H17" s="87">
        <v>13488</v>
      </c>
      <c r="I17" s="139">
        <v>216</v>
      </c>
      <c r="J17" s="138">
        <v>15680</v>
      </c>
    </row>
    <row r="18" spans="2:10" x14ac:dyDescent="0.25">
      <c r="B18" s="86" t="s">
        <v>250</v>
      </c>
      <c r="C18" s="88">
        <v>12</v>
      </c>
      <c r="D18" s="87">
        <v>1290</v>
      </c>
      <c r="E18" s="139">
        <v>30</v>
      </c>
      <c r="F18" s="138">
        <v>1224</v>
      </c>
      <c r="G18" s="88">
        <v>202</v>
      </c>
      <c r="H18" s="87">
        <v>11264</v>
      </c>
      <c r="I18" s="139">
        <v>195</v>
      </c>
      <c r="J18" s="138">
        <v>11471</v>
      </c>
    </row>
    <row r="19" spans="2:10" x14ac:dyDescent="0.25">
      <c r="B19" s="86" t="s">
        <v>251</v>
      </c>
      <c r="C19" s="88">
        <v>88</v>
      </c>
      <c r="D19" s="87">
        <v>2820</v>
      </c>
      <c r="E19" s="139">
        <v>102</v>
      </c>
      <c r="F19" s="138">
        <v>2862</v>
      </c>
      <c r="G19" s="88">
        <v>1064</v>
      </c>
      <c r="H19" s="87">
        <v>28223</v>
      </c>
      <c r="I19" s="139">
        <v>1109</v>
      </c>
      <c r="J19" s="138">
        <v>30849</v>
      </c>
    </row>
    <row r="20" spans="2:10" x14ac:dyDescent="0.25">
      <c r="B20" s="86" t="s">
        <v>252</v>
      </c>
      <c r="C20" s="88">
        <v>6</v>
      </c>
      <c r="D20" s="87">
        <v>901</v>
      </c>
      <c r="E20" s="88">
        <v>8</v>
      </c>
      <c r="F20" s="138">
        <v>448</v>
      </c>
      <c r="G20" s="88">
        <v>94</v>
      </c>
      <c r="H20" s="87">
        <v>11269</v>
      </c>
      <c r="I20" s="139">
        <v>53</v>
      </c>
      <c r="J20" s="138">
        <v>4988</v>
      </c>
    </row>
    <row r="21" spans="2:10" x14ac:dyDescent="0.25">
      <c r="B21" s="46" t="s">
        <v>14</v>
      </c>
      <c r="C21" s="47">
        <v>450</v>
      </c>
      <c r="D21" s="49">
        <v>38932</v>
      </c>
      <c r="E21" s="47">
        <f>SUM(E8:E20)</f>
        <v>356</v>
      </c>
      <c r="F21" s="49">
        <f>SUM(F8:F20)</f>
        <v>27066</v>
      </c>
      <c r="G21" s="47">
        <v>4114</v>
      </c>
      <c r="H21" s="49">
        <v>304720</v>
      </c>
      <c r="I21" s="47">
        <v>3378</v>
      </c>
      <c r="J21" s="49">
        <v>246750</v>
      </c>
    </row>
  </sheetData>
  <mergeCells count="7">
    <mergeCell ref="B5:B7"/>
    <mergeCell ref="C5:F5"/>
    <mergeCell ref="G5:J5"/>
    <mergeCell ref="C6:D6"/>
    <mergeCell ref="E6:F6"/>
    <mergeCell ref="G6:H6"/>
    <mergeCell ref="I6:J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6"/>
  <sheetViews>
    <sheetView workbookViewId="0">
      <selection activeCell="G49" sqref="G49"/>
    </sheetView>
  </sheetViews>
  <sheetFormatPr defaultColWidth="9.140625" defaultRowHeight="11.25" x14ac:dyDescent="0.2"/>
  <cols>
    <col min="1" max="1" width="9.140625" style="72"/>
    <col min="2" max="2" width="18.7109375" style="73" customWidth="1"/>
    <col min="3" max="5" width="10" style="72" customWidth="1"/>
    <col min="6" max="7" width="10" style="74" customWidth="1"/>
    <col min="8" max="16384" width="9.140625" style="72"/>
  </cols>
  <sheetData>
    <row r="2" spans="2:8" ht="16.5" x14ac:dyDescent="0.2">
      <c r="B2" s="347"/>
      <c r="C2" s="348"/>
      <c r="D2" s="348"/>
      <c r="E2" s="348"/>
      <c r="F2" s="348"/>
      <c r="G2" s="348"/>
    </row>
    <row r="3" spans="2:8" ht="15" x14ac:dyDescent="0.25">
      <c r="B3" s="40" t="s">
        <v>314</v>
      </c>
      <c r="C3" s="40"/>
      <c r="D3" s="40"/>
      <c r="E3" s="40"/>
      <c r="F3" s="40"/>
      <c r="G3" s="40"/>
      <c r="H3" s="101"/>
    </row>
    <row r="4" spans="2:8" ht="12.75" x14ac:dyDescent="0.2">
      <c r="B4" s="140" t="s">
        <v>15</v>
      </c>
    </row>
    <row r="5" spans="2:8" ht="15" x14ac:dyDescent="0.25">
      <c r="B5" s="350" t="s">
        <v>16</v>
      </c>
      <c r="C5" s="349" t="s">
        <v>3</v>
      </c>
      <c r="D5" s="349" t="s">
        <v>4</v>
      </c>
      <c r="E5" s="349" t="s">
        <v>5</v>
      </c>
      <c r="F5" s="349" t="s">
        <v>17</v>
      </c>
      <c r="G5" s="349" t="s">
        <v>18</v>
      </c>
      <c r="H5" s="141"/>
    </row>
    <row r="6" spans="2:8" ht="15" x14ac:dyDescent="0.25">
      <c r="B6" s="351"/>
      <c r="C6" s="349"/>
      <c r="D6" s="349"/>
      <c r="E6" s="349"/>
      <c r="F6" s="349" t="s">
        <v>19</v>
      </c>
      <c r="G6" s="349" t="s">
        <v>20</v>
      </c>
      <c r="H6" s="71"/>
    </row>
    <row r="7" spans="2:8" ht="15" x14ac:dyDescent="0.25">
      <c r="B7" s="142" t="s">
        <v>21</v>
      </c>
      <c r="C7" s="143">
        <v>15548</v>
      </c>
      <c r="D7" s="144">
        <v>164</v>
      </c>
      <c r="E7" s="143">
        <v>20529</v>
      </c>
      <c r="F7" s="145">
        <v>1.05</v>
      </c>
      <c r="G7" s="127">
        <v>132.04</v>
      </c>
      <c r="H7" s="71"/>
    </row>
    <row r="8" spans="2:8" ht="15" x14ac:dyDescent="0.25">
      <c r="B8" s="142" t="s">
        <v>22</v>
      </c>
      <c r="C8" s="143">
        <v>1278</v>
      </c>
      <c r="D8" s="144">
        <v>36</v>
      </c>
      <c r="E8" s="143">
        <v>2023</v>
      </c>
      <c r="F8" s="145">
        <v>2.82</v>
      </c>
      <c r="G8" s="127">
        <v>158.29</v>
      </c>
      <c r="H8" s="71"/>
    </row>
    <row r="9" spans="2:8" ht="15" x14ac:dyDescent="0.25">
      <c r="B9" s="142" t="s">
        <v>23</v>
      </c>
      <c r="C9" s="143">
        <v>2764</v>
      </c>
      <c r="D9" s="144">
        <v>156</v>
      </c>
      <c r="E9" s="143">
        <v>4514</v>
      </c>
      <c r="F9" s="145">
        <v>5.64</v>
      </c>
      <c r="G9" s="127">
        <v>163.31</v>
      </c>
      <c r="H9" s="71"/>
    </row>
    <row r="10" spans="2:8" ht="15" x14ac:dyDescent="0.25">
      <c r="B10" s="146" t="s">
        <v>14</v>
      </c>
      <c r="C10" s="147">
        <v>19590</v>
      </c>
      <c r="D10" s="147">
        <v>356</v>
      </c>
      <c r="E10" s="147">
        <v>27066</v>
      </c>
      <c r="F10" s="148">
        <v>1.82</v>
      </c>
      <c r="G10" s="148">
        <v>138.16</v>
      </c>
      <c r="H10" s="71"/>
    </row>
    <row r="11" spans="2:8" x14ac:dyDescent="0.2">
      <c r="B11" s="8" t="s">
        <v>254</v>
      </c>
    </row>
    <row r="12" spans="2:8" x14ac:dyDescent="0.2">
      <c r="B12" s="149" t="s">
        <v>313</v>
      </c>
      <c r="C12" s="150"/>
      <c r="D12" s="150"/>
      <c r="E12" s="150"/>
      <c r="F12" s="151"/>
      <c r="G12" s="151"/>
      <c r="H12" s="150"/>
    </row>
    <row r="13" spans="2:8" x14ac:dyDescent="0.2">
      <c r="B13" s="8" t="s">
        <v>315</v>
      </c>
      <c r="C13" s="2"/>
      <c r="D13" s="2"/>
      <c r="E13" s="2"/>
      <c r="F13" s="3"/>
      <c r="G13" s="3"/>
      <c r="H13" s="2"/>
    </row>
    <row r="15" spans="2:8" x14ac:dyDescent="0.2">
      <c r="C15" s="152"/>
      <c r="D15" s="153"/>
      <c r="E15" s="153"/>
    </row>
    <row r="16" spans="2:8" x14ac:dyDescent="0.2">
      <c r="C16" s="152"/>
    </row>
    <row r="17" spans="3:3" s="72" customFormat="1" x14ac:dyDescent="0.2">
      <c r="C17" s="152"/>
    </row>
    <row r="18" spans="3:3" s="72" customFormat="1" x14ac:dyDescent="0.2">
      <c r="C18" s="152"/>
    </row>
    <row r="19" spans="3:3" s="72" customFormat="1" x14ac:dyDescent="0.2">
      <c r="C19" s="152"/>
    </row>
    <row r="20" spans="3:3" s="72" customFormat="1" x14ac:dyDescent="0.2"/>
    <row r="21" spans="3:3" s="72" customFormat="1" x14ac:dyDescent="0.2"/>
    <row r="22" spans="3:3" s="72" customFormat="1" x14ac:dyDescent="0.2"/>
    <row r="23" spans="3:3" s="72" customFormat="1" x14ac:dyDescent="0.2"/>
    <row r="24" spans="3:3" s="72" customFormat="1" x14ac:dyDescent="0.2"/>
    <row r="25" spans="3:3" s="72" customFormat="1" x14ac:dyDescent="0.2"/>
    <row r="26" spans="3:3" s="72" customFormat="1" x14ac:dyDescent="0.2"/>
  </sheetData>
  <mergeCells count="7">
    <mergeCell ref="B2:G2"/>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13"/>
  <sheetViews>
    <sheetView workbookViewId="0">
      <selection activeCell="J21" sqref="J21"/>
    </sheetView>
  </sheetViews>
  <sheetFormatPr defaultColWidth="9.140625" defaultRowHeight="11.25" x14ac:dyDescent="0.2"/>
  <cols>
    <col min="1" max="1" width="9.140625" style="72"/>
    <col min="2" max="2" width="18.7109375" style="73" customWidth="1"/>
    <col min="3" max="5" width="10.140625" style="72" customWidth="1"/>
    <col min="6" max="7" width="10.140625" style="74" customWidth="1"/>
    <col min="8" max="16384" width="9.140625" style="72"/>
  </cols>
  <sheetData>
    <row r="3" spans="2:8" ht="15" x14ac:dyDescent="0.25">
      <c r="B3" s="40" t="s">
        <v>317</v>
      </c>
      <c r="C3" s="40"/>
      <c r="D3" s="40"/>
      <c r="E3" s="40"/>
      <c r="F3" s="40"/>
      <c r="G3" s="40"/>
      <c r="H3" s="101"/>
    </row>
    <row r="4" spans="2:8" ht="12.75" x14ac:dyDescent="0.2">
      <c r="B4" s="140" t="s">
        <v>306</v>
      </c>
    </row>
    <row r="5" spans="2:8" ht="15" x14ac:dyDescent="0.25">
      <c r="B5" s="350" t="s">
        <v>16</v>
      </c>
      <c r="C5" s="349" t="s">
        <v>3</v>
      </c>
      <c r="D5" s="349" t="s">
        <v>4</v>
      </c>
      <c r="E5" s="349" t="s">
        <v>5</v>
      </c>
      <c r="F5" s="349" t="s">
        <v>17</v>
      </c>
      <c r="G5" s="349" t="s">
        <v>18</v>
      </c>
      <c r="H5" s="141"/>
    </row>
    <row r="6" spans="2:8" ht="15" x14ac:dyDescent="0.25">
      <c r="B6" s="351"/>
      <c r="C6" s="349"/>
      <c r="D6" s="349"/>
      <c r="E6" s="349"/>
      <c r="F6" s="349" t="s">
        <v>19</v>
      </c>
      <c r="G6" s="349" t="s">
        <v>20</v>
      </c>
      <c r="H6" s="71"/>
    </row>
    <row r="7" spans="2:8" ht="15" x14ac:dyDescent="0.25">
      <c r="B7" s="142" t="s">
        <v>21</v>
      </c>
      <c r="C7" s="143">
        <v>15490</v>
      </c>
      <c r="D7" s="144">
        <v>171</v>
      </c>
      <c r="E7" s="143">
        <v>20497</v>
      </c>
      <c r="F7" s="145">
        <v>1.1000000000000001</v>
      </c>
      <c r="G7" s="127">
        <v>132.32</v>
      </c>
      <c r="H7" s="71"/>
    </row>
    <row r="8" spans="2:8" ht="15" x14ac:dyDescent="0.25">
      <c r="B8" s="142" t="s">
        <v>22</v>
      </c>
      <c r="C8" s="143">
        <v>1344</v>
      </c>
      <c r="D8" s="144">
        <v>34</v>
      </c>
      <c r="E8" s="143">
        <v>2199</v>
      </c>
      <c r="F8" s="145">
        <v>2.5299999999999998</v>
      </c>
      <c r="G8" s="127">
        <v>163.62</v>
      </c>
      <c r="H8" s="71"/>
    </row>
    <row r="9" spans="2:8" ht="15" x14ac:dyDescent="0.25">
      <c r="B9" s="142" t="s">
        <v>23</v>
      </c>
      <c r="C9" s="143">
        <v>3105</v>
      </c>
      <c r="D9" s="144">
        <v>142</v>
      </c>
      <c r="E9" s="143">
        <v>5068</v>
      </c>
      <c r="F9" s="145">
        <v>4.57</v>
      </c>
      <c r="G9" s="127">
        <v>163.22</v>
      </c>
      <c r="H9" s="71"/>
    </row>
    <row r="10" spans="2:8" ht="15" x14ac:dyDescent="0.25">
      <c r="B10" s="146" t="s">
        <v>14</v>
      </c>
      <c r="C10" s="147">
        <v>19939</v>
      </c>
      <c r="D10" s="147">
        <v>347</v>
      </c>
      <c r="E10" s="147">
        <v>27764</v>
      </c>
      <c r="F10" s="148">
        <v>1.74</v>
      </c>
      <c r="G10" s="148">
        <v>139.24</v>
      </c>
      <c r="H10" s="71"/>
    </row>
    <row r="11" spans="2:8" x14ac:dyDescent="0.2">
      <c r="B11" s="8" t="s">
        <v>254</v>
      </c>
    </row>
    <row r="12" spans="2:8" x14ac:dyDescent="0.2">
      <c r="B12" s="149" t="s">
        <v>316</v>
      </c>
      <c r="C12" s="150"/>
      <c r="D12" s="150"/>
      <c r="E12" s="150"/>
      <c r="F12" s="151"/>
      <c r="G12" s="151"/>
      <c r="H12" s="150"/>
    </row>
    <row r="13" spans="2:8" x14ac:dyDescent="0.2">
      <c r="B13" s="8" t="s">
        <v>315</v>
      </c>
      <c r="C13" s="2"/>
      <c r="D13" s="2"/>
      <c r="E13" s="2"/>
      <c r="F13" s="3"/>
      <c r="G13" s="3"/>
      <c r="H13" s="2"/>
    </row>
  </sheetData>
  <mergeCells count="6">
    <mergeCell ref="G5:G6"/>
    <mergeCell ref="B5:B6"/>
    <mergeCell ref="C5:C6"/>
    <mergeCell ref="D5:D6"/>
    <mergeCell ref="E5:E6"/>
    <mergeCell ref="F5: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H11"/>
  <sheetViews>
    <sheetView workbookViewId="0">
      <selection activeCell="D16" sqref="D16"/>
    </sheetView>
  </sheetViews>
  <sheetFormatPr defaultRowHeight="15" x14ac:dyDescent="0.25"/>
  <cols>
    <col min="1" max="1" width="9.140625" style="39"/>
    <col min="2" max="2" width="28.140625" style="39" customWidth="1"/>
    <col min="3" max="16384" width="9.140625" style="39"/>
  </cols>
  <sheetData>
    <row r="3" spans="2:8" x14ac:dyDescent="0.25">
      <c r="B3" s="40" t="s">
        <v>319</v>
      </c>
      <c r="C3" s="101"/>
    </row>
    <row r="4" spans="2:8" x14ac:dyDescent="0.25">
      <c r="B4" s="41" t="s">
        <v>24</v>
      </c>
      <c r="C4" s="72"/>
      <c r="E4" s="101"/>
      <c r="F4" s="101"/>
    </row>
    <row r="5" spans="2:8" x14ac:dyDescent="0.25">
      <c r="B5" s="350" t="s">
        <v>25</v>
      </c>
      <c r="C5" s="349" t="s">
        <v>3</v>
      </c>
      <c r="D5" s="349" t="s">
        <v>4</v>
      </c>
      <c r="E5" s="349" t="s">
        <v>5</v>
      </c>
      <c r="F5" s="349" t="s">
        <v>17</v>
      </c>
    </row>
    <row r="6" spans="2:8" x14ac:dyDescent="0.25">
      <c r="B6" s="351"/>
      <c r="C6" s="349"/>
      <c r="D6" s="349"/>
      <c r="E6" s="349"/>
      <c r="F6" s="349" t="s">
        <v>19</v>
      </c>
    </row>
    <row r="7" spans="2:8" x14ac:dyDescent="0.25">
      <c r="B7" s="6" t="s">
        <v>26</v>
      </c>
      <c r="C7" s="44">
        <v>4024</v>
      </c>
      <c r="D7" s="45">
        <v>40</v>
      </c>
      <c r="E7" s="4">
        <v>5244</v>
      </c>
      <c r="F7" s="7">
        <v>0.99</v>
      </c>
      <c r="H7" s="84"/>
    </row>
    <row r="8" spans="2:8" x14ac:dyDescent="0.25">
      <c r="B8" s="6" t="s">
        <v>27</v>
      </c>
      <c r="C8" s="44">
        <v>11029</v>
      </c>
      <c r="D8" s="45">
        <v>239</v>
      </c>
      <c r="E8" s="4">
        <v>15508</v>
      </c>
      <c r="F8" s="7">
        <v>2.17</v>
      </c>
      <c r="H8" s="84"/>
    </row>
    <row r="9" spans="2:8" x14ac:dyDescent="0.25">
      <c r="B9" s="6" t="s">
        <v>28</v>
      </c>
      <c r="C9" s="44">
        <v>4537</v>
      </c>
      <c r="D9" s="45">
        <v>77</v>
      </c>
      <c r="E9" s="4">
        <v>6314</v>
      </c>
      <c r="F9" s="7">
        <v>1.7</v>
      </c>
      <c r="H9" s="84"/>
    </row>
    <row r="10" spans="2:8" x14ac:dyDescent="0.25">
      <c r="B10" s="46" t="s">
        <v>14</v>
      </c>
      <c r="C10" s="47">
        <v>19590</v>
      </c>
      <c r="D10" s="47">
        <v>356</v>
      </c>
      <c r="E10" s="47">
        <v>27066</v>
      </c>
      <c r="F10" s="48">
        <v>1.82</v>
      </c>
    </row>
    <row r="11" spans="2:8" x14ac:dyDescent="0.25">
      <c r="B11" s="8" t="s">
        <v>318</v>
      </c>
      <c r="C11" s="72"/>
      <c r="D11" s="72"/>
      <c r="E11" s="72"/>
      <c r="F11" s="74"/>
    </row>
  </sheetData>
  <mergeCells count="5">
    <mergeCell ref="B5:B6"/>
    <mergeCell ref="C5:C6"/>
    <mergeCell ref="D5:D6"/>
    <mergeCell ref="E5:E6"/>
    <mergeCell ref="F5:F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O28"/>
  <sheetViews>
    <sheetView workbookViewId="0">
      <selection activeCell="D18" sqref="D18:E18"/>
    </sheetView>
  </sheetViews>
  <sheetFormatPr defaultColWidth="9.140625" defaultRowHeight="11.25" x14ac:dyDescent="0.2"/>
  <cols>
    <col min="1" max="1" width="9" style="72" customWidth="1"/>
    <col min="2" max="2" width="8.5703125" style="72" customWidth="1"/>
    <col min="3" max="3" width="8.5703125" style="73" customWidth="1"/>
    <col min="4" max="6" width="8.5703125" style="72" customWidth="1"/>
    <col min="7" max="7" width="11" style="72" customWidth="1"/>
    <col min="8" max="13" width="8.85546875" style="72" customWidth="1"/>
    <col min="14" max="14" width="10.42578125" style="72" customWidth="1"/>
    <col min="15" max="15" width="7.42578125" style="72" customWidth="1"/>
    <col min="16" max="16384" width="9.140625" style="72"/>
  </cols>
  <sheetData>
    <row r="3" spans="1:15" ht="15" x14ac:dyDescent="0.25">
      <c r="A3" s="40" t="s">
        <v>203</v>
      </c>
      <c r="B3" s="40"/>
      <c r="C3" s="40"/>
      <c r="D3" s="40"/>
      <c r="E3" s="39"/>
      <c r="F3" s="39"/>
      <c r="G3" s="39"/>
      <c r="H3" s="39"/>
      <c r="I3" s="39"/>
      <c r="J3" s="39"/>
      <c r="K3" s="39"/>
      <c r="L3" s="39"/>
      <c r="M3" s="39"/>
      <c r="N3" s="39"/>
      <c r="O3" s="39"/>
    </row>
    <row r="4" spans="1:15" ht="15" x14ac:dyDescent="0.25">
      <c r="A4" s="140" t="s">
        <v>29</v>
      </c>
      <c r="B4" s="156"/>
      <c r="C4" s="156"/>
      <c r="D4" s="156"/>
      <c r="E4" s="156"/>
      <c r="F4" s="156"/>
      <c r="G4" s="156"/>
      <c r="H4" s="156"/>
      <c r="I4" s="39"/>
      <c r="J4" s="39"/>
      <c r="K4" s="39"/>
      <c r="L4" s="39"/>
      <c r="M4" s="39"/>
      <c r="N4" s="39"/>
      <c r="O4" s="39"/>
    </row>
    <row r="5" spans="1:15" ht="13.5" x14ac:dyDescent="0.2">
      <c r="A5" s="354" t="s">
        <v>1</v>
      </c>
      <c r="B5" s="352" t="s">
        <v>31</v>
      </c>
      <c r="C5" s="352"/>
      <c r="D5" s="352"/>
      <c r="E5" s="352"/>
      <c r="F5" s="352"/>
      <c r="G5" s="352"/>
      <c r="H5" s="352"/>
      <c r="I5" s="353" t="s">
        <v>32</v>
      </c>
      <c r="J5" s="353"/>
      <c r="K5" s="353"/>
      <c r="L5" s="353"/>
      <c r="M5" s="353"/>
      <c r="N5" s="353"/>
      <c r="O5" s="353"/>
    </row>
    <row r="6" spans="1:15" ht="54" customHeight="1" x14ac:dyDescent="0.25">
      <c r="A6" s="355"/>
      <c r="B6" s="154" t="s">
        <v>33</v>
      </c>
      <c r="C6" s="154" t="s">
        <v>34</v>
      </c>
      <c r="D6" s="154" t="s">
        <v>35</v>
      </c>
      <c r="E6" s="154" t="s">
        <v>36</v>
      </c>
      <c r="F6" s="154" t="s">
        <v>37</v>
      </c>
      <c r="G6" s="102" t="s">
        <v>320</v>
      </c>
      <c r="H6" s="155" t="s">
        <v>14</v>
      </c>
      <c r="I6" s="154" t="s">
        <v>33</v>
      </c>
      <c r="J6" s="154" t="s">
        <v>34</v>
      </c>
      <c r="K6" s="154" t="s">
        <v>35</v>
      </c>
      <c r="L6" s="154" t="s">
        <v>36</v>
      </c>
      <c r="M6" s="154" t="s">
        <v>37</v>
      </c>
      <c r="N6" s="102" t="s">
        <v>320</v>
      </c>
      <c r="O6" s="155" t="s">
        <v>14</v>
      </c>
    </row>
    <row r="7" spans="1:15" ht="13.5" x14ac:dyDescent="0.25">
      <c r="A7" s="157" t="s">
        <v>187</v>
      </c>
      <c r="B7" s="158">
        <v>100</v>
      </c>
      <c r="C7" s="159">
        <v>5</v>
      </c>
      <c r="D7" s="158">
        <v>26</v>
      </c>
      <c r="E7" s="159">
        <v>150</v>
      </c>
      <c r="F7" s="158">
        <v>29</v>
      </c>
      <c r="G7" s="159">
        <v>19</v>
      </c>
      <c r="H7" s="160">
        <v>329</v>
      </c>
      <c r="I7" s="161">
        <v>28</v>
      </c>
      <c r="J7" s="162">
        <v>2</v>
      </c>
      <c r="K7" s="161">
        <v>40</v>
      </c>
      <c r="L7" s="162">
        <v>118</v>
      </c>
      <c r="M7" s="161">
        <v>72</v>
      </c>
      <c r="N7" s="162">
        <v>6</v>
      </c>
      <c r="O7" s="163">
        <v>266</v>
      </c>
    </row>
    <row r="8" spans="1:15" ht="13.5" x14ac:dyDescent="0.25">
      <c r="A8" s="157" t="s">
        <v>188</v>
      </c>
      <c r="B8" s="158">
        <v>41</v>
      </c>
      <c r="C8" s="159">
        <v>2</v>
      </c>
      <c r="D8" s="158">
        <v>26</v>
      </c>
      <c r="E8" s="159">
        <v>78</v>
      </c>
      <c r="F8" s="158">
        <v>14</v>
      </c>
      <c r="G8" s="159">
        <v>5</v>
      </c>
      <c r="H8" s="160">
        <v>166</v>
      </c>
      <c r="I8" s="161">
        <v>20</v>
      </c>
      <c r="J8" s="162">
        <v>1</v>
      </c>
      <c r="K8" s="161">
        <v>18</v>
      </c>
      <c r="L8" s="162">
        <v>68</v>
      </c>
      <c r="M8" s="161">
        <v>50</v>
      </c>
      <c r="N8" s="162">
        <v>2</v>
      </c>
      <c r="O8" s="163">
        <v>159</v>
      </c>
    </row>
    <row r="9" spans="1:15" ht="13.5" x14ac:dyDescent="0.25">
      <c r="A9" s="157" t="s">
        <v>189</v>
      </c>
      <c r="B9" s="158">
        <v>3032</v>
      </c>
      <c r="C9" s="159">
        <v>191</v>
      </c>
      <c r="D9" s="158">
        <v>2280</v>
      </c>
      <c r="E9" s="159">
        <v>6864</v>
      </c>
      <c r="F9" s="158">
        <v>1024</v>
      </c>
      <c r="G9" s="159">
        <v>224</v>
      </c>
      <c r="H9" s="160">
        <v>13615</v>
      </c>
      <c r="I9" s="161">
        <v>175</v>
      </c>
      <c r="J9" s="162">
        <v>35</v>
      </c>
      <c r="K9" s="161">
        <v>205</v>
      </c>
      <c r="L9" s="162">
        <v>1748</v>
      </c>
      <c r="M9" s="161">
        <v>374</v>
      </c>
      <c r="N9" s="162">
        <v>56</v>
      </c>
      <c r="O9" s="163">
        <v>2593</v>
      </c>
    </row>
    <row r="10" spans="1:15" ht="13.5" x14ac:dyDescent="0.25">
      <c r="A10" s="164" t="s">
        <v>190</v>
      </c>
      <c r="B10" s="158">
        <v>251</v>
      </c>
      <c r="C10" s="159">
        <v>34</v>
      </c>
      <c r="D10" s="158">
        <v>227</v>
      </c>
      <c r="E10" s="159">
        <v>416</v>
      </c>
      <c r="F10" s="158">
        <v>58</v>
      </c>
      <c r="G10" s="159">
        <v>8</v>
      </c>
      <c r="H10" s="160">
        <v>994</v>
      </c>
      <c r="I10" s="161">
        <v>102</v>
      </c>
      <c r="J10" s="162">
        <v>19</v>
      </c>
      <c r="K10" s="161">
        <v>137</v>
      </c>
      <c r="L10" s="162">
        <v>283</v>
      </c>
      <c r="M10" s="161">
        <v>34</v>
      </c>
      <c r="N10" s="162">
        <v>6</v>
      </c>
      <c r="O10" s="163">
        <v>581</v>
      </c>
    </row>
    <row r="11" spans="1:15" ht="13.5" x14ac:dyDescent="0.25">
      <c r="A11" s="164" t="s">
        <v>191</v>
      </c>
      <c r="B11" s="158">
        <v>69</v>
      </c>
      <c r="C11" s="159">
        <v>22</v>
      </c>
      <c r="D11" s="158">
        <v>94</v>
      </c>
      <c r="E11" s="159">
        <v>203</v>
      </c>
      <c r="F11" s="158">
        <v>50</v>
      </c>
      <c r="G11" s="159">
        <v>6</v>
      </c>
      <c r="H11" s="160">
        <v>444</v>
      </c>
      <c r="I11" s="161">
        <v>37</v>
      </c>
      <c r="J11" s="162">
        <v>7</v>
      </c>
      <c r="K11" s="161">
        <v>54</v>
      </c>
      <c r="L11" s="162">
        <v>281</v>
      </c>
      <c r="M11" s="161">
        <v>57</v>
      </c>
      <c r="N11" s="162">
        <v>7</v>
      </c>
      <c r="O11" s="163">
        <v>443</v>
      </c>
    </row>
    <row r="12" spans="1:15" ht="13.5" x14ac:dyDescent="0.25">
      <c r="A12" s="165" t="s">
        <v>14</v>
      </c>
      <c r="B12" s="147">
        <v>3493</v>
      </c>
      <c r="C12" s="147">
        <v>254</v>
      </c>
      <c r="D12" s="147">
        <v>2653</v>
      </c>
      <c r="E12" s="147">
        <v>7711</v>
      </c>
      <c r="F12" s="147">
        <v>1175</v>
      </c>
      <c r="G12" s="147">
        <v>262</v>
      </c>
      <c r="H12" s="147">
        <v>15548</v>
      </c>
      <c r="I12" s="166">
        <v>362</v>
      </c>
      <c r="J12" s="166">
        <v>64</v>
      </c>
      <c r="K12" s="166">
        <v>454</v>
      </c>
      <c r="L12" s="166">
        <v>2498</v>
      </c>
      <c r="M12" s="166">
        <v>587</v>
      </c>
      <c r="N12" s="166">
        <v>77</v>
      </c>
      <c r="O12" s="166">
        <v>4042</v>
      </c>
    </row>
    <row r="17" spans="3:3" x14ac:dyDescent="0.2">
      <c r="C17" s="72"/>
    </row>
    <row r="18" spans="3:3" x14ac:dyDescent="0.2">
      <c r="C18" s="72"/>
    </row>
    <row r="19" spans="3:3" x14ac:dyDescent="0.2">
      <c r="C19" s="72"/>
    </row>
    <row r="20" spans="3:3" x14ac:dyDescent="0.2">
      <c r="C20" s="72"/>
    </row>
    <row r="21" spans="3:3" x14ac:dyDescent="0.2">
      <c r="C21" s="72"/>
    </row>
    <row r="22" spans="3:3" x14ac:dyDescent="0.2">
      <c r="C22" s="72"/>
    </row>
    <row r="23" spans="3:3" x14ac:dyDescent="0.2">
      <c r="C23" s="72"/>
    </row>
    <row r="24" spans="3:3" x14ac:dyDescent="0.2">
      <c r="C24" s="72"/>
    </row>
    <row r="28" spans="3:3" x14ac:dyDescent="0.2">
      <c r="C28" s="72"/>
    </row>
  </sheetData>
  <mergeCells count="3">
    <mergeCell ref="B5:H5"/>
    <mergeCell ref="I5:O5"/>
    <mergeCell ref="A5:A6"/>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12"/>
  <sheetViews>
    <sheetView workbookViewId="0">
      <selection activeCell="D19" sqref="D19"/>
    </sheetView>
  </sheetViews>
  <sheetFormatPr defaultColWidth="9.140625" defaultRowHeight="11.25" x14ac:dyDescent="0.2"/>
  <cols>
    <col min="1" max="1" width="15.42578125" style="72" customWidth="1"/>
    <col min="2" max="6" width="11" style="72" customWidth="1"/>
    <col min="7" max="7" width="10.28515625" style="72" customWidth="1"/>
    <col min="8" max="8" width="11" style="72" customWidth="1"/>
    <col min="9" max="16384" width="9.140625" style="72"/>
  </cols>
  <sheetData>
    <row r="3" spans="1:10" ht="15" x14ac:dyDescent="0.25">
      <c r="A3" s="167" t="s">
        <v>205</v>
      </c>
      <c r="B3" s="168"/>
      <c r="C3" s="169"/>
      <c r="D3" s="170"/>
      <c r="E3" s="170"/>
      <c r="F3" s="170"/>
      <c r="G3" s="170"/>
      <c r="H3" s="170"/>
      <c r="I3" s="171"/>
      <c r="J3" s="171"/>
    </row>
    <row r="4" spans="1:10" ht="15" customHeight="1" x14ac:dyDescent="0.2">
      <c r="A4" s="172" t="s">
        <v>38</v>
      </c>
      <c r="B4" s="103"/>
      <c r="C4" s="156"/>
      <c r="D4" s="156"/>
      <c r="E4" s="156"/>
      <c r="F4" s="156"/>
      <c r="G4" s="156"/>
      <c r="H4" s="156"/>
    </row>
    <row r="5" spans="1:10" ht="15" customHeight="1" x14ac:dyDescent="0.2">
      <c r="A5" s="354" t="s">
        <v>1</v>
      </c>
      <c r="B5" s="353" t="s">
        <v>39</v>
      </c>
      <c r="C5" s="353"/>
      <c r="D5" s="353"/>
      <c r="E5" s="353"/>
      <c r="F5" s="353"/>
      <c r="G5" s="353"/>
      <c r="H5" s="353"/>
    </row>
    <row r="6" spans="1:10" ht="67.5" customHeight="1" x14ac:dyDescent="0.25">
      <c r="A6" s="355"/>
      <c r="B6" s="154" t="s">
        <v>33</v>
      </c>
      <c r="C6" s="154" t="s">
        <v>34</v>
      </c>
      <c r="D6" s="154" t="s">
        <v>35</v>
      </c>
      <c r="E6" s="154" t="s">
        <v>36</v>
      </c>
      <c r="F6" s="154" t="s">
        <v>37</v>
      </c>
      <c r="G6" s="102" t="s">
        <v>40</v>
      </c>
      <c r="H6" s="155" t="s">
        <v>14</v>
      </c>
    </row>
    <row r="7" spans="1:10" ht="13.5" x14ac:dyDescent="0.2">
      <c r="A7" s="164" t="s">
        <v>187</v>
      </c>
      <c r="B7" s="127">
        <v>30.4</v>
      </c>
      <c r="C7" s="145">
        <v>1.52</v>
      </c>
      <c r="D7" s="127">
        <v>7.9</v>
      </c>
      <c r="E7" s="145">
        <v>45.59</v>
      </c>
      <c r="F7" s="127">
        <v>8.81</v>
      </c>
      <c r="G7" s="145">
        <v>5.78</v>
      </c>
      <c r="H7" s="127">
        <v>100</v>
      </c>
    </row>
    <row r="8" spans="1:10" ht="13.5" x14ac:dyDescent="0.2">
      <c r="A8" s="164" t="s">
        <v>188</v>
      </c>
      <c r="B8" s="127">
        <v>24.7</v>
      </c>
      <c r="C8" s="145">
        <v>1.2</v>
      </c>
      <c r="D8" s="127">
        <v>15.66</v>
      </c>
      <c r="E8" s="145">
        <v>46.99</v>
      </c>
      <c r="F8" s="127">
        <v>8.43</v>
      </c>
      <c r="G8" s="145">
        <v>3.01</v>
      </c>
      <c r="H8" s="127">
        <v>100</v>
      </c>
    </row>
    <row r="9" spans="1:10" ht="13.5" x14ac:dyDescent="0.2">
      <c r="A9" s="164" t="s">
        <v>189</v>
      </c>
      <c r="B9" s="127">
        <v>22.27</v>
      </c>
      <c r="C9" s="145">
        <v>1.4</v>
      </c>
      <c r="D9" s="127">
        <v>16.75</v>
      </c>
      <c r="E9" s="145">
        <v>50.41</v>
      </c>
      <c r="F9" s="127">
        <v>7.52</v>
      </c>
      <c r="G9" s="145">
        <v>1.65</v>
      </c>
      <c r="H9" s="127">
        <v>100</v>
      </c>
    </row>
    <row r="10" spans="1:10" ht="13.5" x14ac:dyDescent="0.2">
      <c r="A10" s="164" t="s">
        <v>190</v>
      </c>
      <c r="B10" s="127">
        <v>25.25</v>
      </c>
      <c r="C10" s="145">
        <v>3.42</v>
      </c>
      <c r="D10" s="127">
        <v>22.84</v>
      </c>
      <c r="E10" s="145">
        <v>41.85</v>
      </c>
      <c r="F10" s="127">
        <v>5.84</v>
      </c>
      <c r="G10" s="145">
        <v>0.8</v>
      </c>
      <c r="H10" s="127">
        <v>100</v>
      </c>
    </row>
    <row r="11" spans="1:10" ht="13.5" x14ac:dyDescent="0.2">
      <c r="A11" s="164" t="s">
        <v>191</v>
      </c>
      <c r="B11" s="127">
        <v>15.54</v>
      </c>
      <c r="C11" s="145">
        <v>4.95</v>
      </c>
      <c r="D11" s="127">
        <v>21.17</v>
      </c>
      <c r="E11" s="145">
        <v>45.72</v>
      </c>
      <c r="F11" s="127">
        <v>11.26</v>
      </c>
      <c r="G11" s="145">
        <v>1.35</v>
      </c>
      <c r="H11" s="127">
        <v>100</v>
      </c>
    </row>
    <row r="12" spans="1:10" ht="13.5" x14ac:dyDescent="0.2">
      <c r="A12" s="165" t="s">
        <v>14</v>
      </c>
      <c r="B12" s="173">
        <v>22.47</v>
      </c>
      <c r="C12" s="173">
        <v>1.63</v>
      </c>
      <c r="D12" s="173">
        <v>17.059999999999999</v>
      </c>
      <c r="E12" s="173">
        <v>49.59</v>
      </c>
      <c r="F12" s="173">
        <v>7.56</v>
      </c>
      <c r="G12" s="173">
        <v>1.69</v>
      </c>
      <c r="H12" s="173">
        <v>100</v>
      </c>
      <c r="I12" s="174"/>
      <c r="J12" s="174"/>
    </row>
  </sheetData>
  <mergeCells count="2">
    <mergeCell ref="A5:A6"/>
    <mergeCell ref="B5:H5"/>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K12"/>
  <sheetViews>
    <sheetView workbookViewId="0">
      <selection activeCell="D20" sqref="D20"/>
    </sheetView>
  </sheetViews>
  <sheetFormatPr defaultColWidth="9.140625" defaultRowHeight="11.25" x14ac:dyDescent="0.2"/>
  <cols>
    <col min="1" max="1" width="15.42578125" style="72" customWidth="1"/>
    <col min="2" max="8" width="10.28515625" style="72" customWidth="1"/>
    <col min="9" max="16384" width="9.140625" style="72"/>
  </cols>
  <sheetData>
    <row r="3" spans="1:11" ht="15" x14ac:dyDescent="0.25">
      <c r="A3" s="40" t="s">
        <v>206</v>
      </c>
      <c r="B3" s="175"/>
      <c r="C3" s="176"/>
      <c r="D3" s="176"/>
      <c r="E3" s="176"/>
      <c r="F3" s="176"/>
      <c r="G3" s="176"/>
      <c r="H3" s="176"/>
      <c r="I3" s="75"/>
      <c r="J3" s="75"/>
      <c r="K3" s="75"/>
    </row>
    <row r="4" spans="1:11" ht="15" customHeight="1" x14ac:dyDescent="0.2">
      <c r="A4" s="332" t="s">
        <v>38</v>
      </c>
      <c r="B4" s="356"/>
      <c r="C4" s="356"/>
      <c r="D4" s="356"/>
      <c r="E4" s="356"/>
      <c r="F4" s="356"/>
      <c r="G4" s="356"/>
      <c r="H4" s="156"/>
    </row>
    <row r="5" spans="1:11" ht="15" customHeight="1" x14ac:dyDescent="0.2">
      <c r="A5" s="354" t="s">
        <v>1</v>
      </c>
      <c r="B5" s="353" t="s">
        <v>41</v>
      </c>
      <c r="C5" s="353"/>
      <c r="D5" s="353"/>
      <c r="E5" s="353"/>
      <c r="F5" s="353"/>
      <c r="G5" s="353"/>
      <c r="H5" s="353"/>
    </row>
    <row r="6" spans="1:11" ht="67.5" customHeight="1" x14ac:dyDescent="0.25">
      <c r="A6" s="355"/>
      <c r="B6" s="154" t="s">
        <v>33</v>
      </c>
      <c r="C6" s="154" t="s">
        <v>34</v>
      </c>
      <c r="D6" s="154" t="s">
        <v>35</v>
      </c>
      <c r="E6" s="154" t="s">
        <v>36</v>
      </c>
      <c r="F6" s="154" t="s">
        <v>37</v>
      </c>
      <c r="G6" s="102" t="s">
        <v>40</v>
      </c>
      <c r="H6" s="155" t="s">
        <v>14</v>
      </c>
    </row>
    <row r="7" spans="1:11" ht="13.5" x14ac:dyDescent="0.25">
      <c r="A7" s="142" t="s">
        <v>187</v>
      </c>
      <c r="B7" s="70">
        <v>10.53</v>
      </c>
      <c r="C7" s="69">
        <v>0.75</v>
      </c>
      <c r="D7" s="70">
        <v>15.04</v>
      </c>
      <c r="E7" s="69">
        <v>44.36</v>
      </c>
      <c r="F7" s="70">
        <v>27.07</v>
      </c>
      <c r="G7" s="69">
        <v>2.2599999999999998</v>
      </c>
      <c r="H7" s="70">
        <v>100</v>
      </c>
    </row>
    <row r="8" spans="1:11" ht="13.5" x14ac:dyDescent="0.25">
      <c r="A8" s="142" t="s">
        <v>188</v>
      </c>
      <c r="B8" s="70">
        <v>12.58</v>
      </c>
      <c r="C8" s="69">
        <v>0.63</v>
      </c>
      <c r="D8" s="70">
        <v>11.32</v>
      </c>
      <c r="E8" s="69">
        <v>42.77</v>
      </c>
      <c r="F8" s="70">
        <v>31.45</v>
      </c>
      <c r="G8" s="69">
        <v>1.26</v>
      </c>
      <c r="H8" s="70">
        <v>100</v>
      </c>
    </row>
    <row r="9" spans="1:11" ht="13.5" x14ac:dyDescent="0.25">
      <c r="A9" s="142" t="s">
        <v>189</v>
      </c>
      <c r="B9" s="70">
        <v>6.75</v>
      </c>
      <c r="C9" s="69">
        <v>1.35</v>
      </c>
      <c r="D9" s="70">
        <v>7.91</v>
      </c>
      <c r="E9" s="69">
        <v>67.41</v>
      </c>
      <c r="F9" s="70">
        <v>14.42</v>
      </c>
      <c r="G9" s="69">
        <v>2.16</v>
      </c>
      <c r="H9" s="70">
        <v>100</v>
      </c>
    </row>
    <row r="10" spans="1:11" ht="13.5" x14ac:dyDescent="0.25">
      <c r="A10" s="142" t="s">
        <v>190</v>
      </c>
      <c r="B10" s="70">
        <v>17.559999999999999</v>
      </c>
      <c r="C10" s="69">
        <v>3.27</v>
      </c>
      <c r="D10" s="70">
        <v>23.58</v>
      </c>
      <c r="E10" s="69">
        <v>48.71</v>
      </c>
      <c r="F10" s="70">
        <v>5.85</v>
      </c>
      <c r="G10" s="69">
        <v>1.03</v>
      </c>
      <c r="H10" s="70">
        <v>100</v>
      </c>
    </row>
    <row r="11" spans="1:11" ht="13.5" x14ac:dyDescent="0.25">
      <c r="A11" s="142" t="s">
        <v>191</v>
      </c>
      <c r="B11" s="70">
        <v>8.35</v>
      </c>
      <c r="C11" s="69">
        <v>1.58</v>
      </c>
      <c r="D11" s="70">
        <v>12.19</v>
      </c>
      <c r="E11" s="69">
        <v>63.43</v>
      </c>
      <c r="F11" s="70">
        <v>12.87</v>
      </c>
      <c r="G11" s="69">
        <v>1.58</v>
      </c>
      <c r="H11" s="70">
        <v>100</v>
      </c>
    </row>
    <row r="12" spans="1:11" ht="13.5" x14ac:dyDescent="0.25">
      <c r="A12" s="146" t="s">
        <v>14</v>
      </c>
      <c r="B12" s="177">
        <v>8.9600000000000009</v>
      </c>
      <c r="C12" s="177">
        <v>1.58</v>
      </c>
      <c r="D12" s="177">
        <v>11.23</v>
      </c>
      <c r="E12" s="177">
        <v>61.8</v>
      </c>
      <c r="F12" s="177">
        <v>14.52</v>
      </c>
      <c r="G12" s="177">
        <v>1.9</v>
      </c>
      <c r="H12" s="177">
        <v>100</v>
      </c>
    </row>
  </sheetData>
  <mergeCells count="3">
    <mergeCell ref="A4:G4"/>
    <mergeCell ref="A5:A6"/>
    <mergeCell ref="B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8"/>
  <sheetViews>
    <sheetView tabSelected="1" workbookViewId="0">
      <selection activeCell="R36" sqref="R36"/>
    </sheetView>
  </sheetViews>
  <sheetFormatPr defaultColWidth="9.140625" defaultRowHeight="15" x14ac:dyDescent="0.25"/>
  <cols>
    <col min="1" max="7" width="9.140625" style="39"/>
    <col min="8" max="9" width="12.42578125" style="191" customWidth="1"/>
    <col min="10" max="16384" width="9.140625" style="72"/>
  </cols>
  <sheetData>
    <row r="1" spans="1:9" x14ac:dyDescent="0.25">
      <c r="H1" s="72"/>
      <c r="I1" s="72"/>
    </row>
    <row r="2" spans="1:9" x14ac:dyDescent="0.25">
      <c r="H2" s="72"/>
      <c r="I2" s="72"/>
    </row>
    <row r="3" spans="1:9" s="39" customFormat="1" x14ac:dyDescent="0.25">
      <c r="A3" s="40" t="s">
        <v>207</v>
      </c>
      <c r="B3" s="40"/>
      <c r="C3" s="40"/>
      <c r="D3" s="40"/>
      <c r="E3" s="40"/>
      <c r="F3" s="40"/>
    </row>
    <row r="4" spans="1:9" s="39" customFormat="1" ht="15" customHeight="1" x14ac:dyDescent="0.25">
      <c r="A4" s="140" t="s">
        <v>42</v>
      </c>
      <c r="B4" s="156"/>
      <c r="C4" s="156"/>
      <c r="D4" s="156"/>
      <c r="E4" s="156"/>
      <c r="F4" s="156"/>
      <c r="G4" s="156"/>
    </row>
    <row r="5" spans="1:9" s="39" customFormat="1" ht="15" customHeight="1" x14ac:dyDescent="0.25">
      <c r="A5" s="357" t="s">
        <v>43</v>
      </c>
      <c r="B5" s="359" t="s">
        <v>44</v>
      </c>
      <c r="C5" s="359"/>
      <c r="D5" s="359"/>
      <c r="E5" s="360" t="s">
        <v>45</v>
      </c>
      <c r="F5" s="360"/>
      <c r="G5" s="360"/>
    </row>
    <row r="6" spans="1:9" s="39" customFormat="1" x14ac:dyDescent="0.25">
      <c r="A6" s="358"/>
      <c r="B6" s="178" t="s">
        <v>3</v>
      </c>
      <c r="C6" s="178" t="s">
        <v>4</v>
      </c>
      <c r="D6" s="178" t="s">
        <v>5</v>
      </c>
      <c r="E6" s="178" t="s">
        <v>3</v>
      </c>
      <c r="F6" s="178" t="s">
        <v>4</v>
      </c>
      <c r="G6" s="178" t="s">
        <v>5</v>
      </c>
    </row>
    <row r="7" spans="1:9" s="39" customFormat="1" x14ac:dyDescent="0.25">
      <c r="A7" s="179" t="s">
        <v>46</v>
      </c>
      <c r="B7" s="180">
        <v>1442</v>
      </c>
      <c r="C7" s="181">
        <v>28</v>
      </c>
      <c r="D7" s="180">
        <v>1988</v>
      </c>
      <c r="E7" s="182">
        <v>7.3609</v>
      </c>
      <c r="F7" s="183">
        <v>7.8651999999999997</v>
      </c>
      <c r="G7" s="182">
        <v>7.3449999999999998</v>
      </c>
    </row>
    <row r="8" spans="1:9" s="39" customFormat="1" x14ac:dyDescent="0.25">
      <c r="A8" s="179" t="s">
        <v>47</v>
      </c>
      <c r="B8" s="180">
        <v>1399</v>
      </c>
      <c r="C8" s="181">
        <v>26</v>
      </c>
      <c r="D8" s="180">
        <v>1954</v>
      </c>
      <c r="E8" s="182">
        <v>7.1414</v>
      </c>
      <c r="F8" s="183">
        <v>7.3033999999999999</v>
      </c>
      <c r="G8" s="182">
        <v>7.2194000000000003</v>
      </c>
    </row>
    <row r="9" spans="1:9" s="39" customFormat="1" x14ac:dyDescent="0.25">
      <c r="A9" s="179" t="s">
        <v>48</v>
      </c>
      <c r="B9" s="180">
        <v>1686</v>
      </c>
      <c r="C9" s="181">
        <v>23</v>
      </c>
      <c r="D9" s="180">
        <v>2320</v>
      </c>
      <c r="E9" s="182">
        <v>8.6064000000000007</v>
      </c>
      <c r="F9" s="183">
        <v>6.4607000000000001</v>
      </c>
      <c r="G9" s="182">
        <v>8.5716000000000001</v>
      </c>
    </row>
    <row r="10" spans="1:9" s="39" customFormat="1" x14ac:dyDescent="0.25">
      <c r="A10" s="179" t="s">
        <v>49</v>
      </c>
      <c r="B10" s="180">
        <v>1607</v>
      </c>
      <c r="C10" s="181">
        <v>26</v>
      </c>
      <c r="D10" s="180">
        <v>2207</v>
      </c>
      <c r="E10" s="182">
        <v>8.2032000000000007</v>
      </c>
      <c r="F10" s="183">
        <v>7.3033999999999999</v>
      </c>
      <c r="G10" s="182">
        <v>8.1540999999999997</v>
      </c>
    </row>
    <row r="11" spans="1:9" s="39" customFormat="1" x14ac:dyDescent="0.25">
      <c r="A11" s="179" t="s">
        <v>50</v>
      </c>
      <c r="B11" s="180">
        <v>1832</v>
      </c>
      <c r="C11" s="181">
        <v>33</v>
      </c>
      <c r="D11" s="180">
        <v>2490</v>
      </c>
      <c r="E11" s="182">
        <v>9.3516999999999992</v>
      </c>
      <c r="F11" s="183">
        <v>9.2697000000000003</v>
      </c>
      <c r="G11" s="182">
        <v>9.1997</v>
      </c>
    </row>
    <row r="12" spans="1:9" s="39" customFormat="1" x14ac:dyDescent="0.25">
      <c r="A12" s="179" t="s">
        <v>51</v>
      </c>
      <c r="B12" s="180">
        <v>1807</v>
      </c>
      <c r="C12" s="181">
        <v>23</v>
      </c>
      <c r="D12" s="180">
        <v>2504</v>
      </c>
      <c r="E12" s="182">
        <v>9.2241</v>
      </c>
      <c r="F12" s="183">
        <v>6.4607000000000001</v>
      </c>
      <c r="G12" s="182">
        <v>9.2515000000000001</v>
      </c>
    </row>
    <row r="13" spans="1:9" s="39" customFormat="1" x14ac:dyDescent="0.25">
      <c r="A13" s="179" t="s">
        <v>52</v>
      </c>
      <c r="B13" s="180">
        <v>1798</v>
      </c>
      <c r="C13" s="181">
        <v>37</v>
      </c>
      <c r="D13" s="180">
        <v>2524</v>
      </c>
      <c r="E13" s="182">
        <v>9.1782000000000004</v>
      </c>
      <c r="F13" s="183">
        <v>10.3933</v>
      </c>
      <c r="G13" s="182">
        <v>9.3254000000000001</v>
      </c>
    </row>
    <row r="14" spans="1:9" s="39" customFormat="1" x14ac:dyDescent="0.25">
      <c r="A14" s="179" t="s">
        <v>53</v>
      </c>
      <c r="B14" s="180">
        <v>1301</v>
      </c>
      <c r="C14" s="181">
        <v>39</v>
      </c>
      <c r="D14" s="180">
        <v>1871</v>
      </c>
      <c r="E14" s="182">
        <v>6.6410999999999998</v>
      </c>
      <c r="F14" s="183">
        <v>10.9551</v>
      </c>
      <c r="G14" s="182">
        <v>6.9127000000000001</v>
      </c>
    </row>
    <row r="15" spans="1:9" s="39" customFormat="1" x14ac:dyDescent="0.25">
      <c r="A15" s="179" t="s">
        <v>54</v>
      </c>
      <c r="B15" s="180">
        <v>1527</v>
      </c>
      <c r="C15" s="181">
        <v>31</v>
      </c>
      <c r="D15" s="180">
        <v>2170</v>
      </c>
      <c r="E15" s="182">
        <v>7.7948000000000004</v>
      </c>
      <c r="F15" s="183">
        <v>8.7079000000000004</v>
      </c>
      <c r="G15" s="182">
        <v>8.0174000000000003</v>
      </c>
    </row>
    <row r="16" spans="1:9" s="39" customFormat="1" x14ac:dyDescent="0.25">
      <c r="A16" s="179" t="s">
        <v>55</v>
      </c>
      <c r="B16" s="180">
        <v>1976</v>
      </c>
      <c r="C16" s="181">
        <v>37</v>
      </c>
      <c r="D16" s="180">
        <v>2733</v>
      </c>
      <c r="E16" s="182">
        <v>10.0868</v>
      </c>
      <c r="F16" s="183">
        <v>10.3933</v>
      </c>
      <c r="G16" s="182">
        <v>10.0975</v>
      </c>
    </row>
    <row r="17" spans="1:16" s="39" customFormat="1" x14ac:dyDescent="0.25">
      <c r="A17" s="179" t="s">
        <v>56</v>
      </c>
      <c r="B17" s="180">
        <v>1687</v>
      </c>
      <c r="C17" s="181">
        <v>27</v>
      </c>
      <c r="D17" s="180">
        <v>2227</v>
      </c>
      <c r="E17" s="182">
        <v>8.6114999999999995</v>
      </c>
      <c r="F17" s="183">
        <v>7.5842999999999998</v>
      </c>
      <c r="G17" s="182">
        <v>8.2279999999999998</v>
      </c>
    </row>
    <row r="18" spans="1:16" s="39" customFormat="1" x14ac:dyDescent="0.25">
      <c r="A18" s="179" t="s">
        <v>57</v>
      </c>
      <c r="B18" s="180">
        <v>1528</v>
      </c>
      <c r="C18" s="184">
        <v>26</v>
      </c>
      <c r="D18" s="185">
        <v>2078</v>
      </c>
      <c r="E18" s="186">
        <v>7.7999000000000001</v>
      </c>
      <c r="F18" s="187">
        <v>7.3033999999999999</v>
      </c>
      <c r="G18" s="186">
        <v>7.6775000000000002</v>
      </c>
    </row>
    <row r="19" spans="1:16" s="39" customFormat="1" x14ac:dyDescent="0.25">
      <c r="A19" s="188" t="s">
        <v>14</v>
      </c>
      <c r="B19" s="189">
        <v>19590</v>
      </c>
      <c r="C19" s="189">
        <v>356</v>
      </c>
      <c r="D19" s="189">
        <v>27066</v>
      </c>
      <c r="E19" s="190">
        <v>100</v>
      </c>
      <c r="F19" s="190">
        <v>100</v>
      </c>
      <c r="G19" s="190">
        <v>100</v>
      </c>
    </row>
    <row r="20" spans="1:16" x14ac:dyDescent="0.25">
      <c r="H20" s="39"/>
      <c r="I20" s="39"/>
      <c r="J20" s="39"/>
      <c r="K20" s="39"/>
      <c r="L20" s="39"/>
      <c r="M20" s="39"/>
      <c r="N20" s="39"/>
      <c r="O20" s="39"/>
      <c r="P20" s="39"/>
    </row>
    <row r="21" spans="1:16" x14ac:dyDescent="0.25">
      <c r="H21" s="39"/>
      <c r="I21" s="39"/>
      <c r="J21" s="39"/>
      <c r="K21" s="39"/>
      <c r="L21" s="39"/>
      <c r="M21" s="39"/>
      <c r="N21" s="39"/>
      <c r="O21" s="39"/>
      <c r="P21" s="39"/>
    </row>
    <row r="22" spans="1:16" x14ac:dyDescent="0.25">
      <c r="H22" s="39"/>
      <c r="I22" s="39"/>
      <c r="J22" s="39"/>
      <c r="K22" s="39"/>
      <c r="L22" s="39"/>
      <c r="M22" s="39"/>
      <c r="N22" s="39"/>
      <c r="O22" s="39"/>
      <c r="P22" s="39"/>
    </row>
    <row r="23" spans="1:16" x14ac:dyDescent="0.25">
      <c r="H23" s="39"/>
      <c r="I23" s="39"/>
      <c r="J23" s="39"/>
      <c r="K23" s="39"/>
      <c r="L23" s="39"/>
      <c r="M23" s="39"/>
      <c r="N23" s="39"/>
      <c r="O23" s="39"/>
      <c r="P23" s="39"/>
    </row>
    <row r="24" spans="1:16" x14ac:dyDescent="0.25">
      <c r="H24" s="39"/>
      <c r="I24" s="39"/>
      <c r="J24" s="39"/>
      <c r="K24" s="39"/>
      <c r="L24" s="39"/>
      <c r="M24" s="39"/>
      <c r="N24" s="39"/>
      <c r="O24" s="39"/>
      <c r="P24" s="39"/>
    </row>
    <row r="25" spans="1:16" x14ac:dyDescent="0.25">
      <c r="H25" s="72"/>
      <c r="I25" s="72"/>
    </row>
    <row r="26" spans="1:16" x14ac:dyDescent="0.25">
      <c r="H26" s="72"/>
      <c r="I26" s="72"/>
    </row>
    <row r="27" spans="1:16" x14ac:dyDescent="0.25">
      <c r="H27" s="72"/>
      <c r="I27" s="72"/>
    </row>
    <row r="28" spans="1:16" x14ac:dyDescent="0.25">
      <c r="H28" s="72"/>
      <c r="I28" s="72"/>
    </row>
    <row r="29" spans="1:16" x14ac:dyDescent="0.25">
      <c r="H29" s="72"/>
      <c r="I29" s="72"/>
    </row>
    <row r="30" spans="1:16" x14ac:dyDescent="0.25">
      <c r="H30" s="72"/>
      <c r="I30" s="72"/>
    </row>
    <row r="31" spans="1:16" x14ac:dyDescent="0.25">
      <c r="H31" s="72"/>
      <c r="I31" s="72"/>
    </row>
    <row r="32" spans="1:16" x14ac:dyDescent="0.25">
      <c r="H32" s="72"/>
      <c r="I32" s="72"/>
    </row>
    <row r="33" spans="1:9" ht="11.25" x14ac:dyDescent="0.2">
      <c r="A33" s="72"/>
      <c r="B33" s="72"/>
      <c r="C33" s="72"/>
      <c r="D33" s="72"/>
      <c r="E33" s="72"/>
      <c r="F33" s="72"/>
      <c r="G33" s="72"/>
      <c r="H33" s="72"/>
      <c r="I33" s="72"/>
    </row>
    <row r="34" spans="1:9" ht="11.25" x14ac:dyDescent="0.2">
      <c r="A34" s="72"/>
      <c r="B34" s="72"/>
      <c r="C34" s="72"/>
      <c r="D34" s="72"/>
      <c r="E34" s="72"/>
      <c r="F34" s="72"/>
      <c r="G34" s="72"/>
      <c r="H34" s="72"/>
      <c r="I34" s="72"/>
    </row>
    <row r="35" spans="1:9" ht="11.25" x14ac:dyDescent="0.2">
      <c r="A35" s="72"/>
      <c r="B35" s="72"/>
      <c r="C35" s="72"/>
      <c r="D35" s="72"/>
      <c r="E35" s="72"/>
      <c r="F35" s="72"/>
      <c r="G35" s="72"/>
      <c r="H35" s="72"/>
      <c r="I35" s="72"/>
    </row>
    <row r="36" spans="1:9" ht="11.25" x14ac:dyDescent="0.2">
      <c r="A36" s="72"/>
      <c r="B36" s="72"/>
      <c r="C36" s="72"/>
      <c r="D36" s="72"/>
      <c r="E36" s="72"/>
      <c r="F36" s="72"/>
      <c r="G36" s="72"/>
      <c r="H36" s="72"/>
      <c r="I36" s="72"/>
    </row>
    <row r="37" spans="1:9" ht="11.25" x14ac:dyDescent="0.2">
      <c r="A37" s="72"/>
      <c r="B37" s="72"/>
      <c r="C37" s="72"/>
      <c r="D37" s="72"/>
      <c r="E37" s="72"/>
      <c r="F37" s="72"/>
      <c r="G37" s="72"/>
      <c r="H37" s="72"/>
      <c r="I37" s="72"/>
    </row>
    <row r="38" spans="1:9" ht="11.25" x14ac:dyDescent="0.2">
      <c r="A38" s="72"/>
      <c r="B38" s="72"/>
      <c r="C38" s="72"/>
      <c r="D38" s="72"/>
      <c r="E38" s="72"/>
      <c r="F38" s="72"/>
      <c r="G38" s="72"/>
      <c r="H38" s="72"/>
      <c r="I38" s="72"/>
    </row>
  </sheetData>
  <mergeCells count="3">
    <mergeCell ref="A5:A6"/>
    <mergeCell ref="B5:D5"/>
    <mergeCell ref="E5:G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4"/>
  <sheetViews>
    <sheetView workbookViewId="0">
      <selection activeCell="B28" sqref="B28"/>
    </sheetView>
  </sheetViews>
  <sheetFormatPr defaultColWidth="9.140625" defaultRowHeight="11.25" x14ac:dyDescent="0.2"/>
  <cols>
    <col min="1" max="1" width="10.7109375" style="72" customWidth="1"/>
    <col min="2" max="2" width="9.140625" style="73"/>
    <col min="3" max="5" width="15" style="72" customWidth="1"/>
    <col min="6" max="8" width="15" style="74" customWidth="1"/>
    <col min="9" max="16384" width="9.140625" style="72"/>
  </cols>
  <sheetData>
    <row r="3" spans="1:8" ht="15" x14ac:dyDescent="0.25">
      <c r="A3" s="40" t="s">
        <v>208</v>
      </c>
      <c r="B3" s="40"/>
      <c r="C3" s="40"/>
      <c r="D3" s="40"/>
      <c r="E3" s="40"/>
      <c r="F3" s="40"/>
      <c r="G3" s="39"/>
      <c r="H3" s="72"/>
    </row>
    <row r="4" spans="1:8" ht="15" customHeight="1" x14ac:dyDescent="0.2">
      <c r="A4" s="140" t="s">
        <v>42</v>
      </c>
      <c r="B4" s="156"/>
      <c r="C4" s="156"/>
      <c r="D4" s="156"/>
      <c r="E4" s="156"/>
      <c r="F4" s="156"/>
      <c r="G4" s="156"/>
      <c r="H4" s="72"/>
    </row>
    <row r="5" spans="1:8" ht="15" customHeight="1" x14ac:dyDescent="0.25">
      <c r="A5" s="361" t="s">
        <v>58</v>
      </c>
      <c r="B5" s="363" t="s">
        <v>44</v>
      </c>
      <c r="C5" s="363"/>
      <c r="D5" s="363"/>
      <c r="E5" s="364" t="s">
        <v>45</v>
      </c>
      <c r="F5" s="364"/>
      <c r="G5" s="364"/>
      <c r="H5" s="72"/>
    </row>
    <row r="6" spans="1:8" ht="13.5" x14ac:dyDescent="0.25">
      <c r="A6" s="362"/>
      <c r="B6" s="154" t="s">
        <v>3</v>
      </c>
      <c r="C6" s="154" t="s">
        <v>4</v>
      </c>
      <c r="D6" s="154" t="s">
        <v>5</v>
      </c>
      <c r="E6" s="154" t="s">
        <v>3</v>
      </c>
      <c r="F6" s="154" t="s">
        <v>4</v>
      </c>
      <c r="G6" s="154" t="s">
        <v>5</v>
      </c>
      <c r="H6" s="72"/>
    </row>
    <row r="7" spans="1:8" ht="13.5" x14ac:dyDescent="0.2">
      <c r="A7" s="164" t="s">
        <v>59</v>
      </c>
      <c r="B7" s="192">
        <v>2981</v>
      </c>
      <c r="C7" s="143">
        <v>49</v>
      </c>
      <c r="D7" s="192">
        <v>4090</v>
      </c>
      <c r="E7" s="193">
        <v>15.216900000000001</v>
      </c>
      <c r="F7" s="129">
        <v>13.763999999999999</v>
      </c>
      <c r="G7" s="193">
        <v>15.1112</v>
      </c>
      <c r="H7" s="72"/>
    </row>
    <row r="8" spans="1:8" ht="13.5" x14ac:dyDescent="0.2">
      <c r="A8" s="164" t="s">
        <v>60</v>
      </c>
      <c r="B8" s="192">
        <v>2967</v>
      </c>
      <c r="C8" s="143">
        <v>41</v>
      </c>
      <c r="D8" s="192">
        <v>3988</v>
      </c>
      <c r="E8" s="193">
        <v>15.1455</v>
      </c>
      <c r="F8" s="129">
        <v>11.5169</v>
      </c>
      <c r="G8" s="193">
        <v>14.734400000000001</v>
      </c>
      <c r="H8" s="72"/>
    </row>
    <row r="9" spans="1:8" ht="13.5" x14ac:dyDescent="0.2">
      <c r="A9" s="164" t="s">
        <v>61</v>
      </c>
      <c r="B9" s="192">
        <v>3034</v>
      </c>
      <c r="C9" s="143">
        <v>47</v>
      </c>
      <c r="D9" s="192">
        <v>4002</v>
      </c>
      <c r="E9" s="193">
        <v>15.487500000000001</v>
      </c>
      <c r="F9" s="129">
        <v>13.202199999999999</v>
      </c>
      <c r="G9" s="193">
        <v>14.786099999999999</v>
      </c>
      <c r="H9" s="72"/>
    </row>
    <row r="10" spans="1:8" ht="13.5" x14ac:dyDescent="0.2">
      <c r="A10" s="164" t="s">
        <v>62</v>
      </c>
      <c r="B10" s="192">
        <v>3044</v>
      </c>
      <c r="C10" s="143">
        <v>53</v>
      </c>
      <c r="D10" s="192">
        <v>4014</v>
      </c>
      <c r="E10" s="193">
        <v>15.538500000000001</v>
      </c>
      <c r="F10" s="129">
        <v>14.887600000000001</v>
      </c>
      <c r="G10" s="193">
        <v>14.830399999999999</v>
      </c>
      <c r="H10" s="72"/>
    </row>
    <row r="11" spans="1:8" ht="13.5" x14ac:dyDescent="0.2">
      <c r="A11" s="164" t="s">
        <v>63</v>
      </c>
      <c r="B11" s="192">
        <v>3051</v>
      </c>
      <c r="C11" s="143">
        <v>45</v>
      </c>
      <c r="D11" s="192">
        <v>4131</v>
      </c>
      <c r="E11" s="193">
        <v>15.574299999999999</v>
      </c>
      <c r="F11" s="129">
        <v>12.6404</v>
      </c>
      <c r="G11" s="193">
        <v>15.262700000000001</v>
      </c>
      <c r="H11" s="72"/>
    </row>
    <row r="12" spans="1:8" ht="13.5" x14ac:dyDescent="0.2">
      <c r="A12" s="164" t="s">
        <v>64</v>
      </c>
      <c r="B12" s="192">
        <v>2412</v>
      </c>
      <c r="C12" s="143">
        <v>54</v>
      </c>
      <c r="D12" s="192">
        <v>3539</v>
      </c>
      <c r="E12" s="193">
        <v>12.3124</v>
      </c>
      <c r="F12" s="129">
        <v>15.1685</v>
      </c>
      <c r="G12" s="193">
        <v>13.0754</v>
      </c>
      <c r="H12" s="72"/>
    </row>
    <row r="13" spans="1:8" ht="13.5" x14ac:dyDescent="0.2">
      <c r="A13" s="164" t="s">
        <v>65</v>
      </c>
      <c r="B13" s="192">
        <v>2101</v>
      </c>
      <c r="C13" s="143">
        <v>67</v>
      </c>
      <c r="D13" s="192">
        <v>3302</v>
      </c>
      <c r="E13" s="193">
        <v>10.7249</v>
      </c>
      <c r="F13" s="129">
        <v>18.8202</v>
      </c>
      <c r="G13" s="193">
        <v>12.1998</v>
      </c>
      <c r="H13" s="72"/>
    </row>
    <row r="14" spans="1:8" ht="13.5" x14ac:dyDescent="0.2">
      <c r="A14" s="165" t="s">
        <v>14</v>
      </c>
      <c r="B14" s="147">
        <v>19590</v>
      </c>
      <c r="C14" s="147">
        <v>356</v>
      </c>
      <c r="D14" s="147">
        <v>27066</v>
      </c>
      <c r="E14" s="148">
        <v>100</v>
      </c>
      <c r="F14" s="148">
        <v>100</v>
      </c>
      <c r="G14" s="148">
        <v>100</v>
      </c>
      <c r="H14" s="72"/>
    </row>
  </sheetData>
  <mergeCells count="3">
    <mergeCell ref="A5:A6"/>
    <mergeCell ref="B5:D5"/>
    <mergeCell ref="E5:G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K68"/>
  <sheetViews>
    <sheetView workbookViewId="0">
      <selection activeCell="I19" sqref="I18:I19"/>
    </sheetView>
  </sheetViews>
  <sheetFormatPr defaultColWidth="9.140625" defaultRowHeight="11.25" x14ac:dyDescent="0.2"/>
  <cols>
    <col min="1" max="1" width="14.85546875" style="72" customWidth="1"/>
    <col min="2" max="2" width="10.85546875" style="130" customWidth="1"/>
    <col min="3" max="5" width="10.85546875" style="72" customWidth="1"/>
    <col min="6" max="6" width="10" style="74" customWidth="1"/>
    <col min="7" max="7" width="9.140625" style="74"/>
    <col min="8" max="16384" width="9.140625" style="72"/>
  </cols>
  <sheetData>
    <row r="3" spans="1:6" ht="12.75" x14ac:dyDescent="0.2">
      <c r="A3" s="40" t="s">
        <v>209</v>
      </c>
      <c r="B3" s="40"/>
      <c r="C3" s="40"/>
      <c r="D3" s="40"/>
      <c r="E3" s="40"/>
      <c r="F3" s="40"/>
    </row>
    <row r="4" spans="1:6" ht="12.75" x14ac:dyDescent="0.2">
      <c r="A4" s="140" t="s">
        <v>24</v>
      </c>
      <c r="B4" s="156"/>
      <c r="C4" s="156"/>
      <c r="D4" s="156"/>
      <c r="E4" s="156"/>
      <c r="F4" s="156"/>
    </row>
    <row r="5" spans="1:6" ht="27" x14ac:dyDescent="0.25">
      <c r="A5" s="67" t="s">
        <v>66</v>
      </c>
      <c r="B5" s="194" t="s">
        <v>3</v>
      </c>
      <c r="C5" s="194" t="s">
        <v>4</v>
      </c>
      <c r="D5" s="194" t="s">
        <v>5</v>
      </c>
      <c r="E5" s="195" t="s">
        <v>17</v>
      </c>
      <c r="F5" s="195" t="s">
        <v>18</v>
      </c>
    </row>
    <row r="6" spans="1:6" ht="13.5" x14ac:dyDescent="0.2">
      <c r="A6" s="196">
        <v>1</v>
      </c>
      <c r="B6" s="197">
        <v>446</v>
      </c>
      <c r="C6" s="198">
        <v>16</v>
      </c>
      <c r="D6" s="197">
        <v>703</v>
      </c>
      <c r="E6" s="199">
        <v>3.59</v>
      </c>
      <c r="F6" s="200">
        <v>157.62</v>
      </c>
    </row>
    <row r="7" spans="1:6" ht="13.5" x14ac:dyDescent="0.2">
      <c r="A7" s="196">
        <v>2</v>
      </c>
      <c r="B7" s="197">
        <v>248</v>
      </c>
      <c r="C7" s="201">
        <v>11</v>
      </c>
      <c r="D7" s="197">
        <v>402</v>
      </c>
      <c r="E7" s="113">
        <v>4.4400000000000004</v>
      </c>
      <c r="F7" s="200">
        <v>162.1</v>
      </c>
    </row>
    <row r="8" spans="1:6" ht="13.5" x14ac:dyDescent="0.2">
      <c r="A8" s="196">
        <v>3</v>
      </c>
      <c r="B8" s="197">
        <v>221</v>
      </c>
      <c r="C8" s="201">
        <v>4</v>
      </c>
      <c r="D8" s="197">
        <v>338</v>
      </c>
      <c r="E8" s="113">
        <v>1.81</v>
      </c>
      <c r="F8" s="200">
        <v>152.94</v>
      </c>
    </row>
    <row r="9" spans="1:6" ht="13.5" x14ac:dyDescent="0.2">
      <c r="A9" s="196">
        <v>4</v>
      </c>
      <c r="B9" s="197">
        <v>185</v>
      </c>
      <c r="C9" s="201">
        <v>15</v>
      </c>
      <c r="D9" s="197">
        <v>266</v>
      </c>
      <c r="E9" s="113">
        <v>8.11</v>
      </c>
      <c r="F9" s="200">
        <v>143.78</v>
      </c>
    </row>
    <row r="10" spans="1:6" ht="13.5" x14ac:dyDescent="0.2">
      <c r="A10" s="196">
        <v>5</v>
      </c>
      <c r="B10" s="197">
        <v>188</v>
      </c>
      <c r="C10" s="201">
        <v>13</v>
      </c>
      <c r="D10" s="197">
        <v>263</v>
      </c>
      <c r="E10" s="113">
        <v>6.91</v>
      </c>
      <c r="F10" s="200">
        <v>139.88999999999999</v>
      </c>
    </row>
    <row r="11" spans="1:6" ht="13.5" x14ac:dyDescent="0.2">
      <c r="A11" s="196">
        <v>6</v>
      </c>
      <c r="B11" s="197">
        <v>249</v>
      </c>
      <c r="C11" s="198">
        <v>11</v>
      </c>
      <c r="D11" s="197">
        <v>349</v>
      </c>
      <c r="E11" s="199">
        <v>4.42</v>
      </c>
      <c r="F11" s="200">
        <v>140.16</v>
      </c>
    </row>
    <row r="12" spans="1:6" ht="13.5" x14ac:dyDescent="0.2">
      <c r="A12" s="196">
        <v>7</v>
      </c>
      <c r="B12" s="197">
        <v>427</v>
      </c>
      <c r="C12" s="201">
        <v>15</v>
      </c>
      <c r="D12" s="197">
        <v>550</v>
      </c>
      <c r="E12" s="202">
        <v>3.51</v>
      </c>
      <c r="F12" s="200">
        <v>128.81</v>
      </c>
    </row>
    <row r="13" spans="1:6" ht="13.5" x14ac:dyDescent="0.2">
      <c r="A13" s="196">
        <v>8</v>
      </c>
      <c r="B13" s="197">
        <v>856</v>
      </c>
      <c r="C13" s="198">
        <v>9</v>
      </c>
      <c r="D13" s="197">
        <v>1146</v>
      </c>
      <c r="E13" s="199">
        <v>1.05</v>
      </c>
      <c r="F13" s="200">
        <v>133.88</v>
      </c>
    </row>
    <row r="14" spans="1:6" ht="13.5" x14ac:dyDescent="0.2">
      <c r="A14" s="196">
        <v>9</v>
      </c>
      <c r="B14" s="197">
        <v>1337</v>
      </c>
      <c r="C14" s="201">
        <v>15</v>
      </c>
      <c r="D14" s="197">
        <v>1715</v>
      </c>
      <c r="E14" s="113">
        <v>1.1200000000000001</v>
      </c>
      <c r="F14" s="200">
        <v>128.27000000000001</v>
      </c>
    </row>
    <row r="15" spans="1:6" ht="13.5" x14ac:dyDescent="0.2">
      <c r="A15" s="196">
        <v>10</v>
      </c>
      <c r="B15" s="197">
        <v>1266</v>
      </c>
      <c r="C15" s="198">
        <v>16</v>
      </c>
      <c r="D15" s="197">
        <v>1611</v>
      </c>
      <c r="E15" s="199">
        <v>1.26</v>
      </c>
      <c r="F15" s="200">
        <v>127.25</v>
      </c>
    </row>
    <row r="16" spans="1:6" ht="13.5" x14ac:dyDescent="0.2">
      <c r="A16" s="196">
        <v>11</v>
      </c>
      <c r="B16" s="197">
        <v>1253</v>
      </c>
      <c r="C16" s="198">
        <v>14</v>
      </c>
      <c r="D16" s="197">
        <v>1656</v>
      </c>
      <c r="E16" s="199">
        <v>1.1200000000000001</v>
      </c>
      <c r="F16" s="200">
        <v>132.16</v>
      </c>
    </row>
    <row r="17" spans="1:11" ht="13.5" x14ac:dyDescent="0.2">
      <c r="A17" s="196">
        <v>12</v>
      </c>
      <c r="B17" s="197">
        <v>1179</v>
      </c>
      <c r="C17" s="198">
        <v>20</v>
      </c>
      <c r="D17" s="197">
        <v>1624</v>
      </c>
      <c r="E17" s="199">
        <v>1.7</v>
      </c>
      <c r="F17" s="200">
        <v>137.74</v>
      </c>
    </row>
    <row r="18" spans="1:11" ht="13.5" x14ac:dyDescent="0.2">
      <c r="A18" s="196">
        <v>13</v>
      </c>
      <c r="B18" s="197">
        <v>1219</v>
      </c>
      <c r="C18" s="201">
        <v>17</v>
      </c>
      <c r="D18" s="197">
        <v>1649</v>
      </c>
      <c r="E18" s="202">
        <v>1.39</v>
      </c>
      <c r="F18" s="200">
        <v>135.27000000000001</v>
      </c>
    </row>
    <row r="19" spans="1:11" ht="13.5" x14ac:dyDescent="0.2">
      <c r="A19" s="196">
        <v>14</v>
      </c>
      <c r="B19" s="197">
        <v>1139</v>
      </c>
      <c r="C19" s="198">
        <v>13</v>
      </c>
      <c r="D19" s="197">
        <v>1612</v>
      </c>
      <c r="E19" s="199">
        <v>1.1399999999999999</v>
      </c>
      <c r="F19" s="200">
        <v>141.53</v>
      </c>
    </row>
    <row r="20" spans="1:11" ht="13.5" x14ac:dyDescent="0.2">
      <c r="A20" s="196">
        <v>15</v>
      </c>
      <c r="B20" s="197">
        <v>1041</v>
      </c>
      <c r="C20" s="198">
        <v>14</v>
      </c>
      <c r="D20" s="197">
        <v>1411</v>
      </c>
      <c r="E20" s="199">
        <v>1.34</v>
      </c>
      <c r="F20" s="200">
        <v>135.54</v>
      </c>
    </row>
    <row r="21" spans="1:11" ht="13.5" x14ac:dyDescent="0.2">
      <c r="A21" s="196">
        <v>16</v>
      </c>
      <c r="B21" s="197">
        <v>1111</v>
      </c>
      <c r="C21" s="198">
        <v>17</v>
      </c>
      <c r="D21" s="197">
        <v>1515</v>
      </c>
      <c r="E21" s="199">
        <v>1.53</v>
      </c>
      <c r="F21" s="200">
        <v>136.36000000000001</v>
      </c>
    </row>
    <row r="22" spans="1:11" ht="13.5" x14ac:dyDescent="0.2">
      <c r="A22" s="196">
        <v>17</v>
      </c>
      <c r="B22" s="197">
        <v>1262</v>
      </c>
      <c r="C22" s="198">
        <v>17</v>
      </c>
      <c r="D22" s="197">
        <v>1743</v>
      </c>
      <c r="E22" s="199">
        <v>1.35</v>
      </c>
      <c r="F22" s="200">
        <v>138.11000000000001</v>
      </c>
    </row>
    <row r="23" spans="1:11" ht="13.5" x14ac:dyDescent="0.2">
      <c r="A23" s="196">
        <v>18</v>
      </c>
      <c r="B23" s="197">
        <v>1401</v>
      </c>
      <c r="C23" s="198">
        <v>28</v>
      </c>
      <c r="D23" s="197">
        <v>1926</v>
      </c>
      <c r="E23" s="199">
        <v>2</v>
      </c>
      <c r="F23" s="200">
        <v>137.47</v>
      </c>
    </row>
    <row r="24" spans="1:11" ht="13.5" x14ac:dyDescent="0.2">
      <c r="A24" s="196">
        <v>19</v>
      </c>
      <c r="B24" s="197">
        <v>1277</v>
      </c>
      <c r="C24" s="198">
        <v>29</v>
      </c>
      <c r="D24" s="197">
        <v>1797</v>
      </c>
      <c r="E24" s="199">
        <v>2.27</v>
      </c>
      <c r="F24" s="200">
        <v>140.72</v>
      </c>
    </row>
    <row r="25" spans="1:11" ht="13.5" x14ac:dyDescent="0.2">
      <c r="A25" s="196">
        <v>20</v>
      </c>
      <c r="B25" s="197">
        <v>1123</v>
      </c>
      <c r="C25" s="201">
        <v>15</v>
      </c>
      <c r="D25" s="197">
        <v>1596</v>
      </c>
      <c r="E25" s="202">
        <v>1.34</v>
      </c>
      <c r="F25" s="200">
        <v>142.12</v>
      </c>
      <c r="J25" s="203"/>
      <c r="K25" s="203"/>
    </row>
    <row r="26" spans="1:11" ht="13.5" x14ac:dyDescent="0.2">
      <c r="A26" s="196">
        <v>21</v>
      </c>
      <c r="B26" s="197">
        <v>782</v>
      </c>
      <c r="C26" s="201">
        <v>14</v>
      </c>
      <c r="D26" s="197">
        <v>1106</v>
      </c>
      <c r="E26" s="113">
        <v>1.79</v>
      </c>
      <c r="F26" s="200">
        <v>141.43</v>
      </c>
    </row>
    <row r="27" spans="1:11" ht="13.5" x14ac:dyDescent="0.2">
      <c r="A27" s="196">
        <v>22</v>
      </c>
      <c r="B27" s="197">
        <v>484</v>
      </c>
      <c r="C27" s="201">
        <v>17</v>
      </c>
      <c r="D27" s="197">
        <v>708</v>
      </c>
      <c r="E27" s="113">
        <v>3.51</v>
      </c>
      <c r="F27" s="200">
        <v>146.28</v>
      </c>
    </row>
    <row r="28" spans="1:11" ht="13.5" x14ac:dyDescent="0.25">
      <c r="A28" s="50">
        <v>23</v>
      </c>
      <c r="B28" s="28">
        <v>414</v>
      </c>
      <c r="C28" s="29">
        <v>9</v>
      </c>
      <c r="D28" s="30">
        <v>661</v>
      </c>
      <c r="E28" s="51">
        <v>2.17</v>
      </c>
      <c r="F28" s="10">
        <v>159.66</v>
      </c>
    </row>
    <row r="29" spans="1:11" ht="13.5" x14ac:dyDescent="0.25">
      <c r="A29" s="50">
        <v>24</v>
      </c>
      <c r="B29" s="28">
        <v>411</v>
      </c>
      <c r="C29" s="29">
        <v>7</v>
      </c>
      <c r="D29" s="30">
        <v>616</v>
      </c>
      <c r="E29" s="51">
        <v>1.7</v>
      </c>
      <c r="F29" s="10">
        <v>149.88</v>
      </c>
    </row>
    <row r="30" spans="1:11" ht="13.5" x14ac:dyDescent="0.25">
      <c r="A30" s="50" t="s">
        <v>67</v>
      </c>
      <c r="B30" s="28">
        <v>71</v>
      </c>
      <c r="C30" s="201">
        <v>0</v>
      </c>
      <c r="D30" s="30">
        <v>103</v>
      </c>
      <c r="E30" s="113">
        <v>0</v>
      </c>
      <c r="F30" s="10">
        <v>145.07</v>
      </c>
    </row>
    <row r="31" spans="1:11" ht="13.5" x14ac:dyDescent="0.2">
      <c r="A31" s="204" t="s">
        <v>14</v>
      </c>
      <c r="B31" s="205">
        <v>19590</v>
      </c>
      <c r="C31" s="205">
        <v>356</v>
      </c>
      <c r="D31" s="205">
        <v>27066</v>
      </c>
      <c r="E31" s="206">
        <v>1.82</v>
      </c>
      <c r="F31" s="206">
        <v>138.16</v>
      </c>
    </row>
    <row r="32" spans="1:11" ht="16.5" x14ac:dyDescent="0.2">
      <c r="A32" s="365" t="s">
        <v>254</v>
      </c>
      <c r="B32" s="366"/>
      <c r="C32" s="366"/>
      <c r="D32" s="366"/>
      <c r="E32" s="366"/>
      <c r="F32" s="366"/>
    </row>
    <row r="33" spans="1:7" x14ac:dyDescent="0.2">
      <c r="A33" s="367" t="s">
        <v>316</v>
      </c>
      <c r="B33" s="367"/>
      <c r="C33" s="367"/>
      <c r="D33" s="367"/>
      <c r="E33" s="367"/>
      <c r="F33" s="367"/>
      <c r="G33" s="72"/>
    </row>
    <row r="35" spans="1:7" x14ac:dyDescent="0.2">
      <c r="C35" s="203"/>
      <c r="G35" s="72"/>
    </row>
    <row r="36" spans="1:7" x14ac:dyDescent="0.2">
      <c r="G36" s="72"/>
    </row>
    <row r="37" spans="1:7" x14ac:dyDescent="0.2">
      <c r="G37" s="72"/>
    </row>
    <row r="38" spans="1:7" x14ac:dyDescent="0.2">
      <c r="G38" s="72"/>
    </row>
    <row r="39" spans="1:7" x14ac:dyDescent="0.2">
      <c r="G39" s="72"/>
    </row>
    <row r="40" spans="1:7" x14ac:dyDescent="0.2">
      <c r="G40" s="72"/>
    </row>
    <row r="41" spans="1:7" x14ac:dyDescent="0.2">
      <c r="G41" s="72"/>
    </row>
    <row r="42" spans="1:7" x14ac:dyDescent="0.2">
      <c r="G42" s="72"/>
    </row>
    <row r="43" spans="1:7" x14ac:dyDescent="0.2">
      <c r="G43" s="72"/>
    </row>
    <row r="44" spans="1:7" x14ac:dyDescent="0.2">
      <c r="G44" s="72"/>
    </row>
    <row r="45" spans="1:7" x14ac:dyDescent="0.2">
      <c r="G45" s="72"/>
    </row>
    <row r="46" spans="1:7" x14ac:dyDescent="0.2">
      <c r="G46" s="72"/>
    </row>
    <row r="47" spans="1:7" x14ac:dyDescent="0.2">
      <c r="G47" s="72"/>
    </row>
    <row r="48" spans="1:7" x14ac:dyDescent="0.2">
      <c r="G48" s="72"/>
    </row>
    <row r="49" spans="2:7" x14ac:dyDescent="0.2">
      <c r="B49" s="72"/>
      <c r="F49" s="72"/>
      <c r="G49" s="72"/>
    </row>
    <row r="50" spans="2:7" x14ac:dyDescent="0.2">
      <c r="B50" s="72"/>
      <c r="F50" s="72"/>
      <c r="G50" s="72"/>
    </row>
    <row r="51" spans="2:7" x14ac:dyDescent="0.2">
      <c r="B51" s="72"/>
      <c r="F51" s="72"/>
      <c r="G51" s="72"/>
    </row>
    <row r="52" spans="2:7" x14ac:dyDescent="0.2">
      <c r="B52" s="72"/>
      <c r="F52" s="72"/>
      <c r="G52" s="72"/>
    </row>
    <row r="53" spans="2:7" x14ac:dyDescent="0.2">
      <c r="B53" s="72"/>
      <c r="F53" s="72"/>
      <c r="G53" s="72"/>
    </row>
    <row r="54" spans="2:7" x14ac:dyDescent="0.2">
      <c r="B54" s="72"/>
      <c r="F54" s="72"/>
      <c r="G54" s="72"/>
    </row>
    <row r="55" spans="2:7" x14ac:dyDescent="0.2">
      <c r="B55" s="72"/>
      <c r="F55" s="72"/>
      <c r="G55" s="72"/>
    </row>
    <row r="56" spans="2:7" x14ac:dyDescent="0.2">
      <c r="B56" s="72"/>
      <c r="F56" s="72"/>
      <c r="G56" s="72"/>
    </row>
    <row r="57" spans="2:7" x14ac:dyDescent="0.2">
      <c r="B57" s="72"/>
      <c r="F57" s="72"/>
      <c r="G57" s="72"/>
    </row>
    <row r="58" spans="2:7" x14ac:dyDescent="0.2">
      <c r="B58" s="72"/>
      <c r="F58" s="72"/>
      <c r="G58" s="72"/>
    </row>
    <row r="59" spans="2:7" x14ac:dyDescent="0.2">
      <c r="B59" s="72"/>
      <c r="F59" s="72"/>
      <c r="G59" s="72"/>
    </row>
    <row r="60" spans="2:7" x14ac:dyDescent="0.2">
      <c r="B60" s="72"/>
      <c r="F60" s="72"/>
      <c r="G60" s="72"/>
    </row>
    <row r="61" spans="2:7" x14ac:dyDescent="0.2">
      <c r="B61" s="72"/>
      <c r="F61" s="72"/>
      <c r="G61" s="72"/>
    </row>
    <row r="62" spans="2:7" x14ac:dyDescent="0.2">
      <c r="B62" s="72"/>
      <c r="F62" s="72"/>
      <c r="G62" s="72"/>
    </row>
    <row r="63" spans="2:7" x14ac:dyDescent="0.2">
      <c r="B63" s="72"/>
      <c r="F63" s="72"/>
      <c r="G63" s="72"/>
    </row>
    <row r="64" spans="2:7" x14ac:dyDescent="0.2">
      <c r="B64" s="72"/>
      <c r="F64" s="72"/>
      <c r="G64" s="72"/>
    </row>
    <row r="65" spans="2:7" x14ac:dyDescent="0.2">
      <c r="B65" s="72"/>
      <c r="F65" s="72"/>
      <c r="G65" s="72"/>
    </row>
    <row r="66" spans="2:7" x14ac:dyDescent="0.2">
      <c r="B66" s="72"/>
      <c r="F66" s="72"/>
      <c r="G66" s="72"/>
    </row>
    <row r="67" spans="2:7" x14ac:dyDescent="0.2">
      <c r="B67" s="72"/>
      <c r="F67" s="72"/>
      <c r="G67" s="72"/>
    </row>
    <row r="68" spans="2:7" x14ac:dyDescent="0.2">
      <c r="B68" s="72"/>
      <c r="F68" s="72"/>
      <c r="G68" s="72"/>
    </row>
  </sheetData>
  <mergeCells count="2">
    <mergeCell ref="A32:F32"/>
    <mergeCell ref="A33:F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T22"/>
  <sheetViews>
    <sheetView workbookViewId="0">
      <selection activeCell="E24" sqref="E24"/>
    </sheetView>
  </sheetViews>
  <sheetFormatPr defaultColWidth="9.140625" defaultRowHeight="11.25" x14ac:dyDescent="0.2"/>
  <cols>
    <col min="1" max="1" width="11.42578125" style="72" customWidth="1"/>
    <col min="2" max="2" width="6.140625" style="72" customWidth="1"/>
    <col min="3" max="3" width="4.7109375" style="72" customWidth="1"/>
    <col min="4" max="4" width="7.5703125" style="73" customWidth="1"/>
    <col min="5" max="5" width="8.42578125" style="72" customWidth="1"/>
    <col min="6" max="6" width="6.85546875" style="72" customWidth="1"/>
    <col min="7" max="7" width="4.85546875" style="72" customWidth="1"/>
    <col min="8" max="8" width="7.140625" style="74" customWidth="1"/>
    <col min="9" max="9" width="8.140625" style="72" customWidth="1"/>
    <col min="10" max="10" width="6.42578125" style="72" customWidth="1"/>
    <col min="11" max="11" width="4.5703125" style="72" customWidth="1"/>
    <col min="12" max="12" width="7.42578125" style="74" customWidth="1"/>
    <col min="13" max="13" width="8" style="72" customWidth="1"/>
    <col min="14" max="14" width="6" style="72" customWidth="1"/>
    <col min="15" max="15" width="4.5703125" style="72" customWidth="1"/>
    <col min="16" max="16" width="7.5703125" style="74" customWidth="1"/>
    <col min="17" max="17" width="8.5703125" style="72" customWidth="1"/>
    <col min="18" max="19" width="9.140625" style="72"/>
    <col min="20" max="20" width="9.140625" style="74"/>
    <col min="21" max="16384" width="9.140625" style="72"/>
  </cols>
  <sheetData>
    <row r="2" spans="1:17" s="72" customFormat="1" x14ac:dyDescent="0.2">
      <c r="D2" s="73"/>
      <c r="H2" s="74"/>
      <c r="L2" s="74"/>
      <c r="P2" s="74"/>
    </row>
    <row r="3" spans="1:17" s="72" customFormat="1" ht="15" x14ac:dyDescent="0.25">
      <c r="A3" s="42" t="s">
        <v>212</v>
      </c>
      <c r="B3" s="42"/>
      <c r="C3" s="42"/>
      <c r="D3" s="42"/>
      <c r="E3" s="42"/>
      <c r="F3" s="42"/>
      <c r="G3" s="63"/>
      <c r="H3" s="21"/>
      <c r="I3" s="21"/>
      <c r="J3" s="21"/>
      <c r="K3" s="21"/>
      <c r="L3" s="21"/>
      <c r="M3" s="21"/>
      <c r="N3" s="21"/>
      <c r="O3" s="21"/>
      <c r="P3" s="21"/>
      <c r="Q3" s="21"/>
    </row>
    <row r="4" spans="1:17" s="72" customFormat="1" ht="15" customHeight="1" x14ac:dyDescent="0.2">
      <c r="A4" s="207" t="s">
        <v>68</v>
      </c>
      <c r="B4" s="20"/>
      <c r="C4" s="20"/>
      <c r="D4" s="20"/>
      <c r="E4" s="20"/>
      <c r="F4" s="20"/>
      <c r="G4" s="20"/>
      <c r="H4" s="21"/>
      <c r="I4" s="21"/>
      <c r="J4" s="21"/>
      <c r="K4" s="21"/>
      <c r="L4" s="21"/>
      <c r="M4" s="21"/>
      <c r="N4" s="21"/>
      <c r="O4" s="21"/>
      <c r="P4" s="21"/>
      <c r="Q4" s="21"/>
    </row>
    <row r="5" spans="1:17" s="72" customFormat="1" ht="15" customHeight="1" x14ac:dyDescent="0.2">
      <c r="A5" s="354" t="s">
        <v>30</v>
      </c>
      <c r="B5" s="369" t="s">
        <v>58</v>
      </c>
      <c r="C5" s="369"/>
      <c r="D5" s="369"/>
      <c r="E5" s="369"/>
      <c r="F5" s="369"/>
      <c r="G5" s="369"/>
      <c r="H5" s="369"/>
      <c r="I5" s="369"/>
      <c r="J5" s="369"/>
      <c r="K5" s="369"/>
      <c r="L5" s="369"/>
      <c r="M5" s="369"/>
      <c r="N5" s="369"/>
      <c r="O5" s="369"/>
      <c r="P5" s="369"/>
      <c r="Q5" s="369"/>
    </row>
    <row r="6" spans="1:17" s="72" customFormat="1" ht="15" customHeight="1" x14ac:dyDescent="0.2">
      <c r="A6" s="368"/>
      <c r="B6" s="370" t="s">
        <v>69</v>
      </c>
      <c r="C6" s="370"/>
      <c r="D6" s="370"/>
      <c r="E6" s="370"/>
      <c r="F6" s="369" t="s">
        <v>70</v>
      </c>
      <c r="G6" s="369"/>
      <c r="H6" s="369"/>
      <c r="I6" s="369"/>
      <c r="J6" s="370" t="s">
        <v>71</v>
      </c>
      <c r="K6" s="370"/>
      <c r="L6" s="370"/>
      <c r="M6" s="370"/>
      <c r="N6" s="369" t="s">
        <v>14</v>
      </c>
      <c r="O6" s="369"/>
      <c r="P6" s="369"/>
      <c r="Q6" s="369"/>
    </row>
    <row r="7" spans="1:17" s="72" customFormat="1" ht="15" customHeight="1" x14ac:dyDescent="0.25">
      <c r="A7" s="355"/>
      <c r="B7" s="102" t="s">
        <v>3</v>
      </c>
      <c r="C7" s="102" t="s">
        <v>4</v>
      </c>
      <c r="D7" s="102" t="s">
        <v>5</v>
      </c>
      <c r="E7" s="9" t="s">
        <v>210</v>
      </c>
      <c r="F7" s="102" t="s">
        <v>3</v>
      </c>
      <c r="G7" s="102" t="s">
        <v>4</v>
      </c>
      <c r="H7" s="102" t="s">
        <v>5</v>
      </c>
      <c r="I7" s="9" t="s">
        <v>210</v>
      </c>
      <c r="J7" s="102" t="s">
        <v>3</v>
      </c>
      <c r="K7" s="102" t="s">
        <v>4</v>
      </c>
      <c r="L7" s="102" t="s">
        <v>5</v>
      </c>
      <c r="M7" s="9" t="s">
        <v>210</v>
      </c>
      <c r="N7" s="102" t="s">
        <v>3</v>
      </c>
      <c r="O7" s="102" t="s">
        <v>4</v>
      </c>
      <c r="P7" s="102" t="s">
        <v>5</v>
      </c>
      <c r="Q7" s="9" t="s">
        <v>210</v>
      </c>
    </row>
    <row r="8" spans="1:17" s="72" customFormat="1" ht="15" customHeight="1" x14ac:dyDescent="0.2">
      <c r="A8" s="208" t="s">
        <v>187</v>
      </c>
      <c r="B8" s="209">
        <v>9</v>
      </c>
      <c r="C8" s="60">
        <v>0</v>
      </c>
      <c r="D8" s="209">
        <v>16</v>
      </c>
      <c r="E8" s="58">
        <v>0</v>
      </c>
      <c r="F8" s="209">
        <v>17</v>
      </c>
      <c r="G8" s="60">
        <v>2</v>
      </c>
      <c r="H8" s="209">
        <v>31</v>
      </c>
      <c r="I8" s="58">
        <v>11.76</v>
      </c>
      <c r="J8" s="209">
        <v>38</v>
      </c>
      <c r="K8" s="210">
        <v>5</v>
      </c>
      <c r="L8" s="209">
        <v>51</v>
      </c>
      <c r="M8" s="211">
        <v>13.16</v>
      </c>
      <c r="N8" s="209">
        <v>64</v>
      </c>
      <c r="O8" s="210">
        <v>7</v>
      </c>
      <c r="P8" s="209">
        <v>98</v>
      </c>
      <c r="Q8" s="211">
        <v>10.94</v>
      </c>
    </row>
    <row r="9" spans="1:17" s="72" customFormat="1" ht="15" customHeight="1" x14ac:dyDescent="0.2">
      <c r="A9" s="208" t="s">
        <v>188</v>
      </c>
      <c r="B9" s="209">
        <v>4</v>
      </c>
      <c r="C9" s="60">
        <v>0</v>
      </c>
      <c r="D9" s="209">
        <v>6</v>
      </c>
      <c r="E9" s="58">
        <v>0</v>
      </c>
      <c r="F9" s="209">
        <v>16</v>
      </c>
      <c r="G9" s="60">
        <v>2</v>
      </c>
      <c r="H9" s="209">
        <v>39</v>
      </c>
      <c r="I9" s="58">
        <v>12.5</v>
      </c>
      <c r="J9" s="209">
        <v>22</v>
      </c>
      <c r="K9" s="210">
        <v>1</v>
      </c>
      <c r="L9" s="209">
        <v>31</v>
      </c>
      <c r="M9" s="211">
        <v>4.55</v>
      </c>
      <c r="N9" s="209">
        <v>42</v>
      </c>
      <c r="O9" s="210">
        <v>3</v>
      </c>
      <c r="P9" s="209">
        <v>76</v>
      </c>
      <c r="Q9" s="211">
        <v>7.14</v>
      </c>
    </row>
    <row r="10" spans="1:17" s="72" customFormat="1" ht="15" customHeight="1" x14ac:dyDescent="0.2">
      <c r="A10" s="208" t="s">
        <v>189</v>
      </c>
      <c r="B10" s="209">
        <v>466</v>
      </c>
      <c r="C10" s="60">
        <v>10</v>
      </c>
      <c r="D10" s="209">
        <v>702</v>
      </c>
      <c r="E10" s="58">
        <v>2.15</v>
      </c>
      <c r="F10" s="209">
        <v>533</v>
      </c>
      <c r="G10" s="60">
        <v>19</v>
      </c>
      <c r="H10" s="209">
        <v>818</v>
      </c>
      <c r="I10" s="58">
        <v>3.56</v>
      </c>
      <c r="J10" s="209">
        <v>1435</v>
      </c>
      <c r="K10" s="210">
        <v>41</v>
      </c>
      <c r="L10" s="209">
        <v>2078</v>
      </c>
      <c r="M10" s="211">
        <v>2.86</v>
      </c>
      <c r="N10" s="209">
        <v>2434</v>
      </c>
      <c r="O10" s="210">
        <v>70</v>
      </c>
      <c r="P10" s="209">
        <v>3598</v>
      </c>
      <c r="Q10" s="211">
        <v>2.88</v>
      </c>
    </row>
    <row r="11" spans="1:17" s="72" customFormat="1" ht="15" customHeight="1" x14ac:dyDescent="0.2">
      <c r="A11" s="208" t="s">
        <v>190</v>
      </c>
      <c r="B11" s="209">
        <v>33</v>
      </c>
      <c r="C11" s="60">
        <v>4</v>
      </c>
      <c r="D11" s="209">
        <v>55</v>
      </c>
      <c r="E11" s="60">
        <v>12.12</v>
      </c>
      <c r="F11" s="209">
        <v>44</v>
      </c>
      <c r="G11" s="60">
        <v>2</v>
      </c>
      <c r="H11" s="209">
        <v>90</v>
      </c>
      <c r="I11" s="58">
        <v>4.55</v>
      </c>
      <c r="J11" s="209">
        <v>119</v>
      </c>
      <c r="K11" s="60">
        <v>9</v>
      </c>
      <c r="L11" s="209">
        <v>208</v>
      </c>
      <c r="M11" s="58">
        <v>7.56</v>
      </c>
      <c r="N11" s="209">
        <v>196</v>
      </c>
      <c r="O11" s="60">
        <v>15</v>
      </c>
      <c r="P11" s="209">
        <v>353</v>
      </c>
      <c r="Q11" s="58">
        <v>7.65</v>
      </c>
    </row>
    <row r="12" spans="1:17" s="72" customFormat="1" ht="15" customHeight="1" x14ac:dyDescent="0.2">
      <c r="A12" s="208" t="s">
        <v>191</v>
      </c>
      <c r="B12" s="209">
        <v>19</v>
      </c>
      <c r="C12" s="60">
        <v>2</v>
      </c>
      <c r="D12" s="209">
        <v>30</v>
      </c>
      <c r="E12" s="60">
        <v>10.53</v>
      </c>
      <c r="F12" s="209">
        <v>22</v>
      </c>
      <c r="G12" s="60">
        <v>1</v>
      </c>
      <c r="H12" s="209">
        <v>36</v>
      </c>
      <c r="I12" s="58">
        <v>4.55</v>
      </c>
      <c r="J12" s="209">
        <v>69</v>
      </c>
      <c r="K12" s="60">
        <v>5</v>
      </c>
      <c r="L12" s="209">
        <v>115</v>
      </c>
      <c r="M12" s="58">
        <v>7.25</v>
      </c>
      <c r="N12" s="209">
        <v>110</v>
      </c>
      <c r="O12" s="60">
        <v>8</v>
      </c>
      <c r="P12" s="209">
        <v>181</v>
      </c>
      <c r="Q12" s="58">
        <v>7.27</v>
      </c>
    </row>
    <row r="13" spans="1:17" s="72" customFormat="1" ht="15" customHeight="1" x14ac:dyDescent="0.2">
      <c r="A13" s="204" t="s">
        <v>14</v>
      </c>
      <c r="B13" s="212">
        <v>531</v>
      </c>
      <c r="C13" s="213">
        <v>16</v>
      </c>
      <c r="D13" s="212">
        <v>809</v>
      </c>
      <c r="E13" s="148">
        <v>3.01</v>
      </c>
      <c r="F13" s="212">
        <v>632</v>
      </c>
      <c r="G13" s="214">
        <v>26</v>
      </c>
      <c r="H13" s="212">
        <v>1014</v>
      </c>
      <c r="I13" s="148">
        <v>4.1100000000000003</v>
      </c>
      <c r="J13" s="212">
        <v>1683</v>
      </c>
      <c r="K13" s="212">
        <v>61</v>
      </c>
      <c r="L13" s="212">
        <v>2483</v>
      </c>
      <c r="M13" s="215">
        <v>3.62</v>
      </c>
      <c r="N13" s="212">
        <v>2846</v>
      </c>
      <c r="O13" s="212">
        <v>103</v>
      </c>
      <c r="P13" s="212">
        <v>4306</v>
      </c>
      <c r="Q13" s="215">
        <v>3.62</v>
      </c>
    </row>
    <row r="14" spans="1:17" s="72" customFormat="1" ht="15" customHeight="1" x14ac:dyDescent="0.25">
      <c r="A14" s="216" t="s">
        <v>211</v>
      </c>
      <c r="B14" s="216"/>
      <c r="C14" s="217"/>
      <c r="D14" s="217"/>
      <c r="E14" s="217"/>
      <c r="F14" s="217"/>
      <c r="G14" s="218"/>
      <c r="H14" s="219"/>
      <c r="I14" s="73"/>
      <c r="J14" s="73"/>
      <c r="K14" s="73"/>
      <c r="L14" s="220"/>
      <c r="M14" s="73"/>
      <c r="N14" s="73"/>
      <c r="O14" s="73"/>
      <c r="P14" s="220"/>
      <c r="Q14" s="73"/>
    </row>
    <row r="15" spans="1:17" s="72" customFormat="1" ht="15" customHeight="1" x14ac:dyDescent="0.2">
      <c r="A15" s="216" t="s">
        <v>321</v>
      </c>
      <c r="B15" s="221"/>
      <c r="C15" s="221"/>
      <c r="D15" s="221"/>
      <c r="E15" s="221"/>
      <c r="F15" s="221"/>
      <c r="G15" s="222"/>
      <c r="H15" s="220"/>
      <c r="I15" s="73"/>
      <c r="J15" s="73"/>
      <c r="K15" s="73"/>
      <c r="L15" s="220"/>
      <c r="M15" s="73"/>
      <c r="N15" s="73"/>
      <c r="O15" s="73"/>
      <c r="P15" s="220"/>
      <c r="Q15" s="73"/>
    </row>
    <row r="16" spans="1:17" s="72" customFormat="1" x14ac:dyDescent="0.2">
      <c r="D16" s="73"/>
      <c r="H16" s="74"/>
      <c r="L16" s="74"/>
      <c r="P16" s="74"/>
    </row>
    <row r="17" spans="2:4" s="72" customFormat="1" x14ac:dyDescent="0.2">
      <c r="D17" s="73"/>
    </row>
    <row r="18" spans="2:4" s="72" customFormat="1" x14ac:dyDescent="0.2"/>
    <row r="19" spans="2:4" s="72" customFormat="1" x14ac:dyDescent="0.2">
      <c r="B19" s="152"/>
      <c r="C19" s="152"/>
      <c r="D19" s="152"/>
    </row>
    <row r="20" spans="2:4" s="72" customFormat="1" x14ac:dyDescent="0.2">
      <c r="D20" s="73"/>
    </row>
    <row r="21" spans="2:4" s="72" customFormat="1" x14ac:dyDescent="0.2">
      <c r="D21" s="73"/>
    </row>
    <row r="22" spans="2:4" s="72" customFormat="1" x14ac:dyDescent="0.2">
      <c r="D22" s="73"/>
    </row>
  </sheetData>
  <mergeCells count="6">
    <mergeCell ref="A5:A7"/>
    <mergeCell ref="B5:Q5"/>
    <mergeCell ref="B6:E6"/>
    <mergeCell ref="F6:I6"/>
    <mergeCell ref="J6:M6"/>
    <mergeCell ref="N6:Q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Q22"/>
  <sheetViews>
    <sheetView workbookViewId="0">
      <selection activeCell="F26" sqref="F26"/>
    </sheetView>
  </sheetViews>
  <sheetFormatPr defaultColWidth="9.140625" defaultRowHeight="15" customHeight="1" x14ac:dyDescent="0.2"/>
  <cols>
    <col min="1" max="1" width="12.85546875" style="73" customWidth="1"/>
    <col min="2" max="4" width="9.140625" style="72"/>
    <col min="5" max="5" width="9.140625" style="74"/>
    <col min="6" max="8" width="9.140625" style="72"/>
    <col min="9" max="9" width="9.140625" style="74"/>
    <col min="10" max="12" width="9.140625" style="72"/>
    <col min="13" max="13" width="9.140625" style="74"/>
    <col min="14" max="16" width="9.140625" style="72"/>
    <col min="17" max="17" width="9.140625" style="74"/>
    <col min="18" max="16384" width="9.140625" style="72"/>
  </cols>
  <sheetData>
    <row r="2" spans="1:17" ht="11.25" x14ac:dyDescent="0.2"/>
    <row r="3" spans="1:17" ht="15" customHeight="1" x14ac:dyDescent="0.25">
      <c r="A3" s="43" t="s">
        <v>213</v>
      </c>
      <c r="D3" s="42"/>
      <c r="E3" s="42"/>
      <c r="F3" s="42"/>
      <c r="G3" s="63"/>
      <c r="H3" s="21"/>
      <c r="I3" s="21"/>
      <c r="J3" s="21"/>
      <c r="K3" s="21"/>
      <c r="L3" s="21"/>
      <c r="M3" s="42"/>
      <c r="N3" s="21"/>
      <c r="O3" s="21"/>
      <c r="P3" s="21"/>
      <c r="Q3" s="21"/>
    </row>
    <row r="4" spans="1:17" ht="15" customHeight="1" x14ac:dyDescent="0.2">
      <c r="A4" s="41" t="s">
        <v>68</v>
      </c>
      <c r="B4" s="75"/>
      <c r="D4" s="20"/>
      <c r="E4" s="20"/>
      <c r="F4" s="20"/>
      <c r="G4" s="20"/>
      <c r="H4" s="21"/>
      <c r="I4" s="21"/>
      <c r="J4" s="21"/>
      <c r="K4" s="21"/>
      <c r="L4" s="21"/>
      <c r="M4" s="21"/>
      <c r="N4" s="21"/>
      <c r="O4" s="21"/>
      <c r="P4" s="21"/>
      <c r="Q4" s="21"/>
    </row>
    <row r="5" spans="1:17" ht="15" customHeight="1" x14ac:dyDescent="0.2">
      <c r="A5" s="371" t="s">
        <v>30</v>
      </c>
      <c r="B5" s="372" t="s">
        <v>58</v>
      </c>
      <c r="C5" s="372"/>
      <c r="D5" s="372"/>
      <c r="E5" s="372"/>
      <c r="F5" s="372"/>
      <c r="G5" s="372"/>
      <c r="H5" s="372"/>
      <c r="I5" s="372"/>
      <c r="J5" s="372"/>
      <c r="K5" s="372"/>
      <c r="L5" s="372"/>
      <c r="M5" s="372"/>
      <c r="N5" s="372"/>
      <c r="O5" s="372"/>
      <c r="P5" s="372"/>
      <c r="Q5" s="372"/>
    </row>
    <row r="6" spans="1:17" ht="15" customHeight="1" x14ac:dyDescent="0.2">
      <c r="A6" s="371"/>
      <c r="B6" s="370" t="s">
        <v>69</v>
      </c>
      <c r="C6" s="370"/>
      <c r="D6" s="370"/>
      <c r="E6" s="370"/>
      <c r="F6" s="372" t="s">
        <v>70</v>
      </c>
      <c r="G6" s="372"/>
      <c r="H6" s="372"/>
      <c r="I6" s="372"/>
      <c r="J6" s="370" t="s">
        <v>71</v>
      </c>
      <c r="K6" s="370"/>
      <c r="L6" s="370"/>
      <c r="M6" s="370"/>
      <c r="N6" s="372" t="s">
        <v>14</v>
      </c>
      <c r="O6" s="372"/>
      <c r="P6" s="372"/>
      <c r="Q6" s="372"/>
    </row>
    <row r="7" spans="1:17" ht="15" customHeight="1" x14ac:dyDescent="0.25">
      <c r="A7" s="371"/>
      <c r="B7" s="111" t="s">
        <v>3</v>
      </c>
      <c r="C7" s="111" t="s">
        <v>4</v>
      </c>
      <c r="D7" s="111" t="s">
        <v>5</v>
      </c>
      <c r="E7" s="223" t="s">
        <v>210</v>
      </c>
      <c r="F7" s="111" t="s">
        <v>3</v>
      </c>
      <c r="G7" s="111" t="s">
        <v>4</v>
      </c>
      <c r="H7" s="111" t="s">
        <v>5</v>
      </c>
      <c r="I7" s="223" t="s">
        <v>210</v>
      </c>
      <c r="J7" s="111" t="s">
        <v>3</v>
      </c>
      <c r="K7" s="111" t="s">
        <v>4</v>
      </c>
      <c r="L7" s="111" t="s">
        <v>5</v>
      </c>
      <c r="M7" s="223" t="s">
        <v>210</v>
      </c>
      <c r="N7" s="111" t="s">
        <v>3</v>
      </c>
      <c r="O7" s="111" t="s">
        <v>4</v>
      </c>
      <c r="P7" s="111" t="s">
        <v>5</v>
      </c>
      <c r="Q7" s="223" t="s">
        <v>210</v>
      </c>
    </row>
    <row r="8" spans="1:17" ht="15" customHeight="1" x14ac:dyDescent="0.25">
      <c r="A8" s="208" t="s">
        <v>187</v>
      </c>
      <c r="B8" s="224">
        <v>2</v>
      </c>
      <c r="C8" s="29">
        <v>0</v>
      </c>
      <c r="D8" s="224">
        <v>4</v>
      </c>
      <c r="E8" s="51">
        <v>0</v>
      </c>
      <c r="F8" s="224">
        <v>8</v>
      </c>
      <c r="G8" s="111">
        <v>0</v>
      </c>
      <c r="H8" s="224">
        <v>12</v>
      </c>
      <c r="I8" s="51">
        <v>0</v>
      </c>
      <c r="J8" s="224">
        <v>17</v>
      </c>
      <c r="K8" s="6">
        <v>0</v>
      </c>
      <c r="L8" s="224">
        <v>21</v>
      </c>
      <c r="M8" s="225">
        <v>0</v>
      </c>
      <c r="N8" s="224">
        <v>27</v>
      </c>
      <c r="O8" s="6">
        <v>0</v>
      </c>
      <c r="P8" s="224">
        <v>37</v>
      </c>
      <c r="Q8" s="225">
        <v>0</v>
      </c>
    </row>
    <row r="9" spans="1:17" ht="15" customHeight="1" x14ac:dyDescent="0.25">
      <c r="A9" s="208" t="s">
        <v>188</v>
      </c>
      <c r="B9" s="224">
        <v>2</v>
      </c>
      <c r="C9" s="29">
        <v>0</v>
      </c>
      <c r="D9" s="224">
        <v>3</v>
      </c>
      <c r="E9" s="51">
        <v>0</v>
      </c>
      <c r="F9" s="224">
        <v>5</v>
      </c>
      <c r="G9" s="111">
        <v>0</v>
      </c>
      <c r="H9" s="224">
        <v>20</v>
      </c>
      <c r="I9" s="51">
        <v>0</v>
      </c>
      <c r="J9" s="224">
        <v>8</v>
      </c>
      <c r="K9" s="6">
        <v>0</v>
      </c>
      <c r="L9" s="224">
        <v>10</v>
      </c>
      <c r="M9" s="225">
        <v>0</v>
      </c>
      <c r="N9" s="224">
        <v>15</v>
      </c>
      <c r="O9" s="6">
        <v>0</v>
      </c>
      <c r="P9" s="224">
        <v>33</v>
      </c>
      <c r="Q9" s="225">
        <v>0</v>
      </c>
    </row>
    <row r="10" spans="1:17" ht="15" customHeight="1" x14ac:dyDescent="0.25">
      <c r="A10" s="208" t="s">
        <v>189</v>
      </c>
      <c r="B10" s="224">
        <v>381</v>
      </c>
      <c r="C10" s="29">
        <v>8</v>
      </c>
      <c r="D10" s="224">
        <v>570</v>
      </c>
      <c r="E10" s="51">
        <v>2.1</v>
      </c>
      <c r="F10" s="224">
        <v>445</v>
      </c>
      <c r="G10" s="111">
        <v>6</v>
      </c>
      <c r="H10" s="224">
        <v>668</v>
      </c>
      <c r="I10" s="51">
        <v>1.35</v>
      </c>
      <c r="J10" s="224">
        <v>1165</v>
      </c>
      <c r="K10" s="6">
        <v>26</v>
      </c>
      <c r="L10" s="224">
        <v>1655</v>
      </c>
      <c r="M10" s="225">
        <v>2.23</v>
      </c>
      <c r="N10" s="224">
        <v>1991</v>
      </c>
      <c r="O10" s="6">
        <v>40</v>
      </c>
      <c r="P10" s="224">
        <v>2893</v>
      </c>
      <c r="Q10" s="225">
        <v>2.0099999999999998</v>
      </c>
    </row>
    <row r="11" spans="1:17" ht="15" customHeight="1" x14ac:dyDescent="0.25">
      <c r="A11" s="208" t="s">
        <v>190</v>
      </c>
      <c r="B11" s="224">
        <v>20</v>
      </c>
      <c r="C11" s="29">
        <v>1</v>
      </c>
      <c r="D11" s="224">
        <v>34</v>
      </c>
      <c r="E11" s="51">
        <v>5</v>
      </c>
      <c r="F11" s="224">
        <v>25</v>
      </c>
      <c r="G11" s="111">
        <v>1</v>
      </c>
      <c r="H11" s="224">
        <v>52</v>
      </c>
      <c r="I11" s="51">
        <v>4</v>
      </c>
      <c r="J11" s="224">
        <v>71</v>
      </c>
      <c r="K11" s="6">
        <v>2</v>
      </c>
      <c r="L11" s="224">
        <v>131</v>
      </c>
      <c r="M11" s="225">
        <v>2.82</v>
      </c>
      <c r="N11" s="224">
        <v>116</v>
      </c>
      <c r="O11" s="6">
        <v>4</v>
      </c>
      <c r="P11" s="224">
        <v>217</v>
      </c>
      <c r="Q11" s="225">
        <v>3.45</v>
      </c>
    </row>
    <row r="12" spans="1:17" ht="15" customHeight="1" x14ac:dyDescent="0.25">
      <c r="A12" s="208" t="s">
        <v>191</v>
      </c>
      <c r="B12" s="224">
        <v>8</v>
      </c>
      <c r="C12" s="29">
        <v>0</v>
      </c>
      <c r="D12" s="224">
        <v>11</v>
      </c>
      <c r="E12" s="51">
        <v>0</v>
      </c>
      <c r="F12" s="224">
        <v>11</v>
      </c>
      <c r="G12" s="111">
        <v>1</v>
      </c>
      <c r="H12" s="224">
        <v>19</v>
      </c>
      <c r="I12" s="51">
        <v>9.09</v>
      </c>
      <c r="J12" s="224">
        <v>28</v>
      </c>
      <c r="K12" s="29">
        <v>1</v>
      </c>
      <c r="L12" s="224">
        <v>44</v>
      </c>
      <c r="M12" s="51">
        <v>3.57</v>
      </c>
      <c r="N12" s="224">
        <v>47</v>
      </c>
      <c r="O12" s="111">
        <v>2</v>
      </c>
      <c r="P12" s="224">
        <v>74</v>
      </c>
      <c r="Q12" s="51">
        <v>4.26</v>
      </c>
    </row>
    <row r="13" spans="1:17" ht="15" customHeight="1" x14ac:dyDescent="0.25">
      <c r="A13" s="46" t="s">
        <v>14</v>
      </c>
      <c r="B13" s="46">
        <v>413</v>
      </c>
      <c r="C13" s="14">
        <v>9</v>
      </c>
      <c r="D13" s="46">
        <v>622</v>
      </c>
      <c r="E13" s="48">
        <v>2.1800000000000002</v>
      </c>
      <c r="F13" s="46">
        <v>494</v>
      </c>
      <c r="G13" s="5">
        <v>8</v>
      </c>
      <c r="H13" s="46">
        <v>771</v>
      </c>
      <c r="I13" s="48">
        <v>1.62</v>
      </c>
      <c r="J13" s="46">
        <v>1289</v>
      </c>
      <c r="K13" s="46">
        <v>29</v>
      </c>
      <c r="L13" s="46">
        <v>1861</v>
      </c>
      <c r="M13" s="52">
        <v>2.25</v>
      </c>
      <c r="N13" s="46">
        <v>2196</v>
      </c>
      <c r="O13" s="46">
        <v>46</v>
      </c>
      <c r="P13" s="46">
        <v>3254</v>
      </c>
      <c r="Q13" s="52">
        <v>2.09</v>
      </c>
    </row>
    <row r="14" spans="1:17" ht="15" customHeight="1" x14ac:dyDescent="0.2">
      <c r="A14" s="226" t="s">
        <v>211</v>
      </c>
    </row>
    <row r="15" spans="1:17" ht="15" customHeight="1" x14ac:dyDescent="0.2">
      <c r="A15" s="226" t="s">
        <v>312</v>
      </c>
      <c r="H15" s="220"/>
      <c r="I15" s="73"/>
      <c r="J15" s="73"/>
      <c r="K15" s="73"/>
      <c r="L15" s="220"/>
      <c r="M15" s="73"/>
      <c r="N15" s="73"/>
      <c r="O15" s="73"/>
      <c r="P15" s="220"/>
      <c r="Q15" s="73"/>
    </row>
    <row r="16" spans="1:17" ht="11.25" x14ac:dyDescent="0.2"/>
    <row r="17" ht="11.25" x14ac:dyDescent="0.2"/>
    <row r="18" ht="11.25" x14ac:dyDescent="0.2"/>
    <row r="19" ht="11.25" x14ac:dyDescent="0.2"/>
    <row r="20" ht="11.25" x14ac:dyDescent="0.2"/>
    <row r="21" ht="11.25" x14ac:dyDescent="0.2"/>
    <row r="22" ht="11.25" x14ac:dyDescent="0.2"/>
  </sheetData>
  <mergeCells count="6">
    <mergeCell ref="A5:A7"/>
    <mergeCell ref="B5:Q5"/>
    <mergeCell ref="B6:E6"/>
    <mergeCell ref="F6:I6"/>
    <mergeCell ref="J6:M6"/>
    <mergeCell ref="N6:Q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9"/>
  <sheetViews>
    <sheetView workbookViewId="0">
      <selection activeCell="F22" sqref="F22"/>
    </sheetView>
  </sheetViews>
  <sheetFormatPr defaultColWidth="9.140625" defaultRowHeight="15" customHeight="1" x14ac:dyDescent="0.2"/>
  <cols>
    <col min="1" max="1" width="12.85546875" style="73" customWidth="1"/>
    <col min="2" max="4" width="9.140625" style="72"/>
    <col min="5" max="5" width="9.140625" style="74"/>
    <col min="6" max="8" width="9.140625" style="72"/>
    <col min="9" max="9" width="9.140625" style="74"/>
    <col min="10" max="12" width="9.140625" style="72"/>
    <col min="13" max="13" width="9.140625" style="74"/>
    <col min="14" max="16" width="9.140625" style="72"/>
    <col min="17" max="17" width="9.140625" style="74"/>
    <col min="18" max="16384" width="9.140625" style="72"/>
  </cols>
  <sheetData>
    <row r="1" spans="1:17" ht="11.25" x14ac:dyDescent="0.2"/>
    <row r="2" spans="1:17" ht="11.25" x14ac:dyDescent="0.2"/>
    <row r="3" spans="1:17" ht="15" customHeight="1" x14ac:dyDescent="0.25">
      <c r="A3" s="42" t="s">
        <v>214</v>
      </c>
      <c r="B3" s="42"/>
      <c r="C3" s="42"/>
      <c r="D3" s="42"/>
      <c r="E3" s="42"/>
      <c r="F3" s="42"/>
      <c r="G3" s="63"/>
      <c r="H3" s="21"/>
      <c r="I3" s="21"/>
      <c r="J3" s="21"/>
      <c r="K3" s="21"/>
      <c r="L3" s="21"/>
      <c r="M3" s="21"/>
      <c r="N3" s="21"/>
      <c r="O3" s="21"/>
      <c r="P3" s="21"/>
      <c r="Q3" s="21"/>
    </row>
    <row r="4" spans="1:17" ht="15" customHeight="1" x14ac:dyDescent="0.2">
      <c r="A4" s="207" t="s">
        <v>68</v>
      </c>
      <c r="B4" s="20"/>
      <c r="C4" s="20"/>
      <c r="D4" s="20"/>
      <c r="E4" s="20"/>
      <c r="F4" s="20"/>
      <c r="G4" s="20"/>
      <c r="H4" s="21"/>
      <c r="I4" s="21"/>
      <c r="J4" s="21"/>
      <c r="K4" s="21"/>
      <c r="L4" s="21"/>
      <c r="M4" s="21"/>
      <c r="N4" s="21"/>
      <c r="O4" s="21"/>
      <c r="P4" s="21"/>
      <c r="Q4" s="21"/>
    </row>
    <row r="5" spans="1:17" ht="15" customHeight="1" x14ac:dyDescent="0.2">
      <c r="A5" s="371" t="s">
        <v>30</v>
      </c>
      <c r="B5" s="372" t="s">
        <v>58</v>
      </c>
      <c r="C5" s="372"/>
      <c r="D5" s="372"/>
      <c r="E5" s="372"/>
      <c r="F5" s="372"/>
      <c r="G5" s="372"/>
      <c r="H5" s="372"/>
      <c r="I5" s="372"/>
      <c r="J5" s="372"/>
      <c r="K5" s="372"/>
      <c r="L5" s="372"/>
      <c r="M5" s="372"/>
      <c r="N5" s="372"/>
      <c r="O5" s="372"/>
      <c r="P5" s="372"/>
      <c r="Q5" s="372"/>
    </row>
    <row r="6" spans="1:17" ht="15" customHeight="1" x14ac:dyDescent="0.2">
      <c r="A6" s="371"/>
      <c r="B6" s="370" t="s">
        <v>69</v>
      </c>
      <c r="C6" s="370"/>
      <c r="D6" s="370"/>
      <c r="E6" s="370"/>
      <c r="F6" s="372" t="s">
        <v>70</v>
      </c>
      <c r="G6" s="372"/>
      <c r="H6" s="372"/>
      <c r="I6" s="372"/>
      <c r="J6" s="370" t="s">
        <v>71</v>
      </c>
      <c r="K6" s="370"/>
      <c r="L6" s="370"/>
      <c r="M6" s="370"/>
      <c r="N6" s="372" t="s">
        <v>14</v>
      </c>
      <c r="O6" s="372"/>
      <c r="P6" s="372"/>
      <c r="Q6" s="372"/>
    </row>
    <row r="7" spans="1:17" ht="15" customHeight="1" x14ac:dyDescent="0.25">
      <c r="A7" s="371"/>
      <c r="B7" s="111" t="s">
        <v>3</v>
      </c>
      <c r="C7" s="111" t="s">
        <v>4</v>
      </c>
      <c r="D7" s="111" t="s">
        <v>5</v>
      </c>
      <c r="E7" s="223" t="s">
        <v>210</v>
      </c>
      <c r="F7" s="111" t="s">
        <v>3</v>
      </c>
      <c r="G7" s="111" t="s">
        <v>4</v>
      </c>
      <c r="H7" s="111" t="s">
        <v>5</v>
      </c>
      <c r="I7" s="223" t="s">
        <v>210</v>
      </c>
      <c r="J7" s="111" t="s">
        <v>3</v>
      </c>
      <c r="K7" s="111" t="s">
        <v>4</v>
      </c>
      <c r="L7" s="111" t="s">
        <v>5</v>
      </c>
      <c r="M7" s="223" t="s">
        <v>210</v>
      </c>
      <c r="N7" s="111" t="s">
        <v>3</v>
      </c>
      <c r="O7" s="111" t="s">
        <v>4</v>
      </c>
      <c r="P7" s="111" t="s">
        <v>5</v>
      </c>
      <c r="Q7" s="223" t="s">
        <v>210</v>
      </c>
    </row>
    <row r="8" spans="1:17" ht="15" customHeight="1" x14ac:dyDescent="0.25">
      <c r="A8" s="208" t="s">
        <v>187</v>
      </c>
      <c r="B8" s="224">
        <v>7</v>
      </c>
      <c r="C8" s="111">
        <v>0</v>
      </c>
      <c r="D8" s="224">
        <v>12</v>
      </c>
      <c r="E8" s="51">
        <v>0</v>
      </c>
      <c r="F8" s="224">
        <v>9</v>
      </c>
      <c r="G8" s="111">
        <v>2</v>
      </c>
      <c r="H8" s="224">
        <v>19</v>
      </c>
      <c r="I8" s="51">
        <v>22.22</v>
      </c>
      <c r="J8" s="224">
        <v>21</v>
      </c>
      <c r="K8" s="111">
        <v>5</v>
      </c>
      <c r="L8" s="224">
        <v>30</v>
      </c>
      <c r="M8" s="51">
        <v>23.81</v>
      </c>
      <c r="N8" s="224">
        <v>37</v>
      </c>
      <c r="O8" s="6">
        <v>7</v>
      </c>
      <c r="P8" s="224">
        <v>61</v>
      </c>
      <c r="Q8" s="225">
        <v>18.920000000000002</v>
      </c>
    </row>
    <row r="9" spans="1:17" ht="15" customHeight="1" x14ac:dyDescent="0.25">
      <c r="A9" s="208" t="s">
        <v>188</v>
      </c>
      <c r="B9" s="224">
        <v>2</v>
      </c>
      <c r="C9" s="111">
        <v>0</v>
      </c>
      <c r="D9" s="224">
        <v>3</v>
      </c>
      <c r="E9" s="51">
        <v>0</v>
      </c>
      <c r="F9" s="224">
        <v>11</v>
      </c>
      <c r="G9" s="111">
        <v>2</v>
      </c>
      <c r="H9" s="224">
        <v>19</v>
      </c>
      <c r="I9" s="51">
        <v>18.18</v>
      </c>
      <c r="J9" s="224">
        <v>14</v>
      </c>
      <c r="K9" s="111">
        <v>1</v>
      </c>
      <c r="L9" s="224">
        <v>21</v>
      </c>
      <c r="M9" s="51">
        <v>7.14</v>
      </c>
      <c r="N9" s="224">
        <v>27</v>
      </c>
      <c r="O9" s="6">
        <v>3</v>
      </c>
      <c r="P9" s="224">
        <v>43</v>
      </c>
      <c r="Q9" s="225">
        <v>11.11</v>
      </c>
    </row>
    <row r="10" spans="1:17" ht="15" customHeight="1" x14ac:dyDescent="0.25">
      <c r="A10" s="208" t="s">
        <v>189</v>
      </c>
      <c r="B10" s="224">
        <v>85</v>
      </c>
      <c r="C10" s="111">
        <v>2</v>
      </c>
      <c r="D10" s="224">
        <v>132</v>
      </c>
      <c r="E10" s="51">
        <v>2.35</v>
      </c>
      <c r="F10" s="224">
        <v>88</v>
      </c>
      <c r="G10" s="111">
        <v>13</v>
      </c>
      <c r="H10" s="224">
        <v>150</v>
      </c>
      <c r="I10" s="51">
        <v>14.77</v>
      </c>
      <c r="J10" s="224">
        <v>270</v>
      </c>
      <c r="K10" s="111">
        <v>15</v>
      </c>
      <c r="L10" s="224">
        <v>423</v>
      </c>
      <c r="M10" s="51">
        <v>5.56</v>
      </c>
      <c r="N10" s="224">
        <v>443</v>
      </c>
      <c r="O10" s="6">
        <v>30</v>
      </c>
      <c r="P10" s="224">
        <v>705</v>
      </c>
      <c r="Q10" s="225">
        <v>6.77</v>
      </c>
    </row>
    <row r="11" spans="1:17" ht="15" customHeight="1" x14ac:dyDescent="0.25">
      <c r="A11" s="208" t="s">
        <v>190</v>
      </c>
      <c r="B11" s="224">
        <v>13</v>
      </c>
      <c r="C11" s="111">
        <v>3</v>
      </c>
      <c r="D11" s="224">
        <v>21</v>
      </c>
      <c r="E11" s="51">
        <v>23.08</v>
      </c>
      <c r="F11" s="224">
        <v>19</v>
      </c>
      <c r="G11" s="111">
        <v>1</v>
      </c>
      <c r="H11" s="224">
        <v>38</v>
      </c>
      <c r="I11" s="51">
        <v>5.26</v>
      </c>
      <c r="J11" s="224">
        <v>48</v>
      </c>
      <c r="K11" s="111">
        <v>7</v>
      </c>
      <c r="L11" s="224">
        <v>77</v>
      </c>
      <c r="M11" s="51">
        <v>14.58</v>
      </c>
      <c r="N11" s="224">
        <v>80</v>
      </c>
      <c r="O11" s="6">
        <v>11</v>
      </c>
      <c r="P11" s="224">
        <v>136</v>
      </c>
      <c r="Q11" s="225">
        <v>13.75</v>
      </c>
    </row>
    <row r="12" spans="1:17" ht="15" customHeight="1" x14ac:dyDescent="0.25">
      <c r="A12" s="208" t="s">
        <v>191</v>
      </c>
      <c r="B12" s="224">
        <v>11</v>
      </c>
      <c r="C12" s="111">
        <v>2</v>
      </c>
      <c r="D12" s="224">
        <v>19</v>
      </c>
      <c r="E12" s="111">
        <v>18.18</v>
      </c>
      <c r="F12" s="224">
        <v>11</v>
      </c>
      <c r="G12" s="111">
        <v>0</v>
      </c>
      <c r="H12" s="224">
        <v>17</v>
      </c>
      <c r="I12" s="51">
        <v>0</v>
      </c>
      <c r="J12" s="224">
        <v>41</v>
      </c>
      <c r="K12" s="111">
        <v>4</v>
      </c>
      <c r="L12" s="224">
        <v>71</v>
      </c>
      <c r="M12" s="51">
        <v>9.76</v>
      </c>
      <c r="N12" s="224">
        <v>63</v>
      </c>
      <c r="O12" s="111">
        <v>6</v>
      </c>
      <c r="P12" s="224">
        <v>107</v>
      </c>
      <c r="Q12" s="51">
        <v>9.52</v>
      </c>
    </row>
    <row r="13" spans="1:17" ht="15" customHeight="1" x14ac:dyDescent="0.25">
      <c r="A13" s="46" t="s">
        <v>14</v>
      </c>
      <c r="B13" s="46">
        <v>118</v>
      </c>
      <c r="C13" s="5">
        <v>7</v>
      </c>
      <c r="D13" s="46">
        <v>187</v>
      </c>
      <c r="E13" s="48">
        <v>5.93</v>
      </c>
      <c r="F13" s="46">
        <v>138</v>
      </c>
      <c r="G13" s="5">
        <v>18</v>
      </c>
      <c r="H13" s="46">
        <v>243</v>
      </c>
      <c r="I13" s="48">
        <v>13.04</v>
      </c>
      <c r="J13" s="46">
        <v>394</v>
      </c>
      <c r="K13" s="5">
        <v>32</v>
      </c>
      <c r="L13" s="46">
        <v>622</v>
      </c>
      <c r="M13" s="48">
        <v>8.1199999999999992</v>
      </c>
      <c r="N13" s="46">
        <v>650</v>
      </c>
      <c r="O13" s="46">
        <v>57</v>
      </c>
      <c r="P13" s="46">
        <v>1052</v>
      </c>
      <c r="Q13" s="52">
        <v>8.77</v>
      </c>
    </row>
    <row r="14" spans="1:17" ht="15" customHeight="1" x14ac:dyDescent="0.2">
      <c r="A14" s="227" t="s">
        <v>211</v>
      </c>
    </row>
    <row r="15" spans="1:17" ht="15" customHeight="1" x14ac:dyDescent="0.2">
      <c r="A15" s="226" t="s">
        <v>321</v>
      </c>
      <c r="B15" s="221"/>
      <c r="C15" s="221"/>
      <c r="D15" s="221"/>
      <c r="E15" s="221"/>
      <c r="F15" s="221"/>
      <c r="G15" s="222"/>
      <c r="H15" s="220"/>
      <c r="I15" s="73"/>
      <c r="J15" s="73"/>
      <c r="K15" s="73"/>
      <c r="L15" s="220"/>
      <c r="M15" s="73"/>
      <c r="N15" s="73"/>
      <c r="O15" s="73"/>
      <c r="P15" s="220"/>
      <c r="Q15" s="73"/>
    </row>
    <row r="16" spans="1:17" ht="11.25" x14ac:dyDescent="0.2"/>
    <row r="17" ht="11.25" x14ac:dyDescent="0.2"/>
    <row r="18" ht="11.25" x14ac:dyDescent="0.2"/>
    <row r="19" ht="11.25" x14ac:dyDescent="0.2"/>
  </sheetData>
  <mergeCells count="6">
    <mergeCell ref="A5:A7"/>
    <mergeCell ref="B5:Q5"/>
    <mergeCell ref="B6:E6"/>
    <mergeCell ref="F6:I6"/>
    <mergeCell ref="J6:M6"/>
    <mergeCell ref="N6:Q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L19"/>
  <sheetViews>
    <sheetView workbookViewId="0">
      <selection activeCell="E24" sqref="E24"/>
    </sheetView>
  </sheetViews>
  <sheetFormatPr defaultRowHeight="15" x14ac:dyDescent="0.25"/>
  <cols>
    <col min="1" max="1" width="16.7109375" style="39" customWidth="1"/>
    <col min="2" max="2" width="6.42578125" style="39" customWidth="1"/>
    <col min="3" max="3" width="4.7109375" style="39" customWidth="1"/>
    <col min="4" max="4" width="6.42578125" style="39" customWidth="1"/>
    <col min="5" max="5" width="4.7109375" style="39" customWidth="1"/>
    <col min="6" max="6" width="6.42578125" style="39" customWidth="1"/>
    <col min="7" max="7" width="4.28515625" style="39" customWidth="1"/>
    <col min="8" max="8" width="6.42578125" style="39" customWidth="1"/>
    <col min="9" max="9" width="4.7109375" style="39" customWidth="1"/>
    <col min="10" max="12" width="6" style="39" customWidth="1"/>
    <col min="13" max="16384" width="9.140625" style="39"/>
  </cols>
  <sheetData>
    <row r="3" spans="1:12" x14ac:dyDescent="0.25">
      <c r="A3" s="40" t="s">
        <v>234</v>
      </c>
      <c r="B3" s="302"/>
      <c r="C3" s="302"/>
      <c r="D3" s="302"/>
      <c r="E3" s="302"/>
      <c r="F3" s="302"/>
      <c r="G3" s="302"/>
      <c r="H3" s="302"/>
    </row>
    <row r="4" spans="1:12" ht="15.75" thickBot="1" x14ac:dyDescent="0.3">
      <c r="A4" s="380" t="s">
        <v>137</v>
      </c>
      <c r="B4" s="380"/>
      <c r="C4" s="380"/>
      <c r="D4" s="380"/>
      <c r="E4" s="380"/>
    </row>
    <row r="5" spans="1:12" ht="15" customHeight="1" x14ac:dyDescent="0.25">
      <c r="A5" s="373" t="s">
        <v>138</v>
      </c>
      <c r="B5" s="376">
        <v>2017</v>
      </c>
      <c r="C5" s="376"/>
      <c r="D5" s="376"/>
      <c r="E5" s="376"/>
      <c r="F5" s="376"/>
      <c r="G5" s="376"/>
      <c r="H5" s="376"/>
      <c r="I5" s="376"/>
      <c r="J5" s="378" t="s">
        <v>139</v>
      </c>
      <c r="K5" s="378"/>
      <c r="L5" s="378"/>
    </row>
    <row r="6" spans="1:12" ht="15.75" customHeight="1" thickBot="1" x14ac:dyDescent="0.3">
      <c r="A6" s="374"/>
      <c r="B6" s="377"/>
      <c r="C6" s="377"/>
      <c r="D6" s="377"/>
      <c r="E6" s="377"/>
      <c r="F6" s="377"/>
      <c r="G6" s="377"/>
      <c r="H6" s="377"/>
      <c r="I6" s="377"/>
      <c r="J6" s="379" t="s">
        <v>140</v>
      </c>
      <c r="K6" s="379"/>
      <c r="L6" s="379"/>
    </row>
    <row r="7" spans="1:12" ht="27.75" thickBot="1" x14ac:dyDescent="0.3">
      <c r="A7" s="375"/>
      <c r="B7" s="228" t="s">
        <v>141</v>
      </c>
      <c r="C7" s="229" t="s">
        <v>109</v>
      </c>
      <c r="D7" s="228" t="s">
        <v>3</v>
      </c>
      <c r="E7" s="229" t="s">
        <v>109</v>
      </c>
      <c r="F7" s="228" t="s">
        <v>4</v>
      </c>
      <c r="G7" s="229" t="s">
        <v>109</v>
      </c>
      <c r="H7" s="228" t="s">
        <v>5</v>
      </c>
      <c r="I7" s="229" t="s">
        <v>109</v>
      </c>
      <c r="J7" s="228" t="s">
        <v>3</v>
      </c>
      <c r="K7" s="228" t="s">
        <v>4</v>
      </c>
      <c r="L7" s="228" t="s">
        <v>5</v>
      </c>
    </row>
    <row r="8" spans="1:12" ht="15.75" thickBot="1" x14ac:dyDescent="0.3">
      <c r="A8" s="230" t="s">
        <v>142</v>
      </c>
      <c r="B8" s="231">
        <v>10</v>
      </c>
      <c r="C8" s="232">
        <v>2.6455026455026456</v>
      </c>
      <c r="D8" s="233">
        <v>1633</v>
      </c>
      <c r="E8" s="234">
        <v>29.919384389886407</v>
      </c>
      <c r="F8" s="235">
        <v>40</v>
      </c>
      <c r="G8" s="232">
        <v>20.408163265306122</v>
      </c>
      <c r="H8" s="236">
        <v>2450</v>
      </c>
      <c r="I8" s="234">
        <v>29.00438025334438</v>
      </c>
      <c r="J8" s="232">
        <v>-89.035117169139866</v>
      </c>
      <c r="K8" s="237">
        <v>-77.27272727272728</v>
      </c>
      <c r="L8" s="232">
        <v>-87.618758843743677</v>
      </c>
    </row>
    <row r="9" spans="1:12" ht="15.75" thickBot="1" x14ac:dyDescent="0.3">
      <c r="A9" s="230" t="s">
        <v>144</v>
      </c>
      <c r="B9" s="231">
        <v>78</v>
      </c>
      <c r="C9" s="232">
        <v>20.634920634920633</v>
      </c>
      <c r="D9" s="233">
        <v>1534</v>
      </c>
      <c r="E9" s="234">
        <v>28.105533162330527</v>
      </c>
      <c r="F9" s="235">
        <v>69</v>
      </c>
      <c r="G9" s="232">
        <v>35.204081632653065</v>
      </c>
      <c r="H9" s="236">
        <v>2473</v>
      </c>
      <c r="I9" s="234">
        <v>29.276666272049251</v>
      </c>
      <c r="J9" s="232">
        <v>-14.587973273942083</v>
      </c>
      <c r="K9" s="237">
        <v>38</v>
      </c>
      <c r="L9" s="232">
        <v>-14.488243430152153</v>
      </c>
    </row>
    <row r="10" spans="1:12" ht="15.75" thickBot="1" x14ac:dyDescent="0.3">
      <c r="A10" s="230" t="s">
        <v>145</v>
      </c>
      <c r="B10" s="231">
        <v>88</v>
      </c>
      <c r="C10" s="232">
        <v>23.280423280423278</v>
      </c>
      <c r="D10" s="233">
        <v>3167</v>
      </c>
      <c r="E10" s="234">
        <v>58.024917552216927</v>
      </c>
      <c r="F10" s="235">
        <v>109</v>
      </c>
      <c r="G10" s="232">
        <v>55.612244897959187</v>
      </c>
      <c r="H10" s="236">
        <v>4923</v>
      </c>
      <c r="I10" s="234">
        <v>58.281046525393634</v>
      </c>
      <c r="J10" s="232">
        <v>-81.0234286056684</v>
      </c>
      <c r="K10" s="237">
        <v>-51.769911504424783</v>
      </c>
      <c r="L10" s="232">
        <v>-78.293650793650798</v>
      </c>
    </row>
    <row r="11" spans="1:12" ht="15.75" thickBot="1" x14ac:dyDescent="0.3">
      <c r="A11" s="238" t="s">
        <v>146</v>
      </c>
      <c r="B11" s="239">
        <v>205</v>
      </c>
      <c r="C11" s="232">
        <v>54.232804232804234</v>
      </c>
      <c r="D11" s="240">
        <v>1955</v>
      </c>
      <c r="E11" s="241">
        <v>35.818981311835834</v>
      </c>
      <c r="F11" s="242">
        <v>64</v>
      </c>
      <c r="G11" s="243">
        <v>32.653061224489797</v>
      </c>
      <c r="H11" s="244">
        <v>2992</v>
      </c>
      <c r="I11" s="241">
        <v>35.420859476737306</v>
      </c>
      <c r="J11" s="243">
        <v>-32.609445018958979</v>
      </c>
      <c r="K11" s="245">
        <v>-41.284403669724767</v>
      </c>
      <c r="L11" s="243">
        <v>-33.717323881258309</v>
      </c>
    </row>
    <row r="12" spans="1:12" ht="15.75" thickBot="1" x14ac:dyDescent="0.3">
      <c r="A12" s="230" t="s">
        <v>147</v>
      </c>
      <c r="B12" s="231">
        <v>83</v>
      </c>
      <c r="C12" s="232">
        <v>21.957671957671955</v>
      </c>
      <c r="D12" s="233">
        <v>328</v>
      </c>
      <c r="E12" s="234">
        <v>6.0095272993770612</v>
      </c>
      <c r="F12" s="235">
        <v>21</v>
      </c>
      <c r="G12" s="232">
        <v>10.714285714285714</v>
      </c>
      <c r="H12" s="236">
        <v>520</v>
      </c>
      <c r="I12" s="234">
        <v>6.1560317272404399</v>
      </c>
      <c r="J12" s="232">
        <v>-5.2023121387283311</v>
      </c>
      <c r="K12" s="237">
        <v>75</v>
      </c>
      <c r="L12" s="232">
        <v>-7.9646017699115106</v>
      </c>
    </row>
    <row r="13" spans="1:12" ht="15.75" thickBot="1" x14ac:dyDescent="0.3">
      <c r="A13" s="230" t="s">
        <v>148</v>
      </c>
      <c r="B13" s="231">
        <v>2</v>
      </c>
      <c r="C13" s="232">
        <v>0.52910052910052907</v>
      </c>
      <c r="D13" s="233">
        <v>8</v>
      </c>
      <c r="E13" s="234">
        <v>0.14657383657017223</v>
      </c>
      <c r="F13" s="235">
        <v>2</v>
      </c>
      <c r="G13" s="232">
        <v>1.0204081632653061</v>
      </c>
      <c r="H13" s="246">
        <v>12</v>
      </c>
      <c r="I13" s="234">
        <v>0.14206227062862556</v>
      </c>
      <c r="J13" s="232">
        <v>166.66666666666663</v>
      </c>
      <c r="K13" s="237" t="s">
        <v>85</v>
      </c>
      <c r="L13" s="232">
        <v>140</v>
      </c>
    </row>
    <row r="14" spans="1:12" ht="15.75" thickBot="1" x14ac:dyDescent="0.3">
      <c r="A14" s="247" t="s">
        <v>149</v>
      </c>
      <c r="B14" s="239">
        <v>290</v>
      </c>
      <c r="C14" s="232">
        <v>76.719576719576722</v>
      </c>
      <c r="D14" s="248">
        <v>2291</v>
      </c>
      <c r="E14" s="241">
        <v>41.975082447783066</v>
      </c>
      <c r="F14" s="249">
        <v>87</v>
      </c>
      <c r="G14" s="243">
        <v>44.387755102040813</v>
      </c>
      <c r="H14" s="250">
        <v>3524</v>
      </c>
      <c r="I14" s="251">
        <v>41.718953474606366</v>
      </c>
      <c r="J14" s="243">
        <v>-29.507692307692309</v>
      </c>
      <c r="K14" s="252">
        <v>-28.099173553718998</v>
      </c>
      <c r="L14" s="243">
        <v>-30.684500393391033</v>
      </c>
    </row>
    <row r="15" spans="1:12" ht="15.75" thickBot="1" x14ac:dyDescent="0.3">
      <c r="A15" s="253" t="s">
        <v>192</v>
      </c>
      <c r="B15" s="254">
        <v>378</v>
      </c>
      <c r="C15" s="255">
        <v>100</v>
      </c>
      <c r="D15" s="256">
        <v>5458</v>
      </c>
      <c r="E15" s="255">
        <v>100</v>
      </c>
      <c r="F15" s="257">
        <v>196</v>
      </c>
      <c r="G15" s="255">
        <v>100</v>
      </c>
      <c r="H15" s="258">
        <v>8447</v>
      </c>
      <c r="I15" s="255">
        <v>100</v>
      </c>
      <c r="J15" s="255">
        <v>-72.626510858117257</v>
      </c>
      <c r="K15" s="255">
        <v>-43.515850144092219</v>
      </c>
      <c r="L15" s="255">
        <v>-69.575709551937763</v>
      </c>
    </row>
    <row r="16" spans="1:12" ht="16.5" customHeight="1" x14ac:dyDescent="0.25"/>
    <row r="17" ht="18.75" customHeight="1" x14ac:dyDescent="0.25"/>
    <row r="18" ht="16.5" customHeight="1" x14ac:dyDescent="0.25"/>
    <row r="19" ht="16.5" customHeight="1" x14ac:dyDescent="0.25"/>
  </sheetData>
  <mergeCells count="5">
    <mergeCell ref="A5:A7"/>
    <mergeCell ref="B5:I6"/>
    <mergeCell ref="J5:L5"/>
    <mergeCell ref="J6:L6"/>
    <mergeCell ref="A4:E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7"/>
  <sheetViews>
    <sheetView workbookViewId="0">
      <selection activeCell="C23" sqref="C23"/>
    </sheetView>
  </sheetViews>
  <sheetFormatPr defaultRowHeight="15" x14ac:dyDescent="0.25"/>
  <cols>
    <col min="1" max="1" width="21.5703125" style="39" customWidth="1"/>
    <col min="2" max="2" width="9.140625" style="39" customWidth="1"/>
    <col min="3" max="16384" width="9.140625" style="39"/>
  </cols>
  <sheetData>
    <row r="1" spans="1:8" ht="15" customHeight="1" x14ac:dyDescent="0.25"/>
    <row r="2" spans="1:8" ht="15" customHeight="1" x14ac:dyDescent="0.25"/>
    <row r="3" spans="1:8" x14ac:dyDescent="0.25">
      <c r="A3" s="40" t="s">
        <v>235</v>
      </c>
      <c r="B3" s="302"/>
      <c r="C3" s="302"/>
      <c r="D3" s="302"/>
      <c r="E3" s="302"/>
      <c r="F3" s="302"/>
      <c r="G3" s="302"/>
    </row>
    <row r="4" spans="1:8" x14ac:dyDescent="0.25">
      <c r="A4" s="381" t="s">
        <v>150</v>
      </c>
      <c r="B4" s="381"/>
      <c r="C4" s="381"/>
      <c r="D4" s="381"/>
      <c r="E4" s="381"/>
    </row>
    <row r="5" spans="1:8" x14ac:dyDescent="0.25">
      <c r="A5" s="382" t="s">
        <v>138</v>
      </c>
      <c r="B5" s="328">
        <v>2017</v>
      </c>
      <c r="C5" s="328"/>
      <c r="D5" s="339">
        <v>2016</v>
      </c>
      <c r="E5" s="339"/>
    </row>
    <row r="6" spans="1:8" x14ac:dyDescent="0.25">
      <c r="A6" s="374"/>
      <c r="B6" s="328"/>
      <c r="C6" s="328"/>
      <c r="D6" s="339"/>
      <c r="E6" s="339"/>
    </row>
    <row r="7" spans="1:8" ht="27" x14ac:dyDescent="0.25">
      <c r="A7" s="383"/>
      <c r="B7" s="303" t="s">
        <v>12</v>
      </c>
      <c r="C7" s="303" t="s">
        <v>13</v>
      </c>
      <c r="D7" s="303" t="s">
        <v>12</v>
      </c>
      <c r="E7" s="303" t="s">
        <v>13</v>
      </c>
    </row>
    <row r="8" spans="1:8" x14ac:dyDescent="0.25">
      <c r="A8" s="259" t="s">
        <v>142</v>
      </c>
      <c r="B8" s="54">
        <v>2.4494794856093081</v>
      </c>
      <c r="C8" s="113">
        <v>1.6064257028112447</v>
      </c>
      <c r="D8" s="54">
        <v>1.1817632444772712</v>
      </c>
      <c r="E8" s="113">
        <v>0.88158685634141465</v>
      </c>
    </row>
    <row r="9" spans="1:8" x14ac:dyDescent="0.25">
      <c r="A9" s="259" t="s">
        <v>144</v>
      </c>
      <c r="B9" s="54">
        <v>4.4980443285528038</v>
      </c>
      <c r="C9" s="113">
        <v>2.7143981117230527</v>
      </c>
      <c r="D9" s="54">
        <v>2.783964365256125</v>
      </c>
      <c r="E9" s="113">
        <v>1.699524133242692</v>
      </c>
    </row>
    <row r="10" spans="1:8" x14ac:dyDescent="0.25">
      <c r="A10" s="259" t="s">
        <v>145</v>
      </c>
      <c r="B10" s="54">
        <v>3.4417429744237449</v>
      </c>
      <c r="C10" s="113">
        <v>2.1661367249602543</v>
      </c>
      <c r="D10" s="54">
        <v>1.3541853915752891</v>
      </c>
      <c r="E10" s="113">
        <v>0.98664105474548147</v>
      </c>
    </row>
    <row r="11" spans="1:8" x14ac:dyDescent="0.25">
      <c r="A11" s="260" t="s">
        <v>146</v>
      </c>
      <c r="B11" s="55">
        <v>3.273657289002557</v>
      </c>
      <c r="C11" s="56">
        <v>2.0942408376963351</v>
      </c>
      <c r="D11" s="55">
        <v>3.757325060324026</v>
      </c>
      <c r="E11" s="56">
        <v>2.3577763357127406</v>
      </c>
    </row>
    <row r="12" spans="1:8" x14ac:dyDescent="0.25">
      <c r="A12" s="259" t="s">
        <v>147</v>
      </c>
      <c r="B12" s="54">
        <v>6.4024390243902438</v>
      </c>
      <c r="C12" s="113">
        <v>3.8817005545286505</v>
      </c>
      <c r="D12" s="54">
        <v>3.4682080924855487</v>
      </c>
      <c r="E12" s="113">
        <v>2.0797227036395149</v>
      </c>
    </row>
    <row r="13" spans="1:8" x14ac:dyDescent="0.25">
      <c r="A13" s="259" t="s">
        <v>148</v>
      </c>
      <c r="B13" s="54">
        <v>25</v>
      </c>
      <c r="C13" s="113">
        <v>14.285714285714285</v>
      </c>
      <c r="D13" s="54" t="s">
        <v>85</v>
      </c>
      <c r="E13" s="113" t="s">
        <v>85</v>
      </c>
    </row>
    <row r="14" spans="1:8" x14ac:dyDescent="0.25">
      <c r="A14" s="261" t="s">
        <v>149</v>
      </c>
      <c r="B14" s="55">
        <v>3.79746835443038</v>
      </c>
      <c r="C14" s="56">
        <v>2.4093049016892825</v>
      </c>
      <c r="D14" s="55">
        <v>3.7230769230769232</v>
      </c>
      <c r="E14" s="56">
        <v>2.3246878001921227</v>
      </c>
    </row>
    <row r="15" spans="1:8" x14ac:dyDescent="0.25">
      <c r="A15" s="115" t="s">
        <v>192</v>
      </c>
      <c r="B15" s="53">
        <v>3.5910589959692194</v>
      </c>
      <c r="C15" s="53">
        <v>2.2677311118824486</v>
      </c>
      <c r="D15" s="53">
        <v>1.7403079392146046</v>
      </c>
      <c r="E15" s="53">
        <v>1.2343922307993311</v>
      </c>
    </row>
    <row r="16" spans="1:8" ht="16.5" x14ac:dyDescent="0.3">
      <c r="A16" s="384" t="s">
        <v>322</v>
      </c>
      <c r="B16" s="385"/>
      <c r="C16" s="385"/>
      <c r="D16" s="385"/>
      <c r="E16" s="385"/>
      <c r="F16" s="385"/>
      <c r="G16" s="385"/>
      <c r="H16" s="385"/>
    </row>
    <row r="17" spans="1:8" ht="16.5" customHeight="1" x14ac:dyDescent="0.25">
      <c r="A17" s="116" t="s">
        <v>323</v>
      </c>
      <c r="B17" s="116"/>
      <c r="C17" s="116"/>
      <c r="D17" s="116"/>
      <c r="E17" s="116"/>
      <c r="F17" s="116"/>
      <c r="G17" s="116"/>
      <c r="H17" s="116"/>
    </row>
  </sheetData>
  <mergeCells count="5">
    <mergeCell ref="A4:E4"/>
    <mergeCell ref="A5:A7"/>
    <mergeCell ref="B5:C6"/>
    <mergeCell ref="D5:E6"/>
    <mergeCell ref="A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L22"/>
  <sheetViews>
    <sheetView zoomScaleNormal="100" workbookViewId="0">
      <selection activeCell="J5" sqref="J5"/>
    </sheetView>
  </sheetViews>
  <sheetFormatPr defaultColWidth="9.140625" defaultRowHeight="11.25" x14ac:dyDescent="0.2"/>
  <cols>
    <col min="1" max="1" width="25" style="73" customWidth="1"/>
    <col min="2" max="2" width="9.140625" style="72" customWidth="1"/>
    <col min="3" max="7" width="9.140625" style="72"/>
    <col min="8" max="8" width="10.7109375" style="74" customWidth="1"/>
    <col min="9" max="16384" width="9.140625" style="72"/>
  </cols>
  <sheetData>
    <row r="3" spans="1:12" ht="15" customHeight="1" x14ac:dyDescent="0.25">
      <c r="A3" s="42" t="s">
        <v>215</v>
      </c>
      <c r="B3" s="39"/>
      <c r="C3" s="39"/>
      <c r="D3" s="39"/>
      <c r="E3" s="39"/>
      <c r="F3" s="39"/>
      <c r="G3" s="39"/>
      <c r="H3" s="39"/>
    </row>
    <row r="4" spans="1:12" ht="15" customHeight="1" x14ac:dyDescent="0.2">
      <c r="A4" s="388" t="s">
        <v>72</v>
      </c>
      <c r="B4" s="389"/>
      <c r="C4" s="389"/>
      <c r="D4" s="389"/>
      <c r="E4" s="389"/>
      <c r="F4" s="389"/>
      <c r="G4" s="389"/>
      <c r="H4" s="389"/>
    </row>
    <row r="5" spans="1:12" ht="15" customHeight="1" x14ac:dyDescent="0.2">
      <c r="A5" s="390" t="s">
        <v>73</v>
      </c>
      <c r="B5" s="391" t="s">
        <v>44</v>
      </c>
      <c r="C5" s="391"/>
      <c r="D5" s="391"/>
      <c r="E5" s="386" t="s">
        <v>74</v>
      </c>
      <c r="F5" s="386"/>
      <c r="G5" s="386"/>
      <c r="H5" s="387" t="s">
        <v>324</v>
      </c>
    </row>
    <row r="6" spans="1:12" ht="15" customHeight="1" x14ac:dyDescent="0.2">
      <c r="A6" s="390"/>
      <c r="B6" s="59" t="s">
        <v>3</v>
      </c>
      <c r="C6" s="59" t="s">
        <v>4</v>
      </c>
      <c r="D6" s="59" t="s">
        <v>5</v>
      </c>
      <c r="E6" s="59" t="s">
        <v>3</v>
      </c>
      <c r="F6" s="59" t="s">
        <v>4</v>
      </c>
      <c r="G6" s="59" t="s">
        <v>5</v>
      </c>
      <c r="H6" s="387"/>
    </row>
    <row r="7" spans="1:12" ht="15" customHeight="1" x14ac:dyDescent="0.2">
      <c r="A7" s="164" t="s">
        <v>75</v>
      </c>
      <c r="B7" s="143">
        <v>999</v>
      </c>
      <c r="C7" s="144">
        <v>53</v>
      </c>
      <c r="D7" s="143">
        <v>1714</v>
      </c>
      <c r="E7" s="263">
        <v>5.0999999999999996</v>
      </c>
      <c r="F7" s="127">
        <v>14.89</v>
      </c>
      <c r="G7" s="263">
        <v>6.33</v>
      </c>
      <c r="H7" s="127">
        <f>+C7/B7*100</f>
        <v>5.3053053053053052</v>
      </c>
    </row>
    <row r="8" spans="1:12" ht="15" customHeight="1" x14ac:dyDescent="0.2">
      <c r="A8" s="164" t="s">
        <v>76</v>
      </c>
      <c r="B8" s="143">
        <v>5858</v>
      </c>
      <c r="C8" s="144">
        <v>61</v>
      </c>
      <c r="D8" s="143">
        <v>8626</v>
      </c>
      <c r="E8" s="263">
        <v>29.9</v>
      </c>
      <c r="F8" s="127">
        <v>17.13</v>
      </c>
      <c r="G8" s="263">
        <v>31.87</v>
      </c>
      <c r="H8" s="127">
        <f t="shared" ref="H8:H20" si="0">+C8/B8*100</f>
        <v>1.0413110276544897</v>
      </c>
    </row>
    <row r="9" spans="1:12" ht="15" customHeight="1" x14ac:dyDescent="0.2">
      <c r="A9" s="164" t="s">
        <v>77</v>
      </c>
      <c r="B9" s="143">
        <v>2928</v>
      </c>
      <c r="C9" s="144">
        <v>23</v>
      </c>
      <c r="D9" s="143">
        <v>3637</v>
      </c>
      <c r="E9" s="263">
        <v>14.95</v>
      </c>
      <c r="F9" s="127">
        <v>6.46</v>
      </c>
      <c r="G9" s="263">
        <v>13.44</v>
      </c>
      <c r="H9" s="127">
        <f t="shared" si="0"/>
        <v>0.78551912568306015</v>
      </c>
    </row>
    <row r="10" spans="1:12" ht="15" customHeight="1" x14ac:dyDescent="0.2">
      <c r="A10" s="164" t="s">
        <v>78</v>
      </c>
      <c r="B10" s="143">
        <v>4028</v>
      </c>
      <c r="C10" s="144">
        <v>40</v>
      </c>
      <c r="D10" s="143">
        <v>6295</v>
      </c>
      <c r="E10" s="263">
        <v>20.56</v>
      </c>
      <c r="F10" s="127">
        <v>11.24</v>
      </c>
      <c r="G10" s="263">
        <v>23.26</v>
      </c>
      <c r="H10" s="127">
        <f t="shared" si="0"/>
        <v>0.99304865938430986</v>
      </c>
    </row>
    <row r="11" spans="1:12" ht="15" customHeight="1" x14ac:dyDescent="0.2">
      <c r="A11" s="307" t="s">
        <v>79</v>
      </c>
      <c r="B11" s="143">
        <v>556</v>
      </c>
      <c r="C11" s="144">
        <v>13</v>
      </c>
      <c r="D11" s="143">
        <v>745</v>
      </c>
      <c r="E11" s="263">
        <v>2.84</v>
      </c>
      <c r="F11" s="127">
        <v>3.65</v>
      </c>
      <c r="G11" s="263">
        <v>2.75</v>
      </c>
      <c r="H11" s="127">
        <f t="shared" si="0"/>
        <v>2.3381294964028778</v>
      </c>
    </row>
    <row r="12" spans="1:12" ht="15" customHeight="1" x14ac:dyDescent="0.2">
      <c r="A12" s="264" t="s">
        <v>80</v>
      </c>
      <c r="B12" s="265">
        <v>14369</v>
      </c>
      <c r="C12" s="266">
        <v>190</v>
      </c>
      <c r="D12" s="265">
        <v>21017</v>
      </c>
      <c r="E12" s="267">
        <v>73.349999999999994</v>
      </c>
      <c r="F12" s="268">
        <v>53.37</v>
      </c>
      <c r="G12" s="267">
        <v>77.650000000000006</v>
      </c>
      <c r="H12" s="268">
        <f t="shared" si="0"/>
        <v>1.3222910432180388</v>
      </c>
    </row>
    <row r="13" spans="1:12" ht="15" customHeight="1" x14ac:dyDescent="0.2">
      <c r="A13" s="164" t="s">
        <v>81</v>
      </c>
      <c r="B13" s="143">
        <v>2501</v>
      </c>
      <c r="C13" s="144">
        <v>76</v>
      </c>
      <c r="D13" s="143">
        <v>2815</v>
      </c>
      <c r="E13" s="263">
        <v>12.77</v>
      </c>
      <c r="F13" s="127">
        <v>21.35</v>
      </c>
      <c r="G13" s="263">
        <v>10.4</v>
      </c>
      <c r="H13" s="127">
        <f t="shared" si="0"/>
        <v>3.0387844862055178</v>
      </c>
    </row>
    <row r="14" spans="1:12" ht="15" customHeight="1" x14ac:dyDescent="0.2">
      <c r="A14" s="164" t="s">
        <v>82</v>
      </c>
      <c r="B14" s="143">
        <v>325</v>
      </c>
      <c r="C14" s="144">
        <v>9</v>
      </c>
      <c r="D14" s="143">
        <v>374</v>
      </c>
      <c r="E14" s="263">
        <v>1.66</v>
      </c>
      <c r="F14" s="127">
        <v>2.5299999999999998</v>
      </c>
      <c r="G14" s="263">
        <v>1.38</v>
      </c>
      <c r="H14" s="127">
        <f t="shared" si="0"/>
        <v>2.7692307692307692</v>
      </c>
    </row>
    <row r="15" spans="1:12" ht="15" customHeight="1" x14ac:dyDescent="0.2">
      <c r="A15" s="164" t="s">
        <v>83</v>
      </c>
      <c r="B15" s="143">
        <v>1098</v>
      </c>
      <c r="C15" s="144">
        <v>33</v>
      </c>
      <c r="D15" s="143">
        <v>1316</v>
      </c>
      <c r="E15" s="263">
        <v>5.6</v>
      </c>
      <c r="F15" s="127">
        <v>9.27</v>
      </c>
      <c r="G15" s="263">
        <v>4.8600000000000003</v>
      </c>
      <c r="H15" s="127">
        <f t="shared" si="0"/>
        <v>3.0054644808743167</v>
      </c>
      <c r="J15" s="152"/>
      <c r="K15" s="152"/>
      <c r="L15" s="152"/>
    </row>
    <row r="16" spans="1:12" ht="15" customHeight="1" x14ac:dyDescent="0.2">
      <c r="A16" s="164" t="s">
        <v>84</v>
      </c>
      <c r="B16" s="143">
        <v>1</v>
      </c>
      <c r="C16" s="144">
        <v>0</v>
      </c>
      <c r="D16" s="143">
        <v>1</v>
      </c>
      <c r="E16" s="263">
        <v>0.01</v>
      </c>
      <c r="F16" s="127">
        <v>0</v>
      </c>
      <c r="G16" s="263">
        <v>0</v>
      </c>
      <c r="H16" s="127">
        <f t="shared" si="0"/>
        <v>0</v>
      </c>
      <c r="J16" s="152"/>
      <c r="K16" s="152"/>
      <c r="L16" s="152"/>
    </row>
    <row r="17" spans="1:12" ht="15" customHeight="1" x14ac:dyDescent="0.2">
      <c r="A17" s="164" t="s">
        <v>86</v>
      </c>
      <c r="B17" s="143">
        <v>986</v>
      </c>
      <c r="C17" s="144">
        <v>46</v>
      </c>
      <c r="D17" s="143">
        <v>1208</v>
      </c>
      <c r="E17" s="263">
        <v>5.03</v>
      </c>
      <c r="F17" s="127">
        <v>12.92</v>
      </c>
      <c r="G17" s="263">
        <v>4.46</v>
      </c>
      <c r="H17" s="127">
        <f t="shared" si="0"/>
        <v>4.6653144016227177</v>
      </c>
      <c r="J17" s="152"/>
      <c r="K17" s="152"/>
      <c r="L17" s="152"/>
    </row>
    <row r="18" spans="1:12" ht="15" customHeight="1" x14ac:dyDescent="0.2">
      <c r="A18" s="164" t="s">
        <v>87</v>
      </c>
      <c r="B18" s="143">
        <v>124</v>
      </c>
      <c r="C18" s="144">
        <v>0</v>
      </c>
      <c r="D18" s="143">
        <v>134</v>
      </c>
      <c r="E18" s="263">
        <v>0.63</v>
      </c>
      <c r="F18" s="127">
        <v>0</v>
      </c>
      <c r="G18" s="263">
        <v>0.5</v>
      </c>
      <c r="H18" s="127">
        <f t="shared" si="0"/>
        <v>0</v>
      </c>
      <c r="J18" s="152"/>
      <c r="K18" s="152"/>
      <c r="L18" s="152"/>
    </row>
    <row r="19" spans="1:12" ht="15" customHeight="1" x14ac:dyDescent="0.2">
      <c r="A19" s="164" t="s">
        <v>88</v>
      </c>
      <c r="B19" s="143">
        <v>186</v>
      </c>
      <c r="C19" s="144">
        <v>2</v>
      </c>
      <c r="D19" s="143">
        <v>201</v>
      </c>
      <c r="E19" s="263">
        <v>0.95</v>
      </c>
      <c r="F19" s="127">
        <v>0.56000000000000005</v>
      </c>
      <c r="G19" s="263">
        <v>0.74</v>
      </c>
      <c r="H19" s="127">
        <f t="shared" si="0"/>
        <v>1.0752688172043012</v>
      </c>
      <c r="J19" s="152"/>
      <c r="K19" s="152"/>
      <c r="L19" s="152"/>
    </row>
    <row r="20" spans="1:12" ht="15" customHeight="1" x14ac:dyDescent="0.2">
      <c r="A20" s="264" t="s">
        <v>89</v>
      </c>
      <c r="B20" s="265">
        <v>5221</v>
      </c>
      <c r="C20" s="266">
        <v>166</v>
      </c>
      <c r="D20" s="265">
        <v>6049</v>
      </c>
      <c r="E20" s="267">
        <v>26.65</v>
      </c>
      <c r="F20" s="268">
        <v>46.63</v>
      </c>
      <c r="G20" s="267">
        <v>22.35</v>
      </c>
      <c r="H20" s="268">
        <f t="shared" si="0"/>
        <v>3.1794675349549899</v>
      </c>
      <c r="J20" s="152"/>
      <c r="K20" s="152"/>
      <c r="L20" s="152"/>
    </row>
    <row r="21" spans="1:12" ht="15" customHeight="1" x14ac:dyDescent="0.2">
      <c r="A21" s="165" t="s">
        <v>90</v>
      </c>
      <c r="B21" s="269">
        <v>19590</v>
      </c>
      <c r="C21" s="269">
        <v>356</v>
      </c>
      <c r="D21" s="269">
        <v>27066</v>
      </c>
      <c r="E21" s="148">
        <v>100</v>
      </c>
      <c r="F21" s="173">
        <v>100</v>
      </c>
      <c r="G21" s="148">
        <v>100</v>
      </c>
      <c r="H21" s="148">
        <f>+C21/B21*100</f>
        <v>1.8172537008677898</v>
      </c>
      <c r="J21" s="152"/>
      <c r="K21" s="152"/>
      <c r="L21" s="152"/>
    </row>
    <row r="22" spans="1:12" ht="15" customHeight="1" x14ac:dyDescent="0.2">
      <c r="A22" s="262" t="s">
        <v>325</v>
      </c>
      <c r="B22" s="262"/>
      <c r="C22" s="262"/>
      <c r="D22" s="262"/>
      <c r="E22" s="262"/>
      <c r="F22" s="262"/>
      <c r="G22" s="262"/>
      <c r="H22" s="262"/>
    </row>
  </sheetData>
  <mergeCells count="5">
    <mergeCell ref="E5:G5"/>
    <mergeCell ref="H5:H6"/>
    <mergeCell ref="A4:H4"/>
    <mergeCell ref="A5:A6"/>
    <mergeCell ref="B5:D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3:I33"/>
  <sheetViews>
    <sheetView workbookViewId="0">
      <selection activeCell="I16" sqref="I16"/>
    </sheetView>
  </sheetViews>
  <sheetFormatPr defaultRowHeight="15" x14ac:dyDescent="0.25"/>
  <cols>
    <col min="1" max="1" width="61.85546875" style="39" customWidth="1"/>
    <col min="2" max="7" width="9.5703125" style="39" customWidth="1"/>
    <col min="8" max="16384" width="9.140625" style="39"/>
  </cols>
  <sheetData>
    <row r="3" spans="1:9" x14ac:dyDescent="0.25">
      <c r="A3" s="42" t="s">
        <v>303</v>
      </c>
      <c r="B3" s="42"/>
    </row>
    <row r="4" spans="1:9" x14ac:dyDescent="0.25">
      <c r="A4" s="305" t="s">
        <v>106</v>
      </c>
      <c r="B4" s="270"/>
      <c r="C4" s="270"/>
      <c r="D4" s="270"/>
      <c r="E4" s="270"/>
      <c r="F4" s="270"/>
      <c r="G4" s="270"/>
    </row>
    <row r="5" spans="1:9" x14ac:dyDescent="0.25">
      <c r="A5" s="392" t="s">
        <v>107</v>
      </c>
      <c r="B5" s="393" t="s">
        <v>21</v>
      </c>
      <c r="C5" s="393"/>
      <c r="D5" s="360" t="s">
        <v>108</v>
      </c>
      <c r="E5" s="360"/>
      <c r="F5" s="393" t="s">
        <v>14</v>
      </c>
      <c r="G5" s="393"/>
    </row>
    <row r="6" spans="1:9" x14ac:dyDescent="0.25">
      <c r="A6" s="392"/>
      <c r="B6" s="271" t="s">
        <v>44</v>
      </c>
      <c r="C6" s="178" t="s">
        <v>109</v>
      </c>
      <c r="D6" s="271" t="s">
        <v>44</v>
      </c>
      <c r="E6" s="178" t="s">
        <v>109</v>
      </c>
      <c r="F6" s="271" t="s">
        <v>44</v>
      </c>
      <c r="G6" s="178" t="s">
        <v>109</v>
      </c>
    </row>
    <row r="7" spans="1:9" x14ac:dyDescent="0.25">
      <c r="A7" s="179" t="s">
        <v>110</v>
      </c>
      <c r="B7" s="272">
        <v>1705</v>
      </c>
      <c r="C7" s="273">
        <v>7.8434078572085744</v>
      </c>
      <c r="D7" s="272">
        <v>1177</v>
      </c>
      <c r="E7" s="273">
        <v>22.77036177210292</v>
      </c>
      <c r="F7" s="272">
        <v>2882</v>
      </c>
      <c r="G7" s="274">
        <v>10.710967406251161</v>
      </c>
      <c r="I7" s="84"/>
    </row>
    <row r="8" spans="1:9" x14ac:dyDescent="0.25">
      <c r="A8" s="179" t="s">
        <v>111</v>
      </c>
      <c r="B8" s="272">
        <v>2233</v>
      </c>
      <c r="C8" s="273">
        <v>10.27233416137639</v>
      </c>
      <c r="D8" s="272">
        <v>290</v>
      </c>
      <c r="E8" s="273">
        <v>5.6103695105436255</v>
      </c>
      <c r="F8" s="272">
        <v>2523</v>
      </c>
      <c r="G8" s="274">
        <v>9.3767421117181406</v>
      </c>
    </row>
    <row r="9" spans="1:9" x14ac:dyDescent="0.25">
      <c r="A9" s="179" t="s">
        <v>112</v>
      </c>
      <c r="B9" s="272">
        <v>911</v>
      </c>
      <c r="C9" s="273">
        <v>4.1908179225319717</v>
      </c>
      <c r="D9" s="272">
        <v>138</v>
      </c>
      <c r="E9" s="273">
        <v>2.6697620429483457</v>
      </c>
      <c r="F9" s="272">
        <v>1049</v>
      </c>
      <c r="G9" s="274">
        <v>3.8986137436354853</v>
      </c>
    </row>
    <row r="10" spans="1:9" x14ac:dyDescent="0.25">
      <c r="A10" s="179" t="s">
        <v>113</v>
      </c>
      <c r="B10" s="272">
        <v>481</v>
      </c>
      <c r="C10" s="273">
        <v>2.2127150611831814</v>
      </c>
      <c r="D10" s="272">
        <v>70</v>
      </c>
      <c r="E10" s="273">
        <v>1.3542271232346681</v>
      </c>
      <c r="F10" s="272">
        <v>551</v>
      </c>
      <c r="G10" s="274">
        <v>2.0477942542832719</v>
      </c>
    </row>
    <row r="11" spans="1:9" x14ac:dyDescent="0.25">
      <c r="A11" s="179" t="s">
        <v>114</v>
      </c>
      <c r="B11" s="272">
        <v>668</v>
      </c>
      <c r="C11" s="273">
        <v>3.0729597939092832</v>
      </c>
      <c r="D11" s="272">
        <v>66</v>
      </c>
      <c r="E11" s="273">
        <v>1.2768427161926872</v>
      </c>
      <c r="F11" s="272">
        <v>734</v>
      </c>
      <c r="G11" s="274">
        <v>2.7279146690452301</v>
      </c>
    </row>
    <row r="12" spans="1:9" x14ac:dyDescent="0.25">
      <c r="A12" s="179" t="s">
        <v>115</v>
      </c>
      <c r="B12" s="272">
        <v>173</v>
      </c>
      <c r="C12" s="273">
        <v>0.79584138375195512</v>
      </c>
      <c r="D12" s="275">
        <v>16</v>
      </c>
      <c r="E12" s="276">
        <v>0.30953762816792413</v>
      </c>
      <c r="F12" s="272">
        <v>189</v>
      </c>
      <c r="G12" s="274">
        <v>0.70241944475415319</v>
      </c>
    </row>
    <row r="13" spans="1:9" x14ac:dyDescent="0.25">
      <c r="A13" s="179" t="s">
        <v>116</v>
      </c>
      <c r="B13" s="272">
        <v>1237</v>
      </c>
      <c r="C13" s="273">
        <v>5.6904959057871007</v>
      </c>
      <c r="D13" s="272">
        <v>683</v>
      </c>
      <c r="E13" s="273">
        <v>13.213387502418264</v>
      </c>
      <c r="F13" s="272">
        <v>1920</v>
      </c>
      <c r="G13" s="274">
        <v>7.135689597502509</v>
      </c>
    </row>
    <row r="14" spans="1:9" x14ac:dyDescent="0.25">
      <c r="A14" s="179" t="s">
        <v>117</v>
      </c>
      <c r="B14" s="272">
        <v>1201</v>
      </c>
      <c r="C14" s="273">
        <v>5.5248872941392957</v>
      </c>
      <c r="D14" s="272">
        <v>662</v>
      </c>
      <c r="E14" s="273">
        <v>12.807119365447861</v>
      </c>
      <c r="F14" s="272">
        <v>1863</v>
      </c>
      <c r="G14" s="274">
        <v>6.9238488125766526</v>
      </c>
    </row>
    <row r="15" spans="1:9" x14ac:dyDescent="0.25">
      <c r="A15" s="179" t="s">
        <v>118</v>
      </c>
      <c r="B15" s="272">
        <v>36</v>
      </c>
      <c r="C15" s="273">
        <v>0.16560861164780569</v>
      </c>
      <c r="D15" s="272">
        <v>21</v>
      </c>
      <c r="E15" s="273">
        <v>0.40626813697040048</v>
      </c>
      <c r="F15" s="272">
        <v>57</v>
      </c>
      <c r="G15" s="273">
        <v>0.21184078492585573</v>
      </c>
    </row>
    <row r="16" spans="1:9" x14ac:dyDescent="0.25">
      <c r="A16" s="179" t="s">
        <v>119</v>
      </c>
      <c r="B16" s="272">
        <v>1597</v>
      </c>
      <c r="C16" s="273">
        <v>7.3465820222651583</v>
      </c>
      <c r="D16" s="272">
        <v>827</v>
      </c>
      <c r="E16" s="273">
        <v>15.999226155929581</v>
      </c>
      <c r="F16" s="272">
        <v>2424</v>
      </c>
      <c r="G16" s="273">
        <v>9.0088081168469163</v>
      </c>
    </row>
    <row r="17" spans="1:7" x14ac:dyDescent="0.25">
      <c r="A17" s="179" t="s">
        <v>120</v>
      </c>
      <c r="B17" s="272">
        <v>1157</v>
      </c>
      <c r="C17" s="273">
        <v>5.3224767687919767</v>
      </c>
      <c r="D17" s="272">
        <v>269</v>
      </c>
      <c r="E17" s="273">
        <v>5.2041013735732253</v>
      </c>
      <c r="F17" s="272">
        <v>1426</v>
      </c>
      <c r="G17" s="273">
        <v>5.2997361281450921</v>
      </c>
    </row>
    <row r="18" spans="1:7" x14ac:dyDescent="0.25">
      <c r="A18" s="179" t="s">
        <v>121</v>
      </c>
      <c r="B18" s="272">
        <v>333</v>
      </c>
      <c r="C18" s="273">
        <v>1.5318796577422027</v>
      </c>
      <c r="D18" s="272">
        <v>67</v>
      </c>
      <c r="E18" s="273">
        <v>1.2961888179531824</v>
      </c>
      <c r="F18" s="272">
        <v>400</v>
      </c>
      <c r="G18" s="273">
        <v>1.4866019994796893</v>
      </c>
    </row>
    <row r="19" spans="1:7" x14ac:dyDescent="0.25">
      <c r="A19" s="179" t="s">
        <v>122</v>
      </c>
      <c r="B19" s="272">
        <v>262</v>
      </c>
      <c r="C19" s="273">
        <v>1.2052626736590304</v>
      </c>
      <c r="D19" s="272">
        <v>111</v>
      </c>
      <c r="E19" s="273">
        <v>2.1474172954149737</v>
      </c>
      <c r="F19" s="272">
        <v>373</v>
      </c>
      <c r="G19" s="273">
        <v>1.3862563645148103</v>
      </c>
    </row>
    <row r="20" spans="1:7" x14ac:dyDescent="0.25">
      <c r="A20" s="179" t="s">
        <v>123</v>
      </c>
      <c r="B20" s="272">
        <v>196</v>
      </c>
      <c r="C20" s="273">
        <v>0.90164688563805317</v>
      </c>
      <c r="D20" s="272">
        <v>85</v>
      </c>
      <c r="E20" s="273">
        <v>1.6444186496420969</v>
      </c>
      <c r="F20" s="272">
        <v>281</v>
      </c>
      <c r="G20" s="273">
        <v>1.0443379046344818</v>
      </c>
    </row>
    <row r="21" spans="1:7" x14ac:dyDescent="0.25">
      <c r="A21" s="179" t="s">
        <v>124</v>
      </c>
      <c r="B21" s="272">
        <v>533</v>
      </c>
      <c r="C21" s="273">
        <v>2.451927500230012</v>
      </c>
      <c r="D21" s="275">
        <v>11</v>
      </c>
      <c r="E21" s="277">
        <v>0.21280711936544788</v>
      </c>
      <c r="F21" s="272">
        <v>544</v>
      </c>
      <c r="G21" s="273">
        <v>2.0217787192923775</v>
      </c>
    </row>
    <row r="22" spans="1:7" x14ac:dyDescent="0.25">
      <c r="A22" s="179" t="s">
        <v>125</v>
      </c>
      <c r="B22" s="272">
        <v>457</v>
      </c>
      <c r="C22" s="273">
        <v>2.1023093200846441</v>
      </c>
      <c r="D22" s="272">
        <v>196</v>
      </c>
      <c r="E22" s="273">
        <v>3.7918359450570711</v>
      </c>
      <c r="F22" s="272">
        <v>653</v>
      </c>
      <c r="G22" s="273">
        <v>2.4268777641505928</v>
      </c>
    </row>
    <row r="23" spans="1:7" x14ac:dyDescent="0.25">
      <c r="A23" s="179" t="s">
        <v>126</v>
      </c>
      <c r="B23" s="272">
        <v>313</v>
      </c>
      <c r="C23" s="273">
        <v>1.4398748734934217</v>
      </c>
      <c r="D23" s="272">
        <v>27</v>
      </c>
      <c r="E23" s="273">
        <v>0.52234474753337201</v>
      </c>
      <c r="F23" s="272">
        <v>340</v>
      </c>
      <c r="G23" s="273">
        <v>1.263611699557736</v>
      </c>
    </row>
    <row r="24" spans="1:7" x14ac:dyDescent="0.25">
      <c r="A24" s="179" t="s">
        <v>127</v>
      </c>
      <c r="B24" s="272">
        <v>38</v>
      </c>
      <c r="C24" s="273">
        <v>0.17480909007268378</v>
      </c>
      <c r="D24" s="272">
        <v>52</v>
      </c>
      <c r="E24" s="273">
        <v>1.0059972915457536</v>
      </c>
      <c r="F24" s="272">
        <v>90</v>
      </c>
      <c r="G24" s="273">
        <v>0.33448544988293005</v>
      </c>
    </row>
    <row r="25" spans="1:7" x14ac:dyDescent="0.25">
      <c r="A25" s="179" t="s">
        <v>128</v>
      </c>
      <c r="B25" s="272">
        <v>43</v>
      </c>
      <c r="C25" s="273">
        <v>0.19781028613487903</v>
      </c>
      <c r="D25" s="272">
        <v>28</v>
      </c>
      <c r="E25" s="273">
        <v>0.54169084929386735</v>
      </c>
      <c r="F25" s="272">
        <v>71</v>
      </c>
      <c r="G25" s="273">
        <v>0.26387185490764481</v>
      </c>
    </row>
    <row r="26" spans="1:7" x14ac:dyDescent="0.25">
      <c r="A26" s="179" t="s">
        <v>129</v>
      </c>
      <c r="B26" s="272">
        <v>9718</v>
      </c>
      <c r="C26" s="273">
        <v>44.705124666482661</v>
      </c>
      <c r="D26" s="272">
        <v>838</v>
      </c>
      <c r="E26" s="273">
        <v>16.212033275295028</v>
      </c>
      <c r="F26" s="272">
        <v>10556</v>
      </c>
      <c r="G26" s="273">
        <v>39.231426766269003</v>
      </c>
    </row>
    <row r="27" spans="1:7" x14ac:dyDescent="0.25">
      <c r="A27" s="179" t="s">
        <v>130</v>
      </c>
      <c r="B27" s="272">
        <v>411</v>
      </c>
      <c r="C27" s="273">
        <v>1.8906983163124482</v>
      </c>
      <c r="D27" s="272">
        <v>109</v>
      </c>
      <c r="E27" s="273">
        <v>2.1087250918939833</v>
      </c>
      <c r="F27" s="272">
        <v>520</v>
      </c>
      <c r="G27" s="273">
        <v>1.9325825993235961</v>
      </c>
    </row>
    <row r="28" spans="1:7" x14ac:dyDescent="0.25">
      <c r="A28" s="179" t="s">
        <v>131</v>
      </c>
      <c r="B28" s="272">
        <v>858</v>
      </c>
      <c r="C28" s="273">
        <v>3.9470052442727019</v>
      </c>
      <c r="D28" s="272">
        <v>49</v>
      </c>
      <c r="E28" s="273">
        <v>0.94795898626426778</v>
      </c>
      <c r="F28" s="272">
        <v>907</v>
      </c>
      <c r="G28" s="273">
        <v>3.3708700338201956</v>
      </c>
    </row>
    <row r="29" spans="1:7" x14ac:dyDescent="0.25">
      <c r="A29" s="179" t="s">
        <v>132</v>
      </c>
      <c r="B29" s="272">
        <v>21091</v>
      </c>
      <c r="C29" s="273">
        <v>97.023645229551931</v>
      </c>
      <c r="D29" s="272">
        <v>4819</v>
      </c>
      <c r="E29" s="273">
        <v>93.228864383826661</v>
      </c>
      <c r="F29" s="272">
        <v>25910</v>
      </c>
      <c r="G29" s="273">
        <v>96.294644516296884</v>
      </c>
    </row>
    <row r="30" spans="1:7" x14ac:dyDescent="0.25">
      <c r="A30" s="179" t="s">
        <v>133</v>
      </c>
      <c r="B30" s="272">
        <v>647</v>
      </c>
      <c r="C30" s="273">
        <v>2.9763547704480633</v>
      </c>
      <c r="D30" s="272">
        <v>350</v>
      </c>
      <c r="E30" s="273">
        <v>6.7711356161733409</v>
      </c>
      <c r="F30" s="272">
        <v>997</v>
      </c>
      <c r="G30" s="273">
        <v>3.705355483703126</v>
      </c>
    </row>
    <row r="31" spans="1:7" x14ac:dyDescent="0.25">
      <c r="A31" s="188" t="s">
        <v>134</v>
      </c>
      <c r="B31" s="278">
        <v>21738</v>
      </c>
      <c r="C31" s="279">
        <v>100</v>
      </c>
      <c r="D31" s="278">
        <v>5169</v>
      </c>
      <c r="E31" s="279">
        <v>100</v>
      </c>
      <c r="F31" s="278">
        <v>26907</v>
      </c>
      <c r="G31" s="279">
        <v>100</v>
      </c>
    </row>
    <row r="32" spans="1:7" ht="26.25" customHeight="1" x14ac:dyDescent="0.25">
      <c r="A32" s="365" t="s">
        <v>135</v>
      </c>
      <c r="B32" s="366"/>
      <c r="C32" s="366"/>
      <c r="D32" s="366"/>
      <c r="E32" s="366"/>
      <c r="F32" s="366"/>
      <c r="G32" s="366"/>
    </row>
    <row r="33" spans="1:7" ht="50.25" customHeight="1" x14ac:dyDescent="0.3">
      <c r="A33" s="384" t="s">
        <v>136</v>
      </c>
      <c r="B33" s="385"/>
      <c r="C33" s="385"/>
      <c r="D33" s="385"/>
      <c r="E33" s="385"/>
      <c r="F33" s="385"/>
      <c r="G33" s="385"/>
    </row>
  </sheetData>
  <mergeCells count="6">
    <mergeCell ref="A32:G32"/>
    <mergeCell ref="A33:G33"/>
    <mergeCell ref="A5:A6"/>
    <mergeCell ref="B5:C5"/>
    <mergeCell ref="D5:E5"/>
    <mergeCell ref="F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2"/>
  <sheetViews>
    <sheetView workbookViewId="0">
      <selection activeCell="L20" sqref="L20"/>
    </sheetView>
  </sheetViews>
  <sheetFormatPr defaultRowHeight="15" x14ac:dyDescent="0.25"/>
  <cols>
    <col min="1" max="1" width="12.85546875" style="39" customWidth="1"/>
    <col min="2" max="10" width="9.140625" style="39"/>
    <col min="11" max="11" width="9.7109375" style="39" bestFit="1" customWidth="1"/>
    <col min="12" max="16384" width="9.140625" style="39"/>
  </cols>
  <sheetData>
    <row r="3" spans="1:9" x14ac:dyDescent="0.25">
      <c r="A3" s="64" t="s">
        <v>304</v>
      </c>
    </row>
    <row r="4" spans="1:9" x14ac:dyDescent="0.25">
      <c r="A4" s="41" t="s">
        <v>167</v>
      </c>
    </row>
    <row r="5" spans="1:9" x14ac:dyDescent="0.25">
      <c r="A5" s="361" t="s">
        <v>166</v>
      </c>
      <c r="B5" s="364" t="s">
        <v>4</v>
      </c>
      <c r="C5" s="364"/>
      <c r="D5" s="364"/>
      <c r="E5" s="364"/>
      <c r="F5" s="363" t="s">
        <v>5</v>
      </c>
      <c r="G5" s="363"/>
      <c r="H5" s="363"/>
      <c r="I5" s="363"/>
    </row>
    <row r="6" spans="1:9" ht="27" x14ac:dyDescent="0.25">
      <c r="A6" s="395"/>
      <c r="B6" s="280" t="s">
        <v>165</v>
      </c>
      <c r="C6" s="280" t="s">
        <v>164</v>
      </c>
      <c r="D6" s="280" t="s">
        <v>163</v>
      </c>
      <c r="E6" s="303" t="s">
        <v>14</v>
      </c>
      <c r="F6" s="280" t="s">
        <v>165</v>
      </c>
      <c r="G6" s="280" t="s">
        <v>164</v>
      </c>
      <c r="H6" s="280" t="s">
        <v>163</v>
      </c>
      <c r="I6" s="303" t="s">
        <v>14</v>
      </c>
    </row>
    <row r="7" spans="1:9" x14ac:dyDescent="0.25">
      <c r="A7" s="362"/>
      <c r="B7" s="394" t="s">
        <v>162</v>
      </c>
      <c r="C7" s="394"/>
      <c r="D7" s="394"/>
      <c r="E7" s="394"/>
      <c r="F7" s="394"/>
      <c r="G7" s="394"/>
      <c r="H7" s="394"/>
      <c r="I7" s="394"/>
    </row>
    <row r="8" spans="1:9" x14ac:dyDescent="0.25">
      <c r="A8" s="50" t="s">
        <v>160</v>
      </c>
      <c r="B8" s="44" t="s">
        <v>85</v>
      </c>
      <c r="C8" s="45">
        <v>1</v>
      </c>
      <c r="D8" s="44">
        <v>1</v>
      </c>
      <c r="E8" s="45">
        <v>2</v>
      </c>
      <c r="F8" s="44">
        <v>36</v>
      </c>
      <c r="G8" s="45">
        <v>851</v>
      </c>
      <c r="H8" s="44">
        <v>192</v>
      </c>
      <c r="I8" s="45">
        <v>1079</v>
      </c>
    </row>
    <row r="9" spans="1:9" x14ac:dyDescent="0.25">
      <c r="A9" s="50" t="s">
        <v>155</v>
      </c>
      <c r="B9" s="281">
        <v>46</v>
      </c>
      <c r="C9" s="45">
        <v>19</v>
      </c>
      <c r="D9" s="44">
        <v>4</v>
      </c>
      <c r="E9" s="45">
        <v>69</v>
      </c>
      <c r="F9" s="44">
        <v>4865</v>
      </c>
      <c r="G9" s="45">
        <v>2073</v>
      </c>
      <c r="H9" s="44">
        <v>470</v>
      </c>
      <c r="I9" s="45">
        <v>7408</v>
      </c>
    </row>
    <row r="10" spans="1:9" x14ac:dyDescent="0.25">
      <c r="A10" s="50" t="s">
        <v>154</v>
      </c>
      <c r="B10" s="281">
        <v>61</v>
      </c>
      <c r="C10" s="45">
        <v>5</v>
      </c>
      <c r="D10" s="44">
        <v>10</v>
      </c>
      <c r="E10" s="45">
        <v>76</v>
      </c>
      <c r="F10" s="44">
        <v>5726</v>
      </c>
      <c r="G10" s="45">
        <v>1213</v>
      </c>
      <c r="H10" s="44">
        <v>525</v>
      </c>
      <c r="I10" s="45">
        <v>7464</v>
      </c>
    </row>
    <row r="11" spans="1:9" x14ac:dyDescent="0.25">
      <c r="A11" s="50" t="s">
        <v>153</v>
      </c>
      <c r="B11" s="281">
        <v>75</v>
      </c>
      <c r="C11" s="282">
        <v>5</v>
      </c>
      <c r="D11" s="44">
        <v>19</v>
      </c>
      <c r="E11" s="45">
        <v>99</v>
      </c>
      <c r="F11" s="44">
        <v>5983</v>
      </c>
      <c r="G11" s="45">
        <v>1129</v>
      </c>
      <c r="H11" s="44">
        <v>693</v>
      </c>
      <c r="I11" s="45">
        <v>7805</v>
      </c>
    </row>
    <row r="12" spans="1:9" x14ac:dyDescent="0.25">
      <c r="A12" s="50" t="s">
        <v>152</v>
      </c>
      <c r="B12" s="281">
        <v>43</v>
      </c>
      <c r="C12" s="45">
        <v>13</v>
      </c>
      <c r="D12" s="44">
        <v>46</v>
      </c>
      <c r="E12" s="45">
        <v>102</v>
      </c>
      <c r="F12" s="44">
        <v>1458</v>
      </c>
      <c r="G12" s="45">
        <v>569</v>
      </c>
      <c r="H12" s="44">
        <v>835</v>
      </c>
      <c r="I12" s="45">
        <v>2862</v>
      </c>
    </row>
    <row r="13" spans="1:9" x14ac:dyDescent="0.25">
      <c r="A13" s="50" t="s">
        <v>159</v>
      </c>
      <c r="B13" s="44">
        <v>6</v>
      </c>
      <c r="C13" s="45">
        <v>0</v>
      </c>
      <c r="D13" s="44">
        <v>2</v>
      </c>
      <c r="E13" s="45">
        <v>8</v>
      </c>
      <c r="F13" s="44">
        <v>199</v>
      </c>
      <c r="G13" s="45">
        <v>223</v>
      </c>
      <c r="H13" s="11">
        <v>26</v>
      </c>
      <c r="I13" s="45">
        <v>448</v>
      </c>
    </row>
    <row r="14" spans="1:9" x14ac:dyDescent="0.25">
      <c r="A14" s="46" t="s">
        <v>158</v>
      </c>
      <c r="B14" s="47">
        <v>231</v>
      </c>
      <c r="C14" s="49">
        <v>43</v>
      </c>
      <c r="D14" s="47">
        <v>82</v>
      </c>
      <c r="E14" s="47">
        <v>356</v>
      </c>
      <c r="F14" s="47">
        <v>18267</v>
      </c>
      <c r="G14" s="47">
        <v>6058</v>
      </c>
      <c r="H14" s="49">
        <v>2741</v>
      </c>
      <c r="I14" s="47">
        <v>27066</v>
      </c>
    </row>
    <row r="15" spans="1:9" x14ac:dyDescent="0.25">
      <c r="A15" s="66"/>
      <c r="B15" s="394" t="s">
        <v>161</v>
      </c>
      <c r="C15" s="394"/>
      <c r="D15" s="394"/>
      <c r="E15" s="394"/>
      <c r="F15" s="394"/>
      <c r="G15" s="394"/>
      <c r="H15" s="394"/>
      <c r="I15" s="394"/>
    </row>
    <row r="16" spans="1:9" x14ac:dyDescent="0.25">
      <c r="A16" s="50" t="s">
        <v>160</v>
      </c>
      <c r="B16" s="11" t="s">
        <v>85</v>
      </c>
      <c r="C16" s="283">
        <v>2.3255813953488373</v>
      </c>
      <c r="D16" s="11">
        <v>1.2195121951219512</v>
      </c>
      <c r="E16" s="284">
        <v>0.5617977528089888</v>
      </c>
      <c r="F16" s="96">
        <v>0.19707669568073574</v>
      </c>
      <c r="G16" s="283">
        <v>14.047540442390227</v>
      </c>
      <c r="H16" s="96">
        <v>7.0047427946005101</v>
      </c>
      <c r="I16" s="283">
        <v>3.9865513928914504</v>
      </c>
    </row>
    <row r="17" spans="1:9" x14ac:dyDescent="0.25">
      <c r="A17" s="50" t="s">
        <v>155</v>
      </c>
      <c r="B17" s="96">
        <v>19.913419913419915</v>
      </c>
      <c r="C17" s="283">
        <v>44.186046511627907</v>
      </c>
      <c r="D17" s="11">
        <v>4.8780487804878048</v>
      </c>
      <c r="E17" s="284">
        <v>19.382022471910112</v>
      </c>
      <c r="F17" s="96">
        <v>26.632725680188319</v>
      </c>
      <c r="G17" s="283">
        <v>34.219214262132716</v>
      </c>
      <c r="H17" s="96">
        <v>17.147026632615834</v>
      </c>
      <c r="I17" s="283">
        <v>27.370132269267717</v>
      </c>
    </row>
    <row r="18" spans="1:9" x14ac:dyDescent="0.25">
      <c r="A18" s="50" t="s">
        <v>154</v>
      </c>
      <c r="B18" s="96">
        <v>26.406926406926406</v>
      </c>
      <c r="C18" s="283">
        <v>11.627906976744185</v>
      </c>
      <c r="D18" s="96">
        <v>12.195121951219512</v>
      </c>
      <c r="E18" s="284">
        <v>21.348314606741571</v>
      </c>
      <c r="F18" s="96">
        <v>31.346143318552581</v>
      </c>
      <c r="G18" s="283">
        <v>20.023109937273027</v>
      </c>
      <c r="H18" s="96">
        <v>19.153593578985774</v>
      </c>
      <c r="I18" s="283">
        <v>27.577033917091555</v>
      </c>
    </row>
    <row r="19" spans="1:9" x14ac:dyDescent="0.25">
      <c r="A19" s="50" t="s">
        <v>153</v>
      </c>
      <c r="B19" s="96">
        <v>32.467532467532465</v>
      </c>
      <c r="C19" s="283">
        <v>11.627906976744185</v>
      </c>
      <c r="D19" s="96">
        <v>23.170731707317074</v>
      </c>
      <c r="E19" s="284">
        <v>27.808988764044944</v>
      </c>
      <c r="F19" s="96">
        <v>32.753051951606722</v>
      </c>
      <c r="G19" s="283">
        <v>18.636513700891381</v>
      </c>
      <c r="H19" s="96">
        <v>25.282743524261221</v>
      </c>
      <c r="I19" s="283">
        <v>28.836917165447424</v>
      </c>
    </row>
    <row r="20" spans="1:9" x14ac:dyDescent="0.25">
      <c r="A20" s="50" t="s">
        <v>152</v>
      </c>
      <c r="B20" s="96">
        <v>18.614718614718615</v>
      </c>
      <c r="C20" s="283">
        <v>30.232558139534881</v>
      </c>
      <c r="D20" s="96">
        <v>56.09756097560976</v>
      </c>
      <c r="E20" s="284">
        <v>28.651685393258425</v>
      </c>
      <c r="F20" s="96">
        <v>7.981606175069798</v>
      </c>
      <c r="G20" s="283">
        <v>9.3925387916804226</v>
      </c>
      <c r="H20" s="96">
        <v>30.463334549434514</v>
      </c>
      <c r="I20" s="283">
        <v>10.574152072711151</v>
      </c>
    </row>
    <row r="21" spans="1:9" x14ac:dyDescent="0.25">
      <c r="A21" s="50" t="s">
        <v>159</v>
      </c>
      <c r="B21" s="11">
        <v>2.5974025974025974</v>
      </c>
      <c r="C21" s="11">
        <v>0</v>
      </c>
      <c r="D21" s="11">
        <v>2.4390243902439024</v>
      </c>
      <c r="E21" s="284">
        <v>2.2471910112359552</v>
      </c>
      <c r="F21" s="96">
        <v>1.0893961789018449</v>
      </c>
      <c r="G21" s="283">
        <v>3.6810828656322214</v>
      </c>
      <c r="H21" s="11">
        <v>0.94855892010215248</v>
      </c>
      <c r="I21" s="283">
        <v>1.6552131825907042</v>
      </c>
    </row>
    <row r="22" spans="1:9" x14ac:dyDescent="0.25">
      <c r="A22" s="46" t="s">
        <v>158</v>
      </c>
      <c r="B22" s="15">
        <v>100</v>
      </c>
      <c r="C22" s="285">
        <v>100</v>
      </c>
      <c r="D22" s="15">
        <v>100</v>
      </c>
      <c r="E22" s="15">
        <v>100</v>
      </c>
      <c r="F22" s="15">
        <v>100</v>
      </c>
      <c r="G22" s="15">
        <v>100</v>
      </c>
      <c r="H22" s="285">
        <v>100</v>
      </c>
      <c r="I22" s="15">
        <v>100</v>
      </c>
    </row>
  </sheetData>
  <mergeCells count="5">
    <mergeCell ref="B5:E5"/>
    <mergeCell ref="F5:I5"/>
    <mergeCell ref="B7:I7"/>
    <mergeCell ref="B15:I15"/>
    <mergeCell ref="A5:A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2"/>
  <sheetViews>
    <sheetView workbookViewId="0">
      <selection activeCell="D26" sqref="D26"/>
    </sheetView>
  </sheetViews>
  <sheetFormatPr defaultRowHeight="15" x14ac:dyDescent="0.25"/>
  <cols>
    <col min="1" max="1" width="21.140625" style="39" customWidth="1"/>
    <col min="2" max="2" width="9.140625" style="39"/>
    <col min="3" max="3" width="13.140625" style="39" customWidth="1"/>
    <col min="4" max="4" width="9.140625" style="39"/>
    <col min="5" max="5" width="13.28515625" style="39" customWidth="1"/>
    <col min="6" max="16384" width="9.140625" style="39"/>
  </cols>
  <sheetData>
    <row r="3" spans="1:9" x14ac:dyDescent="0.25">
      <c r="A3" s="64" t="s">
        <v>305</v>
      </c>
    </row>
    <row r="4" spans="1:9" x14ac:dyDescent="0.25">
      <c r="A4" s="41" t="s">
        <v>176</v>
      </c>
    </row>
    <row r="5" spans="1:9" x14ac:dyDescent="0.25">
      <c r="A5" s="357" t="s">
        <v>175</v>
      </c>
      <c r="B5" s="328" t="s">
        <v>4</v>
      </c>
      <c r="C5" s="328"/>
      <c r="D5" s="329" t="s">
        <v>5</v>
      </c>
      <c r="E5" s="329"/>
      <c r="F5" s="349" t="s">
        <v>174</v>
      </c>
    </row>
    <row r="6" spans="1:9" ht="27" x14ac:dyDescent="0.25">
      <c r="A6" s="397"/>
      <c r="B6" s="303" t="s">
        <v>44</v>
      </c>
      <c r="C6" s="303" t="s">
        <v>173</v>
      </c>
      <c r="D6" s="303" t="s">
        <v>172</v>
      </c>
      <c r="E6" s="303" t="s">
        <v>171</v>
      </c>
      <c r="F6" s="349"/>
    </row>
    <row r="7" spans="1:9" x14ac:dyDescent="0.25">
      <c r="A7" s="66"/>
      <c r="B7" s="394" t="s">
        <v>157</v>
      </c>
      <c r="C7" s="394"/>
      <c r="D7" s="394"/>
      <c r="E7" s="394"/>
      <c r="F7" s="66"/>
    </row>
    <row r="8" spans="1:9" x14ac:dyDescent="0.25">
      <c r="A8" s="50" t="s">
        <v>165</v>
      </c>
      <c r="B8" s="28">
        <v>201</v>
      </c>
      <c r="C8" s="51">
        <v>72.302158273381295</v>
      </c>
      <c r="D8" s="44">
        <v>13223</v>
      </c>
      <c r="E8" s="51">
        <v>77.993393889347658</v>
      </c>
      <c r="F8" s="11">
        <v>1.4973182359952324</v>
      </c>
      <c r="H8" s="84"/>
      <c r="I8" s="84"/>
    </row>
    <row r="9" spans="1:9" x14ac:dyDescent="0.25">
      <c r="A9" s="50" t="s">
        <v>164</v>
      </c>
      <c r="B9" s="28">
        <v>22</v>
      </c>
      <c r="C9" s="51">
        <v>7.9136690647482011</v>
      </c>
      <c r="D9" s="44">
        <v>2431</v>
      </c>
      <c r="E9" s="51">
        <v>14.338799103456413</v>
      </c>
      <c r="F9" s="11">
        <v>0.89686098654708524</v>
      </c>
      <c r="H9" s="84"/>
      <c r="I9" s="84"/>
    </row>
    <row r="10" spans="1:9" x14ac:dyDescent="0.25">
      <c r="A10" s="50" t="s">
        <v>163</v>
      </c>
      <c r="B10" s="28">
        <v>55</v>
      </c>
      <c r="C10" s="51">
        <v>19.784172661870503</v>
      </c>
      <c r="D10" s="44">
        <v>1300</v>
      </c>
      <c r="E10" s="51">
        <v>7.6678070071959423</v>
      </c>
      <c r="F10" s="11">
        <v>4.0590405904059041</v>
      </c>
      <c r="H10" s="84"/>
      <c r="I10" s="84"/>
    </row>
    <row r="11" spans="1:9" x14ac:dyDescent="0.25">
      <c r="A11" s="13" t="s">
        <v>170</v>
      </c>
      <c r="B11" s="286">
        <v>278</v>
      </c>
      <c r="C11" s="287">
        <v>100</v>
      </c>
      <c r="D11" s="38">
        <v>16954</v>
      </c>
      <c r="E11" s="287">
        <v>100.00000000000001</v>
      </c>
      <c r="F11" s="12">
        <v>1.6132776230269268</v>
      </c>
      <c r="H11" s="84"/>
      <c r="I11" s="84"/>
    </row>
    <row r="12" spans="1:9" x14ac:dyDescent="0.25">
      <c r="A12" s="66"/>
      <c r="B12" s="394" t="s">
        <v>156</v>
      </c>
      <c r="C12" s="394"/>
      <c r="D12" s="394"/>
      <c r="E12" s="394"/>
      <c r="F12" s="65"/>
    </row>
    <row r="13" spans="1:9" x14ac:dyDescent="0.25">
      <c r="A13" s="50" t="s">
        <v>165</v>
      </c>
      <c r="B13" s="28">
        <v>30</v>
      </c>
      <c r="C13" s="51">
        <v>38.461538461538467</v>
      </c>
      <c r="D13" s="44">
        <v>5044</v>
      </c>
      <c r="E13" s="51">
        <v>49.881329113924053</v>
      </c>
      <c r="F13" s="11">
        <v>0.59124950729207726</v>
      </c>
      <c r="H13" s="84"/>
      <c r="I13" s="84"/>
    </row>
    <row r="14" spans="1:9" x14ac:dyDescent="0.25">
      <c r="A14" s="50" t="s">
        <v>164</v>
      </c>
      <c r="B14" s="28">
        <v>21</v>
      </c>
      <c r="C14" s="51">
        <v>26.923076923076923</v>
      </c>
      <c r="D14" s="44">
        <v>3627</v>
      </c>
      <c r="E14" s="51">
        <v>35.868275316455694</v>
      </c>
      <c r="F14" s="11">
        <v>0.57565789473684204</v>
      </c>
      <c r="H14" s="84"/>
      <c r="I14" s="84"/>
    </row>
    <row r="15" spans="1:9" x14ac:dyDescent="0.25">
      <c r="A15" s="50" t="s">
        <v>163</v>
      </c>
      <c r="B15" s="28">
        <v>27</v>
      </c>
      <c r="C15" s="51">
        <v>34.615384615384613</v>
      </c>
      <c r="D15" s="44">
        <v>1441</v>
      </c>
      <c r="E15" s="51">
        <v>14.250395569620252</v>
      </c>
      <c r="F15" s="11">
        <v>1.8392370572207086</v>
      </c>
      <c r="H15" s="84"/>
      <c r="I15" s="84"/>
    </row>
    <row r="16" spans="1:9" x14ac:dyDescent="0.25">
      <c r="A16" s="13" t="s">
        <v>169</v>
      </c>
      <c r="B16" s="286">
        <v>78</v>
      </c>
      <c r="C16" s="287">
        <v>100</v>
      </c>
      <c r="D16" s="38">
        <v>10112</v>
      </c>
      <c r="E16" s="287">
        <v>100</v>
      </c>
      <c r="F16" s="12">
        <v>0.76545632973503441</v>
      </c>
      <c r="H16" s="84"/>
      <c r="I16" s="84"/>
    </row>
    <row r="17" spans="1:9" x14ac:dyDescent="0.25">
      <c r="A17" s="66"/>
      <c r="B17" s="394" t="s">
        <v>168</v>
      </c>
      <c r="C17" s="394"/>
      <c r="D17" s="394"/>
      <c r="E17" s="394"/>
      <c r="F17" s="65"/>
    </row>
    <row r="18" spans="1:9" x14ac:dyDescent="0.25">
      <c r="A18" s="50" t="s">
        <v>165</v>
      </c>
      <c r="B18" s="28">
        <v>231</v>
      </c>
      <c r="C18" s="51">
        <v>64.887640449438194</v>
      </c>
      <c r="D18" s="28">
        <v>18267</v>
      </c>
      <c r="E18" s="51">
        <v>67.490578585679444</v>
      </c>
      <c r="F18" s="11">
        <v>1.2487836522867337</v>
      </c>
      <c r="H18" s="84"/>
      <c r="I18" s="84"/>
    </row>
    <row r="19" spans="1:9" x14ac:dyDescent="0.25">
      <c r="A19" s="50" t="s">
        <v>164</v>
      </c>
      <c r="B19" s="28">
        <v>43</v>
      </c>
      <c r="C19" s="51">
        <v>12.078651685393259</v>
      </c>
      <c r="D19" s="28">
        <v>6058</v>
      </c>
      <c r="E19" s="51">
        <v>22.382324687800192</v>
      </c>
      <c r="F19" s="11">
        <v>0.70480249139485329</v>
      </c>
      <c r="H19" s="84"/>
      <c r="I19" s="84"/>
    </row>
    <row r="20" spans="1:9" x14ac:dyDescent="0.25">
      <c r="A20" s="50" t="s">
        <v>163</v>
      </c>
      <c r="B20" s="28">
        <v>82</v>
      </c>
      <c r="C20" s="51">
        <v>23.033707865168541</v>
      </c>
      <c r="D20" s="28">
        <v>2741</v>
      </c>
      <c r="E20" s="51">
        <v>10.127096726520357</v>
      </c>
      <c r="F20" s="11">
        <v>2.9047113000354234</v>
      </c>
      <c r="H20" s="84"/>
      <c r="I20" s="84"/>
    </row>
    <row r="21" spans="1:9" x14ac:dyDescent="0.25">
      <c r="A21" s="46" t="s">
        <v>14</v>
      </c>
      <c r="B21" s="14">
        <v>356</v>
      </c>
      <c r="C21" s="52">
        <v>99.999999999999986</v>
      </c>
      <c r="D21" s="47">
        <v>27066</v>
      </c>
      <c r="E21" s="48">
        <v>100</v>
      </c>
      <c r="F21" s="48">
        <v>1.298227700386551</v>
      </c>
      <c r="H21" s="84"/>
      <c r="I21" s="84"/>
    </row>
    <row r="22" spans="1:9" ht="31.5" customHeight="1" x14ac:dyDescent="0.25">
      <c r="A22" s="396" t="s">
        <v>326</v>
      </c>
      <c r="B22" s="324"/>
      <c r="C22" s="324"/>
      <c r="D22" s="324"/>
      <c r="E22" s="324"/>
      <c r="F22" s="324"/>
    </row>
  </sheetData>
  <mergeCells count="8">
    <mergeCell ref="B7:E7"/>
    <mergeCell ref="B12:E12"/>
    <mergeCell ref="B17:E17"/>
    <mergeCell ref="A22:F22"/>
    <mergeCell ref="A5:A6"/>
    <mergeCell ref="B5:C5"/>
    <mergeCell ref="D5:E5"/>
    <mergeCell ref="F5: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I38"/>
  <sheetViews>
    <sheetView workbookViewId="0">
      <selection activeCell="A30" sqref="A30:I30"/>
    </sheetView>
  </sheetViews>
  <sheetFormatPr defaultRowHeight="15" x14ac:dyDescent="0.25"/>
  <cols>
    <col min="1" max="1" width="22.42578125" style="39" customWidth="1"/>
    <col min="2" max="8" width="10.28515625" style="39" customWidth="1"/>
    <col min="9" max="9" width="10.140625" style="39" customWidth="1"/>
    <col min="10" max="16384" width="9.140625" style="39"/>
  </cols>
  <sheetData>
    <row r="3" spans="1:9" x14ac:dyDescent="0.25">
      <c r="A3" s="288" t="s">
        <v>262</v>
      </c>
    </row>
    <row r="4" spans="1:9" x14ac:dyDescent="0.25">
      <c r="A4" s="332" t="s">
        <v>100</v>
      </c>
      <c r="B4" s="398"/>
      <c r="C4" s="398"/>
      <c r="D4" s="398"/>
      <c r="E4" s="398"/>
      <c r="F4" s="398"/>
    </row>
    <row r="5" spans="1:9" x14ac:dyDescent="0.25">
      <c r="A5" s="289" t="s">
        <v>177</v>
      </c>
      <c r="B5" s="349" t="s">
        <v>3</v>
      </c>
      <c r="C5" s="349" t="s">
        <v>4</v>
      </c>
      <c r="D5" s="349" t="s">
        <v>5</v>
      </c>
      <c r="E5" s="349" t="s">
        <v>178</v>
      </c>
      <c r="F5" s="349" t="s">
        <v>179</v>
      </c>
      <c r="G5" s="349" t="s">
        <v>180</v>
      </c>
      <c r="H5" s="349" t="s">
        <v>17</v>
      </c>
      <c r="I5" s="349" t="s">
        <v>18</v>
      </c>
    </row>
    <row r="6" spans="1:9" x14ac:dyDescent="0.25">
      <c r="A6" s="290" t="s">
        <v>181</v>
      </c>
      <c r="B6" s="349"/>
      <c r="C6" s="349"/>
      <c r="D6" s="349"/>
      <c r="E6" s="349"/>
      <c r="F6" s="349"/>
      <c r="G6" s="349"/>
      <c r="H6" s="349"/>
      <c r="I6" s="349"/>
    </row>
    <row r="7" spans="1:9" x14ac:dyDescent="0.25">
      <c r="A7" s="291" t="s">
        <v>187</v>
      </c>
      <c r="B7" s="292">
        <v>294</v>
      </c>
      <c r="C7" s="293">
        <v>6</v>
      </c>
      <c r="D7" s="292">
        <v>419</v>
      </c>
      <c r="E7" s="294">
        <v>4.3463477373859796</v>
      </c>
      <c r="F7" s="295">
        <v>8.8700974232367003</v>
      </c>
      <c r="G7" s="294">
        <v>619.42847005602903</v>
      </c>
      <c r="H7" s="295">
        <v>2.0408163265306101</v>
      </c>
      <c r="I7" s="294">
        <v>142.517006802721</v>
      </c>
    </row>
    <row r="8" spans="1:9" x14ac:dyDescent="0.25">
      <c r="A8" s="296" t="s">
        <v>188</v>
      </c>
      <c r="B8" s="139">
        <v>186</v>
      </c>
      <c r="C8" s="37">
        <v>6</v>
      </c>
      <c r="D8" s="139">
        <v>294</v>
      </c>
      <c r="E8" s="297">
        <v>3.9162841622099598</v>
      </c>
      <c r="F8" s="70">
        <v>12.6331747168063</v>
      </c>
      <c r="G8" s="297">
        <v>619.02556112350999</v>
      </c>
      <c r="H8" s="70">
        <v>3.2258064516128999</v>
      </c>
      <c r="I8" s="297">
        <v>158.064516129032</v>
      </c>
    </row>
    <row r="9" spans="1:9" x14ac:dyDescent="0.25">
      <c r="A9" s="296" t="s">
        <v>263</v>
      </c>
      <c r="B9" s="139">
        <v>110</v>
      </c>
      <c r="C9" s="138">
        <v>0</v>
      </c>
      <c r="D9" s="139">
        <v>155</v>
      </c>
      <c r="E9" s="297">
        <v>2.6516247227846899</v>
      </c>
      <c r="F9" s="298">
        <v>0</v>
      </c>
      <c r="G9" s="297">
        <v>373.63802911966002</v>
      </c>
      <c r="H9" s="298">
        <v>0</v>
      </c>
      <c r="I9" s="297">
        <v>140.90909090909099</v>
      </c>
    </row>
    <row r="10" spans="1:9" x14ac:dyDescent="0.25">
      <c r="A10" s="296" t="s">
        <v>264</v>
      </c>
      <c r="B10" s="139">
        <v>180</v>
      </c>
      <c r="C10" s="37">
        <v>6</v>
      </c>
      <c r="D10" s="139">
        <v>253</v>
      </c>
      <c r="E10" s="297">
        <v>3.3021161060713098</v>
      </c>
      <c r="F10" s="70">
        <v>11.007053686904399</v>
      </c>
      <c r="G10" s="297">
        <v>464.1307637978</v>
      </c>
      <c r="H10" s="70">
        <v>3.3333333333333299</v>
      </c>
      <c r="I10" s="297">
        <v>140.555555555556</v>
      </c>
    </row>
    <row r="11" spans="1:9" x14ac:dyDescent="0.25">
      <c r="A11" s="296" t="s">
        <v>265</v>
      </c>
      <c r="B11" s="139">
        <v>40</v>
      </c>
      <c r="C11" s="138">
        <v>5</v>
      </c>
      <c r="D11" s="139">
        <v>56</v>
      </c>
      <c r="E11" s="297">
        <v>1.0563008344776601</v>
      </c>
      <c r="F11" s="298">
        <v>13.2037604309707</v>
      </c>
      <c r="G11" s="297">
        <v>147.88211682687199</v>
      </c>
      <c r="H11" s="298">
        <v>12.5</v>
      </c>
      <c r="I11" s="297">
        <v>140</v>
      </c>
    </row>
    <row r="12" spans="1:9" x14ac:dyDescent="0.25">
      <c r="A12" s="291" t="s">
        <v>266</v>
      </c>
      <c r="B12" s="292">
        <v>129</v>
      </c>
      <c r="C12" s="293">
        <v>2</v>
      </c>
      <c r="D12" s="292">
        <v>186</v>
      </c>
      <c r="E12" s="294">
        <v>2.4457990084086201</v>
      </c>
      <c r="F12" s="295">
        <v>3.79193644714515</v>
      </c>
      <c r="G12" s="294">
        <v>352.65008958449801</v>
      </c>
      <c r="H12" s="295">
        <v>1.55038759689922</v>
      </c>
      <c r="I12" s="294">
        <v>144.18604651162801</v>
      </c>
    </row>
    <row r="13" spans="1:9" x14ac:dyDescent="0.25">
      <c r="A13" s="296" t="s">
        <v>267</v>
      </c>
      <c r="B13" s="139">
        <v>189</v>
      </c>
      <c r="C13" s="138">
        <v>11</v>
      </c>
      <c r="D13" s="139">
        <v>287</v>
      </c>
      <c r="E13" s="297">
        <v>2.1184897073906099</v>
      </c>
      <c r="F13" s="298">
        <v>12.329834275818399</v>
      </c>
      <c r="G13" s="297">
        <v>321.69658519635198</v>
      </c>
      <c r="H13" s="298">
        <v>5.8201058201058196</v>
      </c>
      <c r="I13" s="297">
        <v>151.85185185185199</v>
      </c>
    </row>
    <row r="14" spans="1:9" x14ac:dyDescent="0.25">
      <c r="A14" s="296" t="s">
        <v>268</v>
      </c>
      <c r="B14" s="139">
        <v>92</v>
      </c>
      <c r="C14" s="138">
        <v>1</v>
      </c>
      <c r="D14" s="139">
        <v>124</v>
      </c>
      <c r="E14" s="297">
        <v>2.0845370401839798</v>
      </c>
      <c r="F14" s="298">
        <v>2.2658011306347601</v>
      </c>
      <c r="G14" s="297">
        <v>280.95934019870998</v>
      </c>
      <c r="H14" s="298">
        <v>1.0869565217391299</v>
      </c>
      <c r="I14" s="297">
        <v>134.78260869565199</v>
      </c>
    </row>
    <row r="15" spans="1:9" x14ac:dyDescent="0.25">
      <c r="A15" s="296" t="s">
        <v>269</v>
      </c>
      <c r="B15" s="139">
        <v>96</v>
      </c>
      <c r="C15" s="138">
        <v>2</v>
      </c>
      <c r="D15" s="139">
        <v>130</v>
      </c>
      <c r="E15" s="297">
        <v>2.3426918994106698</v>
      </c>
      <c r="F15" s="298">
        <v>4.8806081237722196</v>
      </c>
      <c r="G15" s="297">
        <v>317.23952804519399</v>
      </c>
      <c r="H15" s="298">
        <v>2.0833333333333299</v>
      </c>
      <c r="I15" s="297">
        <v>135.416666666667</v>
      </c>
    </row>
    <row r="16" spans="1:9" x14ac:dyDescent="0.25">
      <c r="A16" s="296" t="s">
        <v>270</v>
      </c>
      <c r="B16" s="139">
        <v>120</v>
      </c>
      <c r="C16" s="138">
        <v>4</v>
      </c>
      <c r="D16" s="139">
        <v>166</v>
      </c>
      <c r="E16" s="297">
        <v>2.4118421449316099</v>
      </c>
      <c r="F16" s="298">
        <v>8.0394738164387096</v>
      </c>
      <c r="G16" s="297">
        <v>333.63816338220602</v>
      </c>
      <c r="H16" s="298">
        <v>3.3333333333333299</v>
      </c>
      <c r="I16" s="297">
        <v>138.333333333333</v>
      </c>
    </row>
    <row r="17" spans="1:9" x14ac:dyDescent="0.25">
      <c r="A17" s="296" t="s">
        <v>271</v>
      </c>
      <c r="B17" s="139">
        <v>206</v>
      </c>
      <c r="C17" s="138">
        <v>2</v>
      </c>
      <c r="D17" s="139">
        <v>286</v>
      </c>
      <c r="E17" s="297">
        <v>3.2464206636251198</v>
      </c>
      <c r="F17" s="298">
        <v>3.1518647219661302</v>
      </c>
      <c r="G17" s="297">
        <v>450.71665524115701</v>
      </c>
      <c r="H17" s="298">
        <v>0.970873786407767</v>
      </c>
      <c r="I17" s="297">
        <v>138.83495145631099</v>
      </c>
    </row>
    <row r="18" spans="1:9" x14ac:dyDescent="0.25">
      <c r="A18" s="291" t="s">
        <v>189</v>
      </c>
      <c r="B18" s="292">
        <v>12886</v>
      </c>
      <c r="C18" s="293">
        <v>129</v>
      </c>
      <c r="D18" s="292">
        <v>16812</v>
      </c>
      <c r="E18" s="294">
        <v>4.4849776220987003</v>
      </c>
      <c r="F18" s="295">
        <v>4.4898503278808901</v>
      </c>
      <c r="G18" s="294">
        <v>585.14235435917396</v>
      </c>
      <c r="H18" s="295">
        <v>1.0010864504113</v>
      </c>
      <c r="I18" s="294">
        <v>130.46717367685901</v>
      </c>
    </row>
    <row r="19" spans="1:9" x14ac:dyDescent="0.25">
      <c r="A19" s="296" t="s">
        <v>272</v>
      </c>
      <c r="B19" s="139">
        <v>103</v>
      </c>
      <c r="C19" s="138">
        <v>3</v>
      </c>
      <c r="D19" s="139">
        <v>159</v>
      </c>
      <c r="E19" s="297">
        <v>1.8206725882716901</v>
      </c>
      <c r="F19" s="298">
        <v>5.3029298687524902</v>
      </c>
      <c r="G19" s="297">
        <v>281.05528304388099</v>
      </c>
      <c r="H19" s="298">
        <v>2.9126213592233001</v>
      </c>
      <c r="I19" s="297">
        <v>154.368932038835</v>
      </c>
    </row>
    <row r="20" spans="1:9" x14ac:dyDescent="0.25">
      <c r="A20" s="296" t="s">
        <v>273</v>
      </c>
      <c r="B20" s="139">
        <v>149</v>
      </c>
      <c r="C20" s="138">
        <v>3</v>
      </c>
      <c r="D20" s="139">
        <v>230</v>
      </c>
      <c r="E20" s="297">
        <v>2.79673026568938</v>
      </c>
      <c r="F20" s="298">
        <v>5.6310005349450503</v>
      </c>
      <c r="G20" s="297">
        <v>431.71004101245398</v>
      </c>
      <c r="H20" s="298">
        <v>2.0134228187919501</v>
      </c>
      <c r="I20" s="297">
        <v>154.36241610738301</v>
      </c>
    </row>
    <row r="21" spans="1:9" x14ac:dyDescent="0.25">
      <c r="A21" s="296" t="s">
        <v>274</v>
      </c>
      <c r="B21" s="139">
        <v>66</v>
      </c>
      <c r="C21" s="138">
        <v>1</v>
      </c>
      <c r="D21" s="139">
        <v>94</v>
      </c>
      <c r="E21" s="297">
        <v>1.5946265916064699</v>
      </c>
      <c r="F21" s="298">
        <v>2.4161008963734298</v>
      </c>
      <c r="G21" s="297">
        <v>227.11348425910199</v>
      </c>
      <c r="H21" s="298">
        <v>1.51515151515152</v>
      </c>
      <c r="I21" s="297">
        <v>142.42424242424201</v>
      </c>
    </row>
    <row r="22" spans="1:9" x14ac:dyDescent="0.25">
      <c r="A22" s="296" t="s">
        <v>275</v>
      </c>
      <c r="B22" s="139">
        <v>150</v>
      </c>
      <c r="C22" s="138">
        <v>7</v>
      </c>
      <c r="D22" s="139">
        <v>218</v>
      </c>
      <c r="E22" s="297">
        <v>3.0278257183516502</v>
      </c>
      <c r="F22" s="298">
        <v>14.1298533523077</v>
      </c>
      <c r="G22" s="297">
        <v>440.04400440043997</v>
      </c>
      <c r="H22" s="298">
        <v>4.6666666666666696</v>
      </c>
      <c r="I22" s="297">
        <v>145.333333333333</v>
      </c>
    </row>
    <row r="23" spans="1:9" x14ac:dyDescent="0.25">
      <c r="A23" s="296" t="s">
        <v>276</v>
      </c>
      <c r="B23" s="139">
        <v>103</v>
      </c>
      <c r="C23" s="138">
        <v>2</v>
      </c>
      <c r="D23" s="139">
        <v>127</v>
      </c>
      <c r="E23" s="297">
        <v>2.6691544222446799</v>
      </c>
      <c r="F23" s="298">
        <v>5.1828241208634598</v>
      </c>
      <c r="G23" s="297">
        <v>329.10933167482898</v>
      </c>
      <c r="H23" s="298">
        <v>1.94174757281553</v>
      </c>
      <c r="I23" s="297">
        <v>123.300970873786</v>
      </c>
    </row>
    <row r="24" spans="1:9" x14ac:dyDescent="0.25">
      <c r="A24" s="296" t="s">
        <v>277</v>
      </c>
      <c r="B24" s="139">
        <v>340</v>
      </c>
      <c r="C24" s="37">
        <v>3</v>
      </c>
      <c r="D24" s="139">
        <v>476</v>
      </c>
      <c r="E24" s="297">
        <v>4.2897607196704497</v>
      </c>
      <c r="F24" s="70">
        <v>3.7850829879445098</v>
      </c>
      <c r="G24" s="297">
        <v>600.56650075386199</v>
      </c>
      <c r="H24" s="70">
        <v>0.88235294117647101</v>
      </c>
      <c r="I24" s="297">
        <v>140</v>
      </c>
    </row>
    <row r="25" spans="1:9" x14ac:dyDescent="0.25">
      <c r="A25" s="296" t="s">
        <v>278</v>
      </c>
      <c r="B25" s="139">
        <v>68</v>
      </c>
      <c r="C25" s="37">
        <v>1</v>
      </c>
      <c r="D25" s="139">
        <v>83</v>
      </c>
      <c r="E25" s="297">
        <v>2.0571774315534701</v>
      </c>
      <c r="F25" s="70">
        <v>3.02526092875511</v>
      </c>
      <c r="G25" s="297">
        <v>251.09665708667299</v>
      </c>
      <c r="H25" s="70">
        <v>1.47058823529412</v>
      </c>
      <c r="I25" s="297">
        <v>122.058823529412</v>
      </c>
    </row>
    <row r="26" spans="1:9" x14ac:dyDescent="0.25">
      <c r="A26" s="296" t="s">
        <v>279</v>
      </c>
      <c r="B26" s="139">
        <v>247</v>
      </c>
      <c r="C26" s="138">
        <v>8</v>
      </c>
      <c r="D26" s="139">
        <v>435</v>
      </c>
      <c r="E26" s="297">
        <v>3.3350436121087701</v>
      </c>
      <c r="F26" s="298">
        <v>10.801760686992001</v>
      </c>
      <c r="G26" s="297">
        <v>587.34573735518802</v>
      </c>
      <c r="H26" s="298">
        <v>3.23886639676113</v>
      </c>
      <c r="I26" s="297">
        <v>176.11336032388701</v>
      </c>
    </row>
    <row r="27" spans="1:9" x14ac:dyDescent="0.25">
      <c r="A27" s="296" t="s">
        <v>280</v>
      </c>
      <c r="B27" s="139">
        <v>74</v>
      </c>
      <c r="C27" s="37">
        <v>3</v>
      </c>
      <c r="D27" s="139">
        <v>105</v>
      </c>
      <c r="E27" s="297">
        <v>2.0026250625820299</v>
      </c>
      <c r="F27" s="70">
        <v>8.1187502537109495</v>
      </c>
      <c r="G27" s="297">
        <v>284.15625887988301</v>
      </c>
      <c r="H27" s="70">
        <v>4.0540540540540499</v>
      </c>
      <c r="I27" s="297">
        <v>141.89189189189199</v>
      </c>
    </row>
    <row r="28" spans="1:9" x14ac:dyDescent="0.25">
      <c r="A28" s="296" t="s">
        <v>281</v>
      </c>
      <c r="B28" s="139">
        <v>124</v>
      </c>
      <c r="C28" s="138">
        <v>4</v>
      </c>
      <c r="D28" s="139">
        <v>175</v>
      </c>
      <c r="E28" s="297">
        <v>3.1189083820662802</v>
      </c>
      <c r="F28" s="298">
        <v>10.060994780859</v>
      </c>
      <c r="G28" s="297">
        <v>440.168521662579</v>
      </c>
      <c r="H28" s="298">
        <v>3.2258064516128999</v>
      </c>
      <c r="I28" s="297">
        <v>141.129032258065</v>
      </c>
    </row>
    <row r="29" spans="1:9" x14ac:dyDescent="0.25">
      <c r="A29" s="296" t="s">
        <v>282</v>
      </c>
      <c r="B29" s="139">
        <v>143</v>
      </c>
      <c r="C29" s="138">
        <v>1</v>
      </c>
      <c r="D29" s="139">
        <v>220</v>
      </c>
      <c r="E29" s="297">
        <v>3.7544140619872102</v>
      </c>
      <c r="F29" s="298">
        <v>2.62546437901204</v>
      </c>
      <c r="G29" s="297">
        <v>577.60216338264797</v>
      </c>
      <c r="H29" s="298">
        <v>0.69930069930069905</v>
      </c>
      <c r="I29" s="297">
        <v>153.84615384615401</v>
      </c>
    </row>
    <row r="30" spans="1:9" x14ac:dyDescent="0.25">
      <c r="A30" s="291" t="s">
        <v>190</v>
      </c>
      <c r="B30" s="292">
        <v>469</v>
      </c>
      <c r="C30" s="35">
        <v>13</v>
      </c>
      <c r="D30" s="292">
        <v>706</v>
      </c>
      <c r="E30" s="294">
        <v>3.7130721515630101</v>
      </c>
      <c r="F30" s="68">
        <v>10.2920976482557</v>
      </c>
      <c r="G30" s="294">
        <v>558.940072282193</v>
      </c>
      <c r="H30" s="68">
        <v>2.7718550106609801</v>
      </c>
      <c r="I30" s="294">
        <v>150.533049040512</v>
      </c>
    </row>
    <row r="31" spans="1:9" x14ac:dyDescent="0.25">
      <c r="A31" s="296" t="s">
        <v>283</v>
      </c>
      <c r="B31" s="139">
        <v>134</v>
      </c>
      <c r="C31" s="138">
        <v>10</v>
      </c>
      <c r="D31" s="139">
        <v>210</v>
      </c>
      <c r="E31" s="297">
        <v>2.8987388322841601</v>
      </c>
      <c r="F31" s="298">
        <v>21.6323793454042</v>
      </c>
      <c r="G31" s="297">
        <v>454.279966253488</v>
      </c>
      <c r="H31" s="298">
        <v>7.4626865671641802</v>
      </c>
      <c r="I31" s="297">
        <v>156.716417910448</v>
      </c>
    </row>
    <row r="32" spans="1:9" x14ac:dyDescent="0.25">
      <c r="A32" s="296" t="s">
        <v>284</v>
      </c>
      <c r="B32" s="139">
        <v>105</v>
      </c>
      <c r="C32" s="37">
        <v>4</v>
      </c>
      <c r="D32" s="139">
        <v>181</v>
      </c>
      <c r="E32" s="297">
        <v>2.8784078292693001</v>
      </c>
      <c r="F32" s="70">
        <v>10.9653631591211</v>
      </c>
      <c r="G32" s="297">
        <v>496.18268295023103</v>
      </c>
      <c r="H32" s="70">
        <v>3.8095238095238102</v>
      </c>
      <c r="I32" s="297">
        <v>172.38095238095201</v>
      </c>
    </row>
    <row r="33" spans="1:9" x14ac:dyDescent="0.25">
      <c r="A33" s="291" t="s">
        <v>191</v>
      </c>
      <c r="B33" s="292">
        <v>127</v>
      </c>
      <c r="C33" s="293">
        <v>2</v>
      </c>
      <c r="D33" s="292">
        <v>191</v>
      </c>
      <c r="E33" s="294">
        <v>2.7553887376197301</v>
      </c>
      <c r="F33" s="295">
        <v>4.3391948623932803</v>
      </c>
      <c r="G33" s="294">
        <v>414.39310935855798</v>
      </c>
      <c r="H33" s="295">
        <v>1.5748031496063</v>
      </c>
      <c r="I33" s="294">
        <v>150.393700787402</v>
      </c>
    </row>
    <row r="34" spans="1:9" x14ac:dyDescent="0.25">
      <c r="A34" s="33" t="s">
        <v>285</v>
      </c>
      <c r="B34" s="292">
        <v>16930</v>
      </c>
      <c r="C34" s="292">
        <v>239</v>
      </c>
      <c r="D34" s="292">
        <v>22778</v>
      </c>
      <c r="E34" s="294">
        <f>B34*1000/4258074.5</f>
        <v>3.975975526027081</v>
      </c>
      <c r="F34" s="295">
        <f>C34*100000/4258074.5</f>
        <v>5.6128656274097599</v>
      </c>
      <c r="G34" s="294">
        <f>D34*100000/4258074.5</f>
        <v>534.93662452359627</v>
      </c>
      <c r="H34" s="295">
        <f>C34/B34*100</f>
        <v>1.4116952155936209</v>
      </c>
      <c r="I34" s="294">
        <f>D34/B34*100</f>
        <v>134.54223272297696</v>
      </c>
    </row>
    <row r="35" spans="1:9" x14ac:dyDescent="0.25">
      <c r="A35" s="291" t="s">
        <v>105</v>
      </c>
      <c r="B35" s="292">
        <v>2660</v>
      </c>
      <c r="C35" s="293">
        <v>117</v>
      </c>
      <c r="D35" s="292">
        <v>4288</v>
      </c>
      <c r="E35" s="294">
        <f>B35*1000/1639334</f>
        <v>1.6226101575395862</v>
      </c>
      <c r="F35" s="295">
        <f>C35*100000/1639334</f>
        <v>7.1370446778996834</v>
      </c>
      <c r="G35" s="294">
        <f>D35*100000/1639334</f>
        <v>261.5696374259303</v>
      </c>
      <c r="H35" s="295">
        <f>C35/B35*100</f>
        <v>4.3984962406015038</v>
      </c>
      <c r="I35" s="294">
        <f>D35/B35*100</f>
        <v>161.20300751879699</v>
      </c>
    </row>
    <row r="36" spans="1:9" x14ac:dyDescent="0.25">
      <c r="A36" s="299" t="s">
        <v>192</v>
      </c>
      <c r="B36" s="300">
        <v>19590</v>
      </c>
      <c r="C36" s="300">
        <v>356</v>
      </c>
      <c r="D36" s="300">
        <v>27066</v>
      </c>
      <c r="E36" s="301">
        <f>B36*1000/5897408.5</f>
        <v>3.3217980406139409</v>
      </c>
      <c r="F36" s="301">
        <f>C36*100000/5897408.5</f>
        <v>6.0365497828410568</v>
      </c>
      <c r="G36" s="301">
        <f>D36*100000/5897408.5</f>
        <v>458.94734950105629</v>
      </c>
      <c r="H36" s="301">
        <f>C36/B36*100</f>
        <v>1.8172537008677898</v>
      </c>
      <c r="I36" s="301">
        <f>D36/B36*100</f>
        <v>138.16232771822359</v>
      </c>
    </row>
    <row r="37" spans="1:9" ht="16.5" customHeight="1" x14ac:dyDescent="0.25">
      <c r="A37" s="347" t="s">
        <v>182</v>
      </c>
      <c r="B37" s="348"/>
      <c r="C37" s="348"/>
      <c r="D37" s="348"/>
      <c r="E37" s="348"/>
      <c r="F37" s="348"/>
      <c r="G37" s="348"/>
      <c r="H37" s="348"/>
      <c r="I37" s="348"/>
    </row>
    <row r="38" spans="1:9" ht="16.5" customHeight="1" x14ac:dyDescent="0.25">
      <c r="A38" s="347" t="s">
        <v>183</v>
      </c>
      <c r="B38" s="348"/>
      <c r="C38" s="348"/>
      <c r="D38" s="348"/>
      <c r="E38" s="348"/>
      <c r="F38" s="348"/>
      <c r="G38" s="348"/>
      <c r="H38" s="348"/>
      <c r="I38" s="348"/>
    </row>
  </sheetData>
  <mergeCells count="11">
    <mergeCell ref="A4:F4"/>
    <mergeCell ref="G5:G6"/>
    <mergeCell ref="H5:H6"/>
    <mergeCell ref="I5:I6"/>
    <mergeCell ref="A37:I37"/>
    <mergeCell ref="A38:I38"/>
    <mergeCell ref="B5:B6"/>
    <mergeCell ref="C5:C6"/>
    <mergeCell ref="D5:D6"/>
    <mergeCell ref="E5:E6"/>
    <mergeCell ref="F5:F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G36"/>
  <sheetViews>
    <sheetView workbookViewId="0">
      <selection activeCell="J16" sqref="J16"/>
    </sheetView>
  </sheetViews>
  <sheetFormatPr defaultRowHeight="15" x14ac:dyDescent="0.25"/>
  <cols>
    <col min="1" max="1" width="22.85546875" style="39" customWidth="1"/>
    <col min="2" max="16384" width="9.140625" style="39"/>
  </cols>
  <sheetData>
    <row r="3" spans="1:7" x14ac:dyDescent="0.25">
      <c r="A3" s="42" t="s">
        <v>301</v>
      </c>
    </row>
    <row r="4" spans="1:7" x14ac:dyDescent="0.25">
      <c r="A4" s="401" t="s">
        <v>100</v>
      </c>
      <c r="B4" s="402"/>
      <c r="C4" s="402"/>
      <c r="D4" s="402"/>
      <c r="E4" s="402"/>
      <c r="F4" s="402"/>
    </row>
    <row r="5" spans="1:7" x14ac:dyDescent="0.25">
      <c r="A5" s="361" t="s">
        <v>300</v>
      </c>
      <c r="B5" s="399" t="s">
        <v>21</v>
      </c>
      <c r="C5" s="399"/>
      <c r="D5" s="399"/>
      <c r="E5" s="400" t="s">
        <v>104</v>
      </c>
      <c r="F5" s="400"/>
      <c r="G5" s="400"/>
    </row>
    <row r="6" spans="1:7" x14ac:dyDescent="0.25">
      <c r="A6" s="362"/>
      <c r="B6" s="102" t="s">
        <v>3</v>
      </c>
      <c r="C6" s="102" t="s">
        <v>4</v>
      </c>
      <c r="D6" s="102" t="s">
        <v>5</v>
      </c>
      <c r="E6" s="102" t="s">
        <v>3</v>
      </c>
      <c r="F6" s="102" t="s">
        <v>4</v>
      </c>
      <c r="G6" s="102" t="s">
        <v>5</v>
      </c>
    </row>
    <row r="7" spans="1:7" x14ac:dyDescent="0.25">
      <c r="A7" s="291" t="s">
        <v>189</v>
      </c>
      <c r="B7" s="292">
        <v>11398</v>
      </c>
      <c r="C7" s="293">
        <v>97</v>
      </c>
      <c r="D7" s="292">
        <v>14595</v>
      </c>
      <c r="E7" s="293">
        <v>1488</v>
      </c>
      <c r="F7" s="292">
        <v>32</v>
      </c>
      <c r="G7" s="293">
        <v>2217</v>
      </c>
    </row>
    <row r="8" spans="1:7" x14ac:dyDescent="0.25">
      <c r="A8" s="291" t="s">
        <v>190</v>
      </c>
      <c r="B8" s="292">
        <v>336</v>
      </c>
      <c r="C8" s="35">
        <v>4</v>
      </c>
      <c r="D8" s="292">
        <v>471</v>
      </c>
      <c r="E8" s="293">
        <v>133</v>
      </c>
      <c r="F8" s="34">
        <v>9</v>
      </c>
      <c r="G8" s="293">
        <v>235</v>
      </c>
    </row>
    <row r="9" spans="1:7" x14ac:dyDescent="0.25">
      <c r="A9" s="296" t="s">
        <v>267</v>
      </c>
      <c r="B9" s="139">
        <v>11398</v>
      </c>
      <c r="C9" s="138">
        <v>97</v>
      </c>
      <c r="D9" s="139">
        <v>14595</v>
      </c>
      <c r="E9" s="138">
        <v>1488</v>
      </c>
      <c r="F9" s="36">
        <v>32</v>
      </c>
      <c r="G9" s="138">
        <v>2217</v>
      </c>
    </row>
    <row r="10" spans="1:7" x14ac:dyDescent="0.25">
      <c r="A10" s="296" t="s">
        <v>277</v>
      </c>
      <c r="B10" s="139">
        <v>261</v>
      </c>
      <c r="C10" s="138">
        <v>0</v>
      </c>
      <c r="D10" s="139">
        <v>349</v>
      </c>
      <c r="E10" s="138">
        <v>79</v>
      </c>
      <c r="F10" s="36">
        <v>3</v>
      </c>
      <c r="G10" s="138">
        <v>127</v>
      </c>
    </row>
    <row r="11" spans="1:7" x14ac:dyDescent="0.25">
      <c r="A11" s="296" t="s">
        <v>279</v>
      </c>
      <c r="B11" s="139">
        <v>115</v>
      </c>
      <c r="C11" s="138">
        <v>2</v>
      </c>
      <c r="D11" s="139">
        <v>188</v>
      </c>
      <c r="E11" s="138">
        <v>132</v>
      </c>
      <c r="F11" s="36">
        <v>6</v>
      </c>
      <c r="G11" s="138">
        <v>247</v>
      </c>
    </row>
    <row r="12" spans="1:7" x14ac:dyDescent="0.25">
      <c r="A12" s="291" t="s">
        <v>187</v>
      </c>
      <c r="B12" s="292">
        <v>220</v>
      </c>
      <c r="C12" s="293">
        <v>2</v>
      </c>
      <c r="D12" s="292">
        <v>292</v>
      </c>
      <c r="E12" s="293">
        <v>74</v>
      </c>
      <c r="F12" s="34">
        <v>4</v>
      </c>
      <c r="G12" s="293">
        <v>127</v>
      </c>
    </row>
    <row r="13" spans="1:7" x14ac:dyDescent="0.25">
      <c r="A13" s="296" t="s">
        <v>271</v>
      </c>
      <c r="B13" s="139">
        <v>153</v>
      </c>
      <c r="C13" s="138">
        <v>1</v>
      </c>
      <c r="D13" s="139">
        <v>212</v>
      </c>
      <c r="E13" s="138">
        <v>53</v>
      </c>
      <c r="F13" s="36">
        <v>1</v>
      </c>
      <c r="G13" s="138">
        <v>74</v>
      </c>
    </row>
    <row r="14" spans="1:7" x14ac:dyDescent="0.25">
      <c r="A14" s="296" t="s">
        <v>272</v>
      </c>
      <c r="B14" s="139">
        <v>71</v>
      </c>
      <c r="C14" s="138">
        <v>3</v>
      </c>
      <c r="D14" s="139">
        <v>98</v>
      </c>
      <c r="E14" s="138">
        <v>32</v>
      </c>
      <c r="F14" s="36">
        <v>0</v>
      </c>
      <c r="G14" s="138">
        <v>61</v>
      </c>
    </row>
    <row r="15" spans="1:7" x14ac:dyDescent="0.25">
      <c r="A15" s="296" t="s">
        <v>264</v>
      </c>
      <c r="B15" s="139">
        <v>171</v>
      </c>
      <c r="C15" s="138">
        <v>5</v>
      </c>
      <c r="D15" s="139">
        <v>237</v>
      </c>
      <c r="E15" s="138">
        <v>9</v>
      </c>
      <c r="F15" s="36">
        <v>1</v>
      </c>
      <c r="G15" s="138">
        <v>16</v>
      </c>
    </row>
    <row r="16" spans="1:7" x14ac:dyDescent="0.25">
      <c r="A16" s="296" t="s">
        <v>273</v>
      </c>
      <c r="B16" s="139">
        <v>64</v>
      </c>
      <c r="C16" s="138">
        <v>0</v>
      </c>
      <c r="D16" s="139">
        <v>85</v>
      </c>
      <c r="E16" s="138">
        <v>85</v>
      </c>
      <c r="F16" s="36">
        <v>3</v>
      </c>
      <c r="G16" s="138">
        <v>145</v>
      </c>
    </row>
    <row r="17" spans="1:7" x14ac:dyDescent="0.25">
      <c r="A17" s="296" t="s">
        <v>266</v>
      </c>
      <c r="B17" s="139">
        <v>121</v>
      </c>
      <c r="C17" s="138">
        <v>2</v>
      </c>
      <c r="D17" s="139">
        <v>171</v>
      </c>
      <c r="E17" s="138">
        <v>8</v>
      </c>
      <c r="F17" s="36">
        <v>0</v>
      </c>
      <c r="G17" s="138">
        <v>15</v>
      </c>
    </row>
    <row r="18" spans="1:7" x14ac:dyDescent="0.25">
      <c r="A18" s="296" t="s">
        <v>275</v>
      </c>
      <c r="B18" s="139">
        <v>118</v>
      </c>
      <c r="C18" s="138">
        <v>5</v>
      </c>
      <c r="D18" s="139">
        <v>174</v>
      </c>
      <c r="E18" s="138">
        <v>32</v>
      </c>
      <c r="F18" s="36">
        <v>2</v>
      </c>
      <c r="G18" s="138">
        <v>44</v>
      </c>
    </row>
    <row r="19" spans="1:7" x14ac:dyDescent="0.25">
      <c r="A19" s="296" t="s">
        <v>270</v>
      </c>
      <c r="B19" s="139">
        <v>101</v>
      </c>
      <c r="C19" s="138">
        <v>2</v>
      </c>
      <c r="D19" s="139">
        <v>137</v>
      </c>
      <c r="E19" s="138">
        <v>19</v>
      </c>
      <c r="F19" s="36">
        <v>2</v>
      </c>
      <c r="G19" s="138">
        <v>29</v>
      </c>
    </row>
    <row r="20" spans="1:7" x14ac:dyDescent="0.25">
      <c r="A20" s="291" t="s">
        <v>188</v>
      </c>
      <c r="B20" s="292">
        <v>140</v>
      </c>
      <c r="C20" s="293">
        <v>1</v>
      </c>
      <c r="D20" s="292">
        <v>232</v>
      </c>
      <c r="E20" s="293">
        <v>46</v>
      </c>
      <c r="F20" s="34">
        <v>5</v>
      </c>
      <c r="G20" s="293">
        <v>62</v>
      </c>
    </row>
    <row r="21" spans="1:7" x14ac:dyDescent="0.25">
      <c r="A21" s="291" t="s">
        <v>191</v>
      </c>
      <c r="B21" s="292">
        <v>105</v>
      </c>
      <c r="C21" s="293">
        <v>1</v>
      </c>
      <c r="D21" s="292">
        <v>151</v>
      </c>
      <c r="E21" s="293">
        <v>22</v>
      </c>
      <c r="F21" s="34">
        <v>1</v>
      </c>
      <c r="G21" s="293">
        <v>40</v>
      </c>
    </row>
    <row r="22" spans="1:7" x14ac:dyDescent="0.25">
      <c r="A22" s="296" t="s">
        <v>283</v>
      </c>
      <c r="B22" s="139">
        <v>75</v>
      </c>
      <c r="C22" s="138">
        <v>2</v>
      </c>
      <c r="D22" s="139">
        <v>110</v>
      </c>
      <c r="E22" s="138">
        <v>59</v>
      </c>
      <c r="F22" s="36">
        <v>8</v>
      </c>
      <c r="G22" s="138">
        <v>100</v>
      </c>
    </row>
    <row r="23" spans="1:7" x14ac:dyDescent="0.25">
      <c r="A23" s="296" t="s">
        <v>268</v>
      </c>
      <c r="B23" s="139">
        <v>51</v>
      </c>
      <c r="C23" s="37">
        <v>1</v>
      </c>
      <c r="D23" s="139">
        <v>65</v>
      </c>
      <c r="E23" s="138">
        <v>40</v>
      </c>
      <c r="F23" s="36">
        <v>0</v>
      </c>
      <c r="G23" s="138">
        <v>58</v>
      </c>
    </row>
    <row r="24" spans="1:7" x14ac:dyDescent="0.25">
      <c r="A24" s="296" t="s">
        <v>263</v>
      </c>
      <c r="B24" s="139">
        <v>90</v>
      </c>
      <c r="C24" s="138">
        <v>0</v>
      </c>
      <c r="D24" s="139">
        <v>124</v>
      </c>
      <c r="E24" s="138">
        <v>20</v>
      </c>
      <c r="F24" s="139">
        <v>0</v>
      </c>
      <c r="G24" s="138">
        <v>31</v>
      </c>
    </row>
    <row r="25" spans="1:7" x14ac:dyDescent="0.25">
      <c r="A25" s="296" t="s">
        <v>269</v>
      </c>
      <c r="B25" s="139">
        <v>89</v>
      </c>
      <c r="C25" s="37">
        <v>1</v>
      </c>
      <c r="D25" s="139">
        <v>121</v>
      </c>
      <c r="E25" s="138">
        <v>7</v>
      </c>
      <c r="F25" s="36">
        <v>1</v>
      </c>
      <c r="G25" s="138">
        <v>9</v>
      </c>
    </row>
    <row r="26" spans="1:7" x14ac:dyDescent="0.25">
      <c r="A26" s="296" t="s">
        <v>274</v>
      </c>
      <c r="B26" s="139">
        <v>47</v>
      </c>
      <c r="C26" s="37">
        <v>0</v>
      </c>
      <c r="D26" s="139">
        <v>56</v>
      </c>
      <c r="E26" s="138">
        <v>19</v>
      </c>
      <c r="F26" s="36">
        <v>1</v>
      </c>
      <c r="G26" s="138">
        <v>38</v>
      </c>
    </row>
    <row r="27" spans="1:7" x14ac:dyDescent="0.25">
      <c r="A27" s="296" t="s">
        <v>281</v>
      </c>
      <c r="B27" s="139">
        <v>81</v>
      </c>
      <c r="C27" s="37">
        <v>3</v>
      </c>
      <c r="D27" s="139">
        <v>112</v>
      </c>
      <c r="E27" s="138">
        <v>43</v>
      </c>
      <c r="F27" s="139">
        <v>1</v>
      </c>
      <c r="G27" s="138">
        <v>63</v>
      </c>
    </row>
    <row r="28" spans="1:7" x14ac:dyDescent="0.25">
      <c r="A28" s="296" t="s">
        <v>276</v>
      </c>
      <c r="B28" s="139">
        <v>71</v>
      </c>
      <c r="C28" s="37">
        <v>1</v>
      </c>
      <c r="D28" s="139">
        <v>84</v>
      </c>
      <c r="E28" s="138">
        <v>32</v>
      </c>
      <c r="F28" s="36">
        <v>1</v>
      </c>
      <c r="G28" s="138">
        <v>43</v>
      </c>
    </row>
    <row r="29" spans="1:7" x14ac:dyDescent="0.25">
      <c r="A29" s="296" t="s">
        <v>282</v>
      </c>
      <c r="B29" s="139">
        <v>129</v>
      </c>
      <c r="C29" s="37">
        <v>1</v>
      </c>
      <c r="D29" s="139">
        <v>196</v>
      </c>
      <c r="E29" s="138">
        <v>14</v>
      </c>
      <c r="F29" s="36">
        <v>0</v>
      </c>
      <c r="G29" s="138">
        <v>24</v>
      </c>
    </row>
    <row r="30" spans="1:7" x14ac:dyDescent="0.25">
      <c r="A30" s="296" t="s">
        <v>265</v>
      </c>
      <c r="B30" s="139">
        <v>20</v>
      </c>
      <c r="C30" s="37">
        <v>2</v>
      </c>
      <c r="D30" s="139">
        <v>31</v>
      </c>
      <c r="E30" s="138">
        <v>19</v>
      </c>
      <c r="F30" s="36">
        <v>3</v>
      </c>
      <c r="G30" s="138">
        <v>24</v>
      </c>
    </row>
    <row r="31" spans="1:7" x14ac:dyDescent="0.25">
      <c r="A31" s="296" t="s">
        <v>280</v>
      </c>
      <c r="B31" s="139">
        <v>50</v>
      </c>
      <c r="C31" s="138">
        <v>1</v>
      </c>
      <c r="D31" s="139">
        <v>71</v>
      </c>
      <c r="E31" s="138">
        <v>24</v>
      </c>
      <c r="F31" s="36">
        <v>2</v>
      </c>
      <c r="G31" s="138">
        <v>34</v>
      </c>
    </row>
    <row r="32" spans="1:7" x14ac:dyDescent="0.25">
      <c r="A32" s="296" t="s">
        <v>284</v>
      </c>
      <c r="B32" s="139">
        <v>61</v>
      </c>
      <c r="C32" s="37">
        <v>0</v>
      </c>
      <c r="D32" s="139">
        <v>92</v>
      </c>
      <c r="E32" s="138">
        <v>44</v>
      </c>
      <c r="F32" s="139">
        <v>4</v>
      </c>
      <c r="G32" s="138">
        <v>89</v>
      </c>
    </row>
    <row r="33" spans="1:7" x14ac:dyDescent="0.25">
      <c r="A33" s="296" t="s">
        <v>278</v>
      </c>
      <c r="B33" s="139">
        <v>60</v>
      </c>
      <c r="C33" s="37">
        <v>1</v>
      </c>
      <c r="D33" s="139">
        <v>73</v>
      </c>
      <c r="E33" s="138">
        <v>8</v>
      </c>
      <c r="F33" s="36">
        <v>0</v>
      </c>
      <c r="G33" s="138">
        <v>10</v>
      </c>
    </row>
    <row r="34" spans="1:7" x14ac:dyDescent="0.25">
      <c r="A34" s="33" t="s">
        <v>299</v>
      </c>
      <c r="B34" s="292">
        <v>14313</v>
      </c>
      <c r="C34" s="293">
        <v>140</v>
      </c>
      <c r="D34" s="292">
        <v>18693</v>
      </c>
      <c r="E34" s="293">
        <v>2615</v>
      </c>
      <c r="F34" s="292">
        <v>99</v>
      </c>
      <c r="G34" s="293">
        <v>4083</v>
      </c>
    </row>
    <row r="35" spans="1:7" x14ac:dyDescent="0.25">
      <c r="A35" s="291" t="s">
        <v>105</v>
      </c>
      <c r="B35" s="292">
        <v>1235</v>
      </c>
      <c r="C35" s="293">
        <v>24</v>
      </c>
      <c r="D35" s="292">
        <v>1836</v>
      </c>
      <c r="E35" s="293">
        <v>1427</v>
      </c>
      <c r="F35" s="292">
        <v>93</v>
      </c>
      <c r="G35" s="293">
        <v>2454</v>
      </c>
    </row>
    <row r="36" spans="1:7" x14ac:dyDescent="0.25">
      <c r="A36" s="299" t="s">
        <v>192</v>
      </c>
      <c r="B36" s="300">
        <v>15548</v>
      </c>
      <c r="C36" s="300">
        <v>164</v>
      </c>
      <c r="D36" s="300">
        <v>20529</v>
      </c>
      <c r="E36" s="300">
        <v>4042</v>
      </c>
      <c r="F36" s="300">
        <v>192</v>
      </c>
      <c r="G36" s="300">
        <v>6537</v>
      </c>
    </row>
  </sheetData>
  <mergeCells count="4">
    <mergeCell ref="A5:A6"/>
    <mergeCell ref="B5:D5"/>
    <mergeCell ref="E5:G5"/>
    <mergeCell ref="A4:F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8"/>
  <sheetViews>
    <sheetView workbookViewId="0">
      <selection activeCell="E24" sqref="E24"/>
    </sheetView>
  </sheetViews>
  <sheetFormatPr defaultRowHeight="15" x14ac:dyDescent="0.25"/>
  <cols>
    <col min="1" max="1" width="6.28515625" style="39" customWidth="1"/>
    <col min="2" max="2" width="20.28515625" style="39" customWidth="1"/>
    <col min="3" max="3" width="31" style="39" customWidth="1"/>
    <col min="4" max="4" width="21" style="39" customWidth="1"/>
    <col min="5" max="5" width="16.42578125" style="39" customWidth="1"/>
    <col min="6" max="6" width="16.85546875" style="39" customWidth="1"/>
    <col min="7" max="16384" width="9.140625" style="39"/>
  </cols>
  <sheetData>
    <row r="2" spans="2:6" x14ac:dyDescent="0.25">
      <c r="B2" s="40" t="s">
        <v>224</v>
      </c>
      <c r="C2" s="94"/>
      <c r="D2" s="94"/>
    </row>
    <row r="3" spans="2:6" ht="15.75" thickBot="1" x14ac:dyDescent="0.3"/>
    <row r="4" spans="2:6" ht="15.75" thickBot="1" x14ac:dyDescent="0.3">
      <c r="B4" s="403" t="s">
        <v>225</v>
      </c>
      <c r="C4" s="405" t="s">
        <v>226</v>
      </c>
      <c r="D4" s="405"/>
    </row>
    <row r="5" spans="2:6" ht="15.75" thickBot="1" x14ac:dyDescent="0.3">
      <c r="B5" s="404"/>
      <c r="C5" s="78" t="s">
        <v>227</v>
      </c>
      <c r="D5" s="78" t="s">
        <v>228</v>
      </c>
      <c r="F5" s="84"/>
    </row>
    <row r="6" spans="2:6" ht="15.75" thickBot="1" x14ac:dyDescent="0.3">
      <c r="B6" s="79" t="s">
        <v>98</v>
      </c>
      <c r="C6" s="61">
        <v>187.99049643989378</v>
      </c>
      <c r="D6" s="80">
        <v>1096543302</v>
      </c>
    </row>
    <row r="7" spans="2:6" ht="15.75" thickBot="1" x14ac:dyDescent="0.3">
      <c r="B7" s="79" t="s">
        <v>185</v>
      </c>
      <c r="C7" s="61">
        <v>197.70400031618013</v>
      </c>
      <c r="D7" s="80">
        <v>387679257</v>
      </c>
    </row>
    <row r="8" spans="2:6" ht="15.75" thickBot="1" x14ac:dyDescent="0.3">
      <c r="B8" s="79" t="s">
        <v>184</v>
      </c>
      <c r="C8" s="61">
        <v>204.23082015291658</v>
      </c>
      <c r="D8" s="80">
        <v>116154543</v>
      </c>
    </row>
    <row r="9" spans="2:6" ht="15.75" thickBot="1" x14ac:dyDescent="0.3">
      <c r="B9" s="79" t="s">
        <v>199</v>
      </c>
      <c r="C9" s="61">
        <v>223.94499183329813</v>
      </c>
      <c r="D9" s="80">
        <v>1129089219</v>
      </c>
    </row>
    <row r="10" spans="2:6" ht="15.75" thickBot="1" x14ac:dyDescent="0.3">
      <c r="B10" s="79" t="s">
        <v>229</v>
      </c>
      <c r="C10" s="61">
        <v>233.41207894580873</v>
      </c>
      <c r="D10" s="80">
        <v>29536548</v>
      </c>
    </row>
    <row r="11" spans="2:6" ht="15.75" thickBot="1" x14ac:dyDescent="0.3">
      <c r="B11" s="79" t="s">
        <v>198</v>
      </c>
      <c r="C11" s="61">
        <v>233.83498555573831</v>
      </c>
      <c r="D11" s="80">
        <v>385981005</v>
      </c>
    </row>
    <row r="12" spans="2:6" ht="15.75" thickBot="1" x14ac:dyDescent="0.3">
      <c r="B12" s="79" t="s">
        <v>6</v>
      </c>
      <c r="C12" s="61">
        <v>243.94276653561803</v>
      </c>
      <c r="D12" s="80">
        <v>321692571</v>
      </c>
    </row>
    <row r="13" spans="2:6" ht="15.75" thickBot="1" x14ac:dyDescent="0.3">
      <c r="B13" s="79" t="s">
        <v>196</v>
      </c>
      <c r="C13" s="61">
        <v>253.95776340917243</v>
      </c>
      <c r="D13" s="80">
        <v>78592563</v>
      </c>
    </row>
    <row r="14" spans="2:6" ht="15.75" thickBot="1" x14ac:dyDescent="0.3">
      <c r="B14" s="79" t="s">
        <v>201</v>
      </c>
      <c r="C14" s="61">
        <v>265.7711750682812</v>
      </c>
      <c r="D14" s="80">
        <v>235678968</v>
      </c>
    </row>
    <row r="15" spans="2:6" ht="15.75" thickBot="1" x14ac:dyDescent="0.3">
      <c r="B15" s="79" t="s">
        <v>197</v>
      </c>
      <c r="C15" s="61">
        <v>274.81830246849165</v>
      </c>
      <c r="D15" s="80">
        <v>1204857165</v>
      </c>
    </row>
    <row r="16" spans="2:6" ht="15.75" thickBot="1" x14ac:dyDescent="0.3">
      <c r="B16" s="79" t="s">
        <v>230</v>
      </c>
      <c r="C16" s="61">
        <v>278.59063847683274</v>
      </c>
      <c r="D16" s="80">
        <v>296769792</v>
      </c>
    </row>
    <row r="17" spans="2:5" ht="15.75" thickBot="1" x14ac:dyDescent="0.3">
      <c r="B17" s="79" t="s">
        <v>231</v>
      </c>
      <c r="C17" s="61">
        <v>278.82566686255092</v>
      </c>
      <c r="D17" s="80">
        <v>339248583</v>
      </c>
    </row>
    <row r="18" spans="2:5" ht="15.75" thickBot="1" x14ac:dyDescent="0.3">
      <c r="B18" s="79" t="s">
        <v>8</v>
      </c>
      <c r="C18" s="61">
        <v>281.7637389933347</v>
      </c>
      <c r="D18" s="80">
        <v>1142852040</v>
      </c>
    </row>
    <row r="19" spans="2:5" ht="15.75" thickBot="1" x14ac:dyDescent="0.3">
      <c r="B19" s="79" t="s">
        <v>202</v>
      </c>
      <c r="C19" s="61">
        <v>286.62771185437123</v>
      </c>
      <c r="D19" s="80">
        <v>1406276670</v>
      </c>
    </row>
    <row r="20" spans="2:5" ht="15.75" thickBot="1" x14ac:dyDescent="0.3">
      <c r="B20" s="79" t="s">
        <v>194</v>
      </c>
      <c r="C20" s="61">
        <v>288.54938853449323</v>
      </c>
      <c r="D20" s="80">
        <v>2893490166</v>
      </c>
    </row>
    <row r="21" spans="2:5" ht="15.75" thickBot="1" x14ac:dyDescent="0.3">
      <c r="B21" s="79" t="s">
        <v>192</v>
      </c>
      <c r="C21" s="61">
        <v>321.04535983898688</v>
      </c>
      <c r="D21" s="80">
        <v>1893335634</v>
      </c>
    </row>
    <row r="22" spans="2:5" ht="15.75" thickBot="1" x14ac:dyDescent="0.3">
      <c r="B22" s="79" t="s">
        <v>195</v>
      </c>
      <c r="C22" s="61">
        <v>346.65414123619456</v>
      </c>
      <c r="D22" s="80">
        <v>532080828</v>
      </c>
    </row>
    <row r="23" spans="2:5" ht="15.75" thickBot="1" x14ac:dyDescent="0.3">
      <c r="B23" s="79" t="s">
        <v>232</v>
      </c>
      <c r="C23" s="61">
        <v>393.50661227864612</v>
      </c>
      <c r="D23" s="80">
        <v>1751393652</v>
      </c>
    </row>
    <row r="24" spans="2:5" ht="15.75" thickBot="1" x14ac:dyDescent="0.3">
      <c r="B24" s="79" t="s">
        <v>200</v>
      </c>
      <c r="C24" s="61">
        <v>396.95706650462171</v>
      </c>
      <c r="D24" s="80">
        <v>1484501334</v>
      </c>
    </row>
    <row r="25" spans="2:5" ht="15.75" thickBot="1" x14ac:dyDescent="0.3">
      <c r="B25" s="79" t="s">
        <v>193</v>
      </c>
      <c r="C25" s="61">
        <v>444.59484070655878</v>
      </c>
      <c r="D25" s="80">
        <v>694076568</v>
      </c>
    </row>
    <row r="26" spans="2:5" ht="15.75" thickBot="1" x14ac:dyDescent="0.3">
      <c r="B26" s="81" t="s">
        <v>204</v>
      </c>
      <c r="C26" s="82">
        <v>287.75648190587964</v>
      </c>
      <c r="D26" s="83">
        <f>SUM(D6:D25)</f>
        <v>17419830408</v>
      </c>
    </row>
    <row r="28" spans="2:5" x14ac:dyDescent="0.25">
      <c r="B28" s="396" t="s">
        <v>233</v>
      </c>
      <c r="C28" s="324"/>
      <c r="D28" s="324"/>
      <c r="E28" s="324"/>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R14"/>
  <sheetViews>
    <sheetView zoomScaleNormal="100" workbookViewId="0">
      <selection activeCell="A19" sqref="A19"/>
    </sheetView>
  </sheetViews>
  <sheetFormatPr defaultRowHeight="15" x14ac:dyDescent="0.25"/>
  <cols>
    <col min="1" max="16384" width="9.140625" style="39"/>
  </cols>
  <sheetData>
    <row r="3" spans="2:18" x14ac:dyDescent="0.25">
      <c r="B3" s="43" t="s">
        <v>220</v>
      </c>
    </row>
    <row r="4" spans="2:18" x14ac:dyDescent="0.25">
      <c r="B4" s="406" t="s">
        <v>29</v>
      </c>
      <c r="C4" s="406"/>
      <c r="D4" s="406"/>
      <c r="E4" s="406"/>
      <c r="F4" s="406"/>
      <c r="G4" s="406"/>
    </row>
    <row r="5" spans="2:18" x14ac:dyDescent="0.25">
      <c r="B5" s="325" t="s">
        <v>1</v>
      </c>
      <c r="C5" s="407" t="s">
        <v>91</v>
      </c>
      <c r="D5" s="407"/>
      <c r="E5" s="408"/>
      <c r="F5" s="408"/>
      <c r="G5" s="408"/>
      <c r="H5" s="408"/>
      <c r="I5" s="408"/>
      <c r="J5" s="408"/>
      <c r="K5" s="408"/>
      <c r="L5" s="408"/>
      <c r="M5" s="408"/>
      <c r="N5" s="408"/>
      <c r="O5" s="408"/>
      <c r="P5" s="408"/>
      <c r="Q5" s="408"/>
      <c r="R5" s="408"/>
    </row>
    <row r="6" spans="2:18" x14ac:dyDescent="0.25">
      <c r="B6" s="326"/>
      <c r="C6" s="409" t="s">
        <v>92</v>
      </c>
      <c r="D6" s="409"/>
      <c r="E6" s="410"/>
      <c r="F6" s="410"/>
      <c r="G6" s="410"/>
      <c r="H6" s="411"/>
      <c r="I6" s="411"/>
      <c r="J6" s="410" t="s">
        <v>93</v>
      </c>
      <c r="K6" s="410"/>
      <c r="L6" s="410"/>
      <c r="M6" s="409"/>
      <c r="N6" s="409" t="s">
        <v>94</v>
      </c>
      <c r="O6" s="412"/>
      <c r="P6" s="412"/>
      <c r="Q6" s="412"/>
      <c r="R6" s="410"/>
    </row>
    <row r="7" spans="2:18" ht="27" x14ac:dyDescent="0.25">
      <c r="B7" s="327"/>
      <c r="C7" s="306" t="s">
        <v>95</v>
      </c>
      <c r="D7" s="306" t="s">
        <v>96</v>
      </c>
      <c r="E7" s="306" t="s">
        <v>216</v>
      </c>
      <c r="F7" s="306" t="s">
        <v>97</v>
      </c>
      <c r="G7" s="306" t="s">
        <v>217</v>
      </c>
      <c r="H7" s="306" t="s">
        <v>218</v>
      </c>
      <c r="I7" s="306" t="s">
        <v>14</v>
      </c>
      <c r="J7" s="306" t="s">
        <v>95</v>
      </c>
      <c r="K7" s="306" t="s">
        <v>96</v>
      </c>
      <c r="L7" s="306" t="s">
        <v>219</v>
      </c>
      <c r="M7" s="309" t="s">
        <v>14</v>
      </c>
      <c r="N7" s="309" t="s">
        <v>95</v>
      </c>
      <c r="O7" s="309" t="s">
        <v>96</v>
      </c>
      <c r="P7" s="306" t="s">
        <v>97</v>
      </c>
      <c r="Q7" s="306" t="s">
        <v>218</v>
      </c>
      <c r="R7" s="306" t="s">
        <v>14</v>
      </c>
    </row>
    <row r="8" spans="2:18" x14ac:dyDescent="0.25">
      <c r="B8" s="310" t="s">
        <v>187</v>
      </c>
      <c r="C8" s="44">
        <v>39</v>
      </c>
      <c r="D8" s="311">
        <v>92</v>
      </c>
      <c r="E8" s="4" t="s">
        <v>85</v>
      </c>
      <c r="F8" s="99">
        <v>198</v>
      </c>
      <c r="G8" s="312" t="s">
        <v>85</v>
      </c>
      <c r="H8" s="311" t="s">
        <v>85</v>
      </c>
      <c r="I8" s="44">
        <v>329</v>
      </c>
      <c r="J8" s="45">
        <v>19</v>
      </c>
      <c r="K8" s="38" t="s">
        <v>85</v>
      </c>
      <c r="L8" s="313" t="s">
        <v>85</v>
      </c>
      <c r="M8" s="314">
        <v>19</v>
      </c>
      <c r="N8" s="315">
        <v>99</v>
      </c>
      <c r="O8" s="316">
        <v>146</v>
      </c>
      <c r="P8" s="99">
        <v>2</v>
      </c>
      <c r="Q8" s="4" t="s">
        <v>85</v>
      </c>
      <c r="R8" s="317">
        <v>247</v>
      </c>
    </row>
    <row r="9" spans="2:18" hidden="1" x14ac:dyDescent="0.25">
      <c r="B9" s="310" t="s">
        <v>188</v>
      </c>
      <c r="C9" s="44">
        <v>35</v>
      </c>
      <c r="D9" s="311">
        <v>45</v>
      </c>
      <c r="E9" s="4" t="s">
        <v>85</v>
      </c>
      <c r="F9" s="99">
        <v>86</v>
      </c>
      <c r="G9" s="312" t="s">
        <v>85</v>
      </c>
      <c r="H9" s="311" t="s">
        <v>85</v>
      </c>
      <c r="I9" s="44">
        <v>166</v>
      </c>
      <c r="J9" s="45">
        <v>17</v>
      </c>
      <c r="K9" s="38" t="s">
        <v>85</v>
      </c>
      <c r="L9" s="313" t="s">
        <v>85</v>
      </c>
      <c r="M9" s="314">
        <v>17</v>
      </c>
      <c r="N9" s="315">
        <v>60</v>
      </c>
      <c r="O9" s="316">
        <v>69</v>
      </c>
      <c r="P9" s="99">
        <v>13</v>
      </c>
      <c r="Q9" s="4" t="s">
        <v>85</v>
      </c>
      <c r="R9" s="317">
        <v>142</v>
      </c>
    </row>
    <row r="10" spans="2:18" x14ac:dyDescent="0.25">
      <c r="B10" s="310" t="s">
        <v>189</v>
      </c>
      <c r="C10" s="44">
        <v>123</v>
      </c>
      <c r="D10" s="311">
        <v>580</v>
      </c>
      <c r="E10" s="4" t="s">
        <v>85</v>
      </c>
      <c r="F10" s="99">
        <v>12902</v>
      </c>
      <c r="G10" s="312" t="s">
        <v>85</v>
      </c>
      <c r="H10" s="311">
        <v>10</v>
      </c>
      <c r="I10" s="44">
        <v>13615</v>
      </c>
      <c r="J10" s="45">
        <v>1097</v>
      </c>
      <c r="K10" s="38" t="s">
        <v>85</v>
      </c>
      <c r="L10" s="313">
        <v>6</v>
      </c>
      <c r="M10" s="314">
        <v>1103</v>
      </c>
      <c r="N10" s="315">
        <v>286</v>
      </c>
      <c r="O10" s="316">
        <v>429</v>
      </c>
      <c r="P10" s="99">
        <v>767</v>
      </c>
      <c r="Q10" s="4">
        <v>8</v>
      </c>
      <c r="R10" s="317">
        <v>1490</v>
      </c>
    </row>
    <row r="11" spans="2:18" x14ac:dyDescent="0.25">
      <c r="B11" s="308" t="s">
        <v>190</v>
      </c>
      <c r="C11" s="44">
        <v>118</v>
      </c>
      <c r="D11" s="311">
        <v>281</v>
      </c>
      <c r="E11" s="4" t="s">
        <v>85</v>
      </c>
      <c r="F11" s="99">
        <v>595</v>
      </c>
      <c r="G11" s="312" t="s">
        <v>85</v>
      </c>
      <c r="H11" s="311" t="s">
        <v>85</v>
      </c>
      <c r="I11" s="44">
        <v>994</v>
      </c>
      <c r="J11" s="45" t="s">
        <v>85</v>
      </c>
      <c r="K11" s="38" t="s">
        <v>85</v>
      </c>
      <c r="L11" s="313" t="s">
        <v>85</v>
      </c>
      <c r="M11" s="44" t="s">
        <v>85</v>
      </c>
      <c r="N11" s="99">
        <v>219</v>
      </c>
      <c r="O11" s="4">
        <v>179</v>
      </c>
      <c r="P11" s="99">
        <v>183</v>
      </c>
      <c r="Q11" s="4" t="s">
        <v>85</v>
      </c>
      <c r="R11" s="317">
        <v>581</v>
      </c>
    </row>
    <row r="12" spans="2:18" x14ac:dyDescent="0.25">
      <c r="B12" s="308" t="s">
        <v>191</v>
      </c>
      <c r="C12" s="44">
        <v>105</v>
      </c>
      <c r="D12" s="311">
        <v>178</v>
      </c>
      <c r="E12" s="4" t="s">
        <v>85</v>
      </c>
      <c r="F12" s="99">
        <v>161</v>
      </c>
      <c r="G12" s="312" t="s">
        <v>85</v>
      </c>
      <c r="H12" s="311" t="s">
        <v>85</v>
      </c>
      <c r="I12" s="44">
        <v>444</v>
      </c>
      <c r="J12" s="45">
        <v>139</v>
      </c>
      <c r="K12" s="38" t="s">
        <v>85</v>
      </c>
      <c r="L12" s="313" t="s">
        <v>85</v>
      </c>
      <c r="M12" s="44">
        <v>139</v>
      </c>
      <c r="N12" s="99">
        <v>77</v>
      </c>
      <c r="O12" s="4">
        <v>158</v>
      </c>
      <c r="P12" s="99">
        <v>69</v>
      </c>
      <c r="Q12" s="4" t="s">
        <v>85</v>
      </c>
      <c r="R12" s="317">
        <v>304</v>
      </c>
    </row>
    <row r="13" spans="2:18" ht="15" customHeight="1" x14ac:dyDescent="0.25">
      <c r="B13" s="46" t="s">
        <v>14</v>
      </c>
      <c r="C13" s="47">
        <v>420</v>
      </c>
      <c r="D13" s="47">
        <v>1176</v>
      </c>
      <c r="E13" s="47" t="s">
        <v>85</v>
      </c>
      <c r="F13" s="47">
        <v>13942</v>
      </c>
      <c r="G13" s="47" t="s">
        <v>85</v>
      </c>
      <c r="H13" s="47">
        <v>10</v>
      </c>
      <c r="I13" s="47">
        <v>15548</v>
      </c>
      <c r="J13" s="47">
        <v>1272</v>
      </c>
      <c r="K13" s="47" t="s">
        <v>85</v>
      </c>
      <c r="L13" s="47">
        <v>6</v>
      </c>
      <c r="M13" s="47">
        <v>1278</v>
      </c>
      <c r="N13" s="47">
        <v>741</v>
      </c>
      <c r="O13" s="47">
        <v>981</v>
      </c>
      <c r="P13" s="47">
        <v>1034</v>
      </c>
      <c r="Q13" s="47">
        <v>8</v>
      </c>
      <c r="R13" s="47">
        <v>2764</v>
      </c>
    </row>
    <row r="14" spans="2:18" x14ac:dyDescent="0.25">
      <c r="B14" s="25" t="s">
        <v>99</v>
      </c>
    </row>
  </sheetData>
  <mergeCells count="6">
    <mergeCell ref="B4:G4"/>
    <mergeCell ref="C5:R5"/>
    <mergeCell ref="C6:G6"/>
    <mergeCell ref="H6:L6"/>
    <mergeCell ref="M6:R6"/>
    <mergeCell ref="B5:B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K19"/>
  <sheetViews>
    <sheetView zoomScaleNormal="100" workbookViewId="0">
      <selection activeCell="K13" sqref="K13"/>
    </sheetView>
  </sheetViews>
  <sheetFormatPr defaultRowHeight="15" x14ac:dyDescent="0.25"/>
  <cols>
    <col min="1" max="7" width="9.140625" style="39"/>
    <col min="8" max="8" width="9.140625" style="76"/>
    <col min="9" max="16384" width="9.140625" style="39"/>
  </cols>
  <sheetData>
    <row r="2" spans="2:11" x14ac:dyDescent="0.25">
      <c r="B2" s="25"/>
    </row>
    <row r="3" spans="2:11" x14ac:dyDescent="0.25">
      <c r="B3" s="40" t="s">
        <v>222</v>
      </c>
      <c r="C3" s="26"/>
      <c r="D3" s="26"/>
      <c r="E3" s="26"/>
      <c r="F3" s="27"/>
      <c r="H3" s="39"/>
    </row>
    <row r="4" spans="2:11" ht="15" customHeight="1" x14ac:dyDescent="0.25">
      <c r="B4" s="406" t="s">
        <v>100</v>
      </c>
      <c r="C4" s="406"/>
      <c r="D4" s="406"/>
      <c r="E4" s="406"/>
      <c r="F4" s="406"/>
      <c r="H4" s="39"/>
    </row>
    <row r="5" spans="2:11" x14ac:dyDescent="0.25">
      <c r="B5" s="415" t="s">
        <v>43</v>
      </c>
      <c r="C5" s="413" t="s">
        <v>101</v>
      </c>
      <c r="D5" s="413" t="s">
        <v>96</v>
      </c>
      <c r="E5" s="413"/>
      <c r="F5" s="413" t="s">
        <v>97</v>
      </c>
      <c r="G5" s="413" t="s">
        <v>217</v>
      </c>
      <c r="H5" s="413" t="s">
        <v>221</v>
      </c>
      <c r="I5" s="413" t="s">
        <v>14</v>
      </c>
    </row>
    <row r="6" spans="2:11" x14ac:dyDescent="0.25">
      <c r="B6" s="416"/>
      <c r="C6" s="414"/>
      <c r="D6" s="414" t="s">
        <v>4</v>
      </c>
      <c r="E6" s="414" t="s">
        <v>216</v>
      </c>
      <c r="F6" s="414" t="s">
        <v>5</v>
      </c>
      <c r="G6" s="414"/>
      <c r="H6" s="414" t="s">
        <v>5</v>
      </c>
      <c r="I6" s="414" t="s">
        <v>3</v>
      </c>
    </row>
    <row r="7" spans="2:11" x14ac:dyDescent="0.25">
      <c r="B7" s="16" t="s">
        <v>46</v>
      </c>
      <c r="C7" s="17">
        <v>175</v>
      </c>
      <c r="D7" s="318">
        <v>146</v>
      </c>
      <c r="E7" s="319" t="s">
        <v>85</v>
      </c>
      <c r="F7" s="18">
        <v>1121</v>
      </c>
      <c r="G7" s="319" t="s">
        <v>85</v>
      </c>
      <c r="H7" s="320" t="s">
        <v>85</v>
      </c>
      <c r="I7" s="17">
        <v>1442</v>
      </c>
    </row>
    <row r="8" spans="2:11" x14ac:dyDescent="0.25">
      <c r="B8" s="16" t="s">
        <v>47</v>
      </c>
      <c r="C8" s="17">
        <v>203</v>
      </c>
      <c r="D8" s="318">
        <v>132</v>
      </c>
      <c r="E8" s="319" t="s">
        <v>85</v>
      </c>
      <c r="F8" s="18">
        <v>1064</v>
      </c>
      <c r="G8" s="319" t="s">
        <v>85</v>
      </c>
      <c r="H8" s="320" t="s">
        <v>85</v>
      </c>
      <c r="I8" s="17">
        <v>1399</v>
      </c>
    </row>
    <row r="9" spans="2:11" x14ac:dyDescent="0.25">
      <c r="B9" s="16" t="s">
        <v>48</v>
      </c>
      <c r="C9" s="17">
        <v>194</v>
      </c>
      <c r="D9" s="318">
        <v>170</v>
      </c>
      <c r="E9" s="319" t="s">
        <v>85</v>
      </c>
      <c r="F9" s="18">
        <v>1321</v>
      </c>
      <c r="G9" s="319" t="s">
        <v>85</v>
      </c>
      <c r="H9" s="320">
        <v>1</v>
      </c>
      <c r="I9" s="17">
        <v>1686</v>
      </c>
    </row>
    <row r="10" spans="2:11" x14ac:dyDescent="0.25">
      <c r="B10" s="16" t="s">
        <v>49</v>
      </c>
      <c r="C10" s="17">
        <v>206</v>
      </c>
      <c r="D10" s="318">
        <v>176</v>
      </c>
      <c r="E10" s="319" t="s">
        <v>85</v>
      </c>
      <c r="F10" s="18">
        <v>1222</v>
      </c>
      <c r="G10" s="319" t="s">
        <v>85</v>
      </c>
      <c r="H10" s="320">
        <v>3</v>
      </c>
      <c r="I10" s="17">
        <v>1607</v>
      </c>
    </row>
    <row r="11" spans="2:11" x14ac:dyDescent="0.25">
      <c r="B11" s="16" t="s">
        <v>50</v>
      </c>
      <c r="C11" s="17">
        <v>196</v>
      </c>
      <c r="D11" s="318">
        <v>194</v>
      </c>
      <c r="E11" s="319" t="s">
        <v>85</v>
      </c>
      <c r="F11" s="18">
        <v>1440</v>
      </c>
      <c r="G11" s="319" t="s">
        <v>85</v>
      </c>
      <c r="H11" s="320">
        <v>2</v>
      </c>
      <c r="I11" s="17">
        <v>1832</v>
      </c>
      <c r="J11" s="419"/>
    </row>
    <row r="12" spans="2:11" x14ac:dyDescent="0.25">
      <c r="B12" s="16" t="s">
        <v>51</v>
      </c>
      <c r="C12" s="17">
        <v>243</v>
      </c>
      <c r="D12" s="318">
        <v>199</v>
      </c>
      <c r="E12" s="319" t="s">
        <v>85</v>
      </c>
      <c r="F12" s="18">
        <v>1364</v>
      </c>
      <c r="G12" s="319" t="s">
        <v>85</v>
      </c>
      <c r="H12" s="320">
        <v>1</v>
      </c>
      <c r="I12" s="17">
        <v>1807</v>
      </c>
      <c r="J12" s="419"/>
    </row>
    <row r="13" spans="2:11" x14ac:dyDescent="0.25">
      <c r="B13" s="16" t="s">
        <v>52</v>
      </c>
      <c r="C13" s="17">
        <v>238</v>
      </c>
      <c r="D13" s="318">
        <v>218</v>
      </c>
      <c r="E13" s="319" t="s">
        <v>85</v>
      </c>
      <c r="F13" s="18">
        <v>1340</v>
      </c>
      <c r="G13" s="319" t="s">
        <v>85</v>
      </c>
      <c r="H13" s="320">
        <v>2</v>
      </c>
      <c r="I13" s="17">
        <v>1798</v>
      </c>
      <c r="J13" s="420">
        <f>SUM(I11:I13)</f>
        <v>5437</v>
      </c>
      <c r="K13" s="39">
        <f>J13/I19*100</f>
        <v>27.753956100051049</v>
      </c>
    </row>
    <row r="14" spans="2:11" x14ac:dyDescent="0.25">
      <c r="B14" s="16" t="s">
        <v>53</v>
      </c>
      <c r="C14" s="17">
        <v>176</v>
      </c>
      <c r="D14" s="318">
        <v>218</v>
      </c>
      <c r="E14" s="319" t="s">
        <v>85</v>
      </c>
      <c r="F14" s="18">
        <v>906</v>
      </c>
      <c r="G14" s="319" t="s">
        <v>85</v>
      </c>
      <c r="H14" s="320">
        <v>1</v>
      </c>
      <c r="I14" s="17">
        <v>1301</v>
      </c>
    </row>
    <row r="15" spans="2:11" x14ac:dyDescent="0.25">
      <c r="B15" s="16" t="s">
        <v>54</v>
      </c>
      <c r="C15" s="17">
        <v>188</v>
      </c>
      <c r="D15" s="318">
        <v>174</v>
      </c>
      <c r="E15" s="319" t="s">
        <v>85</v>
      </c>
      <c r="F15" s="18">
        <v>1163</v>
      </c>
      <c r="G15" s="319" t="s">
        <v>85</v>
      </c>
      <c r="H15" s="320">
        <v>2</v>
      </c>
      <c r="I15" s="17">
        <v>1527</v>
      </c>
    </row>
    <row r="16" spans="2:11" x14ac:dyDescent="0.25">
      <c r="B16" s="16" t="s">
        <v>55</v>
      </c>
      <c r="C16" s="17">
        <v>222</v>
      </c>
      <c r="D16" s="318">
        <v>197</v>
      </c>
      <c r="E16" s="319" t="s">
        <v>85</v>
      </c>
      <c r="F16" s="18">
        <v>1555</v>
      </c>
      <c r="G16" s="319" t="s">
        <v>85</v>
      </c>
      <c r="H16" s="320">
        <v>2</v>
      </c>
      <c r="I16" s="17">
        <v>1976</v>
      </c>
      <c r="J16" s="17">
        <v>1976</v>
      </c>
      <c r="K16" s="39">
        <f>J16/I19*100</f>
        <v>10.086778968861664</v>
      </c>
    </row>
    <row r="17" spans="2:9" x14ac:dyDescent="0.25">
      <c r="B17" s="16" t="s">
        <v>56</v>
      </c>
      <c r="C17" s="17">
        <v>179</v>
      </c>
      <c r="D17" s="318">
        <v>181</v>
      </c>
      <c r="E17" s="319" t="s">
        <v>85</v>
      </c>
      <c r="F17" s="18">
        <v>1326</v>
      </c>
      <c r="G17" s="319" t="s">
        <v>85</v>
      </c>
      <c r="H17" s="320">
        <v>1</v>
      </c>
      <c r="I17" s="17">
        <v>1687</v>
      </c>
    </row>
    <row r="18" spans="2:9" x14ac:dyDescent="0.25">
      <c r="B18" s="16" t="s">
        <v>57</v>
      </c>
      <c r="C18" s="17">
        <v>213</v>
      </c>
      <c r="D18" s="318">
        <v>152</v>
      </c>
      <c r="E18" s="319" t="s">
        <v>85</v>
      </c>
      <c r="F18" s="18">
        <v>1160</v>
      </c>
      <c r="G18" s="319" t="s">
        <v>85</v>
      </c>
      <c r="H18" s="320">
        <v>3</v>
      </c>
      <c r="I18" s="17">
        <v>1528</v>
      </c>
    </row>
    <row r="19" spans="2:9" x14ac:dyDescent="0.25">
      <c r="B19" s="46" t="s">
        <v>102</v>
      </c>
      <c r="C19" s="49">
        <v>2433</v>
      </c>
      <c r="D19" s="49">
        <v>2157</v>
      </c>
      <c r="E19" s="47" t="s">
        <v>85</v>
      </c>
      <c r="F19" s="49">
        <v>14982</v>
      </c>
      <c r="G19" s="47" t="s">
        <v>85</v>
      </c>
      <c r="H19" s="47">
        <v>18</v>
      </c>
      <c r="I19" s="49">
        <v>19590</v>
      </c>
    </row>
  </sheetData>
  <mergeCells count="9">
    <mergeCell ref="G5:G6"/>
    <mergeCell ref="H5:H6"/>
    <mergeCell ref="I5:I6"/>
    <mergeCell ref="E5:E6"/>
    <mergeCell ref="B4:F4"/>
    <mergeCell ref="B5:B6"/>
    <mergeCell ref="C5:C6"/>
    <mergeCell ref="D5:D6"/>
    <mergeCell ref="F5:F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J17"/>
  <sheetViews>
    <sheetView zoomScaleNormal="100" workbookViewId="0">
      <selection activeCell="C5" sqref="C5:I5"/>
    </sheetView>
  </sheetViews>
  <sheetFormatPr defaultRowHeight="15" x14ac:dyDescent="0.25"/>
  <cols>
    <col min="1" max="16384" width="9.140625" style="39"/>
  </cols>
  <sheetData>
    <row r="2" spans="2:10" x14ac:dyDescent="0.25">
      <c r="C2" s="63"/>
      <c r="D2" s="63"/>
      <c r="E2" s="63"/>
      <c r="F2" s="63"/>
      <c r="G2" s="63"/>
      <c r="H2" s="63"/>
      <c r="I2" s="63"/>
      <c r="J2" s="63"/>
    </row>
    <row r="3" spans="2:10" x14ac:dyDescent="0.25">
      <c r="B3" s="40" t="s">
        <v>223</v>
      </c>
      <c r="C3" s="91"/>
      <c r="D3" s="91"/>
      <c r="E3" s="91"/>
      <c r="F3" s="91"/>
      <c r="G3" s="91"/>
      <c r="H3" s="91"/>
      <c r="I3" s="91"/>
    </row>
    <row r="4" spans="2:10" x14ac:dyDescent="0.25">
      <c r="B4" s="20" t="s">
        <v>103</v>
      </c>
      <c r="C4" s="21"/>
      <c r="D4" s="21"/>
      <c r="E4" s="21"/>
      <c r="F4" s="21"/>
      <c r="G4" s="21"/>
      <c r="H4" s="21"/>
      <c r="I4" s="19"/>
    </row>
    <row r="5" spans="2:10" ht="54" x14ac:dyDescent="0.25">
      <c r="B5" s="22" t="s">
        <v>58</v>
      </c>
      <c r="C5" s="92" t="s">
        <v>101</v>
      </c>
      <c r="D5" s="92" t="s">
        <v>96</v>
      </c>
      <c r="E5" s="92" t="s">
        <v>216</v>
      </c>
      <c r="F5" s="92" t="s">
        <v>97</v>
      </c>
      <c r="G5" s="92" t="s">
        <v>217</v>
      </c>
      <c r="H5" s="92" t="s">
        <v>221</v>
      </c>
      <c r="I5" s="93" t="s">
        <v>14</v>
      </c>
    </row>
    <row r="6" spans="2:10" x14ac:dyDescent="0.25">
      <c r="B6" s="23" t="s">
        <v>59</v>
      </c>
      <c r="C6" s="24">
        <v>381</v>
      </c>
      <c r="D6" s="24">
        <v>340</v>
      </c>
      <c r="E6" s="45" t="s">
        <v>85</v>
      </c>
      <c r="F6" s="24">
        <v>2258</v>
      </c>
      <c r="G6" s="45" t="s">
        <v>85</v>
      </c>
      <c r="H6" s="24">
        <v>2</v>
      </c>
      <c r="I6" s="38">
        <v>2981</v>
      </c>
    </row>
    <row r="7" spans="2:10" x14ac:dyDescent="0.25">
      <c r="B7" s="23" t="s">
        <v>60</v>
      </c>
      <c r="C7" s="24">
        <v>344</v>
      </c>
      <c r="D7" s="24">
        <v>281</v>
      </c>
      <c r="E7" s="45" t="s">
        <v>85</v>
      </c>
      <c r="F7" s="24">
        <v>2339</v>
      </c>
      <c r="G7" s="45" t="s">
        <v>85</v>
      </c>
      <c r="H7" s="24">
        <v>3</v>
      </c>
      <c r="I7" s="38">
        <v>2967</v>
      </c>
    </row>
    <row r="8" spans="2:10" x14ac:dyDescent="0.25">
      <c r="B8" s="23" t="s">
        <v>61</v>
      </c>
      <c r="C8" s="24">
        <v>319</v>
      </c>
      <c r="D8" s="24">
        <v>269</v>
      </c>
      <c r="E8" s="45" t="s">
        <v>85</v>
      </c>
      <c r="F8" s="24">
        <v>2441</v>
      </c>
      <c r="G8" s="45" t="s">
        <v>85</v>
      </c>
      <c r="H8" s="24">
        <v>5</v>
      </c>
      <c r="I8" s="38">
        <v>3034</v>
      </c>
    </row>
    <row r="9" spans="2:10" x14ac:dyDescent="0.25">
      <c r="B9" s="23" t="s">
        <v>62</v>
      </c>
      <c r="C9" s="24">
        <v>371</v>
      </c>
      <c r="D9" s="24">
        <v>268</v>
      </c>
      <c r="E9" s="45" t="s">
        <v>85</v>
      </c>
      <c r="F9" s="24">
        <v>2401</v>
      </c>
      <c r="G9" s="45" t="s">
        <v>85</v>
      </c>
      <c r="H9" s="24">
        <v>4</v>
      </c>
      <c r="I9" s="38">
        <v>3044</v>
      </c>
    </row>
    <row r="10" spans="2:10" x14ac:dyDescent="0.25">
      <c r="B10" s="23" t="s">
        <v>63</v>
      </c>
      <c r="C10" s="24">
        <v>394</v>
      </c>
      <c r="D10" s="24">
        <v>306</v>
      </c>
      <c r="E10" s="45" t="s">
        <v>85</v>
      </c>
      <c r="F10" s="24">
        <v>2348</v>
      </c>
      <c r="G10" s="45" t="s">
        <v>85</v>
      </c>
      <c r="H10" s="24">
        <v>3</v>
      </c>
      <c r="I10" s="38">
        <v>3051</v>
      </c>
    </row>
    <row r="11" spans="2:10" x14ac:dyDescent="0.25">
      <c r="B11" s="23" t="s">
        <v>64</v>
      </c>
      <c r="C11" s="24">
        <v>286</v>
      </c>
      <c r="D11" s="24">
        <v>367</v>
      </c>
      <c r="E11" s="45" t="s">
        <v>85</v>
      </c>
      <c r="F11" s="24">
        <v>1759</v>
      </c>
      <c r="G11" s="45" t="s">
        <v>85</v>
      </c>
      <c r="H11" s="45" t="s">
        <v>85</v>
      </c>
      <c r="I11" s="38">
        <v>2412</v>
      </c>
    </row>
    <row r="12" spans="2:10" x14ac:dyDescent="0.25">
      <c r="B12" s="23" t="s">
        <v>65</v>
      </c>
      <c r="C12" s="24">
        <v>338</v>
      </c>
      <c r="D12" s="24">
        <v>326</v>
      </c>
      <c r="E12" s="45" t="s">
        <v>85</v>
      </c>
      <c r="F12" s="24">
        <v>1436</v>
      </c>
      <c r="G12" s="45" t="s">
        <v>85</v>
      </c>
      <c r="H12" s="24">
        <v>1</v>
      </c>
      <c r="I12" s="38">
        <v>2101</v>
      </c>
    </row>
    <row r="13" spans="2:10" x14ac:dyDescent="0.25">
      <c r="B13" s="46" t="s">
        <v>14</v>
      </c>
      <c r="C13" s="49">
        <v>2433</v>
      </c>
      <c r="D13" s="49">
        <v>2157</v>
      </c>
      <c r="E13" s="47" t="s">
        <v>85</v>
      </c>
      <c r="F13" s="49">
        <v>14982</v>
      </c>
      <c r="G13" s="47" t="s">
        <v>85</v>
      </c>
      <c r="H13" s="49">
        <v>18</v>
      </c>
      <c r="I13" s="49">
        <v>19590</v>
      </c>
    </row>
    <row r="14" spans="2:10" x14ac:dyDescent="0.25">
      <c r="C14" s="63"/>
      <c r="D14" s="63"/>
      <c r="E14" s="63"/>
      <c r="F14" s="63"/>
      <c r="G14" s="63"/>
      <c r="H14" s="63"/>
      <c r="I14" s="63"/>
    </row>
    <row r="15" spans="2:10" x14ac:dyDescent="0.25">
      <c r="C15" s="63"/>
      <c r="D15" s="63"/>
      <c r="E15" s="63"/>
      <c r="F15" s="63"/>
      <c r="G15" s="63"/>
      <c r="H15" s="63"/>
      <c r="I15" s="63"/>
    </row>
    <row r="16" spans="2:10" x14ac:dyDescent="0.25">
      <c r="C16" s="63"/>
      <c r="D16" s="63"/>
      <c r="E16" s="63"/>
      <c r="F16" s="63"/>
      <c r="G16" s="63"/>
      <c r="H16" s="63"/>
      <c r="I16" s="63"/>
      <c r="J16" s="63"/>
    </row>
    <row r="17" spans="3:10" x14ac:dyDescent="0.25">
      <c r="C17" s="63"/>
      <c r="D17" s="63"/>
      <c r="E17" s="63"/>
      <c r="F17" s="63"/>
      <c r="G17" s="63"/>
      <c r="H17" s="63"/>
      <c r="I17" s="63"/>
      <c r="J17" s="63"/>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G32"/>
  <sheetViews>
    <sheetView workbookViewId="0">
      <selection activeCell="K14" sqref="K14"/>
    </sheetView>
  </sheetViews>
  <sheetFormatPr defaultRowHeight="15" x14ac:dyDescent="0.25"/>
  <cols>
    <col min="1" max="16384" width="9.140625" style="39"/>
  </cols>
  <sheetData>
    <row r="3" spans="2:7" x14ac:dyDescent="0.25">
      <c r="B3" s="40" t="s">
        <v>236</v>
      </c>
      <c r="C3" s="26"/>
      <c r="D3" s="26"/>
      <c r="E3" s="26"/>
      <c r="F3" s="27"/>
    </row>
    <row r="4" spans="2:7" x14ac:dyDescent="0.25">
      <c r="B4" s="305" t="s">
        <v>100</v>
      </c>
      <c r="C4" s="304"/>
      <c r="D4" s="304"/>
      <c r="E4" s="304"/>
      <c r="F4" s="304"/>
    </row>
    <row r="5" spans="2:7" x14ac:dyDescent="0.25">
      <c r="B5" s="418" t="s">
        <v>66</v>
      </c>
      <c r="C5" s="349" t="s">
        <v>101</v>
      </c>
      <c r="D5" s="349" t="s">
        <v>96</v>
      </c>
      <c r="E5" s="349" t="s">
        <v>97</v>
      </c>
      <c r="F5" s="349" t="s">
        <v>217</v>
      </c>
      <c r="G5" s="417" t="s">
        <v>14</v>
      </c>
    </row>
    <row r="6" spans="2:7" x14ac:dyDescent="0.25">
      <c r="B6" s="418"/>
      <c r="C6" s="349"/>
      <c r="D6" s="349"/>
      <c r="E6" s="349"/>
      <c r="F6" s="349"/>
      <c r="G6" s="417"/>
    </row>
    <row r="7" spans="2:7" x14ac:dyDescent="0.25">
      <c r="B7" s="50">
        <v>1</v>
      </c>
      <c r="C7" s="28">
        <v>74</v>
      </c>
      <c r="D7" s="29">
        <v>74</v>
      </c>
      <c r="E7" s="30">
        <v>298</v>
      </c>
      <c r="F7" s="29" t="s">
        <v>85</v>
      </c>
      <c r="G7" s="31">
        <v>446</v>
      </c>
    </row>
    <row r="8" spans="2:7" x14ac:dyDescent="0.25">
      <c r="B8" s="50">
        <v>2</v>
      </c>
      <c r="C8" s="28">
        <v>39</v>
      </c>
      <c r="D8" s="29">
        <v>34</v>
      </c>
      <c r="E8" s="30">
        <v>175</v>
      </c>
      <c r="F8" s="29" t="s">
        <v>85</v>
      </c>
      <c r="G8" s="31">
        <v>248</v>
      </c>
    </row>
    <row r="9" spans="2:7" x14ac:dyDescent="0.25">
      <c r="B9" s="50">
        <v>3</v>
      </c>
      <c r="C9" s="28">
        <v>36</v>
      </c>
      <c r="D9" s="29">
        <v>44</v>
      </c>
      <c r="E9" s="30">
        <v>141</v>
      </c>
      <c r="F9" s="29" t="s">
        <v>85</v>
      </c>
      <c r="G9" s="31">
        <v>221</v>
      </c>
    </row>
    <row r="10" spans="2:7" x14ac:dyDescent="0.25">
      <c r="B10" s="50">
        <v>4</v>
      </c>
      <c r="C10" s="28">
        <v>31</v>
      </c>
      <c r="D10" s="29">
        <v>37</v>
      </c>
      <c r="E10" s="30">
        <v>117</v>
      </c>
      <c r="F10" s="29" t="s">
        <v>85</v>
      </c>
      <c r="G10" s="31">
        <v>185</v>
      </c>
    </row>
    <row r="11" spans="2:7" x14ac:dyDescent="0.25">
      <c r="B11" s="50">
        <v>5</v>
      </c>
      <c r="C11" s="28">
        <v>39</v>
      </c>
      <c r="D11" s="29">
        <v>22</v>
      </c>
      <c r="E11" s="30">
        <v>127</v>
      </c>
      <c r="F11" s="29" t="s">
        <v>85</v>
      </c>
      <c r="G11" s="32">
        <v>188</v>
      </c>
    </row>
    <row r="12" spans="2:7" x14ac:dyDescent="0.25">
      <c r="B12" s="50">
        <v>6</v>
      </c>
      <c r="C12" s="28">
        <v>46</v>
      </c>
      <c r="D12" s="29">
        <v>55</v>
      </c>
      <c r="E12" s="30">
        <v>148</v>
      </c>
      <c r="F12" s="29" t="s">
        <v>85</v>
      </c>
      <c r="G12" s="31">
        <v>249</v>
      </c>
    </row>
    <row r="13" spans="2:7" x14ac:dyDescent="0.25">
      <c r="B13" s="50">
        <v>7</v>
      </c>
      <c r="C13" s="28">
        <v>93</v>
      </c>
      <c r="D13" s="29">
        <v>74</v>
      </c>
      <c r="E13" s="30">
        <v>260</v>
      </c>
      <c r="F13" s="29" t="s">
        <v>85</v>
      </c>
      <c r="G13" s="31">
        <v>427</v>
      </c>
    </row>
    <row r="14" spans="2:7" x14ac:dyDescent="0.25">
      <c r="B14" s="50">
        <v>8</v>
      </c>
      <c r="C14" s="28">
        <v>117</v>
      </c>
      <c r="D14" s="29">
        <v>86</v>
      </c>
      <c r="E14" s="30">
        <v>652</v>
      </c>
      <c r="F14" s="29">
        <v>1</v>
      </c>
      <c r="G14" s="31">
        <v>856</v>
      </c>
    </row>
    <row r="15" spans="2:7" x14ac:dyDescent="0.25">
      <c r="B15" s="50">
        <v>9</v>
      </c>
      <c r="C15" s="28">
        <v>123</v>
      </c>
      <c r="D15" s="29">
        <v>79</v>
      </c>
      <c r="E15" s="30">
        <v>1134</v>
      </c>
      <c r="F15" s="29">
        <v>1</v>
      </c>
      <c r="G15" s="31">
        <v>1337</v>
      </c>
    </row>
    <row r="16" spans="2:7" x14ac:dyDescent="0.25">
      <c r="B16" s="50">
        <v>10</v>
      </c>
      <c r="C16" s="28">
        <v>148</v>
      </c>
      <c r="D16" s="29">
        <v>76</v>
      </c>
      <c r="E16" s="30">
        <v>1040</v>
      </c>
      <c r="F16" s="29">
        <v>2</v>
      </c>
      <c r="G16" s="31">
        <v>1266</v>
      </c>
    </row>
    <row r="17" spans="2:7" x14ac:dyDescent="0.25">
      <c r="B17" s="50">
        <v>11</v>
      </c>
      <c r="C17" s="28">
        <v>128</v>
      </c>
      <c r="D17" s="29">
        <v>104</v>
      </c>
      <c r="E17" s="30">
        <v>1021</v>
      </c>
      <c r="F17" s="29" t="s">
        <v>85</v>
      </c>
      <c r="G17" s="31">
        <v>1253</v>
      </c>
    </row>
    <row r="18" spans="2:7" x14ac:dyDescent="0.25">
      <c r="B18" s="50">
        <v>12</v>
      </c>
      <c r="C18" s="28">
        <v>106</v>
      </c>
      <c r="D18" s="29">
        <v>105</v>
      </c>
      <c r="E18" s="30">
        <v>968</v>
      </c>
      <c r="F18" s="29" t="s">
        <v>85</v>
      </c>
      <c r="G18" s="31">
        <v>1179</v>
      </c>
    </row>
    <row r="19" spans="2:7" x14ac:dyDescent="0.25">
      <c r="B19" s="50">
        <v>13</v>
      </c>
      <c r="C19" s="28">
        <v>119</v>
      </c>
      <c r="D19" s="29">
        <v>123</v>
      </c>
      <c r="E19" s="30">
        <v>974</v>
      </c>
      <c r="F19" s="29">
        <v>3</v>
      </c>
      <c r="G19" s="31">
        <v>1219</v>
      </c>
    </row>
    <row r="20" spans="2:7" x14ac:dyDescent="0.25">
      <c r="B20" s="50">
        <v>14</v>
      </c>
      <c r="C20" s="28">
        <v>144</v>
      </c>
      <c r="D20" s="29">
        <v>108</v>
      </c>
      <c r="E20" s="30">
        <v>885</v>
      </c>
      <c r="F20" s="29">
        <v>2</v>
      </c>
      <c r="G20" s="31">
        <v>1139</v>
      </c>
    </row>
    <row r="21" spans="2:7" x14ac:dyDescent="0.25">
      <c r="B21" s="50">
        <v>15</v>
      </c>
      <c r="C21" s="28">
        <v>118</v>
      </c>
      <c r="D21" s="29">
        <v>86</v>
      </c>
      <c r="E21" s="30">
        <v>837</v>
      </c>
      <c r="F21" s="29" t="s">
        <v>85</v>
      </c>
      <c r="G21" s="31">
        <v>1041</v>
      </c>
    </row>
    <row r="22" spans="2:7" x14ac:dyDescent="0.25">
      <c r="B22" s="50">
        <v>16</v>
      </c>
      <c r="C22" s="28">
        <v>124</v>
      </c>
      <c r="D22" s="29">
        <v>91</v>
      </c>
      <c r="E22" s="30">
        <v>893</v>
      </c>
      <c r="F22" s="29">
        <v>3</v>
      </c>
      <c r="G22" s="31">
        <v>1111</v>
      </c>
    </row>
    <row r="23" spans="2:7" x14ac:dyDescent="0.25">
      <c r="B23" s="50">
        <v>17</v>
      </c>
      <c r="C23" s="28">
        <v>146</v>
      </c>
      <c r="D23" s="29">
        <v>118</v>
      </c>
      <c r="E23" s="30">
        <v>996</v>
      </c>
      <c r="F23" s="29">
        <v>2</v>
      </c>
      <c r="G23" s="31">
        <v>1262</v>
      </c>
    </row>
    <row r="24" spans="2:7" x14ac:dyDescent="0.25">
      <c r="B24" s="50">
        <v>18</v>
      </c>
      <c r="C24" s="28">
        <v>148</v>
      </c>
      <c r="D24" s="29">
        <v>138</v>
      </c>
      <c r="E24" s="30">
        <v>1113</v>
      </c>
      <c r="F24" s="29">
        <v>2</v>
      </c>
      <c r="G24" s="31">
        <v>1401</v>
      </c>
    </row>
    <row r="25" spans="2:7" x14ac:dyDescent="0.25">
      <c r="B25" s="50">
        <v>19</v>
      </c>
      <c r="C25" s="28">
        <v>165</v>
      </c>
      <c r="D25" s="29">
        <v>156</v>
      </c>
      <c r="E25" s="30">
        <v>956</v>
      </c>
      <c r="F25" s="29" t="s">
        <v>85</v>
      </c>
      <c r="G25" s="31">
        <v>1277</v>
      </c>
    </row>
    <row r="26" spans="2:7" x14ac:dyDescent="0.25">
      <c r="B26" s="50">
        <v>20</v>
      </c>
      <c r="C26" s="28">
        <v>164</v>
      </c>
      <c r="D26" s="29">
        <v>176</v>
      </c>
      <c r="E26" s="30">
        <v>782</v>
      </c>
      <c r="F26" s="29">
        <v>1</v>
      </c>
      <c r="G26" s="31">
        <v>1123</v>
      </c>
    </row>
    <row r="27" spans="2:7" x14ac:dyDescent="0.25">
      <c r="B27" s="50">
        <v>21</v>
      </c>
      <c r="C27" s="28">
        <v>119</v>
      </c>
      <c r="D27" s="29">
        <v>139</v>
      </c>
      <c r="E27" s="30">
        <v>524</v>
      </c>
      <c r="F27" s="29" t="s">
        <v>85</v>
      </c>
      <c r="G27" s="31">
        <v>782</v>
      </c>
    </row>
    <row r="28" spans="2:7" x14ac:dyDescent="0.25">
      <c r="B28" s="50">
        <v>22</v>
      </c>
      <c r="C28" s="28">
        <v>71</v>
      </c>
      <c r="D28" s="29">
        <v>90</v>
      </c>
      <c r="E28" s="30">
        <v>323</v>
      </c>
      <c r="F28" s="29" t="s">
        <v>85</v>
      </c>
      <c r="G28" s="31">
        <v>484</v>
      </c>
    </row>
    <row r="29" spans="2:7" x14ac:dyDescent="0.25">
      <c r="B29" s="50">
        <v>23</v>
      </c>
      <c r="C29" s="28">
        <v>79</v>
      </c>
      <c r="D29" s="29">
        <v>68</v>
      </c>
      <c r="E29" s="30">
        <v>267</v>
      </c>
      <c r="F29" s="29" t="s">
        <v>85</v>
      </c>
      <c r="G29" s="31">
        <v>414</v>
      </c>
    </row>
    <row r="30" spans="2:7" x14ac:dyDescent="0.25">
      <c r="B30" s="50">
        <v>24</v>
      </c>
      <c r="C30" s="28">
        <v>56</v>
      </c>
      <c r="D30" s="29">
        <v>74</v>
      </c>
      <c r="E30" s="30">
        <v>281</v>
      </c>
      <c r="F30" s="29" t="s">
        <v>85</v>
      </c>
      <c r="G30" s="31">
        <v>411</v>
      </c>
    </row>
    <row r="31" spans="2:7" x14ac:dyDescent="0.25">
      <c r="B31" s="6" t="s">
        <v>67</v>
      </c>
      <c r="C31" s="28" t="s">
        <v>85</v>
      </c>
      <c r="D31" s="29" t="s">
        <v>85</v>
      </c>
      <c r="E31" s="30">
        <v>70</v>
      </c>
      <c r="F31" s="29">
        <v>1</v>
      </c>
      <c r="G31" s="31">
        <v>71</v>
      </c>
    </row>
    <row r="32" spans="2:7" x14ac:dyDescent="0.25">
      <c r="B32" s="46" t="s">
        <v>14</v>
      </c>
      <c r="C32" s="47">
        <v>2433</v>
      </c>
      <c r="D32" s="47">
        <v>2157</v>
      </c>
      <c r="E32" s="47">
        <v>14982</v>
      </c>
      <c r="F32" s="47">
        <v>18</v>
      </c>
      <c r="G32" s="47">
        <v>19590</v>
      </c>
    </row>
  </sheetData>
  <mergeCells count="6">
    <mergeCell ref="G5:G6"/>
    <mergeCell ref="B5:B6"/>
    <mergeCell ref="C5:C6"/>
    <mergeCell ref="D5:D6"/>
    <mergeCell ref="E5:E6"/>
    <mergeCell ref="F5:F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33</vt:i4>
      </vt:variant>
      <vt:variant>
        <vt:lpstr>Intervalli denominati</vt:lpstr>
      </vt:variant>
      <vt:variant>
        <vt:i4>1</vt:i4>
      </vt:variant>
    </vt:vector>
  </HeadingPairs>
  <TitlesOfParts>
    <vt:vector size="34"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Foglio1</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Enza Lucia Vaccaro</cp:lastModifiedBy>
  <dcterms:created xsi:type="dcterms:W3CDTF">2018-09-24T07:48:16Z</dcterms:created>
  <dcterms:modified xsi:type="dcterms:W3CDTF">2018-11-22T13:21:36Z</dcterms:modified>
</cp:coreProperties>
</file>