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0" yWindow="0" windowWidth="9510" windowHeight="12015" tabRatio="845" firstSheet="25" activeTab="26"/>
  </bookViews>
  <sheets>
    <sheet name="Tav.1" sheetId="49" r:id="rId1"/>
    <sheet name="Tav.2" sheetId="66" r:id="rId2"/>
    <sheet name="Tav. 2 bis " sheetId="55" r:id="rId3"/>
    <sheet name="Tav.3" sheetId="56" r:id="rId4"/>
    <sheet name="Tav.4.1" sheetId="74" r:id="rId5"/>
    <sheet name="Tav.4.2" sheetId="75" r:id="rId6"/>
    <sheet name="Tav.4.3" sheetId="29" r:id="rId7"/>
    <sheet name="Tav.5" sheetId="67" r:id="rId8"/>
    <sheet name="Tav.5.1" sheetId="68" r:id="rId9"/>
    <sheet name="Tav.5bis" sheetId="69" r:id="rId10"/>
    <sheet name="Tav.6" sheetId="57" r:id="rId11"/>
    <sheet name="Tav.6.1" sheetId="58" r:id="rId12"/>
    <sheet name="Tav.6.2" sheetId="59" r:id="rId13"/>
    <sheet name="Tav.7" sheetId="60" r:id="rId14"/>
    <sheet name="Tav.8" sheetId="61" r:id="rId15"/>
    <sheet name="Tav.9" sheetId="51" r:id="rId16"/>
    <sheet name="Tav.10" sheetId="52" r:id="rId17"/>
    <sheet name="Tav.10.1" sheetId="53" r:id="rId18"/>
    <sheet name="Tav.10.2" sheetId="54" r:id="rId19"/>
    <sheet name="Tav.11" sheetId="72" r:id="rId20"/>
    <sheet name="Tav.12" sheetId="73" r:id="rId21"/>
    <sheet name="Tav.13" sheetId="62" r:id="rId22"/>
    <sheet name="Tav.14" sheetId="24" r:id="rId23"/>
    <sheet name="Tav. 15" sheetId="81" r:id="rId24"/>
    <sheet name="Tav. 16" sheetId="80" r:id="rId25"/>
    <sheet name="Tav.17" sheetId="71" r:id="rId26"/>
    <sheet name="Tav.18" sheetId="76" r:id="rId27"/>
    <sheet name="Tav.19" sheetId="70" r:id="rId28"/>
    <sheet name="Tav.20" sheetId="63" r:id="rId29"/>
    <sheet name="Tav.21" sheetId="64" r:id="rId30"/>
    <sheet name="Tav.22" sheetId="65" r:id="rId31"/>
    <sheet name="Tav.23" sheetId="50" r:id="rId32"/>
  </sheets>
  <definedNames>
    <definedName name="_xlnm.Print_Area" localSheetId="3">Tav.3!$A$1:$L$53</definedName>
  </definedNames>
  <calcPr calcId="145621"/>
</workbook>
</file>

<file path=xl/calcChain.xml><?xml version="1.0" encoding="utf-8"?>
<calcChain xmlns="http://schemas.openxmlformats.org/spreadsheetml/2006/main">
  <c r="M6" i="67" l="1"/>
  <c r="M7" i="67"/>
  <c r="M8" i="67"/>
  <c r="D26" i="70"/>
  <c r="E19" i="29" l="1"/>
  <c r="D19" i="29"/>
  <c r="J28" i="71" l="1"/>
  <c r="I28" i="71"/>
  <c r="H28" i="71"/>
  <c r="G28" i="71"/>
  <c r="F28" i="71"/>
  <c r="J27" i="71"/>
  <c r="I27" i="71"/>
  <c r="H27" i="71"/>
  <c r="G27" i="71"/>
  <c r="F27" i="71"/>
  <c r="J26" i="71"/>
  <c r="I26" i="71"/>
  <c r="H26" i="71"/>
  <c r="G26" i="71"/>
  <c r="F26" i="71"/>
  <c r="H19" i="62" l="1"/>
  <c r="H18" i="62"/>
  <c r="H17" i="62"/>
  <c r="H15" i="62"/>
  <c r="H13" i="62"/>
  <c r="H11" i="62"/>
  <c r="H10" i="62"/>
  <c r="H9" i="62"/>
  <c r="H8" i="62"/>
  <c r="H7" i="62"/>
  <c r="H6" i="62"/>
  <c r="H5" i="62"/>
  <c r="K15" i="49" l="1"/>
  <c r="J15" i="49"/>
  <c r="I15" i="49"/>
</calcChain>
</file>

<file path=xl/sharedStrings.xml><?xml version="1.0" encoding="utf-8"?>
<sst xmlns="http://schemas.openxmlformats.org/spreadsheetml/2006/main" count="1008" uniqueCount="325">
  <si>
    <t>Anni 2017 e 2016, valori assoluti e variazioni percentuali</t>
  </si>
  <si>
    <t>PROVINCE</t>
  </si>
  <si>
    <t>Variazioni %                                           2017/2016</t>
  </si>
  <si>
    <t>Incidenti</t>
  </si>
  <si>
    <t>Morti</t>
  </si>
  <si>
    <t>Feriti</t>
  </si>
  <si>
    <t>Abruzzo</t>
  </si>
  <si>
    <t>Italia</t>
  </si>
  <si>
    <t>Puglia</t>
  </si>
  <si>
    <t>Anni 2017-2016</t>
  </si>
  <si>
    <t>Indice mortalità(a)</t>
  </si>
  <si>
    <t>Indice di gravità</t>
  </si>
  <si>
    <t xml:space="preserve"> Indice  di      mortalità(a)</t>
  </si>
  <si>
    <t xml:space="preserve"> Indice   di gravità (b)</t>
  </si>
  <si>
    <t>Totale</t>
  </si>
  <si>
    <t>(a) Rapporto tra il numero dei morti e il numero degli incidenti con lesioni a persone, moltiplicato 100.</t>
  </si>
  <si>
    <t>(b) Rapporto tra il numero dei morti e il numero dei morti e dei feriti in incidenti stradali con lesioni a persone, moltiplicato 100.</t>
  </si>
  <si>
    <t xml:space="preserve">Anno 2017, valori assoluti e indicatori </t>
  </si>
  <si>
    <t>AMBITO STRADALE</t>
  </si>
  <si>
    <t>Indice di mortalità (a)</t>
  </si>
  <si>
    <t>Indice di lesività (b)</t>
  </si>
  <si>
    <t>(a)</t>
  </si>
  <si>
    <t>(b)</t>
  </si>
  <si>
    <t>Strade urbane</t>
  </si>
  <si>
    <t>Autostrade e raccordi</t>
  </si>
  <si>
    <t>Altre strade (c)</t>
  </si>
  <si>
    <t>(c) Sono incluse nella categoria 'Altre strade' le srade Statali, Regionali, Provinciali fuori dell'abitato e Comunali extraurbane</t>
  </si>
  <si>
    <t>Anno 2017, valori assoluti e indicatori</t>
  </si>
  <si>
    <t>TIPO DI STRADA</t>
  </si>
  <si>
    <t>Una carreggiata a senso unico</t>
  </si>
  <si>
    <t>Una carreggiata a doppio senso</t>
  </si>
  <si>
    <t>Doppia carreggiata, più di due carreggiate</t>
  </si>
  <si>
    <t>Anno 2017, valori assoluti</t>
  </si>
  <si>
    <t>PROVINCIA</t>
  </si>
  <si>
    <t>STRADE URBANE</t>
  </si>
  <si>
    <t>STRADE EXTRAURBANE</t>
  </si>
  <si>
    <t>Incrocio</t>
  </si>
  <si>
    <t>Rotatoria</t>
  </si>
  <si>
    <t>Intersezione</t>
  </si>
  <si>
    <t>Rettilineo</t>
  </si>
  <si>
    <t>Curva</t>
  </si>
  <si>
    <t>Altro (passaggio a livello, dosso, pendenza, galleria)</t>
  </si>
  <si>
    <t>Anno 2017, composizioni percentuali</t>
  </si>
  <si>
    <t>Strade Urbane: Composizione percentuale</t>
  </si>
  <si>
    <t>Altro (passaggo a livello, dosso, galleria)</t>
  </si>
  <si>
    <t>Anno 2017, valori assoluti e composizioni percentuali</t>
  </si>
  <si>
    <t>MESE</t>
  </si>
  <si>
    <t>Valori assoluti</t>
  </si>
  <si>
    <t>Composizioni percentuali</t>
  </si>
  <si>
    <t>Gennaio</t>
  </si>
  <si>
    <t>Febbraio</t>
  </si>
  <si>
    <t>Marzo</t>
  </si>
  <si>
    <t>Aprile</t>
  </si>
  <si>
    <t>Maggio</t>
  </si>
  <si>
    <t>Giugno</t>
  </si>
  <si>
    <t>Luglio</t>
  </si>
  <si>
    <t>Agosto</t>
  </si>
  <si>
    <t>Settembre</t>
  </si>
  <si>
    <t>Ottobre</t>
  </si>
  <si>
    <t>Novembre</t>
  </si>
  <si>
    <t>Dicembre</t>
  </si>
  <si>
    <t>GIORNI DELLA SETTIMANA</t>
  </si>
  <si>
    <t>Lunedì</t>
  </si>
  <si>
    <t>Martedì</t>
  </si>
  <si>
    <t>Mercoledì</t>
  </si>
  <si>
    <t>Giovedì</t>
  </si>
  <si>
    <t>Venerdì</t>
  </si>
  <si>
    <t>Sabato</t>
  </si>
  <si>
    <t>Domenica</t>
  </si>
  <si>
    <t>ORA DEL GIORNO</t>
  </si>
  <si>
    <t>Indice di mortalità</t>
  </si>
  <si>
    <t>Non rilevata</t>
  </si>
  <si>
    <t>(b) Rapporto tra il numero dei feriti e il numero degli incidenti con lesioni a persone, moltiplicato 100.</t>
  </si>
  <si>
    <t>Anno 2017, valori assoluti e indice di mortalità.</t>
  </si>
  <si>
    <t>Venerdì notte</t>
  </si>
  <si>
    <t>Sabato notte</t>
  </si>
  <si>
    <t>Altre notti</t>
  </si>
  <si>
    <t>(a) Dalle ore 22 alle ore 6</t>
  </si>
  <si>
    <t>Anno 2017, valori assoluti e composizioni percentuali e indice di mortalità.</t>
  </si>
  <si>
    <t>NATURA DELL'INCIDENTE</t>
  </si>
  <si>
    <t>Composizione percentuale</t>
  </si>
  <si>
    <t>Scontro frontale</t>
  </si>
  <si>
    <t>Scontro frontale-laterale</t>
  </si>
  <si>
    <t>Scontro laterale</t>
  </si>
  <si>
    <t>Tamponamento</t>
  </si>
  <si>
    <t>Urto con veicolo in momentanea fermata o arresto</t>
  </si>
  <si>
    <t>Totale incidenti tra veicoli</t>
  </si>
  <si>
    <t>Investimento di pedone</t>
  </si>
  <si>
    <t>Urto con veicolo in sosta</t>
  </si>
  <si>
    <t>Urto con ostacolo accidentale</t>
  </si>
  <si>
    <t>Urto con treno</t>
  </si>
  <si>
    <t>-</t>
  </si>
  <si>
    <t>Fuoriuscita</t>
  </si>
  <si>
    <t>Frenata improvvisa</t>
  </si>
  <si>
    <t>Caduta da veicolo</t>
  </si>
  <si>
    <t>Totale incidenti a veicoli isolati</t>
  </si>
  <si>
    <t>Totale generale</t>
  </si>
  <si>
    <t>CATEGORIA DELLA STRADA</t>
  </si>
  <si>
    <t>Strade Urbane</t>
  </si>
  <si>
    <t>Autostrade e Raccordi</t>
  </si>
  <si>
    <t>Polizia stradale</t>
  </si>
  <si>
    <t>Carabinieri</t>
  </si>
  <si>
    <t>Polizia Municipale</t>
  </si>
  <si>
    <t>Campania</t>
  </si>
  <si>
    <t>(a) Sono incluse nella categoria 'Altre strade': le strade Statali, Regionali, Provinciali fuori dall'abitato e Comunali extraurbane.</t>
  </si>
  <si>
    <t xml:space="preserve">Anno 2017, valori assoluti </t>
  </si>
  <si>
    <t>Polizia Stradale</t>
  </si>
  <si>
    <t xml:space="preserve">Anno </t>
  </si>
  <si>
    <t xml:space="preserve">Strade extra-urbane </t>
  </si>
  <si>
    <t>Altri comuni</t>
  </si>
  <si>
    <t>Anno 2017, valori assoluti e valori percentuali (a) (b)</t>
  </si>
  <si>
    <t>CAUSE</t>
  </si>
  <si>
    <t>Strade extraurbane</t>
  </si>
  <si>
    <t>%</t>
  </si>
  <si>
    <t>Procedeva con guida distratta o andamento indeciso</t>
  </si>
  <si>
    <t>Procedeva senza rispettare le regole della precedenza o il semaforo</t>
  </si>
  <si>
    <t xml:space="preserve"> -procedeva senza rispettare lo stop</t>
  </si>
  <si>
    <t xml:space="preserve"> -procedeva senza dare la precedenza al veicolo proveniente da destra</t>
  </si>
  <si>
    <t xml:space="preserve"> -procedeva senza rispettare il segnale di dare precedenza</t>
  </si>
  <si>
    <t xml:space="preserve"> -procedeva senza rispettare le segnalazioni semaforiche o dell'agente</t>
  </si>
  <si>
    <t>Procedeva con velocità troppo elevata</t>
  </si>
  <si>
    <t xml:space="preserve"> -procedeva con eccesso di velocità</t>
  </si>
  <si>
    <t xml:space="preserve"> -procedeva senza rispettare i limiti di velocità</t>
  </si>
  <si>
    <t>Procedeva senza mantenere la distanza di sicurezza</t>
  </si>
  <si>
    <t>Manovrava irregolarmente</t>
  </si>
  <si>
    <t>Svoltava irregolarmente</t>
  </si>
  <si>
    <t>Procedeva contromano</t>
  </si>
  <si>
    <t>Sorpassava irregolarmente</t>
  </si>
  <si>
    <t>Non dava la precedenza al pedone sugli appositi attraversamenti</t>
  </si>
  <si>
    <t>Ostacolo accidentale</t>
  </si>
  <si>
    <t>Veicolo fermo in posizione irregolare urtato</t>
  </si>
  <si>
    <t>Veicolo fermo evitato</t>
  </si>
  <si>
    <t>Buche, ecc. evitato</t>
  </si>
  <si>
    <t>Circostanza imprecisata</t>
  </si>
  <si>
    <t>Altre cause relative al comportamento nella circolazione</t>
  </si>
  <si>
    <t>Comportamento scorretto del pedone</t>
  </si>
  <si>
    <t>Cause imputabili al comportamento scorretto del conducente e del pedone nella circolazione</t>
  </si>
  <si>
    <t xml:space="preserve">Altre cause </t>
  </si>
  <si>
    <t>Totale cause</t>
  </si>
  <si>
    <r>
      <t>a) I</t>
    </r>
    <r>
      <rPr>
        <sz val="7.5"/>
        <color theme="1"/>
        <rFont val="Arial Narrow"/>
        <family val="2"/>
      </rPr>
      <t>l totale del prospetto risulta superiore al numero degli incidenti poiché include tutte le circostanze accertate o presunte, corrispondenti ai conducenti dei veicoli A e B coinvolti nell’incidente, registrate dalle forze dell’ordine al momento del rilievo.</t>
    </r>
  </si>
  <si>
    <t>(b) Si precisa che a causa dell’esiguo numero di circostanze presunte dell’incidente legate allo stato psico-fisico alterato del conducente e a difetti o avarie del veicolo, a partire dall’anno 2009 non vengono pubblicati i dati sugli incidenti stradali dettagliati per tali circostanze. Per motivi legati spesso all’indisponibilità dell’informazione al momento del rilievo, inoltre, risulta, da parte degli Organi di rilevazione, di estrema difficoltà la compilazione dei quesiti sulle circostanze presunte dell’incidente legate allo stato psico-fisico del conducente. Il numero degli incidenti nei quali è presente una delle circostanze appartenenti a uno dei due gruppi sopra citati risulta, quindi, sottostimato.</t>
  </si>
  <si>
    <t xml:space="preserve"> Anno 2017, valori assoluti, valori e variazioni percentuali</t>
  </si>
  <si>
    <t>TIPOLOGIA DI COMUNE</t>
  </si>
  <si>
    <t>Variazioni %</t>
  </si>
  <si>
    <t>2017/2016</t>
  </si>
  <si>
    <t>Numero comuni</t>
  </si>
  <si>
    <t>Polo</t>
  </si>
  <si>
    <t>Polo intercomunale</t>
  </si>
  <si>
    <t>.</t>
  </si>
  <si>
    <t>Cintura</t>
  </si>
  <si>
    <t>Totale Centri</t>
  </si>
  <si>
    <t>Intermedio</t>
  </si>
  <si>
    <t>Periferico</t>
  </si>
  <si>
    <t>Ultra periferico</t>
  </si>
  <si>
    <t>Totale Aree interne</t>
  </si>
  <si>
    <t>Anno 2017 e 2016, Indicatori</t>
  </si>
  <si>
    <t xml:space="preserve"> Indice  di      mortalità (a)</t>
  </si>
  <si>
    <t>(a) Rapporto percentuale  tra il numero dei morti e il numero degli incidenti con lesioni a persone.</t>
  </si>
  <si>
    <t>(b) Rapporto percentuale tra il numero dei morti e il complesso degli infortunati (morti e feriti) in incidenti con lesioni a persone.</t>
  </si>
  <si>
    <t>65 +</t>
  </si>
  <si>
    <t>45-64</t>
  </si>
  <si>
    <t>30-44</t>
  </si>
  <si>
    <t>15-29</t>
  </si>
  <si>
    <t>FEMMINE</t>
  </si>
  <si>
    <t>MASCHI</t>
  </si>
  <si>
    <t xml:space="preserve">Totale </t>
  </si>
  <si>
    <t>Età imprecisata</t>
  </si>
  <si>
    <t>&lt; 14</t>
  </si>
  <si>
    <t>VALORI PERCENTUALI</t>
  </si>
  <si>
    <t>VALORI ASSOLUTI</t>
  </si>
  <si>
    <t>Pedone</t>
  </si>
  <si>
    <t>Persone trasportate</t>
  </si>
  <si>
    <t>Conducente</t>
  </si>
  <si>
    <t>CLASSE DI ETA'</t>
  </si>
  <si>
    <t>Anno 2017, valori assoluti e valori percentuali</t>
  </si>
  <si>
    <r>
      <t>(</t>
    </r>
    <r>
      <rPr>
        <sz val="7.5"/>
        <color rgb="FF000000"/>
        <rFont val="Arial"/>
        <family val="2"/>
      </rPr>
      <t>a) Rapporto tra il numero dei morti e il numero dei morti e dei feriti in incidenti stradali con lesioni a persone, moltiplicato 100</t>
    </r>
  </si>
  <si>
    <t>MASCHI e FEMMINE</t>
  </si>
  <si>
    <t>Totale femmine</t>
  </si>
  <si>
    <t>Totale maschi</t>
  </si>
  <si>
    <t>Composizione  percentuale</t>
  </si>
  <si>
    <t>Valori   assoluti</t>
  </si>
  <si>
    <t>Composizione    percentuale</t>
  </si>
  <si>
    <t>Indice di gravità (a)</t>
  </si>
  <si>
    <t>Categoria di utente</t>
  </si>
  <si>
    <t>CAPOLUOGHI</t>
  </si>
  <si>
    <t>Incidenti per 1.000 ab.</t>
  </si>
  <si>
    <t>Morti per 100.000 ab.</t>
  </si>
  <si>
    <t>Feriti per 100.000 ab.</t>
  </si>
  <si>
    <t>Altri Comuni</t>
  </si>
  <si>
    <t>Totale comuni &gt;15.000 abitanti</t>
  </si>
  <si>
    <t xml:space="preserve">(a) Rapporto percentuale tra il numero dei morti e il numero degli incidenti </t>
  </si>
  <si>
    <t>(b) Rapporto percentuale tra il numero di feriti e il numero degli incidenti</t>
  </si>
  <si>
    <t>Basilicata</t>
  </si>
  <si>
    <t>Cosenza</t>
  </si>
  <si>
    <t>Catanzaro</t>
  </si>
  <si>
    <t>Reggio di Calabria</t>
  </si>
  <si>
    <t>Crotone</t>
  </si>
  <si>
    <t>Vibo Valentia</t>
  </si>
  <si>
    <t>Calabria</t>
  </si>
  <si>
    <t>Lazio</t>
  </si>
  <si>
    <t>Liguria</t>
  </si>
  <si>
    <t>Lombardia</t>
  </si>
  <si>
    <t>Marche</t>
  </si>
  <si>
    <t>Molise</t>
  </si>
  <si>
    <t>Piemonte</t>
  </si>
  <si>
    <t>Sardegna</t>
  </si>
  <si>
    <t>Sicilia</t>
  </si>
  <si>
    <t>Toscana</t>
  </si>
  <si>
    <t>Umbria</t>
  </si>
  <si>
    <t>Veneto</t>
  </si>
  <si>
    <t>TAVOLA 6. INCIDENTI STRADALI CON LESIONI A PERSONE PER PROVINCIA, CARATTERISTICA DELLA STRADA E AMBITO STRADALE. CALABRIA.</t>
  </si>
  <si>
    <t>ITALIA</t>
  </si>
  <si>
    <t>TAVOLA 8. INCIDENTI STRADALI CON LESIONI A PERSONE MORTI E FERITI PER GIORNO DELLA SETTIMANA. CALABRIA.</t>
  </si>
  <si>
    <t>TAVOLA 9. INCIDENTI STRADALI CON LESIONI A PERSONE MORTI E FERITI PER ORA DEL GIORNO. CALABRIA.</t>
  </si>
  <si>
    <t>Indice di mortalità (b)</t>
  </si>
  <si>
    <t>(a) Dalle ore 22 alle ore 6.</t>
  </si>
  <si>
    <t xml:space="preserve">TAVOLA 10. INCIDENTI STRADALI CON LESIONI A PERSONE, MORTI E FERITI E INDICE DI MORTALITA', PER PROVINCIA, GIORNO DELLA SETTIMANA E FASCIA ORARIA NOTTURNA (a). CALABRIA.  </t>
  </si>
  <si>
    <t xml:space="preserve">TAVOLA 10.1. INCIDENTI STRADALI CON LESIONI A PERSONE, MORTI E FERITI E INDICE DI MORTALITA', PER PROVINCIA, GIORNO DELLA SETTIMANA E FASCIA ORARIA NOTTURNA (a). STRADE URBANE. CALABRIA. </t>
  </si>
  <si>
    <t xml:space="preserve">TAVOLA 10.2. INCIDENTI STRADALI CON LESIONI A PERSONE, MORTI E FERITI E INDICE DI MORTALITA', PER PROVINCIA, GIORNO DELLA SETTIMANA E FASCIA ORARIA NOTTURNA (a). STRADE EXTRAURBANE. CALABRIA. </t>
  </si>
  <si>
    <t>Pubblica sicurezza</t>
  </si>
  <si>
    <t>Altri</t>
  </si>
  <si>
    <t>Polizia provinciale</t>
  </si>
  <si>
    <t>Polizia municipale</t>
  </si>
  <si>
    <t>Polizia Provinciale</t>
  </si>
  <si>
    <t xml:space="preserve">TAVOLA 22. INCIDENTI STRADALI CON LESIONI A PERSONE PER ORGANO DI RILEVAZIONE E GIORNO DELLA SETTIMANA. CALABRIA. </t>
  </si>
  <si>
    <t>TAVOLA 19. COSTI SOCIALI TOTALI E PRO-CAPITE PER REGIONE. ITALIA 2017</t>
  </si>
  <si>
    <t>REGIONI</t>
  </si>
  <si>
    <t>COSTO SOCIALE (a)</t>
  </si>
  <si>
    <t>PROCAPITE (in euro)</t>
  </si>
  <si>
    <t>TOTALE (in euro)</t>
  </si>
  <si>
    <t xml:space="preserve">Valle d'Aosta/Vallée d'Aoste </t>
  </si>
  <si>
    <t>Trentino-A.Adige</t>
  </si>
  <si>
    <t>Friuli-Venezia-Giulia</t>
  </si>
  <si>
    <t>Emilia-Romagna</t>
  </si>
  <si>
    <t>(a) Incidentalità con danni alle persone 2017</t>
  </si>
  <si>
    <t>Tavola 11. INCIDENTI STRADALI, MORTI E FERITIPER TIPOLOGIA DI COMUNE. CALABRIA.</t>
  </si>
  <si>
    <t>TAVOLA 12. INCIDENTI STRADALI, MORTI E FERITI PER TIPOLOGIA DI COMUNE. CALABRIA.</t>
  </si>
  <si>
    <t>TAVOLA 23. INCIDENTI STRADALI CON LESIONI A PERSONE PER ORGANO DI RILEVAZIONE E ORA DEL GIORNO. CALABRIA.</t>
  </si>
  <si>
    <t>Pedoni</t>
  </si>
  <si>
    <t>Anni 2010 e 2017, valori assoluti</t>
  </si>
  <si>
    <t>Classe di età</t>
  </si>
  <si>
    <t xml:space="preserve">Morti </t>
  </si>
  <si>
    <t>fino a 5 anni</t>
  </si>
  <si>
    <t>6-9 anni</t>
  </si>
  <si>
    <t>10-14 anni</t>
  </si>
  <si>
    <t>15-17 anni</t>
  </si>
  <si>
    <t>18-20 anni</t>
  </si>
  <si>
    <t>21-24 anni</t>
  </si>
  <si>
    <t>25-29 anni</t>
  </si>
  <si>
    <t>30-44 anni</t>
  </si>
  <si>
    <t>45-54 anni</t>
  </si>
  <si>
    <t>55-59 anni</t>
  </si>
  <si>
    <t>60-64 anni</t>
  </si>
  <si>
    <t>65 anni e più</t>
  </si>
  <si>
    <t>imprecisata</t>
  </si>
  <si>
    <t>Anni 2017 e 2010</t>
  </si>
  <si>
    <t>TAVOLA 2bis. INDICI DI MORTALITA' E GRAVITA' PER PROVINCIA. CALABRIA</t>
  </si>
  <si>
    <t>Anni 2001 - 2017, valori assoluti, indicatori e variazioni percentuali</t>
  </si>
  <si>
    <t>Anno</t>
  </si>
  <si>
    <t>Morti per 100.000 abitanti (a)</t>
  </si>
  <si>
    <t>Variazione percentuale numero di morti rispetto all'anno precedente (c)</t>
  </si>
  <si>
    <t>Variazione percentuale numero di morti rispetto al 2001</t>
  </si>
  <si>
    <t>(a) Morti su popolazione media residente (per 100.000).</t>
  </si>
  <si>
    <t>(c) La variazione percentuale annua è calcolata per l'anno t rispetto all'anno t-1 su base variabile.</t>
  </si>
  <si>
    <t>TAVOLA 3. INCIDENTI STRADALI CON LESIONI A PERSONE MORTI E FERITI. CALABRIA</t>
  </si>
  <si>
    <t>TAVOLA 17. INCIDENTI STRADALI, MORTI E FERITI NEI COMUNI CAPOLUOGO E NEI COMUNI CON ALMENO 15.000 ABITANTI. CALABRIA.</t>
  </si>
  <si>
    <t>Acri</t>
  </si>
  <si>
    <t>Cassano all'Ionio</t>
  </si>
  <si>
    <t>Castrovillari</t>
  </si>
  <si>
    <t>Corigliano Calabro</t>
  </si>
  <si>
    <t>Montalto Uffugo</t>
  </si>
  <si>
    <t>Paola</t>
  </si>
  <si>
    <t>Rende</t>
  </si>
  <si>
    <t>Rossano</t>
  </si>
  <si>
    <t>San Giovanni in Fiore</t>
  </si>
  <si>
    <t>Lamezia Terme</t>
  </si>
  <si>
    <t>Gioia Tauro</t>
  </si>
  <si>
    <t>Palmi</t>
  </si>
  <si>
    <t>Siderno</t>
  </si>
  <si>
    <t>Taurianova</t>
  </si>
  <si>
    <t>Isola di Capo Rizzuto</t>
  </si>
  <si>
    <t>Anni 2010 e 2017, valori percentuali e valori assoluti</t>
  </si>
  <si>
    <t>Bambini (0 - 14)</t>
  </si>
  <si>
    <t>Giovani (15 - 24)</t>
  </si>
  <si>
    <t>Anziani (65+)</t>
  </si>
  <si>
    <t>Altri utenti</t>
  </si>
  <si>
    <t>TOTALE</t>
  </si>
  <si>
    <t xml:space="preserve">TAVOLA 4.1. UTENTI VULNERABILI  MORTI IN INCIDENTI STRADALI PER ETA' IN CALABRIA E IN ITALIA. </t>
  </si>
  <si>
    <t>2010</t>
  </si>
  <si>
    <t>Ciclomotori  (a)</t>
  </si>
  <si>
    <t>Motocicli (a)</t>
  </si>
  <si>
    <t>Velocipedi (a)</t>
  </si>
  <si>
    <t>Altri Utenti</t>
  </si>
  <si>
    <t>(a) Conducenti e passeggeri</t>
  </si>
  <si>
    <t xml:space="preserve">TAVOLA 4.2. UTENTI VULNERABILI  MORTI IN INCIDENTI STRADALI PER RUOLO IN CALABRIA E IN ITALIA. </t>
  </si>
  <si>
    <t xml:space="preserve"> </t>
  </si>
  <si>
    <t>Cirò Marina nel 2017 ha una popolazione media &lt;15000</t>
  </si>
  <si>
    <t>Totale Comuni &gt; 15.000 abitanti</t>
  </si>
  <si>
    <t xml:space="preserve">TAVOLA 18. INCIDENTI STRADALI, MORTI E FERITI PER CATEGORIA DELLA STRADA NEI COMUNI CAPOLUOGO E NEI COMUNI CON ALMENO 15.000 ABITANTI. CALABRIA. </t>
  </si>
  <si>
    <t xml:space="preserve">TAVOLA 4.3. UTENTI  MORTI E FERITI IN INCIDENTI STRADALI PER CLASSI DI ETA' IN CALABRIA E IN ITALIA. </t>
  </si>
  <si>
    <t xml:space="preserve">TAVOLA 14. CAUSE ACCERTATE O PRESUNTE DI INCIDENTE SECONDO L’AMBITO STRADALE. CALABRIA. </t>
  </si>
  <si>
    <t xml:space="preserve">TAVOLA 15. MORTI E FERITI PER CATEGORIA DI UTENTI E CLASSE DI ETÀ. CALABRIA. </t>
  </si>
  <si>
    <t>TAVOLA 16. MORTI E FERITI PER CATEGORIA DI UTENTI E GENERE. CALABRIA.</t>
  </si>
  <si>
    <t xml:space="preserve">Anno 2016, valori assoluti e indicatori </t>
  </si>
  <si>
    <t>TAVOLA 1. INCIDENTI STRADALI, MORTI E FERITI PER PROVINCIA. CALABRIA.</t>
  </si>
  <si>
    <t>(a) Rapporto tra il numero dei morti e il numero degli incidenti stradali con lesioni a persone, moltiplicato 100.</t>
  </si>
  <si>
    <t>(b) Rapporto tra il numero dei morti e il numero degli incidenti stradali con lesioni a persone, moltiplicato 100.</t>
  </si>
  <si>
    <t>(b) Rapporto tra il numero dei feriti e il numero degli incidenti stradali con lesioni a persone, moltiplicato 100.</t>
  </si>
  <si>
    <t>TAVOLA 5. INCIDENTI STRADALI CON LESIONI A PERSONE SECONDO LA CATEGORIA DELLA STRADA. CALABRIA.</t>
  </si>
  <si>
    <t>Anno 2017, valori assoluti e indicatore</t>
  </si>
  <si>
    <t xml:space="preserve">TAVOLA 6.1. INCIDENTI STRADALI CON LESIONI A PERSONE PER PROVINCIA, CARATTERISTICA DELLA STRADA E AMBITO STRADALE. CALABRIA. </t>
  </si>
  <si>
    <t>TAVOLA  6.2. INCIDENTI STRADALI CON LESIONI A PERSONE PER PROVINCIA, CARATTERISTICA DELLA STRADA E AMBITO STRADALE. CALABRIA.</t>
  </si>
  <si>
    <t xml:space="preserve">TAVOLA 7. INCIDENTI STRADALI CON LESIONI A PERSONE, MORTI E FERITI PER MESE. CALABRIA. </t>
  </si>
  <si>
    <t>TAVOLA 2. INDICE DI MORTALITA' E DI GRAVITA' PER PROVINCA. CALABRIA.</t>
  </si>
  <si>
    <r>
      <t xml:space="preserve">(a) Rapporto percentuale tra il numero dei morti e il numero degli incidenti </t>
    </r>
    <r>
      <rPr>
        <sz val="7.5"/>
        <color rgb="FF000000"/>
        <rFont val="Arial Narrow"/>
        <family val="2"/>
      </rPr>
      <t>con lesioni a persone.</t>
    </r>
  </si>
  <si>
    <t>Anno 2017, valori assoluti, composizioni percentuali e indice di gravità</t>
  </si>
  <si>
    <t>TAVOLA 5.1 INCIDENTI STRADALI CON LESIONI A PERSONE SECONDO LA CATEGORIA DELLA STRADA. CALABRIA.</t>
  </si>
  <si>
    <t>TAVOLA 5bis. INCIDENTI STRADALI CON LESIONI A PERSONE SECONDO IL TIPO DI STRADA. CALABRIA.</t>
  </si>
  <si>
    <t>Strade ExtraUrbane</t>
  </si>
  <si>
    <t>Indice di    lesività (b)</t>
  </si>
  <si>
    <t xml:space="preserve">TAVOLA 13. INCIDENTI STRADALI CON LESIONI A PERSONE, MORTI E FERITI SECONDO LA NATURA.CALABRIA. </t>
  </si>
  <si>
    <r>
      <t xml:space="preserve">CAPOLUOGHI                            </t>
    </r>
    <r>
      <rPr>
        <sz val="9"/>
        <color rgb="FF000000"/>
        <rFont val="Arial Narrow"/>
        <family val="2"/>
      </rPr>
      <t>Altri Comuni</t>
    </r>
  </si>
  <si>
    <t>TAVOLA 20. INCIDENTI STRADALI CON LESIONI A PERSONE PER ORGANO DI RILEVAZIONE, CATEGORIA DELLA STRADA E PROVINCIA. CALABRIA.</t>
  </si>
  <si>
    <t>Altre Strade(a)</t>
  </si>
  <si>
    <t xml:space="preserve">TAVOLA 21. INCIDENTI STRADALI CON LESIONI A PERSONE PER ORGANO DI RILEVAZIONE E MESE. CALABRIA . </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</si>
</sst>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1" formatCode="_-* #,##0_-;\-* #,##0_-;_-* &quot;-&quot;_-;_-@_-"/>
    <numFmt numFmtId="44" formatCode="_-&quot;€&quot;\ * #,##0.00_-;\-&quot;€&quot;\ * #,##0.00_-;_-&quot;€&quot;\ * &quot;-&quot;??_-;_-@_-"/>
    <numFmt numFmtId="43" formatCode="_-* #,##0.00_-;\-* #,##0.00_-;_-* &quot;-&quot;??_-;_-@_-"/>
    <numFmt numFmtId="164" formatCode="0.0"/>
    <numFmt numFmtId="165" formatCode="#,##0.0"/>
    <numFmt numFmtId="166" formatCode="0.0000"/>
    <numFmt numFmtId="167" formatCode="_(* #,##0_);_(* \(#,##0\);_(* &quot;-&quot;_);_(@_)"/>
    <numFmt numFmtId="168" formatCode="_(&quot;$&quot;* #,##0_);_(&quot;$&quot;* \(#,##0\);_(&quot;$&quot;* &quot;-&quot;_);_(@_)"/>
    <numFmt numFmtId="169" formatCode="_-* #,##0_-;\-* #,##0_-;_-* &quot;-&quot;??_-;_-@_-"/>
    <numFmt numFmtId="170" formatCode="0.0%"/>
  </numFmts>
  <fonts count="50" x14ac:knownFonts="1">
    <font>
      <sz val="11"/>
      <color theme="1"/>
      <name val="Calibri"/>
      <family val="2"/>
      <scheme val="minor"/>
    </font>
    <font>
      <b/>
      <sz val="11"/>
      <color theme="1"/>
      <name val="Calibri"/>
      <family val="2"/>
      <scheme val="minor"/>
    </font>
    <font>
      <b/>
      <sz val="10"/>
      <color rgb="FF808080"/>
      <name val="Arial Narrow"/>
      <family val="2"/>
    </font>
    <font>
      <sz val="9.5"/>
      <color rgb="FF000000"/>
      <name val="Arial Narrow"/>
      <family val="2"/>
    </font>
    <font>
      <b/>
      <sz val="9"/>
      <color rgb="FF000000"/>
      <name val="Arial Narrow"/>
      <family val="2"/>
    </font>
    <font>
      <sz val="9"/>
      <color rgb="FF000000"/>
      <name val="Arial Narrow"/>
      <family val="2"/>
    </font>
    <font>
      <b/>
      <sz val="9"/>
      <color rgb="FFFFFFFF"/>
      <name val="Arial Narrow"/>
      <family val="2"/>
    </font>
    <font>
      <sz val="8"/>
      <color rgb="FF000000"/>
      <name val="Arial"/>
      <family val="2"/>
    </font>
    <font>
      <sz val="10"/>
      <name val="MS Sans Serif"/>
      <family val="2"/>
    </font>
    <font>
      <sz val="9"/>
      <color theme="1"/>
      <name val="Calibri"/>
      <family val="2"/>
      <scheme val="minor"/>
    </font>
    <font>
      <sz val="8"/>
      <color theme="1"/>
      <name val="Arial"/>
      <family val="2"/>
    </font>
    <font>
      <b/>
      <sz val="9"/>
      <color theme="1"/>
      <name val="Arial Narrow"/>
      <family val="2"/>
    </font>
    <font>
      <sz val="9"/>
      <color theme="1"/>
      <name val="Arial Narrow"/>
      <family val="2"/>
    </font>
    <font>
      <sz val="9"/>
      <name val="Arial Narrow"/>
      <family val="2"/>
    </font>
    <font>
      <b/>
      <sz val="9"/>
      <name val="Arial Narrow"/>
      <family val="2"/>
    </font>
    <font>
      <sz val="7.5"/>
      <color rgb="FF000000"/>
      <name val="Arial Narrow"/>
      <family val="2"/>
    </font>
    <font>
      <sz val="7.5"/>
      <color theme="1"/>
      <name val="Arial Narrow"/>
      <family val="2"/>
    </font>
    <font>
      <sz val="11"/>
      <color theme="1"/>
      <name val="Arial Narrow"/>
      <family val="2"/>
    </font>
    <font>
      <sz val="9.5"/>
      <name val="Arial Narrow"/>
      <family val="2"/>
    </font>
    <font>
      <sz val="9.5"/>
      <name val="Calibri"/>
      <family val="2"/>
      <scheme val="minor"/>
    </font>
    <font>
      <b/>
      <sz val="10"/>
      <color theme="0" tint="-0.499984740745262"/>
      <name val="Arial Narrow"/>
      <family val="2"/>
    </font>
    <font>
      <b/>
      <sz val="8"/>
      <color theme="0" tint="-0.499984740745262"/>
      <name val="Arial"/>
      <family val="2"/>
    </font>
    <font>
      <b/>
      <sz val="9"/>
      <color theme="0"/>
      <name val="Arial Narrow"/>
      <family val="2"/>
    </font>
    <font>
      <sz val="11"/>
      <color theme="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sz val="11"/>
      <color indexed="52"/>
      <name val="Calibri"/>
      <family val="2"/>
    </font>
    <font>
      <b/>
      <sz val="11"/>
      <color indexed="9"/>
      <name val="Calibri"/>
      <family val="2"/>
    </font>
    <font>
      <sz val="10"/>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0"/>
      <color indexed="8"/>
      <name val="MS Sans Serif"/>
      <family val="2"/>
    </font>
    <font>
      <sz val="11"/>
      <color indexed="60"/>
      <name val="Calibri"/>
      <family val="2"/>
    </font>
    <font>
      <b/>
      <sz val="11"/>
      <color indexed="63"/>
      <name val="Calibri"/>
      <family val="2"/>
    </font>
    <font>
      <sz val="8"/>
      <name val="Arial"/>
      <family val="2"/>
    </font>
    <font>
      <sz val="11"/>
      <color indexed="10"/>
      <name val="Calibri"/>
      <family val="2"/>
    </font>
    <font>
      <b/>
      <sz val="18"/>
      <color indexed="56"/>
      <name val="Cambria"/>
      <family val="2"/>
    </font>
    <font>
      <b/>
      <sz val="11"/>
      <color indexed="8"/>
      <name val="Calibri"/>
      <family val="2"/>
    </font>
    <font>
      <sz val="7"/>
      <color theme="1"/>
      <name val="Arial"/>
      <family val="2"/>
    </font>
    <font>
      <sz val="7.5"/>
      <color rgb="FF000000"/>
      <name val="Arial"/>
      <family val="2"/>
    </font>
    <font>
      <b/>
      <sz val="10"/>
      <color theme="0"/>
      <name val="Arial"/>
      <family val="2"/>
    </font>
    <font>
      <sz val="11"/>
      <name val="Calibri"/>
      <family val="2"/>
      <scheme val="minor"/>
    </font>
    <font>
      <b/>
      <sz val="8"/>
      <color theme="1"/>
      <name val="Arial"/>
      <family val="2"/>
    </font>
    <font>
      <sz val="8"/>
      <color theme="1"/>
      <name val="Arial Narrow"/>
      <family val="2"/>
    </font>
  </fonts>
  <fills count="36">
    <fill>
      <patternFill patternType="none"/>
    </fill>
    <fill>
      <patternFill patternType="gray125"/>
    </fill>
    <fill>
      <patternFill patternType="solid">
        <fgColor rgb="FFF2F2F2"/>
        <bgColor indexed="64"/>
      </patternFill>
    </fill>
    <fill>
      <patternFill patternType="solid">
        <fgColor theme="0"/>
        <bgColor indexed="64"/>
      </patternFill>
    </fill>
    <fill>
      <patternFill patternType="solid">
        <fgColor rgb="FFA71433"/>
        <bgColor indexed="64"/>
      </patternFill>
    </fill>
    <fill>
      <patternFill patternType="solid">
        <fgColor theme="0" tint="-4.9989318521683403E-2"/>
        <bgColor indexed="64"/>
      </patternFill>
    </fill>
    <fill>
      <patternFill patternType="solid">
        <fgColor rgb="FFFDFBF3"/>
        <bgColor indexed="64"/>
      </patternFill>
    </fill>
    <fill>
      <patternFill patternType="solid">
        <fgColor rgb="FFFFFFF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C00000"/>
        <bgColor indexed="64"/>
      </patternFill>
    </fill>
    <fill>
      <patternFill patternType="solid">
        <fgColor theme="0"/>
        <bgColor theme="0"/>
      </patternFill>
    </fill>
    <fill>
      <patternFill patternType="solid">
        <fgColor theme="0" tint="-4.9989318521683403E-2"/>
        <bgColor theme="0"/>
      </patternFill>
    </fill>
    <fill>
      <patternFill patternType="solid">
        <fgColor rgb="FFA71433"/>
        <bgColor theme="0"/>
      </patternFill>
    </fill>
    <fill>
      <patternFill patternType="solid">
        <fgColor indexed="65"/>
        <bgColor theme="0"/>
      </patternFill>
    </fill>
    <fill>
      <patternFill patternType="solid">
        <fgColor rgb="FFFFFF00"/>
        <bgColor indexed="64"/>
      </patternFill>
    </fill>
  </fills>
  <borders count="17">
    <border>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medium">
        <color indexed="64"/>
      </top>
      <bottom/>
      <diagonal/>
    </border>
    <border>
      <left/>
      <right/>
      <top/>
      <bottom style="medium">
        <color indexed="64"/>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medium">
        <color indexed="64"/>
      </top>
      <bottom style="medium">
        <color indexed="64"/>
      </bottom>
      <diagonal/>
    </border>
    <border>
      <left/>
      <right/>
      <top/>
      <bottom style="medium">
        <color rgb="FF000000"/>
      </bottom>
      <diagonal/>
    </border>
  </borders>
  <cellStyleXfs count="102">
    <xf numFmtId="0" fontId="0" fillId="0" borderId="0"/>
    <xf numFmtId="0" fontId="8" fillId="0" borderId="0"/>
    <xf numFmtId="43" fontId="23" fillId="0" borderId="0" applyFont="0" applyFill="0" applyBorder="0" applyAlignment="0" applyProtection="0"/>
    <xf numFmtId="0" fontId="24" fillId="8" borderId="0" applyNumberFormat="0" applyBorder="0" applyAlignment="0" applyProtection="0"/>
    <xf numFmtId="0" fontId="24" fillId="9" borderId="0" applyNumberFormat="0" applyBorder="0" applyAlignment="0" applyProtection="0"/>
    <xf numFmtId="0" fontId="24" fillId="10" borderId="0" applyNumberFormat="0" applyBorder="0" applyAlignment="0" applyProtection="0"/>
    <xf numFmtId="0" fontId="24" fillId="11" borderId="0" applyNumberFormat="0" applyBorder="0" applyAlignment="0" applyProtection="0"/>
    <xf numFmtId="0" fontId="24" fillId="12" borderId="0" applyNumberFormat="0" applyBorder="0" applyAlignment="0" applyProtection="0"/>
    <xf numFmtId="0" fontId="24" fillId="13" borderId="0" applyNumberFormat="0" applyBorder="0" applyAlignment="0" applyProtection="0"/>
    <xf numFmtId="0" fontId="24" fillId="8" borderId="0" applyNumberFormat="0" applyBorder="0" applyAlignment="0" applyProtection="0"/>
    <xf numFmtId="0" fontId="24" fillId="9" borderId="0" applyNumberFormat="0" applyBorder="0" applyAlignment="0" applyProtection="0"/>
    <xf numFmtId="0" fontId="24" fillId="10" borderId="0" applyNumberFormat="0" applyBorder="0" applyAlignment="0" applyProtection="0"/>
    <xf numFmtId="0" fontId="24" fillId="11" borderId="0" applyNumberFormat="0" applyBorder="0" applyAlignment="0" applyProtection="0"/>
    <xf numFmtId="0" fontId="24" fillId="12" borderId="0" applyNumberFormat="0" applyBorder="0" applyAlignment="0" applyProtection="0"/>
    <xf numFmtId="0" fontId="24" fillId="13" borderId="0" applyNumberFormat="0" applyBorder="0" applyAlignment="0" applyProtection="0"/>
    <xf numFmtId="0" fontId="24" fillId="14" borderId="0" applyNumberFormat="0" applyBorder="0" applyAlignment="0" applyProtection="0"/>
    <xf numFmtId="0" fontId="24" fillId="15" borderId="0" applyNumberFormat="0" applyBorder="0" applyAlignment="0" applyProtection="0"/>
    <xf numFmtId="0" fontId="24" fillId="16" borderId="0" applyNumberFormat="0" applyBorder="0" applyAlignment="0" applyProtection="0"/>
    <xf numFmtId="0" fontId="24" fillId="11" borderId="0" applyNumberFormat="0" applyBorder="0" applyAlignment="0" applyProtection="0"/>
    <xf numFmtId="0" fontId="24" fillId="14" borderId="0" applyNumberFormat="0" applyBorder="0" applyAlignment="0" applyProtection="0"/>
    <xf numFmtId="0" fontId="24" fillId="17" borderId="0" applyNumberFormat="0" applyBorder="0" applyAlignment="0" applyProtection="0"/>
    <xf numFmtId="0" fontId="24" fillId="14" borderId="0" applyNumberFormat="0" applyBorder="0" applyAlignment="0" applyProtection="0"/>
    <xf numFmtId="0" fontId="24" fillId="15" borderId="0" applyNumberFormat="0" applyBorder="0" applyAlignment="0" applyProtection="0"/>
    <xf numFmtId="0" fontId="24" fillId="16" borderId="0" applyNumberFormat="0" applyBorder="0" applyAlignment="0" applyProtection="0"/>
    <xf numFmtId="0" fontId="24" fillId="11" borderId="0" applyNumberFormat="0" applyBorder="0" applyAlignment="0" applyProtection="0"/>
    <xf numFmtId="0" fontId="24" fillId="14" borderId="0" applyNumberFormat="0" applyBorder="0" applyAlignment="0" applyProtection="0"/>
    <xf numFmtId="0" fontId="24" fillId="17" borderId="0" applyNumberFormat="0" applyBorder="0" applyAlignment="0" applyProtection="0"/>
    <xf numFmtId="0" fontId="25" fillId="18" borderId="0" applyNumberFormat="0" applyBorder="0" applyAlignment="0" applyProtection="0"/>
    <xf numFmtId="0" fontId="25" fillId="15" borderId="0" applyNumberFormat="0" applyBorder="0" applyAlignment="0" applyProtection="0"/>
    <xf numFmtId="0" fontId="25" fillId="16" borderId="0" applyNumberFormat="0" applyBorder="0" applyAlignment="0" applyProtection="0"/>
    <xf numFmtId="0" fontId="25" fillId="19" borderId="0" applyNumberFormat="0" applyBorder="0" applyAlignment="0" applyProtection="0"/>
    <xf numFmtId="0" fontId="25" fillId="20" borderId="0" applyNumberFormat="0" applyBorder="0" applyAlignment="0" applyProtection="0"/>
    <xf numFmtId="0" fontId="25" fillId="21" borderId="0" applyNumberFormat="0" applyBorder="0" applyAlignment="0" applyProtection="0"/>
    <xf numFmtId="0" fontId="25" fillId="18" borderId="0" applyNumberFormat="0" applyBorder="0" applyAlignment="0" applyProtection="0"/>
    <xf numFmtId="0" fontId="25" fillId="15" borderId="0" applyNumberFormat="0" applyBorder="0" applyAlignment="0" applyProtection="0"/>
    <xf numFmtId="0" fontId="25" fillId="16" borderId="0" applyNumberFormat="0" applyBorder="0" applyAlignment="0" applyProtection="0"/>
    <xf numFmtId="0" fontId="25" fillId="19" borderId="0" applyNumberFormat="0" applyBorder="0" applyAlignment="0" applyProtection="0"/>
    <xf numFmtId="0" fontId="25" fillId="20" borderId="0" applyNumberFormat="0" applyBorder="0" applyAlignment="0" applyProtection="0"/>
    <xf numFmtId="0" fontId="25" fillId="21" borderId="0" applyNumberFormat="0" applyBorder="0" applyAlignment="0" applyProtection="0"/>
    <xf numFmtId="0" fontId="25" fillId="22" borderId="0" applyNumberFormat="0" applyBorder="0" applyAlignment="0" applyProtection="0"/>
    <xf numFmtId="0" fontId="25" fillId="23" borderId="0" applyNumberFormat="0" applyBorder="0" applyAlignment="0" applyProtection="0"/>
    <xf numFmtId="0" fontId="25" fillId="24" borderId="0" applyNumberFormat="0" applyBorder="0" applyAlignment="0" applyProtection="0"/>
    <xf numFmtId="0" fontId="25" fillId="19" borderId="0" applyNumberFormat="0" applyBorder="0" applyAlignment="0" applyProtection="0"/>
    <xf numFmtId="0" fontId="25" fillId="20" borderId="0" applyNumberFormat="0" applyBorder="0" applyAlignment="0" applyProtection="0"/>
    <xf numFmtId="0" fontId="25" fillId="25" borderId="0" applyNumberFormat="0" applyBorder="0" applyAlignment="0" applyProtection="0"/>
    <xf numFmtId="0" fontId="26" fillId="9" borderId="0" applyNumberFormat="0" applyBorder="0" applyAlignment="0" applyProtection="0"/>
    <xf numFmtId="0" fontId="27" fillId="26" borderId="6" applyNumberFormat="0" applyAlignment="0" applyProtection="0"/>
    <xf numFmtId="0" fontId="27" fillId="26" borderId="6" applyNumberFormat="0" applyAlignment="0" applyProtection="0"/>
    <xf numFmtId="0" fontId="28" fillId="0" borderId="7" applyNumberFormat="0" applyFill="0" applyAlignment="0" applyProtection="0"/>
    <xf numFmtId="0" fontId="29" fillId="27" borderId="8" applyNumberFormat="0" applyAlignment="0" applyProtection="0"/>
    <xf numFmtId="0" fontId="29" fillId="27" borderId="8" applyNumberFormat="0" applyAlignment="0" applyProtection="0"/>
    <xf numFmtId="0" fontId="25" fillId="22" borderId="0" applyNumberFormat="0" applyBorder="0" applyAlignment="0" applyProtection="0"/>
    <xf numFmtId="0" fontId="25" fillId="23" borderId="0" applyNumberFormat="0" applyBorder="0" applyAlignment="0" applyProtection="0"/>
    <xf numFmtId="0" fontId="25" fillId="24" borderId="0" applyNumberFormat="0" applyBorder="0" applyAlignment="0" applyProtection="0"/>
    <xf numFmtId="0" fontId="25" fillId="19" borderId="0" applyNumberFormat="0" applyBorder="0" applyAlignment="0" applyProtection="0"/>
    <xf numFmtId="0" fontId="25" fillId="20" borderId="0" applyNumberFormat="0" applyBorder="0" applyAlignment="0" applyProtection="0"/>
    <xf numFmtId="0" fontId="25" fillId="25" borderId="0" applyNumberFormat="0" applyBorder="0" applyAlignment="0" applyProtection="0"/>
    <xf numFmtId="43" fontId="30" fillId="0" borderId="0" applyFont="0" applyFill="0" applyBorder="0" applyAlignment="0" applyProtection="0"/>
    <xf numFmtId="44" fontId="30" fillId="0" borderId="0" applyFont="0" applyFill="0" applyBorder="0" applyAlignment="0" applyProtection="0"/>
    <xf numFmtId="0" fontId="31" fillId="0" borderId="0" applyNumberFormat="0" applyFill="0" applyBorder="0" applyAlignment="0" applyProtection="0"/>
    <xf numFmtId="0" fontId="32" fillId="10" borderId="0" applyNumberFormat="0" applyBorder="0" applyAlignment="0" applyProtection="0"/>
    <xf numFmtId="0" fontId="33" fillId="0" borderId="9" applyNumberFormat="0" applyFill="0" applyAlignment="0" applyProtection="0"/>
    <xf numFmtId="0" fontId="34" fillId="0" borderId="10" applyNumberFormat="0" applyFill="0" applyAlignment="0" applyProtection="0"/>
    <xf numFmtId="0" fontId="35" fillId="0" borderId="11" applyNumberFormat="0" applyFill="0" applyAlignment="0" applyProtection="0"/>
    <xf numFmtId="0" fontId="35" fillId="0" borderId="0" applyNumberFormat="0" applyFill="0" applyBorder="0" applyAlignment="0" applyProtection="0"/>
    <xf numFmtId="0" fontId="36" fillId="13" borderId="6" applyNumberFormat="0" applyAlignment="0" applyProtection="0"/>
    <xf numFmtId="0" fontId="28" fillId="0" borderId="7" applyNumberFormat="0" applyFill="0" applyAlignment="0" applyProtection="0"/>
    <xf numFmtId="167" fontId="37" fillId="0" borderId="0" applyFont="0" applyFill="0" applyBorder="0" applyAlignment="0" applyProtection="0"/>
    <xf numFmtId="41" fontId="30" fillId="0" borderId="0" applyFont="0" applyFill="0" applyBorder="0" applyAlignment="0" applyProtection="0"/>
    <xf numFmtId="0" fontId="38" fillId="28" borderId="0" applyNumberFormat="0" applyBorder="0" applyAlignment="0" applyProtection="0"/>
    <xf numFmtId="0" fontId="38" fillId="28" borderId="0" applyNumberFormat="0" applyBorder="0" applyAlignment="0" applyProtection="0"/>
    <xf numFmtId="0" fontId="30" fillId="0" borderId="0" applyNumberFormat="0" applyFill="0" applyBorder="0" applyAlignment="0" applyProtection="0"/>
    <xf numFmtId="0" fontId="30" fillId="0" borderId="0"/>
    <xf numFmtId="0" fontId="30" fillId="0" borderId="0"/>
    <xf numFmtId="0" fontId="30" fillId="0" borderId="0"/>
    <xf numFmtId="0" fontId="30" fillId="0" borderId="0"/>
    <xf numFmtId="0" fontId="30" fillId="0" borderId="0"/>
    <xf numFmtId="0" fontId="8" fillId="0" borderId="0"/>
    <xf numFmtId="0" fontId="30" fillId="0" borderId="0"/>
    <xf numFmtId="0" fontId="30" fillId="0" borderId="0"/>
    <xf numFmtId="0" fontId="23" fillId="0" borderId="0"/>
    <xf numFmtId="0" fontId="23" fillId="0" borderId="0"/>
    <xf numFmtId="0" fontId="30" fillId="0" borderId="0"/>
    <xf numFmtId="0" fontId="30" fillId="29" borderId="12" applyNumberFormat="0" applyFont="0" applyAlignment="0" applyProtection="0"/>
    <xf numFmtId="0" fontId="30" fillId="29" borderId="12" applyNumberFormat="0" applyFont="0" applyAlignment="0" applyProtection="0"/>
    <xf numFmtId="0" fontId="39" fillId="26" borderId="13" applyNumberFormat="0" applyAlignment="0" applyProtection="0"/>
    <xf numFmtId="0" fontId="40" fillId="0" borderId="0" applyNumberFormat="0" applyFill="0" applyBorder="0" applyProtection="0"/>
    <xf numFmtId="0" fontId="41" fillId="0" borderId="0" applyNumberFormat="0" applyFill="0" applyBorder="0" applyAlignment="0" applyProtection="0"/>
    <xf numFmtId="0" fontId="31" fillId="0" borderId="0" applyNumberFormat="0" applyFill="0" applyBorder="0" applyAlignment="0" applyProtection="0"/>
    <xf numFmtId="0" fontId="42" fillId="0" borderId="0" applyNumberFormat="0" applyFill="0" applyBorder="0" applyAlignment="0" applyProtection="0"/>
    <xf numFmtId="0" fontId="33" fillId="0" borderId="9" applyNumberFormat="0" applyFill="0" applyAlignment="0" applyProtection="0"/>
    <xf numFmtId="0" fontId="34" fillId="0" borderId="10" applyNumberFormat="0" applyFill="0" applyAlignment="0" applyProtection="0"/>
    <xf numFmtId="0" fontId="35" fillId="0" borderId="11" applyNumberFormat="0" applyFill="0" applyAlignment="0" applyProtection="0"/>
    <xf numFmtId="0" fontId="35" fillId="0" borderId="0" applyNumberFormat="0" applyFill="0" applyBorder="0" applyAlignment="0" applyProtection="0"/>
    <xf numFmtId="0" fontId="42" fillId="0" borderId="0" applyNumberFormat="0" applyFill="0" applyBorder="0" applyAlignment="0" applyProtection="0"/>
    <xf numFmtId="0" fontId="43" fillId="0" borderId="14" applyNumberFormat="0" applyFill="0" applyAlignment="0" applyProtection="0"/>
    <xf numFmtId="0" fontId="43" fillId="0" borderId="14" applyNumberFormat="0" applyFill="0" applyAlignment="0" applyProtection="0"/>
    <xf numFmtId="0" fontId="26" fillId="9" borderId="0" applyNumberFormat="0" applyBorder="0" applyAlignment="0" applyProtection="0"/>
    <xf numFmtId="0" fontId="32" fillId="10" borderId="0" applyNumberFormat="0" applyBorder="0" applyAlignment="0" applyProtection="0"/>
    <xf numFmtId="168" fontId="37" fillId="0" borderId="0" applyFont="0" applyFill="0" applyBorder="0" applyAlignment="0" applyProtection="0"/>
    <xf numFmtId="0" fontId="41" fillId="0" borderId="0" applyNumberFormat="0" applyFill="0" applyBorder="0" applyAlignment="0" applyProtection="0"/>
    <xf numFmtId="9" fontId="23" fillId="0" borderId="0" applyFont="0" applyFill="0" applyBorder="0" applyAlignment="0" applyProtection="0"/>
  </cellStyleXfs>
  <cellXfs count="413">
    <xf numFmtId="0" fontId="0" fillId="0" borderId="0" xfId="0"/>
    <xf numFmtId="0" fontId="5" fillId="2" borderId="1" xfId="0" applyFont="1" applyFill="1" applyBorder="1" applyAlignment="1">
      <alignment horizontal="right" wrapText="1"/>
    </xf>
    <xf numFmtId="0" fontId="16" fillId="0" borderId="0" xfId="0" applyFont="1"/>
    <xf numFmtId="2" fontId="16" fillId="0" borderId="0" xfId="0" applyNumberFormat="1" applyFont="1"/>
    <xf numFmtId="0" fontId="15" fillId="6" borderId="0" xfId="0" applyFont="1" applyFill="1" applyAlignment="1">
      <alignment horizontal="left" vertical="top"/>
    </xf>
    <xf numFmtId="3" fontId="5" fillId="5" borderId="1" xfId="0" applyNumberFormat="1" applyFont="1" applyFill="1" applyBorder="1" applyAlignment="1">
      <alignment horizontal="right" wrapText="1"/>
    </xf>
    <xf numFmtId="0" fontId="6" fillId="4" borderId="1" xfId="0" applyFont="1" applyFill="1" applyBorder="1" applyAlignment="1">
      <alignment horizontal="right" wrapText="1"/>
    </xf>
    <xf numFmtId="0" fontId="5" fillId="0" borderId="1" xfId="0" applyFont="1" applyBorder="1" applyAlignment="1">
      <alignment wrapText="1"/>
    </xf>
    <xf numFmtId="164" fontId="5" fillId="3" borderId="1" xfId="0" applyNumberFormat="1" applyFont="1" applyFill="1" applyBorder="1" applyAlignment="1">
      <alignment horizontal="right" wrapText="1"/>
    </xf>
    <xf numFmtId="0" fontId="15" fillId="0" borderId="0" xfId="0" applyFont="1" applyFill="1" applyAlignment="1">
      <alignment horizontal="left" vertical="top"/>
    </xf>
    <xf numFmtId="2" fontId="5" fillId="3" borderId="1" xfId="0" applyNumberFormat="1" applyFont="1" applyFill="1" applyBorder="1" applyAlignment="1">
      <alignment horizontal="right" wrapText="1"/>
    </xf>
    <xf numFmtId="164" fontId="5" fillId="0" borderId="1" xfId="0" applyNumberFormat="1" applyFont="1" applyBorder="1" applyAlignment="1">
      <alignment horizontal="right" vertical="top" wrapText="1"/>
    </xf>
    <xf numFmtId="164" fontId="5" fillId="5" borderId="1" xfId="0" applyNumberFormat="1" applyFont="1" applyFill="1" applyBorder="1" applyAlignment="1">
      <alignment horizontal="right" wrapText="1"/>
    </xf>
    <xf numFmtId="164" fontId="5" fillId="2" borderId="1" xfId="0" applyNumberFormat="1" applyFont="1" applyFill="1" applyBorder="1" applyAlignment="1">
      <alignment horizontal="right" wrapText="1"/>
    </xf>
    <xf numFmtId="164" fontId="4" fillId="2" borderId="1" xfId="0" applyNumberFormat="1" applyFont="1" applyFill="1" applyBorder="1" applyAlignment="1">
      <alignment horizontal="right" wrapText="1"/>
    </xf>
    <xf numFmtId="0" fontId="4" fillId="0" borderId="1" xfId="0" applyFont="1" applyBorder="1" applyAlignment="1">
      <alignment horizontal="left" wrapText="1"/>
    </xf>
    <xf numFmtId="1" fontId="6" fillId="4" borderId="1" xfId="0" applyNumberFormat="1" applyFont="1" applyFill="1" applyBorder="1" applyAlignment="1">
      <alignment horizontal="right" wrapText="1"/>
    </xf>
    <xf numFmtId="165" fontId="6" fillId="4" borderId="1" xfId="0" applyNumberFormat="1" applyFont="1" applyFill="1" applyBorder="1" applyAlignment="1">
      <alignment horizontal="right" wrapText="1"/>
    </xf>
    <xf numFmtId="0" fontId="5" fillId="0" borderId="1" xfId="0" applyFont="1" applyBorder="1" applyAlignment="1">
      <alignment horizontal="left" vertical="top"/>
    </xf>
    <xf numFmtId="2" fontId="10" fillId="0" borderId="0" xfId="0" applyNumberFormat="1" applyFont="1" applyBorder="1"/>
    <xf numFmtId="0" fontId="3" fillId="0" borderId="0" xfId="0" applyFont="1" applyBorder="1" applyAlignment="1">
      <alignment horizontal="left" vertical="center"/>
    </xf>
    <xf numFmtId="0" fontId="10" fillId="0" borderId="0" xfId="0" applyFont="1" applyBorder="1"/>
    <xf numFmtId="0" fontId="4" fillId="0" borderId="1" xfId="0" applyFont="1" applyBorder="1" applyAlignment="1">
      <alignment horizontal="left" vertical="center" wrapText="1"/>
    </xf>
    <xf numFmtId="0" fontId="7" fillId="0" borderId="0" xfId="0" applyFont="1" applyAlignment="1">
      <alignment horizontal="left" vertical="top"/>
    </xf>
    <xf numFmtId="0" fontId="21" fillId="0" borderId="0" xfId="0" applyFont="1" applyAlignment="1"/>
    <xf numFmtId="166" fontId="21" fillId="0" borderId="0" xfId="0" applyNumberFormat="1" applyFont="1" applyAlignment="1"/>
    <xf numFmtId="0" fontId="18" fillId="0" borderId="0" xfId="0" applyFont="1" applyBorder="1" applyAlignment="1"/>
    <xf numFmtId="1" fontId="5" fillId="2" borderId="1" xfId="0" applyNumberFormat="1" applyFont="1" applyFill="1" applyBorder="1" applyAlignment="1">
      <alignment horizontal="right" wrapText="1"/>
    </xf>
    <xf numFmtId="1" fontId="5" fillId="0" borderId="1" xfId="0" applyNumberFormat="1" applyFont="1" applyBorder="1" applyAlignment="1">
      <alignment horizontal="right" wrapText="1"/>
    </xf>
    <xf numFmtId="1" fontId="5" fillId="5" borderId="1" xfId="0" applyNumberFormat="1" applyFont="1" applyFill="1" applyBorder="1" applyAlignment="1">
      <alignment horizontal="right" wrapText="1"/>
    </xf>
    <xf numFmtId="1" fontId="4" fillId="3" borderId="1" xfId="0" applyNumberFormat="1" applyFont="1" applyFill="1" applyBorder="1" applyAlignment="1">
      <alignment horizontal="right" wrapText="1"/>
    </xf>
    <xf numFmtId="0" fontId="11" fillId="3" borderId="1" xfId="0" applyFont="1" applyFill="1" applyBorder="1" applyAlignment="1">
      <alignment horizontal="left"/>
    </xf>
    <xf numFmtId="3" fontId="11" fillId="5" borderId="1" xfId="0" applyNumberFormat="1" applyFont="1" applyFill="1" applyBorder="1" applyAlignment="1">
      <alignment horizontal="right"/>
    </xf>
    <xf numFmtId="3" fontId="11" fillId="3" borderId="1" xfId="0" applyNumberFormat="1" applyFont="1" applyFill="1" applyBorder="1" applyAlignment="1">
      <alignment horizontal="right"/>
    </xf>
    <xf numFmtId="0" fontId="12" fillId="3" borderId="1" xfId="0" applyFont="1" applyFill="1" applyBorder="1" applyAlignment="1">
      <alignment horizontal="left"/>
    </xf>
    <xf numFmtId="3" fontId="12" fillId="5" borderId="1" xfId="0" applyNumberFormat="1" applyFont="1" applyFill="1" applyBorder="1" applyAlignment="1">
      <alignment horizontal="right"/>
    </xf>
    <xf numFmtId="3" fontId="12" fillId="3" borderId="1" xfId="0" applyNumberFormat="1" applyFont="1" applyFill="1" applyBorder="1" applyAlignment="1">
      <alignment horizontal="right"/>
    </xf>
    <xf numFmtId="0" fontId="5" fillId="5" borderId="1" xfId="0" applyFont="1" applyFill="1" applyBorder="1" applyAlignment="1">
      <alignment horizontal="right" wrapText="1"/>
    </xf>
    <xf numFmtId="0" fontId="12" fillId="0" borderId="1" xfId="0" applyFont="1" applyBorder="1"/>
    <xf numFmtId="0" fontId="12" fillId="5" borderId="1" xfId="0" applyFont="1" applyFill="1" applyBorder="1" applyAlignment="1">
      <alignment horizontal="right"/>
    </xf>
    <xf numFmtId="3" fontId="4" fillId="2" borderId="1" xfId="0" applyNumberFormat="1" applyFont="1" applyFill="1" applyBorder="1" applyAlignment="1">
      <alignment horizontal="right" wrapText="1"/>
    </xf>
    <xf numFmtId="0" fontId="0" fillId="0" borderId="0" xfId="0"/>
    <xf numFmtId="0" fontId="2" fillId="0" borderId="0" xfId="0" applyFont="1" applyAlignment="1"/>
    <xf numFmtId="0" fontId="18" fillId="0" borderId="0" xfId="0" applyFont="1" applyAlignment="1"/>
    <xf numFmtId="0" fontId="2" fillId="0" borderId="0" xfId="0" applyFont="1" applyBorder="1" applyAlignment="1"/>
    <xf numFmtId="0" fontId="20" fillId="0" borderId="0" xfId="0" applyFont="1" applyAlignment="1"/>
    <xf numFmtId="3" fontId="5" fillId="2" borderId="1" xfId="0" applyNumberFormat="1" applyFont="1" applyFill="1" applyBorder="1" applyAlignment="1">
      <alignment horizontal="right" wrapText="1"/>
    </xf>
    <xf numFmtId="3" fontId="5" fillId="0" borderId="1" xfId="0" applyNumberFormat="1" applyFont="1" applyBorder="1" applyAlignment="1">
      <alignment horizontal="right" wrapText="1"/>
    </xf>
    <xf numFmtId="0" fontId="6" fillId="4" borderId="1" xfId="0" applyFont="1" applyFill="1" applyBorder="1" applyAlignment="1">
      <alignment wrapText="1"/>
    </xf>
    <xf numFmtId="3" fontId="6" fillId="4" borderId="1" xfId="0" applyNumberFormat="1" applyFont="1" applyFill="1" applyBorder="1" applyAlignment="1">
      <alignment horizontal="right" wrapText="1"/>
    </xf>
    <xf numFmtId="164" fontId="6" fillId="4" borderId="1" xfId="0" applyNumberFormat="1" applyFont="1" applyFill="1" applyBorder="1" applyAlignment="1">
      <alignment horizontal="right" wrapText="1"/>
    </xf>
    <xf numFmtId="3" fontId="6" fillId="4" borderId="1" xfId="0" applyNumberFormat="1" applyFont="1" applyFill="1" applyBorder="1" applyAlignment="1">
      <alignment wrapText="1"/>
    </xf>
    <xf numFmtId="0" fontId="5" fillId="0" borderId="1" xfId="0" applyFont="1" applyBorder="1" applyAlignment="1">
      <alignment horizontal="left" wrapText="1"/>
    </xf>
    <xf numFmtId="164" fontId="5" fillId="0" borderId="1" xfId="0" applyNumberFormat="1" applyFont="1" applyBorder="1" applyAlignment="1">
      <alignment horizontal="right" wrapText="1"/>
    </xf>
    <xf numFmtId="164" fontId="6" fillId="4" borderId="1" xfId="0" applyNumberFormat="1" applyFont="1" applyFill="1" applyBorder="1" applyAlignment="1">
      <alignment wrapText="1"/>
    </xf>
    <xf numFmtId="0" fontId="6" fillId="4" borderId="1" xfId="0" applyFont="1" applyFill="1" applyBorder="1" applyAlignment="1">
      <alignment vertical="center" wrapText="1"/>
    </xf>
    <xf numFmtId="164" fontId="6" fillId="4" borderId="1" xfId="0" applyNumberFormat="1" applyFont="1" applyFill="1" applyBorder="1" applyAlignment="1">
      <alignment horizontal="right" vertical="center" wrapText="1"/>
    </xf>
    <xf numFmtId="164" fontId="5" fillId="2" borderId="1" xfId="0" applyNumberFormat="1" applyFont="1" applyFill="1" applyBorder="1" applyAlignment="1">
      <alignment horizontal="right" vertical="center" wrapText="1"/>
    </xf>
    <xf numFmtId="164" fontId="4" fillId="2" borderId="1" xfId="0" applyNumberFormat="1" applyFont="1" applyFill="1" applyBorder="1" applyAlignment="1">
      <alignment horizontal="right" vertical="center" wrapText="1"/>
    </xf>
    <xf numFmtId="164" fontId="4" fillId="0" borderId="1" xfId="0" applyNumberFormat="1" applyFont="1" applyBorder="1" applyAlignment="1">
      <alignment horizontal="right" vertical="center" wrapText="1"/>
    </xf>
    <xf numFmtId="164" fontId="5" fillId="5" borderId="1" xfId="0" applyNumberFormat="1" applyFont="1" applyFill="1" applyBorder="1" applyAlignment="1">
      <alignment horizontal="right" vertical="center" wrapText="1"/>
    </xf>
    <xf numFmtId="164" fontId="5" fillId="3" borderId="1" xfId="0" applyNumberFormat="1" applyFont="1" applyFill="1" applyBorder="1" applyAlignment="1">
      <alignment horizontal="right" vertical="center" wrapText="1"/>
    </xf>
    <xf numFmtId="0" fontId="5" fillId="3" borderId="1" xfId="0" applyFont="1" applyFill="1" applyBorder="1" applyAlignment="1">
      <alignment horizontal="right" vertical="center"/>
    </xf>
    <xf numFmtId="0" fontId="5" fillId="3" borderId="1" xfId="0" applyFont="1" applyFill="1" applyBorder="1" applyAlignment="1">
      <alignment horizontal="right" vertical="center" wrapText="1"/>
    </xf>
    <xf numFmtId="164" fontId="5" fillId="2" borderId="5" xfId="0" applyNumberFormat="1" applyFont="1" applyFill="1" applyBorder="1" applyAlignment="1">
      <alignment horizontal="right" wrapText="1"/>
    </xf>
    <xf numFmtId="0" fontId="0" fillId="0" borderId="0" xfId="0" applyBorder="1"/>
    <xf numFmtId="0" fontId="2" fillId="0" borderId="0" xfId="0" applyFont="1" applyAlignment="1">
      <alignment vertical="center"/>
    </xf>
    <xf numFmtId="164" fontId="44" fillId="3" borderId="1" xfId="0" applyNumberFormat="1" applyFont="1" applyFill="1" applyBorder="1" applyAlignment="1">
      <alignment horizontal="left" wrapText="1"/>
    </xf>
    <xf numFmtId="0" fontId="44" fillId="3" borderId="1" xfId="0" applyFont="1" applyFill="1" applyBorder="1" applyAlignment="1">
      <alignment horizontal="left" wrapText="1"/>
    </xf>
    <xf numFmtId="164" fontId="11" fillId="3" borderId="1" xfId="0" applyNumberFormat="1" applyFont="1" applyFill="1" applyBorder="1" applyAlignment="1">
      <alignment horizontal="right"/>
    </xf>
    <xf numFmtId="164" fontId="11" fillId="5" borderId="1" xfId="0" applyNumberFormat="1" applyFont="1" applyFill="1" applyBorder="1" applyAlignment="1">
      <alignment horizontal="right"/>
    </xf>
    <xf numFmtId="164" fontId="12" fillId="3" borderId="1" xfId="0" applyNumberFormat="1" applyFont="1" applyFill="1" applyBorder="1" applyAlignment="1">
      <alignment horizontal="right"/>
    </xf>
    <xf numFmtId="164" fontId="12" fillId="5" borderId="1" xfId="0" applyNumberFormat="1" applyFont="1" applyFill="1" applyBorder="1" applyAlignment="1">
      <alignment horizontal="right"/>
    </xf>
    <xf numFmtId="3" fontId="5" fillId="0" borderId="1" xfId="0" applyNumberFormat="1" applyFont="1" applyBorder="1" applyAlignment="1">
      <alignment horizontal="right" vertical="top" wrapText="1"/>
    </xf>
    <xf numFmtId="0" fontId="0" fillId="0" borderId="0" xfId="0" applyAlignment="1">
      <alignment wrapText="1"/>
    </xf>
    <xf numFmtId="0" fontId="10" fillId="0" borderId="0" xfId="0" applyFont="1"/>
    <xf numFmtId="0" fontId="10" fillId="0" borderId="0" xfId="0" applyFont="1" applyAlignment="1">
      <alignment horizontal="left"/>
    </xf>
    <xf numFmtId="2" fontId="10" fillId="0" borderId="0" xfId="0" applyNumberFormat="1" applyFont="1"/>
    <xf numFmtId="0" fontId="40" fillId="0" borderId="0" xfId="0" applyFont="1"/>
    <xf numFmtId="2" fontId="40" fillId="0" borderId="0" xfId="0" applyNumberFormat="1" applyFont="1"/>
    <xf numFmtId="0" fontId="0" fillId="0" borderId="0" xfId="0" applyFont="1"/>
    <xf numFmtId="169" fontId="23" fillId="0" borderId="0" xfId="2" applyNumberFormat="1" applyFont="1"/>
    <xf numFmtId="3" fontId="0" fillId="0" borderId="0" xfId="0" applyNumberFormat="1" applyFont="1"/>
    <xf numFmtId="0" fontId="0" fillId="0" borderId="0" xfId="0" applyAlignment="1">
      <alignment horizontal="center"/>
    </xf>
    <xf numFmtId="0" fontId="21" fillId="0" borderId="0" xfId="0" applyFont="1" applyAlignment="1">
      <alignment horizontal="center"/>
    </xf>
    <xf numFmtId="3" fontId="0" fillId="0" borderId="0" xfId="0" applyNumberFormat="1"/>
    <xf numFmtId="0" fontId="4" fillId="3" borderId="15" xfId="0" applyFont="1" applyFill="1" applyBorder="1" applyAlignment="1">
      <alignment horizontal="right" wrapText="1"/>
    </xf>
    <xf numFmtId="0" fontId="5" fillId="0" borderId="5" xfId="0" applyFont="1" applyBorder="1" applyAlignment="1">
      <alignment horizontal="left" wrapText="1"/>
    </xf>
    <xf numFmtId="3" fontId="12" fillId="3" borderId="15" xfId="0" applyNumberFormat="1" applyFont="1" applyFill="1" applyBorder="1" applyAlignment="1">
      <alignment horizontal="right"/>
    </xf>
    <xf numFmtId="49" fontId="46" fillId="30" borderId="3" xfId="0" applyNumberFormat="1" applyFont="1" applyFill="1" applyBorder="1"/>
    <xf numFmtId="164" fontId="22" fillId="30" borderId="5" xfId="0" applyNumberFormat="1" applyFont="1" applyFill="1" applyBorder="1" applyAlignment="1">
      <alignment horizontal="right" wrapText="1"/>
    </xf>
    <xf numFmtId="3" fontId="22" fillId="30" borderId="15" xfId="0" applyNumberFormat="1" applyFont="1" applyFill="1" applyBorder="1" applyAlignment="1">
      <alignment horizontal="right"/>
    </xf>
    <xf numFmtId="164" fontId="0" fillId="0" borderId="0" xfId="0" applyNumberFormat="1"/>
    <xf numFmtId="0" fontId="12" fillId="3" borderId="1" xfId="0" applyFont="1" applyFill="1" applyBorder="1" applyAlignment="1">
      <alignment horizontal="right"/>
    </xf>
    <xf numFmtId="0" fontId="13" fillId="3" borderId="1" xfId="0" applyFont="1" applyFill="1" applyBorder="1" applyAlignment="1">
      <alignment vertical="top" wrapText="1"/>
    </xf>
    <xf numFmtId="3" fontId="13" fillId="3" borderId="1" xfId="0" applyNumberFormat="1" applyFont="1" applyFill="1" applyBorder="1" applyAlignment="1">
      <alignment horizontal="right"/>
    </xf>
    <xf numFmtId="3" fontId="13" fillId="5" borderId="1" xfId="0" applyNumberFormat="1" applyFont="1" applyFill="1" applyBorder="1" applyAlignment="1">
      <alignment horizontal="right"/>
    </xf>
    <xf numFmtId="0" fontId="7" fillId="0" borderId="0" xfId="0" applyFont="1" applyAlignment="1">
      <alignment vertical="top"/>
    </xf>
    <xf numFmtId="0" fontId="19" fillId="0" borderId="0" xfId="0" applyFont="1" applyBorder="1" applyAlignment="1"/>
    <xf numFmtId="0" fontId="2" fillId="0" borderId="0" xfId="0" applyFont="1" applyAlignment="1">
      <alignment horizontal="justify"/>
    </xf>
    <xf numFmtId="0" fontId="0" fillId="0" borderId="0" xfId="0" applyAlignment="1"/>
    <xf numFmtId="0" fontId="18" fillId="0" borderId="0" xfId="0" applyFont="1" applyAlignment="1">
      <alignment horizontal="justify" vertical="top"/>
    </xf>
    <xf numFmtId="0" fontId="0" fillId="0" borderId="0" xfId="0" applyAlignment="1"/>
    <xf numFmtId="0" fontId="5" fillId="3" borderId="1" xfId="0" applyFont="1" applyFill="1" applyBorder="1" applyAlignment="1">
      <alignment horizontal="right" wrapText="1"/>
    </xf>
    <xf numFmtId="0" fontId="4" fillId="3" borderId="1" xfId="0" applyFont="1" applyFill="1" applyBorder="1" applyAlignment="1">
      <alignment horizontal="right" wrapText="1"/>
    </xf>
    <xf numFmtId="0" fontId="0" fillId="0" borderId="0" xfId="0" applyAlignment="1"/>
    <xf numFmtId="169" fontId="0" fillId="0" borderId="0" xfId="0" applyNumberFormat="1" applyFont="1"/>
    <xf numFmtId="3" fontId="4" fillId="0" borderId="1" xfId="0" applyNumberFormat="1" applyFont="1" applyBorder="1" applyAlignment="1">
      <alignment horizontal="right" wrapText="1"/>
    </xf>
    <xf numFmtId="3" fontId="4" fillId="5" borderId="1" xfId="0" applyNumberFormat="1" applyFont="1" applyFill="1" applyBorder="1" applyAlignment="1">
      <alignment horizontal="right" wrapText="1"/>
    </xf>
    <xf numFmtId="164" fontId="4" fillId="5" borderId="1" xfId="0" applyNumberFormat="1" applyFont="1" applyFill="1" applyBorder="1" applyAlignment="1">
      <alignment horizontal="right" wrapText="1"/>
    </xf>
    <xf numFmtId="1" fontId="5" fillId="0" borderId="1" xfId="0" applyNumberFormat="1" applyFont="1" applyFill="1" applyBorder="1" applyAlignment="1">
      <alignment horizontal="right" wrapText="1"/>
    </xf>
    <xf numFmtId="165" fontId="5" fillId="2" borderId="1" xfId="0" applyNumberFormat="1" applyFont="1" applyFill="1" applyBorder="1" applyAlignment="1">
      <alignment horizontal="right" wrapText="1"/>
    </xf>
    <xf numFmtId="165" fontId="5" fillId="0" borderId="1" xfId="0" applyNumberFormat="1" applyFont="1" applyFill="1" applyBorder="1" applyAlignment="1">
      <alignment horizontal="right" wrapText="1"/>
    </xf>
    <xf numFmtId="165" fontId="5" fillId="5" borderId="1" xfId="0" applyNumberFormat="1" applyFont="1" applyFill="1" applyBorder="1" applyAlignment="1">
      <alignment horizontal="right" wrapText="1"/>
    </xf>
    <xf numFmtId="3" fontId="5" fillId="0" borderId="1" xfId="0" applyNumberFormat="1" applyFont="1" applyFill="1" applyBorder="1" applyAlignment="1">
      <alignment horizontal="right" wrapText="1"/>
    </xf>
    <xf numFmtId="0" fontId="9" fillId="0" borderId="0" xfId="0" applyFont="1" applyFill="1"/>
    <xf numFmtId="0" fontId="16" fillId="0" borderId="0" xfId="0" quotePrefix="1" applyFont="1"/>
    <xf numFmtId="0" fontId="11" fillId="0" borderId="1" xfId="0" applyFont="1" applyBorder="1"/>
    <xf numFmtId="3" fontId="12" fillId="0" borderId="1" xfId="0" applyNumberFormat="1" applyFont="1" applyBorder="1" applyAlignment="1">
      <alignment horizontal="right"/>
    </xf>
    <xf numFmtId="3" fontId="11" fillId="0" borderId="1" xfId="0" applyNumberFormat="1" applyFont="1" applyBorder="1" applyAlignment="1">
      <alignment horizontal="right"/>
    </xf>
    <xf numFmtId="0" fontId="11" fillId="5" borderId="1" xfId="0" applyFont="1" applyFill="1" applyBorder="1" applyAlignment="1">
      <alignment horizontal="right"/>
    </xf>
    <xf numFmtId="0" fontId="5" fillId="0" borderId="1" xfId="0" applyNumberFormat="1" applyFont="1" applyBorder="1" applyAlignment="1">
      <alignment horizontal="right" vertical="top" wrapText="1"/>
    </xf>
    <xf numFmtId="0" fontId="11" fillId="0" borderId="1" xfId="0" applyFont="1" applyBorder="1" applyAlignment="1">
      <alignment horizontal="right"/>
    </xf>
    <xf numFmtId="0" fontId="12" fillId="0" borderId="1" xfId="0" applyFont="1" applyBorder="1" applyAlignment="1">
      <alignment horizontal="right"/>
    </xf>
    <xf numFmtId="0" fontId="15" fillId="0" borderId="0" xfId="0" applyFont="1" applyBorder="1" applyAlignment="1">
      <alignment horizontal="justify"/>
    </xf>
    <xf numFmtId="0" fontId="17" fillId="0" borderId="0" xfId="0" applyFont="1" applyBorder="1" applyAlignment="1"/>
    <xf numFmtId="0" fontId="0" fillId="0" borderId="0" xfId="0" applyAlignment="1"/>
    <xf numFmtId="0" fontId="0" fillId="0" borderId="0" xfId="0" applyBorder="1" applyAlignment="1"/>
    <xf numFmtId="0" fontId="0" fillId="0" borderId="0" xfId="0" applyBorder="1" applyAlignment="1"/>
    <xf numFmtId="0" fontId="0" fillId="0" borderId="0" xfId="0" applyAlignment="1"/>
    <xf numFmtId="170" fontId="0" fillId="0" borderId="0" xfId="101" applyNumberFormat="1" applyFont="1"/>
    <xf numFmtId="170" fontId="10" fillId="0" borderId="0" xfId="101" applyNumberFormat="1" applyFont="1"/>
    <xf numFmtId="170" fontId="0" fillId="0" borderId="0" xfId="0" applyNumberFormat="1"/>
    <xf numFmtId="0" fontId="15" fillId="0" borderId="2" xfId="0" applyFont="1" applyBorder="1" applyAlignment="1">
      <alignment vertical="center"/>
    </xf>
    <xf numFmtId="3" fontId="5" fillId="5" borderId="1" xfId="0" applyNumberFormat="1" applyFont="1" applyFill="1" applyBorder="1" applyAlignment="1">
      <alignment horizontal="right" vertical="top" wrapText="1"/>
    </xf>
    <xf numFmtId="3" fontId="4" fillId="5" borderId="1" xfId="0" applyNumberFormat="1" applyFont="1" applyFill="1" applyBorder="1" applyAlignment="1">
      <alignment horizontal="right" vertical="top" wrapText="1"/>
    </xf>
    <xf numFmtId="0" fontId="5" fillId="3" borderId="1" xfId="0" applyFont="1" applyFill="1" applyBorder="1" applyAlignment="1">
      <alignment horizontal="right" wrapText="1"/>
    </xf>
    <xf numFmtId="0" fontId="5" fillId="3" borderId="2" xfId="0" applyFont="1" applyFill="1" applyBorder="1" applyAlignment="1">
      <alignment horizontal="right" wrapText="1"/>
    </xf>
    <xf numFmtId="0" fontId="5" fillId="3" borderId="1" xfId="0" applyFont="1" applyFill="1" applyBorder="1" applyAlignment="1">
      <alignment horizontal="right" wrapText="1"/>
    </xf>
    <xf numFmtId="0" fontId="4" fillId="3" borderId="1" xfId="0" applyFont="1" applyFill="1" applyBorder="1" applyAlignment="1">
      <alignment horizontal="right" wrapText="1"/>
    </xf>
    <xf numFmtId="0" fontId="4" fillId="0" borderId="2" xfId="0" applyFont="1" applyBorder="1" applyAlignment="1">
      <alignment horizontal="left" vertical="center" wrapText="1"/>
    </xf>
    <xf numFmtId="0" fontId="4" fillId="2" borderId="3" xfId="0" applyFont="1" applyFill="1" applyBorder="1" applyAlignment="1">
      <alignment horizontal="center" wrapText="1"/>
    </xf>
    <xf numFmtId="0" fontId="5" fillId="0" borderId="1" xfId="0" applyFont="1" applyBorder="1" applyAlignment="1">
      <alignment horizontal="right" wrapText="1"/>
    </xf>
    <xf numFmtId="0" fontId="5" fillId="0" borderId="1" xfId="0" applyFont="1" applyBorder="1" applyAlignment="1">
      <alignment vertical="center" wrapText="1"/>
    </xf>
    <xf numFmtId="164" fontId="5" fillId="0" borderId="1" xfId="0" applyNumberFormat="1" applyFont="1" applyBorder="1" applyAlignment="1">
      <alignment horizontal="right" vertical="center" wrapText="1"/>
    </xf>
    <xf numFmtId="0" fontId="15" fillId="0" borderId="0" xfId="0" applyFont="1" applyAlignment="1"/>
    <xf numFmtId="0" fontId="16" fillId="0" borderId="0" xfId="0" applyFont="1" applyAlignment="1"/>
    <xf numFmtId="0" fontId="4" fillId="7" borderId="1" xfId="0" applyFont="1" applyFill="1" applyBorder="1" applyAlignment="1">
      <alignment horizontal="left"/>
    </xf>
    <xf numFmtId="0" fontId="5" fillId="7" borderId="1" xfId="0" applyFont="1" applyFill="1" applyBorder="1" applyAlignment="1">
      <alignment horizontal="right"/>
    </xf>
    <xf numFmtId="0" fontId="5" fillId="7" borderId="1" xfId="0" applyFont="1" applyFill="1" applyBorder="1" applyAlignment="1">
      <alignment horizontal="right" wrapText="1"/>
    </xf>
    <xf numFmtId="1" fontId="5" fillId="0" borderId="1" xfId="0" applyNumberFormat="1" applyFont="1" applyFill="1" applyBorder="1" applyAlignment="1">
      <alignment horizontal="left" vertical="center" wrapText="1"/>
    </xf>
    <xf numFmtId="169" fontId="12" fillId="5" borderId="1" xfId="2" applyNumberFormat="1" applyFont="1" applyFill="1" applyBorder="1" applyAlignment="1">
      <alignment horizontal="right" vertical="center"/>
    </xf>
    <xf numFmtId="169" fontId="12" fillId="0" borderId="1" xfId="2" applyNumberFormat="1" applyFont="1" applyFill="1" applyBorder="1" applyAlignment="1">
      <alignment horizontal="right" vertical="center"/>
    </xf>
    <xf numFmtId="164" fontId="12" fillId="0" borderId="1" xfId="0" applyNumberFormat="1" applyFont="1" applyFill="1" applyBorder="1" applyAlignment="1">
      <alignment horizontal="right" vertical="center" wrapText="1"/>
    </xf>
    <xf numFmtId="164" fontId="12" fillId="5" borderId="1" xfId="0" applyNumberFormat="1" applyFont="1" applyFill="1" applyBorder="1" applyAlignment="1">
      <alignment horizontal="right" vertical="center"/>
    </xf>
    <xf numFmtId="164" fontId="12" fillId="0" borderId="1" xfId="0" applyNumberFormat="1" applyFont="1" applyFill="1" applyBorder="1" applyAlignment="1">
      <alignment horizontal="right" vertical="center"/>
    </xf>
    <xf numFmtId="0" fontId="15" fillId="0" borderId="0" xfId="0" applyFont="1" applyAlignment="1">
      <alignment horizontal="left"/>
    </xf>
    <xf numFmtId="0" fontId="15" fillId="6" borderId="0" xfId="0" applyFont="1" applyFill="1" applyAlignment="1">
      <alignment vertical="top"/>
    </xf>
    <xf numFmtId="0" fontId="18" fillId="3" borderId="0" xfId="0" applyFont="1" applyFill="1"/>
    <xf numFmtId="1" fontId="5" fillId="3" borderId="1" xfId="0" applyNumberFormat="1" applyFont="1" applyFill="1" applyBorder="1" applyAlignment="1">
      <alignment horizontal="right" wrapText="1"/>
    </xf>
    <xf numFmtId="0" fontId="5" fillId="3" borderId="1" xfId="0" applyNumberFormat="1" applyFont="1" applyFill="1" applyBorder="1" applyAlignment="1">
      <alignment horizontal="right" wrapText="1"/>
    </xf>
    <xf numFmtId="0" fontId="18" fillId="0" borderId="0" xfId="0" applyFont="1"/>
    <xf numFmtId="0" fontId="13" fillId="3" borderId="3" xfId="0" applyFont="1" applyFill="1" applyBorder="1" applyAlignment="1">
      <alignment vertical="top" wrapText="1"/>
    </xf>
    <xf numFmtId="3" fontId="12" fillId="3" borderId="1" xfId="0" applyNumberFormat="1" applyFont="1" applyFill="1" applyBorder="1"/>
    <xf numFmtId="3" fontId="12" fillId="5" borderId="1" xfId="0" applyNumberFormat="1" applyFont="1" applyFill="1" applyBorder="1"/>
    <xf numFmtId="0" fontId="18" fillId="0" borderId="0" xfId="0" applyFont="1" applyAlignment="1">
      <alignment horizontal="left" vertical="center"/>
    </xf>
    <xf numFmtId="0" fontId="12" fillId="3" borderId="1" xfId="0" applyFont="1" applyFill="1" applyBorder="1" applyAlignment="1">
      <alignment horizontal="left" wrapText="1"/>
    </xf>
    <xf numFmtId="3" fontId="12" fillId="5" borderId="1" xfId="0" applyNumberFormat="1" applyFont="1" applyFill="1" applyBorder="1" applyAlignment="1">
      <alignment horizontal="right" vertical="center"/>
    </xf>
    <xf numFmtId="3" fontId="12" fillId="3" borderId="1" xfId="0" applyNumberFormat="1" applyFont="1" applyFill="1" applyBorder="1" applyAlignment="1">
      <alignment horizontal="right" vertical="center"/>
    </xf>
    <xf numFmtId="164" fontId="12" fillId="3" borderId="1" xfId="0" applyNumberFormat="1" applyFont="1" applyFill="1" applyBorder="1" applyAlignment="1">
      <alignment horizontal="right" vertical="center"/>
    </xf>
    <xf numFmtId="0" fontId="22" fillId="4" borderId="1" xfId="0" applyFont="1" applyFill="1" applyBorder="1" applyAlignment="1">
      <alignment horizontal="left" wrapText="1"/>
    </xf>
    <xf numFmtId="3" fontId="22" fillId="4" borderId="1" xfId="0" applyNumberFormat="1" applyFont="1" applyFill="1" applyBorder="1" applyAlignment="1">
      <alignment horizontal="right" vertical="center" wrapText="1"/>
    </xf>
    <xf numFmtId="164" fontId="22" fillId="4" borderId="1" xfId="0" applyNumberFormat="1" applyFont="1" applyFill="1" applyBorder="1" applyAlignment="1">
      <alignment horizontal="right" vertical="center" wrapText="1"/>
    </xf>
    <xf numFmtId="0" fontId="15" fillId="3" borderId="0" xfId="0" applyFont="1" applyFill="1" applyAlignment="1">
      <alignment horizontal="left" vertical="top"/>
    </xf>
    <xf numFmtId="0" fontId="16" fillId="3" borderId="0" xfId="0" applyFont="1" applyFill="1"/>
    <xf numFmtId="2" fontId="16" fillId="3" borderId="0" xfId="0" applyNumberFormat="1" applyFont="1" applyFill="1"/>
    <xf numFmtId="0" fontId="5" fillId="3" borderId="1" xfId="0" applyFont="1" applyFill="1" applyBorder="1" applyAlignment="1">
      <alignment horizontal="right"/>
    </xf>
    <xf numFmtId="0" fontId="4" fillId="3" borderId="1" xfId="0" applyFont="1" applyFill="1" applyBorder="1" applyAlignment="1">
      <alignment horizontal="right"/>
    </xf>
    <xf numFmtId="0" fontId="12" fillId="3" borderId="1" xfId="0" applyFont="1" applyFill="1" applyBorder="1" applyAlignment="1">
      <alignment horizontal="left" vertical="center" wrapText="1"/>
    </xf>
    <xf numFmtId="0" fontId="12" fillId="5" borderId="1" xfId="0" applyFont="1" applyFill="1" applyBorder="1" applyAlignment="1">
      <alignment horizontal="right" vertical="center"/>
    </xf>
    <xf numFmtId="0" fontId="12" fillId="0" borderId="1" xfId="0" applyFont="1" applyFill="1" applyBorder="1" applyAlignment="1">
      <alignment horizontal="right" vertical="center"/>
    </xf>
    <xf numFmtId="0" fontId="11" fillId="5" borderId="1" xfId="0" applyFont="1" applyFill="1" applyBorder="1" applyAlignment="1">
      <alignment horizontal="right" vertical="center"/>
    </xf>
    <xf numFmtId="0" fontId="12" fillId="0" borderId="1" xfId="0" applyFont="1" applyFill="1" applyBorder="1" applyAlignment="1">
      <alignment horizontal="right"/>
    </xf>
    <xf numFmtId="0" fontId="11" fillId="0" borderId="1" xfId="0" applyFont="1" applyFill="1" applyBorder="1" applyAlignment="1">
      <alignment horizontal="right"/>
    </xf>
    <xf numFmtId="0" fontId="22" fillId="4" borderId="1" xfId="0" applyFont="1" applyFill="1" applyBorder="1" applyAlignment="1">
      <alignment horizontal="left" vertical="center" wrapText="1"/>
    </xf>
    <xf numFmtId="3" fontId="22" fillId="4" borderId="1" xfId="0" applyNumberFormat="1" applyFont="1" applyFill="1" applyBorder="1" applyAlignment="1">
      <alignment horizontal="right" wrapText="1"/>
    </xf>
    <xf numFmtId="0" fontId="2" fillId="3" borderId="0" xfId="0" applyFont="1" applyFill="1" applyAlignment="1">
      <alignment vertical="top"/>
    </xf>
    <xf numFmtId="0" fontId="18" fillId="0" borderId="0" xfId="0" applyFont="1" applyAlignment="1">
      <alignment vertical="top"/>
    </xf>
    <xf numFmtId="164" fontId="22" fillId="4" borderId="1" xfId="0" applyNumberFormat="1" applyFont="1" applyFill="1" applyBorder="1" applyAlignment="1">
      <alignment horizontal="right" vertical="center"/>
    </xf>
    <xf numFmtId="164" fontId="22" fillId="4" borderId="1" xfId="0" applyNumberFormat="1" applyFont="1" applyFill="1" applyBorder="1" applyAlignment="1">
      <alignment horizontal="right"/>
    </xf>
    <xf numFmtId="0" fontId="5" fillId="31" borderId="1" xfId="0" applyFont="1" applyFill="1" applyBorder="1" applyAlignment="1">
      <alignment horizontal="right"/>
    </xf>
    <xf numFmtId="0" fontId="12" fillId="31" borderId="1" xfId="0" applyFont="1" applyFill="1" applyBorder="1" applyAlignment="1">
      <alignment horizontal="left" vertical="center" wrapText="1"/>
    </xf>
    <xf numFmtId="3" fontId="12" fillId="32" borderId="1" xfId="0" applyNumberFormat="1" applyFont="1" applyFill="1" applyBorder="1" applyAlignment="1">
      <alignment horizontal="right" vertical="center"/>
    </xf>
    <xf numFmtId="3" fontId="12" fillId="31" borderId="1" xfId="0" applyNumberFormat="1" applyFont="1" applyFill="1" applyBorder="1" applyAlignment="1">
      <alignment horizontal="right" vertical="center"/>
    </xf>
    <xf numFmtId="164" fontId="12" fillId="31" borderId="1" xfId="0" applyNumberFormat="1" applyFont="1" applyFill="1" applyBorder="1" applyAlignment="1">
      <alignment horizontal="right" vertical="center"/>
    </xf>
    <xf numFmtId="164" fontId="12" fillId="32" borderId="1" xfId="0" applyNumberFormat="1" applyFont="1" applyFill="1" applyBorder="1" applyAlignment="1">
      <alignment horizontal="right" vertical="center"/>
    </xf>
    <xf numFmtId="3" fontId="12" fillId="31" borderId="1" xfId="0" applyNumberFormat="1" applyFont="1" applyFill="1" applyBorder="1" applyAlignment="1">
      <alignment horizontal="right" vertical="center" wrapText="1"/>
    </xf>
    <xf numFmtId="3" fontId="12" fillId="32" borderId="1" xfId="0" applyNumberFormat="1" applyFont="1" applyFill="1" applyBorder="1" applyAlignment="1">
      <alignment horizontal="right" vertical="center" wrapText="1"/>
    </xf>
    <xf numFmtId="164" fontId="12" fillId="31" borderId="1" xfId="0" applyNumberFormat="1" applyFont="1" applyFill="1" applyBorder="1" applyAlignment="1">
      <alignment horizontal="right" vertical="center" wrapText="1"/>
    </xf>
    <xf numFmtId="164" fontId="12" fillId="32" borderId="1" xfId="0" applyNumberFormat="1" applyFont="1" applyFill="1" applyBorder="1" applyAlignment="1">
      <alignment horizontal="right" vertical="center" wrapText="1"/>
    </xf>
    <xf numFmtId="0" fontId="22" fillId="33" borderId="1" xfId="0" applyFont="1" applyFill="1" applyBorder="1" applyAlignment="1">
      <alignment horizontal="left" vertical="center" wrapText="1"/>
    </xf>
    <xf numFmtId="3" fontId="22" fillId="33" borderId="1" xfId="0" applyNumberFormat="1" applyFont="1" applyFill="1" applyBorder="1" applyAlignment="1">
      <alignment horizontal="right" vertical="center" wrapText="1"/>
    </xf>
    <xf numFmtId="164" fontId="22" fillId="33" borderId="1" xfId="0" applyNumberFormat="1" applyFont="1" applyFill="1" applyBorder="1" applyAlignment="1">
      <alignment horizontal="right" vertical="center" wrapText="1"/>
    </xf>
    <xf numFmtId="3" fontId="12" fillId="0" borderId="1" xfId="0" applyNumberFormat="1" applyFont="1" applyFill="1" applyBorder="1" applyAlignment="1">
      <alignment horizontal="right" vertical="center"/>
    </xf>
    <xf numFmtId="164" fontId="12" fillId="5" borderId="1" xfId="0" applyNumberFormat="1" applyFont="1" applyFill="1" applyBorder="1" applyAlignment="1">
      <alignment horizontal="right" vertical="center" wrapText="1"/>
    </xf>
    <xf numFmtId="0" fontId="5" fillId="0" borderId="1" xfId="0" applyFont="1" applyBorder="1" applyAlignment="1">
      <alignment horizontal="left" vertical="center"/>
    </xf>
    <xf numFmtId="3" fontId="5" fillId="5" borderId="1" xfId="0" applyNumberFormat="1" applyFont="1" applyFill="1" applyBorder="1" applyAlignment="1">
      <alignment vertical="center" wrapText="1"/>
    </xf>
    <xf numFmtId="3" fontId="5" fillId="0" borderId="1" xfId="0" applyNumberFormat="1" applyFont="1" applyBorder="1" applyAlignment="1">
      <alignment vertical="center" wrapText="1"/>
    </xf>
    <xf numFmtId="164" fontId="12" fillId="0" borderId="1" xfId="0" applyNumberFormat="1" applyFont="1" applyBorder="1" applyAlignment="1">
      <alignment vertical="center"/>
    </xf>
    <xf numFmtId="164" fontId="12" fillId="5" borderId="1" xfId="0" applyNumberFormat="1" applyFont="1" applyFill="1" applyBorder="1" applyAlignment="1">
      <alignment vertical="center"/>
    </xf>
    <xf numFmtId="3" fontId="5" fillId="0" borderId="1" xfId="0" applyNumberFormat="1" applyFont="1" applyBorder="1" applyAlignment="1">
      <alignment horizontal="right" vertical="center" wrapText="1"/>
    </xf>
    <xf numFmtId="164" fontId="12" fillId="0" borderId="1" xfId="0" applyNumberFormat="1" applyFont="1" applyBorder="1" applyAlignment="1">
      <alignment horizontal="right" vertical="center"/>
    </xf>
    <xf numFmtId="0" fontId="22" fillId="4" borderId="1" xfId="0" applyFont="1" applyFill="1" applyBorder="1" applyAlignment="1">
      <alignment horizontal="left" vertical="center"/>
    </xf>
    <xf numFmtId="3" fontId="22" fillId="4" borderId="1" xfId="0" applyNumberFormat="1" applyFont="1" applyFill="1" applyBorder="1" applyAlignment="1">
      <alignment vertical="center" wrapText="1"/>
    </xf>
    <xf numFmtId="164" fontId="22" fillId="4" borderId="1" xfId="0" applyNumberFormat="1" applyFont="1" applyFill="1" applyBorder="1" applyAlignment="1">
      <alignment vertical="center"/>
    </xf>
    <xf numFmtId="0" fontId="15" fillId="0" borderId="0" xfId="0" applyFont="1" applyBorder="1" applyAlignment="1">
      <alignment horizontal="justify" vertical="center"/>
    </xf>
    <xf numFmtId="0" fontId="15" fillId="0" borderId="0" xfId="0" applyFont="1" applyBorder="1" applyAlignment="1">
      <alignment horizontal="left" wrapText="1"/>
    </xf>
    <xf numFmtId="0" fontId="18" fillId="0" borderId="0" xfId="0" applyFont="1" applyBorder="1" applyAlignment="1">
      <alignment horizontal="left" vertical="center"/>
    </xf>
    <xf numFmtId="0" fontId="5" fillId="3" borderId="1" xfId="0" applyFont="1" applyFill="1" applyBorder="1" applyAlignment="1">
      <alignment horizontal="left" vertical="center"/>
    </xf>
    <xf numFmtId="0" fontId="5" fillId="5" borderId="1" xfId="0" applyFont="1" applyFill="1" applyBorder="1" applyAlignment="1">
      <alignment vertical="center" wrapText="1"/>
    </xf>
    <xf numFmtId="0" fontId="5" fillId="3" borderId="1" xfId="0" applyFont="1" applyFill="1" applyBorder="1" applyAlignment="1">
      <alignment vertical="center" wrapText="1"/>
    </xf>
    <xf numFmtId="164" fontId="5" fillId="3" borderId="1" xfId="0" applyNumberFormat="1" applyFont="1" applyFill="1" applyBorder="1" applyAlignment="1">
      <alignment vertical="center" wrapText="1"/>
    </xf>
    <xf numFmtId="0" fontId="22" fillId="4" borderId="1" xfId="0" applyFont="1" applyFill="1" applyBorder="1" applyAlignment="1">
      <alignment vertical="center" wrapText="1"/>
    </xf>
    <xf numFmtId="1" fontId="22" fillId="4" borderId="1" xfId="0" applyNumberFormat="1" applyFont="1" applyFill="1" applyBorder="1" applyAlignment="1">
      <alignment horizontal="right" vertical="center" wrapText="1"/>
    </xf>
    <xf numFmtId="0" fontId="22" fillId="4" borderId="1" xfId="0" applyFont="1" applyFill="1" applyBorder="1" applyAlignment="1">
      <alignment horizontal="right" vertical="center" wrapText="1"/>
    </xf>
    <xf numFmtId="164" fontId="22" fillId="4" borderId="1" xfId="0" applyNumberFormat="1" applyFont="1" applyFill="1" applyBorder="1" applyAlignment="1">
      <alignment vertical="center" wrapText="1"/>
    </xf>
    <xf numFmtId="0" fontId="15" fillId="0" borderId="0" xfId="0" applyFont="1" applyBorder="1" applyAlignment="1">
      <alignment horizontal="left" vertical="center"/>
    </xf>
    <xf numFmtId="0" fontId="15" fillId="0" borderId="0" xfId="0" applyFont="1" applyBorder="1" applyAlignment="1">
      <alignment horizontal="left"/>
    </xf>
    <xf numFmtId="0" fontId="49" fillId="0" borderId="0" xfId="0" applyFont="1" applyAlignment="1">
      <alignment horizontal="left"/>
    </xf>
    <xf numFmtId="2" fontId="49" fillId="0" borderId="0" xfId="0" applyNumberFormat="1" applyFont="1" applyAlignment="1">
      <alignment horizontal="left"/>
    </xf>
    <xf numFmtId="0" fontId="45" fillId="0" borderId="0" xfId="0" applyFont="1" applyBorder="1" applyAlignment="1">
      <alignment horizontal="left"/>
    </xf>
    <xf numFmtId="0" fontId="10" fillId="0" borderId="0" xfId="0" applyFont="1" applyBorder="1" applyAlignment="1">
      <alignment horizontal="left"/>
    </xf>
    <xf numFmtId="2" fontId="10" fillId="0" borderId="0" xfId="0" applyNumberFormat="1" applyFont="1" applyAlignment="1">
      <alignment horizontal="left"/>
    </xf>
    <xf numFmtId="2" fontId="5" fillId="0" borderId="1" xfId="0" applyNumberFormat="1" applyFont="1" applyBorder="1" applyAlignment="1">
      <alignment horizontal="right" wrapText="1"/>
    </xf>
    <xf numFmtId="0" fontId="5" fillId="5" borderId="1" xfId="0" applyFont="1" applyFill="1" applyBorder="1" applyAlignment="1">
      <alignment wrapText="1"/>
    </xf>
    <xf numFmtId="164" fontId="5" fillId="0" borderId="1" xfId="0" applyNumberFormat="1" applyFont="1" applyBorder="1" applyAlignment="1">
      <alignment wrapText="1"/>
    </xf>
    <xf numFmtId="0" fontId="15" fillId="0" borderId="0" xfId="0" applyFont="1" applyFill="1" applyAlignment="1">
      <alignment horizontal="left"/>
    </xf>
    <xf numFmtId="0" fontId="45" fillId="0" borderId="0" xfId="0" applyFont="1" applyFill="1" applyAlignment="1">
      <alignment horizontal="left"/>
    </xf>
    <xf numFmtId="0" fontId="5" fillId="7" borderId="5" xfId="0" applyFont="1" applyFill="1" applyBorder="1" applyAlignment="1">
      <alignment horizontal="right" vertical="center" wrapText="1"/>
    </xf>
    <xf numFmtId="0" fontId="5" fillId="7" borderId="5" xfId="0" quotePrefix="1" applyFont="1" applyFill="1" applyBorder="1" applyAlignment="1">
      <alignment horizontal="right" vertical="center" wrapText="1"/>
    </xf>
    <xf numFmtId="0" fontId="5" fillId="7" borderId="5" xfId="0" applyFont="1" applyFill="1" applyBorder="1" applyAlignment="1">
      <alignment vertical="center" wrapText="1"/>
    </xf>
    <xf numFmtId="3" fontId="12" fillId="2" borderId="5" xfId="0" applyNumberFormat="1" applyFont="1" applyFill="1" applyBorder="1" applyAlignment="1">
      <alignment horizontal="right" wrapText="1"/>
    </xf>
    <xf numFmtId="164" fontId="5" fillId="2" borderId="5" xfId="0" applyNumberFormat="1" applyFont="1" applyFill="1" applyBorder="1" applyAlignment="1">
      <alignment horizontal="right" vertical="center" wrapText="1"/>
    </xf>
    <xf numFmtId="3" fontId="5" fillId="7" borderId="5" xfId="0" applyNumberFormat="1" applyFont="1" applyFill="1" applyBorder="1" applyAlignment="1">
      <alignment horizontal="right"/>
    </xf>
    <xf numFmtId="165" fontId="5" fillId="7" borderId="5" xfId="0" applyNumberFormat="1" applyFont="1" applyFill="1" applyBorder="1" applyAlignment="1">
      <alignment horizontal="right" vertical="center"/>
    </xf>
    <xf numFmtId="0" fontId="5" fillId="2" borderId="5" xfId="0" applyFont="1" applyFill="1" applyBorder="1" applyAlignment="1">
      <alignment horizontal="right" vertical="center"/>
    </xf>
    <xf numFmtId="3" fontId="5" fillId="7" borderId="5" xfId="0" applyNumberFormat="1" applyFont="1" applyFill="1" applyBorder="1" applyAlignment="1">
      <alignment horizontal="right" vertical="center"/>
    </xf>
    <xf numFmtId="164" fontId="5" fillId="7" borderId="5" xfId="0" applyNumberFormat="1" applyFont="1" applyFill="1" applyBorder="1" applyAlignment="1">
      <alignment horizontal="right" vertical="center" wrapText="1"/>
    </xf>
    <xf numFmtId="0" fontId="4" fillId="7" borderId="5" xfId="0" applyFont="1" applyFill="1" applyBorder="1" applyAlignment="1">
      <alignment vertical="center" wrapText="1"/>
    </xf>
    <xf numFmtId="3" fontId="11" fillId="2" borderId="5" xfId="0" applyNumberFormat="1" applyFont="1" applyFill="1" applyBorder="1" applyAlignment="1">
      <alignment horizontal="right" wrapText="1"/>
    </xf>
    <xf numFmtId="3" fontId="4" fillId="7" borderId="5" xfId="0" applyNumberFormat="1" applyFont="1" applyFill="1" applyBorder="1" applyAlignment="1">
      <alignment horizontal="right"/>
    </xf>
    <xf numFmtId="165" fontId="4" fillId="7" borderId="5" xfId="0" applyNumberFormat="1" applyFont="1" applyFill="1" applyBorder="1" applyAlignment="1">
      <alignment horizontal="right" vertical="center"/>
    </xf>
    <xf numFmtId="0" fontId="4" fillId="2" borderId="5" xfId="0" applyFont="1" applyFill="1" applyBorder="1" applyAlignment="1">
      <alignment horizontal="right" vertical="center"/>
    </xf>
    <xf numFmtId="164" fontId="4" fillId="2" borderId="5" xfId="0" applyNumberFormat="1" applyFont="1" applyFill="1" applyBorder="1" applyAlignment="1">
      <alignment horizontal="right" vertical="center" wrapText="1"/>
    </xf>
    <xf numFmtId="3" fontId="4" fillId="7" borderId="5" xfId="0" applyNumberFormat="1" applyFont="1" applyFill="1" applyBorder="1" applyAlignment="1">
      <alignment horizontal="right" vertical="center"/>
    </xf>
    <xf numFmtId="164" fontId="4" fillId="7" borderId="5" xfId="0" applyNumberFormat="1" applyFont="1" applyFill="1" applyBorder="1" applyAlignment="1">
      <alignment horizontal="right" vertical="center" wrapText="1"/>
    </xf>
    <xf numFmtId="0" fontId="5" fillId="7" borderId="5" xfId="0" applyFont="1" applyFill="1" applyBorder="1" applyAlignment="1">
      <alignment horizontal="right" vertical="center"/>
    </xf>
    <xf numFmtId="0" fontId="4" fillId="0" borderId="5" xfId="0" applyFont="1" applyBorder="1" applyAlignment="1">
      <alignment vertical="center" wrapText="1"/>
    </xf>
    <xf numFmtId="3" fontId="11" fillId="0" borderId="5" xfId="0" applyNumberFormat="1" applyFont="1" applyBorder="1" applyAlignment="1">
      <alignment horizontal="right" wrapText="1"/>
    </xf>
    <xf numFmtId="0" fontId="4" fillId="2" borderId="5" xfId="0" applyFont="1" applyFill="1" applyBorder="1" applyAlignment="1">
      <alignment horizontal="right" vertical="center" wrapText="1"/>
    </xf>
    <xf numFmtId="3" fontId="4" fillId="0" borderId="5" xfId="0" applyNumberFormat="1" applyFont="1" applyBorder="1" applyAlignment="1">
      <alignment horizontal="right" vertical="center" wrapText="1"/>
    </xf>
    <xf numFmtId="165" fontId="4" fillId="0" borderId="5" xfId="0" applyNumberFormat="1" applyFont="1" applyBorder="1" applyAlignment="1">
      <alignment horizontal="right" vertical="center" wrapText="1"/>
    </xf>
    <xf numFmtId="164" fontId="4" fillId="0" borderId="5" xfId="0" applyNumberFormat="1" applyFont="1" applyBorder="1" applyAlignment="1">
      <alignment horizontal="right" vertical="center" wrapText="1"/>
    </xf>
    <xf numFmtId="0" fontId="6" fillId="4" borderId="5" xfId="0" applyFont="1" applyFill="1" applyBorder="1" applyAlignment="1">
      <alignment vertical="center" wrapText="1"/>
    </xf>
    <xf numFmtId="0" fontId="6" fillId="4" borderId="5" xfId="0" applyFont="1" applyFill="1" applyBorder="1" applyAlignment="1">
      <alignment horizontal="right" wrapText="1"/>
    </xf>
    <xf numFmtId="164" fontId="6" fillId="4" borderId="5" xfId="0" applyNumberFormat="1" applyFont="1" applyFill="1" applyBorder="1" applyAlignment="1">
      <alignment horizontal="right" vertical="center" wrapText="1"/>
    </xf>
    <xf numFmtId="3" fontId="6" fillId="4" borderId="5" xfId="0" applyNumberFormat="1" applyFont="1" applyFill="1" applyBorder="1" applyAlignment="1">
      <alignment horizontal="right" wrapText="1"/>
    </xf>
    <xf numFmtId="0" fontId="6" fillId="4" borderId="5" xfId="0" applyFont="1" applyFill="1" applyBorder="1" applyAlignment="1">
      <alignment horizontal="right" vertical="center" wrapText="1"/>
    </xf>
    <xf numFmtId="3" fontId="6" fillId="4" borderId="5" xfId="0" applyNumberFormat="1" applyFont="1" applyFill="1" applyBorder="1" applyAlignment="1">
      <alignment horizontal="right" vertical="center" wrapText="1"/>
    </xf>
    <xf numFmtId="0" fontId="12" fillId="7" borderId="1" xfId="0" applyFont="1" applyFill="1" applyBorder="1" applyAlignment="1">
      <alignment vertical="center" wrapText="1"/>
    </xf>
    <xf numFmtId="0" fontId="11" fillId="7" borderId="1" xfId="0" applyFont="1" applyFill="1" applyBorder="1" applyAlignment="1">
      <alignment vertical="center" wrapText="1"/>
    </xf>
    <xf numFmtId="0" fontId="11" fillId="0" borderId="1" xfId="0" applyFont="1" applyBorder="1" applyAlignment="1">
      <alignment vertical="center" wrapText="1"/>
    </xf>
    <xf numFmtId="164" fontId="12" fillId="3" borderId="1" xfId="0" applyNumberFormat="1" applyFont="1" applyFill="1" applyBorder="1" applyAlignment="1">
      <alignment horizontal="right" vertical="center" wrapText="1"/>
    </xf>
    <xf numFmtId="0" fontId="11" fillId="3" borderId="1" xfId="0" applyFont="1" applyFill="1" applyBorder="1" applyAlignment="1">
      <alignment horizontal="left" vertical="center" wrapText="1"/>
    </xf>
    <xf numFmtId="3" fontId="11" fillId="5" borderId="1" xfId="0" applyNumberFormat="1" applyFont="1" applyFill="1" applyBorder="1" applyAlignment="1">
      <alignment horizontal="right" vertical="center"/>
    </xf>
    <xf numFmtId="3" fontId="11" fillId="3" borderId="1" xfId="0" applyNumberFormat="1" applyFont="1" applyFill="1" applyBorder="1" applyAlignment="1">
      <alignment horizontal="right" vertical="center"/>
    </xf>
    <xf numFmtId="164" fontId="11" fillId="3" borderId="1" xfId="0" applyNumberFormat="1" applyFont="1" applyFill="1" applyBorder="1" applyAlignment="1">
      <alignment horizontal="right" vertical="center" wrapText="1"/>
    </xf>
    <xf numFmtId="164" fontId="11" fillId="5" borderId="1" xfId="0" applyNumberFormat="1" applyFont="1" applyFill="1" applyBorder="1" applyAlignment="1">
      <alignment horizontal="right" vertical="center"/>
    </xf>
    <xf numFmtId="3" fontId="22" fillId="4" borderId="1" xfId="0" applyNumberFormat="1" applyFont="1" applyFill="1" applyBorder="1" applyAlignment="1">
      <alignment horizontal="right" vertical="center"/>
    </xf>
    <xf numFmtId="0" fontId="13" fillId="0" borderId="1" xfId="1" applyFont="1" applyBorder="1" applyAlignment="1">
      <alignment horizontal="right"/>
    </xf>
    <xf numFmtId="3" fontId="13" fillId="32" borderId="1" xfId="1" applyNumberFormat="1" applyFont="1" applyFill="1" applyBorder="1" applyAlignment="1">
      <alignment vertical="center"/>
    </xf>
    <xf numFmtId="164" fontId="13" fillId="34" borderId="1" xfId="1" applyNumberFormat="1" applyFont="1" applyFill="1" applyBorder="1" applyAlignment="1">
      <alignment vertical="center"/>
    </xf>
    <xf numFmtId="164" fontId="13" fillId="0" borderId="1" xfId="1" applyNumberFormat="1" applyFont="1" applyFill="1" applyBorder="1" applyAlignment="1">
      <alignment vertical="center"/>
    </xf>
    <xf numFmtId="3" fontId="13" fillId="32" borderId="1" xfId="1" applyNumberFormat="1" applyFont="1" applyFill="1" applyBorder="1" applyAlignment="1">
      <alignment horizontal="right" vertical="center"/>
    </xf>
    <xf numFmtId="3" fontId="13" fillId="34" borderId="1" xfId="1" applyNumberFormat="1" applyFont="1" applyFill="1" applyBorder="1" applyAlignment="1">
      <alignment horizontal="right" vertical="center"/>
    </xf>
    <xf numFmtId="165" fontId="13" fillId="31" borderId="1" xfId="1" applyNumberFormat="1" applyFont="1" applyFill="1" applyBorder="1" applyAlignment="1">
      <alignment horizontal="right" vertical="center"/>
    </xf>
    <xf numFmtId="3" fontId="22" fillId="33" borderId="1" xfId="1" applyNumberFormat="1" applyFont="1" applyFill="1" applyBorder="1" applyAlignment="1">
      <alignment vertical="center"/>
    </xf>
    <xf numFmtId="164" fontId="22" fillId="33" borderId="1" xfId="1" applyNumberFormat="1" applyFont="1" applyFill="1" applyBorder="1" applyAlignment="1">
      <alignment vertical="center"/>
    </xf>
    <xf numFmtId="0" fontId="12" fillId="3" borderId="1" xfId="0" applyFont="1" applyFill="1" applyBorder="1" applyAlignment="1">
      <alignment horizontal="right" wrapText="1"/>
    </xf>
    <xf numFmtId="3" fontId="5" fillId="2" borderId="1" xfId="0" applyNumberFormat="1" applyFont="1" applyFill="1" applyBorder="1" applyAlignment="1">
      <alignment wrapText="1"/>
    </xf>
    <xf numFmtId="0" fontId="12" fillId="7" borderId="1" xfId="0" applyFont="1" applyFill="1" applyBorder="1" applyAlignment="1">
      <alignment horizontal="right" wrapText="1"/>
    </xf>
    <xf numFmtId="165" fontId="5" fillId="0" borderId="1" xfId="0" applyNumberFormat="1" applyFont="1" applyBorder="1" applyAlignment="1">
      <alignment horizontal="right" wrapText="1"/>
    </xf>
    <xf numFmtId="165" fontId="5" fillId="3" borderId="1" xfId="0" applyNumberFormat="1" applyFont="1" applyFill="1" applyBorder="1" applyAlignment="1">
      <alignment horizontal="right" wrapText="1"/>
    </xf>
    <xf numFmtId="165" fontId="6" fillId="4" borderId="1" xfId="0" applyNumberFormat="1" applyFont="1" applyFill="1" applyBorder="1" applyAlignment="1">
      <alignment wrapText="1"/>
    </xf>
    <xf numFmtId="1" fontId="4" fillId="2" borderId="1" xfId="0" applyNumberFormat="1" applyFont="1" applyFill="1" applyBorder="1" applyAlignment="1">
      <alignment horizontal="right" wrapText="1"/>
    </xf>
    <xf numFmtId="164" fontId="4" fillId="0" borderId="1" xfId="0" applyNumberFormat="1" applyFont="1" applyBorder="1" applyAlignment="1">
      <alignment horizontal="right" wrapText="1"/>
    </xf>
    <xf numFmtId="0" fontId="2" fillId="3" borderId="0" xfId="0" applyFont="1" applyFill="1" applyBorder="1" applyAlignment="1"/>
    <xf numFmtId="0" fontId="18" fillId="0" borderId="0" xfId="0" applyFont="1" applyBorder="1" applyAlignment="1"/>
    <xf numFmtId="0" fontId="4" fillId="3" borderId="2" xfId="0" applyFont="1" applyFill="1" applyBorder="1" applyAlignment="1">
      <alignment vertical="center" wrapText="1"/>
    </xf>
    <xf numFmtId="0" fontId="5" fillId="3" borderId="3" xfId="0" applyFont="1" applyFill="1" applyBorder="1" applyAlignment="1">
      <alignment wrapText="1"/>
    </xf>
    <xf numFmtId="3" fontId="11" fillId="5" borderId="1" xfId="0" applyNumberFormat="1" applyFont="1" applyFill="1" applyBorder="1"/>
    <xf numFmtId="164" fontId="11" fillId="3" borderId="1" xfId="0" applyNumberFormat="1" applyFont="1" applyFill="1" applyBorder="1"/>
    <xf numFmtId="164" fontId="11" fillId="5" borderId="1" xfId="0" applyNumberFormat="1" applyFont="1" applyFill="1" applyBorder="1"/>
    <xf numFmtId="0" fontId="11" fillId="3" borderId="1" xfId="0" applyFont="1" applyFill="1" applyBorder="1"/>
    <xf numFmtId="3" fontId="11" fillId="3" borderId="1" xfId="0" applyNumberFormat="1" applyFont="1" applyFill="1" applyBorder="1"/>
    <xf numFmtId="0" fontId="22" fillId="4" borderId="1" xfId="0" applyFont="1" applyFill="1" applyBorder="1"/>
    <xf numFmtId="3" fontId="22" fillId="4" borderId="1" xfId="0" applyNumberFormat="1" applyFont="1" applyFill="1" applyBorder="1"/>
    <xf numFmtId="164" fontId="22" fillId="4" borderId="1" xfId="0" applyNumberFormat="1" applyFont="1" applyFill="1" applyBorder="1"/>
    <xf numFmtId="0" fontId="12" fillId="3" borderId="1" xfId="0" applyFont="1" applyFill="1" applyBorder="1"/>
    <xf numFmtId="0" fontId="12" fillId="35" borderId="0" xfId="0" applyFont="1" applyFill="1" applyBorder="1"/>
    <xf numFmtId="0" fontId="0" fillId="35" borderId="0" xfId="0" applyFill="1"/>
    <xf numFmtId="0" fontId="4" fillId="3" borderId="3" xfId="0" applyFont="1" applyFill="1" applyBorder="1" applyAlignment="1">
      <alignment horizontal="right" wrapText="1"/>
    </xf>
    <xf numFmtId="0" fontId="4" fillId="0" borderId="1" xfId="0" applyFont="1" applyBorder="1" applyAlignment="1">
      <alignment wrapText="1"/>
    </xf>
    <xf numFmtId="1" fontId="4" fillId="5" borderId="1" xfId="0" applyNumberFormat="1" applyFont="1" applyFill="1" applyBorder="1" applyAlignment="1">
      <alignment horizontal="right" wrapText="1"/>
    </xf>
    <xf numFmtId="0" fontId="2" fillId="0" borderId="0" xfId="0" applyFont="1" applyAlignment="1">
      <alignment horizontal="justify"/>
    </xf>
    <xf numFmtId="0" fontId="0" fillId="0" borderId="0" xfId="0" applyAlignment="1"/>
    <xf numFmtId="0" fontId="3" fillId="0" borderId="0" xfId="0" applyFont="1" applyBorder="1" applyAlignment="1">
      <alignment horizontal="justify"/>
    </xf>
    <xf numFmtId="0" fontId="0" fillId="0" borderId="0" xfId="0" applyBorder="1" applyAlignment="1"/>
    <xf numFmtId="0" fontId="4" fillId="0" borderId="2" xfId="0" applyFont="1" applyBorder="1" applyAlignment="1">
      <alignment horizontal="left" vertical="center" wrapText="1"/>
    </xf>
    <xf numFmtId="0" fontId="4" fillId="0" borderId="0" xfId="0" applyFont="1" applyBorder="1" applyAlignment="1">
      <alignment horizontal="left" vertical="center" wrapText="1"/>
    </xf>
    <xf numFmtId="0" fontId="4" fillId="0" borderId="3" xfId="0" applyFont="1" applyBorder="1" applyAlignment="1">
      <alignment horizontal="left" vertical="center" wrapText="1"/>
    </xf>
    <xf numFmtId="0" fontId="4" fillId="2" borderId="1" xfId="0" applyFont="1" applyFill="1" applyBorder="1" applyAlignment="1">
      <alignment horizontal="center" wrapText="1"/>
    </xf>
    <xf numFmtId="0" fontId="4" fillId="0" borderId="1" xfId="0" applyFont="1" applyBorder="1" applyAlignment="1">
      <alignment horizontal="center" wrapText="1"/>
    </xf>
    <xf numFmtId="0" fontId="0" fillId="0" borderId="1" xfId="0" applyBorder="1" applyAlignment="1">
      <alignment horizontal="center"/>
    </xf>
    <xf numFmtId="0" fontId="18" fillId="0" borderId="0" xfId="0" applyFont="1" applyBorder="1" applyAlignment="1">
      <alignment horizontal="justify"/>
    </xf>
    <xf numFmtId="0" fontId="47" fillId="0" borderId="0" xfId="0" applyFont="1" applyBorder="1" applyAlignment="1"/>
    <xf numFmtId="0" fontId="15" fillId="0" borderId="0" xfId="0" applyFont="1" applyAlignment="1">
      <alignment horizontal="left"/>
    </xf>
    <xf numFmtId="0" fontId="3" fillId="3" borderId="0" xfId="0" applyFont="1" applyFill="1" applyBorder="1" applyAlignment="1">
      <alignment horizontal="justify"/>
    </xf>
    <xf numFmtId="0" fontId="0" fillId="3" borderId="0" xfId="0" applyFill="1" applyBorder="1" applyAlignment="1"/>
    <xf numFmtId="0" fontId="9" fillId="0" borderId="2" xfId="0" applyFont="1" applyBorder="1" applyAlignment="1">
      <alignment horizontal="center"/>
    </xf>
    <xf numFmtId="0" fontId="9" fillId="0" borderId="0" xfId="0" applyFont="1" applyBorder="1" applyAlignment="1">
      <alignment horizontal="center"/>
    </xf>
    <xf numFmtId="0" fontId="9" fillId="0" borderId="3" xfId="0" applyFont="1" applyBorder="1" applyAlignment="1">
      <alignment horizontal="center"/>
    </xf>
    <xf numFmtId="0" fontId="4" fillId="0" borderId="1" xfId="0" applyFont="1" applyFill="1" applyBorder="1" applyAlignment="1">
      <alignment horizontal="center" wrapText="1"/>
    </xf>
    <xf numFmtId="0" fontId="14" fillId="3" borderId="2" xfId="0" applyFont="1" applyFill="1" applyBorder="1" applyAlignment="1">
      <alignment horizontal="left" vertical="center" wrapText="1"/>
    </xf>
    <xf numFmtId="0" fontId="12" fillId="3" borderId="0" xfId="0" applyFont="1" applyFill="1" applyBorder="1" applyAlignment="1">
      <alignment horizontal="left" vertical="center"/>
    </xf>
    <xf numFmtId="0" fontId="12" fillId="3" borderId="3" xfId="0" applyFont="1" applyFill="1" applyBorder="1" applyAlignment="1">
      <alignment horizontal="left" vertical="center"/>
    </xf>
    <xf numFmtId="0" fontId="11" fillId="5" borderId="1" xfId="0" applyFont="1" applyFill="1" applyBorder="1" applyAlignment="1">
      <alignment horizontal="center"/>
    </xf>
    <xf numFmtId="0" fontId="11" fillId="0" borderId="1" xfId="0" applyFont="1" applyBorder="1" applyAlignment="1">
      <alignment horizontal="center"/>
    </xf>
    <xf numFmtId="0" fontId="12" fillId="0" borderId="1" xfId="0" applyFont="1" applyBorder="1" applyAlignment="1">
      <alignment horizontal="center"/>
    </xf>
    <xf numFmtId="0" fontId="12" fillId="5" borderId="1" xfId="0" applyFont="1" applyFill="1" applyBorder="1" applyAlignment="1">
      <alignment horizontal="center"/>
    </xf>
    <xf numFmtId="0" fontId="5" fillId="3" borderId="1" xfId="0" applyFont="1" applyFill="1" applyBorder="1" applyAlignment="1">
      <alignment horizontal="right" wrapText="1"/>
    </xf>
    <xf numFmtId="0" fontId="4" fillId="3" borderId="2" xfId="0" applyFont="1" applyFill="1" applyBorder="1" applyAlignment="1">
      <alignment horizontal="left" wrapText="1"/>
    </xf>
    <xf numFmtId="0" fontId="4" fillId="3" borderId="3" xfId="0" applyFont="1" applyFill="1" applyBorder="1" applyAlignment="1">
      <alignment horizontal="left" wrapText="1"/>
    </xf>
    <xf numFmtId="0" fontId="4" fillId="3" borderId="2" xfId="0" applyFont="1" applyFill="1" applyBorder="1" applyAlignment="1">
      <alignment horizontal="left" vertical="center"/>
    </xf>
    <xf numFmtId="0" fontId="4" fillId="3" borderId="3" xfId="0" applyFont="1" applyFill="1" applyBorder="1" applyAlignment="1">
      <alignment horizontal="left" vertical="center"/>
    </xf>
    <xf numFmtId="0" fontId="14" fillId="0" borderId="1" xfId="0" applyFont="1" applyFill="1" applyBorder="1" applyAlignment="1">
      <alignment horizontal="center" vertical="center"/>
    </xf>
    <xf numFmtId="0" fontId="14" fillId="5" borderId="1" xfId="0" applyFont="1" applyFill="1" applyBorder="1" applyAlignment="1">
      <alignment horizontal="center" vertical="center"/>
    </xf>
    <xf numFmtId="0" fontId="19" fillId="0" borderId="0" xfId="0" applyFont="1" applyBorder="1" applyAlignment="1"/>
    <xf numFmtId="0" fontId="4" fillId="31" borderId="2" xfId="0" applyFont="1" applyFill="1" applyBorder="1" applyAlignment="1">
      <alignment horizontal="left" vertical="center" wrapText="1"/>
    </xf>
    <xf numFmtId="0" fontId="11" fillId="31" borderId="3" xfId="0" applyFont="1" applyFill="1" applyBorder="1" applyAlignment="1">
      <alignment horizontal="left" vertical="center" wrapText="1"/>
    </xf>
    <xf numFmtId="0" fontId="48" fillId="5" borderId="1" xfId="0" applyFont="1" applyFill="1" applyBorder="1" applyAlignment="1">
      <alignment horizontal="center"/>
    </xf>
    <xf numFmtId="0" fontId="4" fillId="31" borderId="1" xfId="0" applyFont="1" applyFill="1" applyBorder="1" applyAlignment="1">
      <alignment horizontal="center"/>
    </xf>
    <xf numFmtId="0" fontId="4" fillId="3" borderId="2" xfId="0" applyFont="1" applyFill="1" applyBorder="1" applyAlignment="1">
      <alignment horizontal="left" vertical="center" wrapText="1"/>
    </xf>
    <xf numFmtId="0" fontId="4" fillId="3" borderId="3" xfId="0" applyFont="1" applyFill="1" applyBorder="1" applyAlignment="1">
      <alignment horizontal="left" vertical="center" wrapText="1"/>
    </xf>
    <xf numFmtId="0" fontId="4" fillId="5" borderId="1" xfId="0" applyFont="1" applyFill="1" applyBorder="1" applyAlignment="1">
      <alignment horizontal="center"/>
    </xf>
    <xf numFmtId="0" fontId="4" fillId="3" borderId="1" xfId="0" applyFont="1" applyFill="1" applyBorder="1" applyAlignment="1">
      <alignment horizontal="center"/>
    </xf>
    <xf numFmtId="0" fontId="15" fillId="0" borderId="0" xfId="0" applyFont="1" applyBorder="1" applyAlignment="1">
      <alignment horizontal="justify" vertical="center"/>
    </xf>
    <xf numFmtId="0" fontId="17" fillId="0" borderId="0" xfId="0" applyFont="1" applyBorder="1" applyAlignment="1">
      <alignment vertical="center"/>
    </xf>
    <xf numFmtId="0" fontId="15" fillId="0" borderId="0" xfId="0" applyFont="1" applyBorder="1" applyAlignment="1">
      <alignment horizontal="left" wrapText="1"/>
    </xf>
    <xf numFmtId="0" fontId="4" fillId="3" borderId="1" xfId="0" applyFont="1" applyFill="1" applyBorder="1" applyAlignment="1">
      <alignment horizontal="left" wrapText="1"/>
    </xf>
    <xf numFmtId="0" fontId="4" fillId="3" borderId="0" xfId="0" applyFont="1" applyFill="1" applyBorder="1" applyAlignment="1">
      <alignment horizontal="left" vertical="center"/>
    </xf>
    <xf numFmtId="0" fontId="4" fillId="3" borderId="1" xfId="0" applyFont="1" applyFill="1" applyBorder="1" applyAlignment="1">
      <alignment horizontal="center" vertical="top" wrapText="1"/>
    </xf>
    <xf numFmtId="0" fontId="4" fillId="5" borderId="1" xfId="0" applyFont="1" applyFill="1" applyBorder="1" applyAlignment="1">
      <alignment horizontal="center" vertical="top" wrapText="1"/>
    </xf>
    <xf numFmtId="0" fontId="4" fillId="0" borderId="1" xfId="0" applyFont="1" applyBorder="1" applyAlignment="1">
      <alignment horizontal="left" vertical="center"/>
    </xf>
    <xf numFmtId="0" fontId="4" fillId="0" borderId="1" xfId="0" applyFont="1" applyBorder="1" applyAlignment="1">
      <alignment horizontal="center" vertical="top" wrapText="1"/>
    </xf>
    <xf numFmtId="0" fontId="4" fillId="7" borderId="4" xfId="0" applyFont="1" applyFill="1" applyBorder="1" applyAlignment="1">
      <alignment horizontal="left" vertical="center" wrapText="1"/>
    </xf>
    <xf numFmtId="0" fontId="4" fillId="7" borderId="0" xfId="0" applyFont="1" applyFill="1" applyBorder="1" applyAlignment="1">
      <alignment horizontal="left" vertical="center" wrapText="1"/>
    </xf>
    <xf numFmtId="0" fontId="4" fillId="7" borderId="16" xfId="0" applyFont="1" applyFill="1" applyBorder="1" applyAlignment="1">
      <alignment horizontal="left"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7" borderId="4" xfId="0" applyFont="1" applyFill="1" applyBorder="1" applyAlignment="1">
      <alignment horizontal="center" vertical="center" wrapText="1"/>
    </xf>
    <xf numFmtId="0" fontId="4" fillId="7" borderId="5" xfId="0" applyFont="1" applyFill="1" applyBorder="1" applyAlignment="1">
      <alignment horizontal="center" vertical="center" wrapText="1"/>
    </xf>
    <xf numFmtId="0" fontId="18" fillId="0" borderId="0" xfId="0" applyFont="1" applyBorder="1" applyAlignment="1">
      <alignment horizontal="left"/>
    </xf>
    <xf numFmtId="0" fontId="4" fillId="7" borderId="2" xfId="0" applyFont="1" applyFill="1" applyBorder="1" applyAlignment="1">
      <alignment horizontal="left" vertical="center" wrapText="1"/>
    </xf>
    <xf numFmtId="0" fontId="4" fillId="7" borderId="3" xfId="0" applyFont="1" applyFill="1" applyBorder="1" applyAlignment="1">
      <alignment horizontal="left" vertical="center" wrapText="1"/>
    </xf>
    <xf numFmtId="0" fontId="15" fillId="0" borderId="0" xfId="0" applyFont="1" applyAlignment="1">
      <alignment horizontal="justify"/>
    </xf>
    <xf numFmtId="0" fontId="17" fillId="0" borderId="0" xfId="0" applyFont="1" applyAlignment="1"/>
    <xf numFmtId="0" fontId="4" fillId="5" borderId="1" xfId="0" applyFont="1" applyFill="1" applyBorder="1" applyAlignment="1">
      <alignment horizontal="center" vertical="center"/>
    </xf>
    <xf numFmtId="0" fontId="5" fillId="0" borderId="1" xfId="0" applyFont="1" applyFill="1" applyBorder="1" applyAlignment="1">
      <alignment horizontal="right" wrapText="1"/>
    </xf>
    <xf numFmtId="0" fontId="18" fillId="0" borderId="0" xfId="0" applyFont="1" applyBorder="1" applyAlignment="1">
      <alignment horizontal="justify" wrapText="1"/>
    </xf>
    <xf numFmtId="0" fontId="18" fillId="0" borderId="0" xfId="0" applyFont="1" applyBorder="1" applyAlignment="1">
      <alignment wrapText="1"/>
    </xf>
    <xf numFmtId="0" fontId="4" fillId="3" borderId="1" xfId="0" applyFont="1" applyFill="1" applyBorder="1" applyAlignment="1">
      <alignment horizontal="left" vertical="center" wrapText="1"/>
    </xf>
    <xf numFmtId="0" fontId="4" fillId="0" borderId="1" xfId="0" applyFont="1" applyFill="1" applyBorder="1" applyAlignment="1">
      <alignment horizontal="center" vertical="center"/>
    </xf>
    <xf numFmtId="0" fontId="4" fillId="31" borderId="1" xfId="0" applyFont="1" applyFill="1" applyBorder="1" applyAlignment="1">
      <alignment horizontal="left" vertical="center"/>
    </xf>
    <xf numFmtId="0" fontId="4" fillId="32" borderId="1" xfId="0" applyFont="1" applyFill="1" applyBorder="1" applyAlignment="1">
      <alignment horizontal="center"/>
    </xf>
    <xf numFmtId="0" fontId="12" fillId="3" borderId="1" xfId="0" applyFont="1" applyFill="1" applyBorder="1" applyAlignment="1">
      <alignment horizontal="center" wrapText="1"/>
    </xf>
    <xf numFmtId="0" fontId="4" fillId="3" borderId="0" xfId="0" applyFont="1" applyFill="1" applyBorder="1" applyAlignment="1">
      <alignment horizontal="left" vertical="center" wrapText="1"/>
    </xf>
    <xf numFmtId="0" fontId="15" fillId="0" borderId="0" xfId="0" applyFont="1" applyBorder="1" applyAlignment="1">
      <alignment horizontal="justify"/>
    </xf>
    <xf numFmtId="0" fontId="4" fillId="31" borderId="3" xfId="0" applyFont="1" applyFill="1" applyBorder="1" applyAlignment="1">
      <alignment horizontal="left" vertical="center" wrapText="1"/>
    </xf>
    <xf numFmtId="0" fontId="18" fillId="0" borderId="0" xfId="0" applyFont="1" applyBorder="1" applyAlignment="1"/>
    <xf numFmtId="0" fontId="15" fillId="0" borderId="0" xfId="0" applyFont="1" applyAlignment="1">
      <alignment horizontal="justify" vertical="center"/>
    </xf>
    <xf numFmtId="0" fontId="17" fillId="0" borderId="0" xfId="0" applyFont="1" applyAlignment="1">
      <alignment vertical="center"/>
    </xf>
    <xf numFmtId="0" fontId="4" fillId="5" borderId="1" xfId="0" applyFont="1" applyFill="1" applyBorder="1" applyAlignment="1">
      <alignment horizontal="center" wrapText="1"/>
    </xf>
    <xf numFmtId="0" fontId="4" fillId="3" borderId="1" xfId="0" applyFont="1" applyFill="1" applyBorder="1" applyAlignment="1">
      <alignment horizontal="center" wrapText="1"/>
    </xf>
    <xf numFmtId="0" fontId="18" fillId="3" borderId="0" xfId="0" applyFont="1" applyFill="1" applyBorder="1" applyAlignment="1">
      <alignment horizontal="justify"/>
    </xf>
    <xf numFmtId="0" fontId="18" fillId="3" borderId="0" xfId="0" applyFont="1" applyFill="1" applyBorder="1" applyAlignment="1"/>
    <xf numFmtId="0" fontId="14" fillId="0" borderId="4" xfId="1" applyFont="1" applyBorder="1" applyAlignment="1"/>
    <xf numFmtId="0" fontId="14" fillId="0" borderId="5" xfId="1" applyFont="1" applyBorder="1" applyAlignment="1"/>
    <xf numFmtId="0" fontId="4" fillId="2" borderId="15" xfId="0" applyFont="1" applyFill="1" applyBorder="1" applyAlignment="1">
      <alignment horizontal="center" wrapText="1"/>
    </xf>
    <xf numFmtId="0" fontId="18" fillId="0" borderId="3" xfId="0" applyFont="1" applyBorder="1" applyAlignment="1">
      <alignment horizontal="justify"/>
    </xf>
    <xf numFmtId="0" fontId="4" fillId="3" borderId="2" xfId="0" applyFont="1" applyFill="1" applyBorder="1" applyAlignment="1">
      <alignment horizontal="center" wrapText="1"/>
    </xf>
    <xf numFmtId="0" fontId="0" fillId="3" borderId="2" xfId="0" applyFill="1" applyBorder="1" applyAlignment="1"/>
    <xf numFmtId="0" fontId="4" fillId="2" borderId="3" xfId="0" applyFont="1" applyFill="1" applyBorder="1" applyAlignment="1">
      <alignment horizontal="center" wrapText="1"/>
    </xf>
    <xf numFmtId="0" fontId="0" fillId="0" borderId="3" xfId="0" applyBorder="1" applyAlignment="1"/>
    <xf numFmtId="0" fontId="4" fillId="3" borderId="3" xfId="0" applyFont="1" applyFill="1" applyBorder="1" applyAlignment="1">
      <alignment horizontal="center"/>
    </xf>
    <xf numFmtId="0" fontId="0" fillId="0" borderId="3" xfId="0" applyBorder="1" applyAlignment="1">
      <alignment horizontal="center" wrapText="1"/>
    </xf>
    <xf numFmtId="0" fontId="4" fillId="0" borderId="2" xfId="0" applyFont="1" applyBorder="1" applyAlignment="1">
      <alignment horizontal="left" vertical="center"/>
    </xf>
    <xf numFmtId="0" fontId="4" fillId="0" borderId="3" xfId="0" applyFont="1" applyBorder="1" applyAlignment="1">
      <alignment horizontal="left" vertical="center"/>
    </xf>
    <xf numFmtId="0" fontId="5" fillId="3" borderId="2" xfId="0" applyFont="1" applyFill="1" applyBorder="1" applyAlignment="1">
      <alignment horizontal="right" wrapText="1"/>
    </xf>
    <xf numFmtId="0" fontId="0" fillId="0" borderId="3" xfId="0" applyBorder="1" applyAlignment="1">
      <alignment wrapText="1"/>
    </xf>
    <xf numFmtId="0" fontId="4" fillId="3" borderId="2" xfId="0" applyFont="1" applyFill="1" applyBorder="1" applyAlignment="1">
      <alignment horizontal="right" wrapText="1"/>
    </xf>
    <xf numFmtId="0" fontId="1" fillId="0" borderId="3" xfId="0" applyFont="1" applyBorder="1" applyAlignment="1">
      <alignment wrapText="1"/>
    </xf>
    <xf numFmtId="0" fontId="4" fillId="3" borderId="1" xfId="0" applyFont="1" applyFill="1" applyBorder="1" applyAlignment="1">
      <alignment horizontal="right" wrapText="1"/>
    </xf>
  </cellXfs>
  <cellStyles count="102">
    <cellStyle name="20% - Accent1" xfId="3"/>
    <cellStyle name="20% - Accent2" xfId="4"/>
    <cellStyle name="20% - Accent3" xfId="5"/>
    <cellStyle name="20% - Accent4" xfId="6"/>
    <cellStyle name="20% - Accent5" xfId="7"/>
    <cellStyle name="20% - Accent6" xfId="8"/>
    <cellStyle name="20% - Colore 1 2" xfId="9"/>
    <cellStyle name="20% - Colore 2 2" xfId="10"/>
    <cellStyle name="20% - Colore 3 2" xfId="11"/>
    <cellStyle name="20% - Colore 4 2" xfId="12"/>
    <cellStyle name="20% - Colore 5 2" xfId="13"/>
    <cellStyle name="20% - Colore 6 2" xfId="14"/>
    <cellStyle name="40% - Accent1" xfId="15"/>
    <cellStyle name="40% - Accent2" xfId="16"/>
    <cellStyle name="40% - Accent3" xfId="17"/>
    <cellStyle name="40% - Accent4" xfId="18"/>
    <cellStyle name="40% - Accent5" xfId="19"/>
    <cellStyle name="40% - Accent6" xfId="20"/>
    <cellStyle name="40% - Colore 1 2" xfId="21"/>
    <cellStyle name="40% - Colore 2 2" xfId="22"/>
    <cellStyle name="40% - Colore 3 2" xfId="23"/>
    <cellStyle name="40% - Colore 4 2" xfId="24"/>
    <cellStyle name="40% - Colore 5 2" xfId="25"/>
    <cellStyle name="40% - Colore 6 2" xfId="26"/>
    <cellStyle name="60% - Accent1" xfId="27"/>
    <cellStyle name="60% - Accent2" xfId="28"/>
    <cellStyle name="60% - Accent3" xfId="29"/>
    <cellStyle name="60% - Accent4" xfId="30"/>
    <cellStyle name="60% - Accent5" xfId="31"/>
    <cellStyle name="60% - Accent6" xfId="32"/>
    <cellStyle name="60% - Colore 1 2" xfId="33"/>
    <cellStyle name="60% - Colore 2 2" xfId="34"/>
    <cellStyle name="60% - Colore 3 2" xfId="35"/>
    <cellStyle name="60% - Colore 4 2" xfId="36"/>
    <cellStyle name="60% - Colore 5 2" xfId="37"/>
    <cellStyle name="60% - Colore 6 2" xfId="38"/>
    <cellStyle name="Accent1" xfId="39"/>
    <cellStyle name="Accent2" xfId="40"/>
    <cellStyle name="Accent3" xfId="41"/>
    <cellStyle name="Accent4" xfId="42"/>
    <cellStyle name="Accent5" xfId="43"/>
    <cellStyle name="Accent6" xfId="44"/>
    <cellStyle name="Bad" xfId="45"/>
    <cellStyle name="Calcolo 2" xfId="46"/>
    <cellStyle name="Calculation" xfId="47"/>
    <cellStyle name="Cella collegata 2" xfId="48"/>
    <cellStyle name="Cella da controllare 2" xfId="49"/>
    <cellStyle name="Check Cell" xfId="50"/>
    <cellStyle name="Colore 1 2" xfId="51"/>
    <cellStyle name="Colore 2 2" xfId="52"/>
    <cellStyle name="Colore 3 2" xfId="53"/>
    <cellStyle name="Colore 4 2" xfId="54"/>
    <cellStyle name="Colore 5 2" xfId="55"/>
    <cellStyle name="Colore 6 2" xfId="56"/>
    <cellStyle name="Comma 2" xfId="57"/>
    <cellStyle name="Euro" xfId="58"/>
    <cellStyle name="Explanatory Text" xfId="59"/>
    <cellStyle name="Good" xfId="60"/>
    <cellStyle name="Heading 1" xfId="61"/>
    <cellStyle name="Heading 2" xfId="62"/>
    <cellStyle name="Heading 3" xfId="63"/>
    <cellStyle name="Heading 4" xfId="64"/>
    <cellStyle name="Input 2" xfId="65"/>
    <cellStyle name="Linked Cell" xfId="66"/>
    <cellStyle name="Migliaia" xfId="2" builtinId="3"/>
    <cellStyle name="Migliaia (0)_Foglio1" xfId="67"/>
    <cellStyle name="Migliaia [0] 2" xfId="68"/>
    <cellStyle name="Neutral" xfId="69"/>
    <cellStyle name="Neutrale 2" xfId="70"/>
    <cellStyle name="Normal 2" xfId="71"/>
    <cellStyle name="Normal 3" xfId="72"/>
    <cellStyle name="Normal 3 2" xfId="73"/>
    <cellStyle name="Normal_Cas_05Q3(met adjusted)" xfId="74"/>
    <cellStyle name="Normale" xfId="0" builtinId="0"/>
    <cellStyle name="Normale 2" xfId="1"/>
    <cellStyle name="Normale 2 2" xfId="75"/>
    <cellStyle name="Normale 2 3" xfId="76"/>
    <cellStyle name="Normale 2 4" xfId="77"/>
    <cellStyle name="Normale 3" xfId="78"/>
    <cellStyle name="Normale 3 2" xfId="79"/>
    <cellStyle name="Normale 4" xfId="80"/>
    <cellStyle name="Normale 5" xfId="81"/>
    <cellStyle name="Normale 6" xfId="82"/>
    <cellStyle name="Nota 2" xfId="83"/>
    <cellStyle name="Note" xfId="84"/>
    <cellStyle name="Output 2" xfId="85"/>
    <cellStyle name="Percentuale" xfId="101" builtinId="5"/>
    <cellStyle name="Standaard_Verkeersprestaties_v_240513064826" xfId="86"/>
    <cellStyle name="Testo avviso 2" xfId="87"/>
    <cellStyle name="Testo descrittivo 2" xfId="88"/>
    <cellStyle name="Title" xfId="89"/>
    <cellStyle name="Titolo 1 2" xfId="90"/>
    <cellStyle name="Titolo 2 2" xfId="91"/>
    <cellStyle name="Titolo 3 2" xfId="92"/>
    <cellStyle name="Titolo 4 2" xfId="93"/>
    <cellStyle name="Titolo 5" xfId="94"/>
    <cellStyle name="Total" xfId="95"/>
    <cellStyle name="Totale 2" xfId="96"/>
    <cellStyle name="Valore non valido 2" xfId="97"/>
    <cellStyle name="Valore valido 2" xfId="98"/>
    <cellStyle name="Valuta (0)_Foglio1" xfId="99"/>
    <cellStyle name="Warning Text" xfId="1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4:K15"/>
  <sheetViews>
    <sheetView workbookViewId="0">
      <selection activeCell="H19" sqref="H19"/>
    </sheetView>
  </sheetViews>
  <sheetFormatPr defaultRowHeight="15" x14ac:dyDescent="0.25"/>
  <cols>
    <col min="1" max="1" width="9.140625" style="41"/>
    <col min="2" max="2" width="12.85546875" style="41" customWidth="1"/>
    <col min="3" max="16384" width="9.140625" style="41"/>
  </cols>
  <sheetData>
    <row r="4" spans="2:11" ht="15" customHeight="1" x14ac:dyDescent="0.25">
      <c r="B4" s="314" t="s">
        <v>304</v>
      </c>
      <c r="C4" s="315"/>
      <c r="D4" s="315"/>
      <c r="E4" s="315"/>
      <c r="F4" s="315"/>
      <c r="G4" s="315"/>
      <c r="H4" s="315"/>
      <c r="I4" s="315"/>
      <c r="J4" s="315"/>
      <c r="K4" s="315"/>
    </row>
    <row r="5" spans="2:11" ht="15" customHeight="1" x14ac:dyDescent="0.25">
      <c r="B5" s="316" t="s">
        <v>0</v>
      </c>
      <c r="C5" s="317"/>
      <c r="D5" s="317"/>
      <c r="E5" s="317"/>
      <c r="F5" s="317"/>
      <c r="G5" s="317"/>
      <c r="H5" s="317"/>
      <c r="I5" s="317"/>
      <c r="J5" s="317"/>
      <c r="K5" s="317"/>
    </row>
    <row r="6" spans="2:11" ht="15" customHeight="1" x14ac:dyDescent="0.25">
      <c r="B6" s="318" t="s">
        <v>1</v>
      </c>
      <c r="C6" s="321">
        <v>2017</v>
      </c>
      <c r="D6" s="321"/>
      <c r="E6" s="321"/>
      <c r="F6" s="322">
        <v>2016</v>
      </c>
      <c r="G6" s="322"/>
      <c r="H6" s="322"/>
      <c r="I6" s="321" t="s">
        <v>2</v>
      </c>
      <c r="J6" s="321"/>
      <c r="K6" s="321"/>
    </row>
    <row r="7" spans="2:11" x14ac:dyDescent="0.25">
      <c r="B7" s="319"/>
      <c r="C7" s="321"/>
      <c r="D7" s="321"/>
      <c r="E7" s="321"/>
      <c r="F7" s="322"/>
      <c r="G7" s="322"/>
      <c r="H7" s="322"/>
      <c r="I7" s="323"/>
      <c r="J7" s="323"/>
      <c r="K7" s="323"/>
    </row>
    <row r="8" spans="2:11" x14ac:dyDescent="0.25">
      <c r="B8" s="320"/>
      <c r="C8" s="137" t="s">
        <v>3</v>
      </c>
      <c r="D8" s="137" t="s">
        <v>4</v>
      </c>
      <c r="E8" s="137" t="s">
        <v>5</v>
      </c>
      <c r="F8" s="137" t="s">
        <v>3</v>
      </c>
      <c r="G8" s="137" t="s">
        <v>4</v>
      </c>
      <c r="H8" s="137" t="s">
        <v>5</v>
      </c>
      <c r="I8" s="137" t="s">
        <v>3</v>
      </c>
      <c r="J8" s="137" t="s">
        <v>4</v>
      </c>
      <c r="K8" s="137" t="s">
        <v>5</v>
      </c>
    </row>
    <row r="9" spans="2:11" x14ac:dyDescent="0.25">
      <c r="B9" s="7" t="s">
        <v>193</v>
      </c>
      <c r="C9" s="46">
        <v>964</v>
      </c>
      <c r="D9" s="142">
        <v>40</v>
      </c>
      <c r="E9" s="46">
        <v>1625</v>
      </c>
      <c r="F9" s="47">
        <v>881</v>
      </c>
      <c r="G9" s="1">
        <v>51</v>
      </c>
      <c r="H9" s="47">
        <v>1564</v>
      </c>
      <c r="I9" s="13">
        <v>9.42</v>
      </c>
      <c r="J9" s="53">
        <v>-21.57</v>
      </c>
      <c r="K9" s="13">
        <v>3.9</v>
      </c>
    </row>
    <row r="10" spans="2:11" x14ac:dyDescent="0.25">
      <c r="B10" s="7" t="s">
        <v>194</v>
      </c>
      <c r="C10" s="46">
        <v>524</v>
      </c>
      <c r="D10" s="142">
        <v>20</v>
      </c>
      <c r="E10" s="46">
        <v>883</v>
      </c>
      <c r="F10" s="47">
        <v>546</v>
      </c>
      <c r="G10" s="1">
        <v>23</v>
      </c>
      <c r="H10" s="47">
        <v>918</v>
      </c>
      <c r="I10" s="13">
        <v>-4.03</v>
      </c>
      <c r="J10" s="53">
        <v>-13.04</v>
      </c>
      <c r="K10" s="13">
        <v>-3.81</v>
      </c>
    </row>
    <row r="11" spans="2:11" x14ac:dyDescent="0.25">
      <c r="B11" s="7" t="s">
        <v>195</v>
      </c>
      <c r="C11" s="46">
        <v>1014</v>
      </c>
      <c r="D11" s="142">
        <v>29</v>
      </c>
      <c r="E11" s="46">
        <v>1673</v>
      </c>
      <c r="F11" s="47">
        <v>969</v>
      </c>
      <c r="G11" s="1">
        <v>28</v>
      </c>
      <c r="H11" s="47">
        <v>1614</v>
      </c>
      <c r="I11" s="13">
        <v>4.6399999999999997</v>
      </c>
      <c r="J11" s="53">
        <v>3.57</v>
      </c>
      <c r="K11" s="13">
        <v>3.66</v>
      </c>
    </row>
    <row r="12" spans="2:11" x14ac:dyDescent="0.25">
      <c r="B12" s="7" t="s">
        <v>196</v>
      </c>
      <c r="C12" s="46">
        <v>230</v>
      </c>
      <c r="D12" s="142">
        <v>6</v>
      </c>
      <c r="E12" s="46">
        <v>384</v>
      </c>
      <c r="F12" s="47">
        <v>252</v>
      </c>
      <c r="G12" s="1">
        <v>4</v>
      </c>
      <c r="H12" s="47">
        <v>444</v>
      </c>
      <c r="I12" s="13">
        <v>-8.73</v>
      </c>
      <c r="J12" s="53">
        <v>50</v>
      </c>
      <c r="K12" s="13">
        <v>-13.51</v>
      </c>
    </row>
    <row r="13" spans="2:11" x14ac:dyDescent="0.25">
      <c r="B13" s="7" t="s">
        <v>197</v>
      </c>
      <c r="C13" s="1">
        <v>178</v>
      </c>
      <c r="D13" s="142">
        <v>5</v>
      </c>
      <c r="E13" s="1">
        <v>298</v>
      </c>
      <c r="F13" s="142">
        <v>203</v>
      </c>
      <c r="G13" s="1">
        <v>11</v>
      </c>
      <c r="H13" s="142">
        <v>328</v>
      </c>
      <c r="I13" s="13">
        <v>-12.32</v>
      </c>
      <c r="J13" s="53">
        <v>-54.55</v>
      </c>
      <c r="K13" s="13">
        <v>-9.15</v>
      </c>
    </row>
    <row r="14" spans="2:11" x14ac:dyDescent="0.25">
      <c r="B14" s="48" t="s">
        <v>198</v>
      </c>
      <c r="C14" s="49">
        <v>2910</v>
      </c>
      <c r="D14" s="6">
        <v>100</v>
      </c>
      <c r="E14" s="49">
        <v>4863</v>
      </c>
      <c r="F14" s="49">
        <v>2851</v>
      </c>
      <c r="G14" s="6">
        <v>117</v>
      </c>
      <c r="H14" s="49">
        <v>4868</v>
      </c>
      <c r="I14" s="50">
        <v>2.0699999999999998</v>
      </c>
      <c r="J14" s="50">
        <v>-14.53</v>
      </c>
      <c r="K14" s="50">
        <v>-0.1</v>
      </c>
    </row>
    <row r="15" spans="2:11" x14ac:dyDescent="0.25">
      <c r="B15" s="48" t="s">
        <v>7</v>
      </c>
      <c r="C15" s="49">
        <v>174933</v>
      </c>
      <c r="D15" s="49">
        <v>3378</v>
      </c>
      <c r="E15" s="49">
        <v>246750</v>
      </c>
      <c r="F15" s="49">
        <v>175791</v>
      </c>
      <c r="G15" s="49">
        <v>3283</v>
      </c>
      <c r="H15" s="49">
        <v>249175</v>
      </c>
      <c r="I15" s="50">
        <f t="shared" ref="I15:K15" si="0">C15/F15*100-100</f>
        <v>-0.48807959451848149</v>
      </c>
      <c r="J15" s="50">
        <f t="shared" si="0"/>
        <v>2.8936947913493754</v>
      </c>
      <c r="K15" s="50">
        <f t="shared" si="0"/>
        <v>-0.97321159827430392</v>
      </c>
    </row>
  </sheetData>
  <mergeCells count="6">
    <mergeCell ref="B4:K4"/>
    <mergeCell ref="B5:K5"/>
    <mergeCell ref="B6:B8"/>
    <mergeCell ref="C6:E7"/>
    <mergeCell ref="F6:H7"/>
    <mergeCell ref="I6:K7"/>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2:F16"/>
  <sheetViews>
    <sheetView workbookViewId="0">
      <selection activeCell="B10" sqref="B10"/>
    </sheetView>
  </sheetViews>
  <sheetFormatPr defaultRowHeight="15" x14ac:dyDescent="0.25"/>
  <cols>
    <col min="1" max="1" width="9.140625" style="41"/>
    <col min="2" max="2" width="27.85546875" style="41" customWidth="1"/>
    <col min="3" max="16384" width="9.140625" style="41"/>
  </cols>
  <sheetData>
    <row r="2" spans="2:6" x14ac:dyDescent="0.25">
      <c r="B2" s="42" t="s">
        <v>317</v>
      </c>
      <c r="C2" s="129"/>
      <c r="D2" s="129"/>
      <c r="E2" s="129"/>
      <c r="F2" s="129"/>
    </row>
    <row r="3" spans="2:6" x14ac:dyDescent="0.25">
      <c r="B3" s="165" t="s">
        <v>309</v>
      </c>
      <c r="C3" s="129"/>
      <c r="D3" s="129"/>
      <c r="E3" s="129"/>
      <c r="F3" s="129"/>
    </row>
    <row r="4" spans="2:6" ht="15" customHeight="1" x14ac:dyDescent="0.25">
      <c r="B4" s="341" t="s">
        <v>28</v>
      </c>
      <c r="C4" s="340" t="s">
        <v>3</v>
      </c>
      <c r="D4" s="340" t="s">
        <v>4</v>
      </c>
      <c r="E4" s="340" t="s">
        <v>5</v>
      </c>
      <c r="F4" s="340" t="s">
        <v>19</v>
      </c>
    </row>
    <row r="5" spans="2:6" ht="15" customHeight="1" x14ac:dyDescent="0.25">
      <c r="B5" s="342"/>
      <c r="C5" s="340"/>
      <c r="D5" s="340"/>
      <c r="E5" s="340"/>
      <c r="F5" s="340"/>
    </row>
    <row r="6" spans="2:6" ht="15" customHeight="1" x14ac:dyDescent="0.25">
      <c r="B6" s="7" t="s">
        <v>29</v>
      </c>
      <c r="C6" s="46">
        <v>700</v>
      </c>
      <c r="D6" s="47">
        <v>18</v>
      </c>
      <c r="E6" s="5">
        <v>1110</v>
      </c>
      <c r="F6" s="8">
        <v>2.57</v>
      </c>
    </row>
    <row r="7" spans="2:6" ht="15" customHeight="1" x14ac:dyDescent="0.25">
      <c r="B7" s="7" t="s">
        <v>30</v>
      </c>
      <c r="C7" s="46">
        <v>2018</v>
      </c>
      <c r="D7" s="47">
        <v>77</v>
      </c>
      <c r="E7" s="5">
        <v>3449</v>
      </c>
      <c r="F7" s="8">
        <v>3.82</v>
      </c>
    </row>
    <row r="8" spans="2:6" ht="15" customHeight="1" x14ac:dyDescent="0.25">
      <c r="B8" s="7" t="s">
        <v>31</v>
      </c>
      <c r="C8" s="46">
        <v>192</v>
      </c>
      <c r="D8" s="47">
        <v>5</v>
      </c>
      <c r="E8" s="5">
        <v>304</v>
      </c>
      <c r="F8" s="8">
        <v>2.6</v>
      </c>
    </row>
    <row r="9" spans="2:6" ht="15" customHeight="1" x14ac:dyDescent="0.25">
      <c r="B9" s="48" t="s">
        <v>14</v>
      </c>
      <c r="C9" s="49">
        <v>2910</v>
      </c>
      <c r="D9" s="49">
        <v>100</v>
      </c>
      <c r="E9" s="49">
        <v>4863</v>
      </c>
      <c r="F9" s="50">
        <v>3.44</v>
      </c>
    </row>
    <row r="10" spans="2:6" x14ac:dyDescent="0.25">
      <c r="B10" s="9" t="s">
        <v>305</v>
      </c>
      <c r="C10" s="4"/>
      <c r="D10" s="4"/>
      <c r="E10" s="4"/>
      <c r="F10" s="4"/>
    </row>
    <row r="12" spans="2:6" ht="15" hidden="1" customHeight="1" x14ac:dyDescent="0.25"/>
    <row r="16" spans="2:6" ht="15" customHeight="1" x14ac:dyDescent="0.25"/>
  </sheetData>
  <mergeCells count="5">
    <mergeCell ref="B4:B5"/>
    <mergeCell ref="C4:C5"/>
    <mergeCell ref="D4:D5"/>
    <mergeCell ref="E4:E5"/>
    <mergeCell ref="F4:F5"/>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3:R23"/>
  <sheetViews>
    <sheetView workbookViewId="0">
      <selection activeCell="B3" sqref="B3"/>
    </sheetView>
  </sheetViews>
  <sheetFormatPr defaultRowHeight="15" x14ac:dyDescent="0.25"/>
  <cols>
    <col min="1" max="1" width="4.85546875" style="41" customWidth="1"/>
    <col min="2" max="2" width="9.140625" style="41"/>
    <col min="3" max="3" width="8" style="41" customWidth="1"/>
    <col min="4" max="4" width="7.5703125" style="41" customWidth="1"/>
    <col min="5" max="5" width="9.140625" style="41"/>
    <col min="6" max="6" width="8.140625" style="41" customWidth="1"/>
    <col min="7" max="7" width="8" style="41" customWidth="1"/>
    <col min="8" max="8" width="11.42578125" style="41" customWidth="1"/>
    <col min="9" max="9" width="7.42578125" style="41" customWidth="1"/>
    <col min="10" max="10" width="7.85546875" style="41" customWidth="1"/>
    <col min="11" max="11" width="8.28515625" style="41" customWidth="1"/>
    <col min="12" max="12" width="9.140625" style="41"/>
    <col min="13" max="13" width="8" style="41" customWidth="1"/>
    <col min="14" max="14" width="7.85546875" style="41" customWidth="1"/>
    <col min="15" max="15" width="11.5703125" style="41" customWidth="1"/>
    <col min="16" max="16" width="7.28515625" style="41" customWidth="1"/>
    <col min="17" max="16384" width="9.140625" style="41"/>
  </cols>
  <sheetData>
    <row r="3" spans="2:18" x14ac:dyDescent="0.25">
      <c r="B3" s="42" t="s">
        <v>210</v>
      </c>
      <c r="C3" s="44"/>
      <c r="D3" s="44"/>
      <c r="E3" s="44"/>
      <c r="F3" s="44"/>
      <c r="G3" s="44"/>
      <c r="H3" s="44"/>
      <c r="I3" s="44"/>
      <c r="J3" s="44"/>
      <c r="K3" s="44"/>
      <c r="L3" s="44"/>
      <c r="M3" s="44"/>
      <c r="N3" s="44"/>
      <c r="O3" s="44"/>
      <c r="P3" s="44"/>
    </row>
    <row r="4" spans="2:18" ht="15" customHeight="1" x14ac:dyDescent="0.25">
      <c r="B4" s="165" t="s">
        <v>32</v>
      </c>
      <c r="C4" s="165"/>
      <c r="D4" s="165"/>
      <c r="E4" s="165"/>
      <c r="F4" s="165"/>
      <c r="G4" s="165"/>
      <c r="H4" s="165"/>
      <c r="I4" s="44"/>
      <c r="J4" s="44"/>
      <c r="K4" s="44"/>
      <c r="L4" s="44"/>
      <c r="M4" s="44"/>
      <c r="N4" s="44"/>
      <c r="O4" s="44"/>
      <c r="P4" s="44"/>
    </row>
    <row r="5" spans="2:18" ht="15" customHeight="1" x14ac:dyDescent="0.25">
      <c r="B5" s="343" t="s">
        <v>33</v>
      </c>
      <c r="C5" s="346" t="s">
        <v>34</v>
      </c>
      <c r="D5" s="346"/>
      <c r="E5" s="346"/>
      <c r="F5" s="346"/>
      <c r="G5" s="346"/>
      <c r="H5" s="346"/>
      <c r="I5" s="346"/>
      <c r="J5" s="345" t="s">
        <v>35</v>
      </c>
      <c r="K5" s="345"/>
      <c r="L5" s="345"/>
      <c r="M5" s="345"/>
      <c r="N5" s="345"/>
      <c r="O5" s="345"/>
      <c r="P5" s="345"/>
    </row>
    <row r="6" spans="2:18" ht="67.5" customHeight="1" x14ac:dyDescent="0.25">
      <c r="B6" s="344"/>
      <c r="C6" s="176" t="s">
        <v>36</v>
      </c>
      <c r="D6" s="176" t="s">
        <v>37</v>
      </c>
      <c r="E6" s="176" t="s">
        <v>38</v>
      </c>
      <c r="F6" s="176" t="s">
        <v>39</v>
      </c>
      <c r="G6" s="176" t="s">
        <v>40</v>
      </c>
      <c r="H6" s="136" t="s">
        <v>41</v>
      </c>
      <c r="I6" s="177" t="s">
        <v>14</v>
      </c>
      <c r="J6" s="176" t="s">
        <v>36</v>
      </c>
      <c r="K6" s="176" t="s">
        <v>37</v>
      </c>
      <c r="L6" s="176" t="s">
        <v>38</v>
      </c>
      <c r="M6" s="176" t="s">
        <v>39</v>
      </c>
      <c r="N6" s="176" t="s">
        <v>40</v>
      </c>
      <c r="O6" s="136" t="s">
        <v>41</v>
      </c>
      <c r="P6" s="177" t="s">
        <v>14</v>
      </c>
    </row>
    <row r="7" spans="2:18" x14ac:dyDescent="0.25">
      <c r="B7" s="178" t="s">
        <v>193</v>
      </c>
      <c r="C7" s="179">
        <v>163</v>
      </c>
      <c r="D7" s="180">
        <v>12</v>
      </c>
      <c r="E7" s="179">
        <v>57</v>
      </c>
      <c r="F7" s="180">
        <v>300</v>
      </c>
      <c r="G7" s="179">
        <v>49</v>
      </c>
      <c r="H7" s="180">
        <v>9</v>
      </c>
      <c r="I7" s="181">
        <v>590</v>
      </c>
      <c r="J7" s="182">
        <v>16</v>
      </c>
      <c r="K7" s="39" t="s">
        <v>91</v>
      </c>
      <c r="L7" s="182">
        <v>32</v>
      </c>
      <c r="M7" s="39">
        <v>191</v>
      </c>
      <c r="N7" s="182">
        <v>109</v>
      </c>
      <c r="O7" s="39">
        <v>25</v>
      </c>
      <c r="P7" s="183">
        <v>373</v>
      </c>
    </row>
    <row r="8" spans="2:18" x14ac:dyDescent="0.25">
      <c r="B8" s="178" t="s">
        <v>194</v>
      </c>
      <c r="C8" s="179">
        <v>72</v>
      </c>
      <c r="D8" s="180">
        <v>12</v>
      </c>
      <c r="E8" s="179">
        <v>40</v>
      </c>
      <c r="F8" s="180">
        <v>153</v>
      </c>
      <c r="G8" s="179">
        <v>30</v>
      </c>
      <c r="H8" s="180">
        <v>6</v>
      </c>
      <c r="I8" s="181">
        <v>313</v>
      </c>
      <c r="J8" s="182">
        <v>10</v>
      </c>
      <c r="K8" s="39">
        <v>3</v>
      </c>
      <c r="L8" s="182">
        <v>6</v>
      </c>
      <c r="M8" s="39">
        <v>115</v>
      </c>
      <c r="N8" s="182">
        <v>67</v>
      </c>
      <c r="O8" s="39">
        <v>10</v>
      </c>
      <c r="P8" s="183">
        <v>211</v>
      </c>
    </row>
    <row r="9" spans="2:18" ht="27" x14ac:dyDescent="0.25">
      <c r="B9" s="178" t="s">
        <v>195</v>
      </c>
      <c r="C9" s="179">
        <v>253</v>
      </c>
      <c r="D9" s="180">
        <v>5</v>
      </c>
      <c r="E9" s="179">
        <v>52</v>
      </c>
      <c r="F9" s="180">
        <v>302</v>
      </c>
      <c r="G9" s="179">
        <v>24</v>
      </c>
      <c r="H9" s="180">
        <v>8</v>
      </c>
      <c r="I9" s="181">
        <v>644</v>
      </c>
      <c r="J9" s="182">
        <v>17</v>
      </c>
      <c r="K9" s="39">
        <v>1</v>
      </c>
      <c r="L9" s="182">
        <v>15</v>
      </c>
      <c r="M9" s="39">
        <v>203</v>
      </c>
      <c r="N9" s="182">
        <v>110</v>
      </c>
      <c r="O9" s="39">
        <v>25</v>
      </c>
      <c r="P9" s="183">
        <v>371</v>
      </c>
    </row>
    <row r="10" spans="2:18" x14ac:dyDescent="0.25">
      <c r="B10" s="178" t="s">
        <v>196</v>
      </c>
      <c r="C10" s="179">
        <v>36</v>
      </c>
      <c r="D10" s="180">
        <v>5</v>
      </c>
      <c r="E10" s="179">
        <v>8</v>
      </c>
      <c r="F10" s="180">
        <v>79</v>
      </c>
      <c r="G10" s="179">
        <v>13</v>
      </c>
      <c r="H10" s="180">
        <v>4</v>
      </c>
      <c r="I10" s="181">
        <v>145</v>
      </c>
      <c r="J10" s="182">
        <v>10</v>
      </c>
      <c r="K10" s="39">
        <v>4</v>
      </c>
      <c r="L10" s="182">
        <v>5</v>
      </c>
      <c r="M10" s="39">
        <v>46</v>
      </c>
      <c r="N10" s="182">
        <v>17</v>
      </c>
      <c r="O10" s="39">
        <v>3</v>
      </c>
      <c r="P10" s="183">
        <v>85</v>
      </c>
    </row>
    <row r="11" spans="2:18" x14ac:dyDescent="0.25">
      <c r="B11" s="178" t="s">
        <v>197</v>
      </c>
      <c r="C11" s="179">
        <v>5</v>
      </c>
      <c r="D11" s="180">
        <v>2</v>
      </c>
      <c r="E11" s="179">
        <v>24</v>
      </c>
      <c r="F11" s="180">
        <v>35</v>
      </c>
      <c r="G11" s="179">
        <v>9</v>
      </c>
      <c r="H11" s="180">
        <v>3</v>
      </c>
      <c r="I11" s="181">
        <v>78</v>
      </c>
      <c r="J11" s="182">
        <v>3</v>
      </c>
      <c r="K11" s="39" t="s">
        <v>91</v>
      </c>
      <c r="L11" s="182">
        <v>6</v>
      </c>
      <c r="M11" s="39">
        <v>58</v>
      </c>
      <c r="N11" s="182">
        <v>30</v>
      </c>
      <c r="O11" s="39">
        <v>3</v>
      </c>
      <c r="P11" s="183">
        <v>100</v>
      </c>
    </row>
    <row r="12" spans="2:18" x14ac:dyDescent="0.25">
      <c r="B12" s="184" t="s">
        <v>14</v>
      </c>
      <c r="C12" s="171">
        <v>529</v>
      </c>
      <c r="D12" s="171">
        <v>36</v>
      </c>
      <c r="E12" s="171">
        <v>181</v>
      </c>
      <c r="F12" s="171">
        <v>869</v>
      </c>
      <c r="G12" s="171">
        <v>125</v>
      </c>
      <c r="H12" s="171">
        <v>30</v>
      </c>
      <c r="I12" s="171">
        <v>1770</v>
      </c>
      <c r="J12" s="185">
        <v>56</v>
      </c>
      <c r="K12" s="185">
        <v>8</v>
      </c>
      <c r="L12" s="185">
        <v>64</v>
      </c>
      <c r="M12" s="185">
        <v>613</v>
      </c>
      <c r="N12" s="185">
        <v>333</v>
      </c>
      <c r="O12" s="185">
        <v>66</v>
      </c>
      <c r="P12" s="185">
        <v>1140</v>
      </c>
    </row>
    <row r="13" spans="2:18" x14ac:dyDescent="0.25">
      <c r="C13" s="130"/>
      <c r="D13" s="130"/>
      <c r="E13" s="130"/>
      <c r="F13" s="130"/>
      <c r="G13" s="130"/>
      <c r="H13" s="130"/>
      <c r="J13" s="130"/>
      <c r="K13" s="130"/>
      <c r="L13" s="130"/>
      <c r="M13" s="130"/>
      <c r="N13" s="130"/>
      <c r="O13" s="130"/>
    </row>
    <row r="15" spans="2:18" x14ac:dyDescent="0.25">
      <c r="R15" s="130"/>
    </row>
    <row r="21" ht="15" customHeight="1" x14ac:dyDescent="0.25"/>
    <row r="22" ht="15" customHeight="1" x14ac:dyDescent="0.25"/>
    <row r="23" ht="15" customHeight="1" x14ac:dyDescent="0.25"/>
  </sheetData>
  <mergeCells count="3">
    <mergeCell ref="B5:B6"/>
    <mergeCell ref="J5:P5"/>
    <mergeCell ref="C5:I5"/>
  </mergeCells>
  <pageMargins left="0.70866141732283472" right="0.70866141732283472" top="0.74803149606299213" bottom="0.74803149606299213" header="0.31496062992125984" footer="0.31496062992125984"/>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3:L18"/>
  <sheetViews>
    <sheetView workbookViewId="0">
      <selection activeCell="F29" sqref="F29"/>
    </sheetView>
  </sheetViews>
  <sheetFormatPr defaultRowHeight="15" x14ac:dyDescent="0.25"/>
  <cols>
    <col min="1" max="1" width="4.85546875" style="41" customWidth="1"/>
    <col min="2" max="2" width="15.42578125" style="41" customWidth="1"/>
    <col min="3" max="11" width="9.140625" style="41"/>
    <col min="12" max="12" width="31.85546875" style="41" customWidth="1"/>
    <col min="13" max="16384" width="9.140625" style="41"/>
  </cols>
  <sheetData>
    <row r="3" spans="2:12" ht="15" customHeight="1" x14ac:dyDescent="0.25">
      <c r="B3" s="186" t="s">
        <v>310</v>
      </c>
      <c r="C3" s="186"/>
      <c r="D3" s="186"/>
      <c r="E3" s="186"/>
      <c r="F3" s="186"/>
      <c r="G3" s="186"/>
      <c r="H3" s="186"/>
      <c r="I3" s="186"/>
      <c r="J3" s="186"/>
      <c r="K3" s="186"/>
      <c r="L3" s="186"/>
    </row>
    <row r="4" spans="2:12" ht="15" customHeight="1" x14ac:dyDescent="0.25">
      <c r="B4" s="187" t="s">
        <v>42</v>
      </c>
      <c r="C4" s="187"/>
      <c r="D4" s="187"/>
      <c r="E4" s="187"/>
      <c r="F4" s="187"/>
      <c r="G4" s="187"/>
      <c r="H4" s="187"/>
      <c r="I4" s="101"/>
    </row>
    <row r="5" spans="2:12" ht="15" customHeight="1" x14ac:dyDescent="0.25">
      <c r="B5" s="343" t="s">
        <v>1</v>
      </c>
      <c r="C5" s="345" t="s">
        <v>43</v>
      </c>
      <c r="D5" s="345"/>
      <c r="E5" s="345"/>
      <c r="F5" s="345"/>
      <c r="G5" s="345"/>
      <c r="H5" s="345"/>
      <c r="I5" s="345"/>
    </row>
    <row r="6" spans="2:12" ht="67.5" x14ac:dyDescent="0.25">
      <c r="B6" s="344"/>
      <c r="C6" s="176" t="s">
        <v>36</v>
      </c>
      <c r="D6" s="176" t="s">
        <v>37</v>
      </c>
      <c r="E6" s="176" t="s">
        <v>38</v>
      </c>
      <c r="F6" s="176" t="s">
        <v>39</v>
      </c>
      <c r="G6" s="176" t="s">
        <v>40</v>
      </c>
      <c r="H6" s="136" t="s">
        <v>44</v>
      </c>
      <c r="I6" s="177" t="s">
        <v>14</v>
      </c>
    </row>
    <row r="7" spans="2:12" x14ac:dyDescent="0.25">
      <c r="B7" s="178" t="s">
        <v>193</v>
      </c>
      <c r="C7" s="154">
        <v>27.63</v>
      </c>
      <c r="D7" s="169">
        <v>2.0299999999999998</v>
      </c>
      <c r="E7" s="154">
        <v>9.66</v>
      </c>
      <c r="F7" s="169">
        <v>50.85</v>
      </c>
      <c r="G7" s="154">
        <v>8.31</v>
      </c>
      <c r="H7" s="169">
        <v>1.53</v>
      </c>
      <c r="I7" s="154">
        <v>100</v>
      </c>
    </row>
    <row r="8" spans="2:12" x14ac:dyDescent="0.25">
      <c r="B8" s="178" t="s">
        <v>194</v>
      </c>
      <c r="C8" s="154">
        <v>23</v>
      </c>
      <c r="D8" s="169">
        <v>3.83</v>
      </c>
      <c r="E8" s="154">
        <v>12.78</v>
      </c>
      <c r="F8" s="169">
        <v>48.88</v>
      </c>
      <c r="G8" s="154">
        <v>9.58</v>
      </c>
      <c r="H8" s="169">
        <v>1.92</v>
      </c>
      <c r="I8" s="154">
        <v>100</v>
      </c>
    </row>
    <row r="9" spans="2:12" ht="27" x14ac:dyDescent="0.25">
      <c r="B9" s="178" t="s">
        <v>195</v>
      </c>
      <c r="C9" s="154">
        <v>39.29</v>
      </c>
      <c r="D9" s="169">
        <v>0.78</v>
      </c>
      <c r="E9" s="154">
        <v>8.07</v>
      </c>
      <c r="F9" s="169">
        <v>46.89</v>
      </c>
      <c r="G9" s="154">
        <v>3.73</v>
      </c>
      <c r="H9" s="169">
        <v>1.24</v>
      </c>
      <c r="I9" s="154">
        <v>100</v>
      </c>
    </row>
    <row r="10" spans="2:12" x14ac:dyDescent="0.25">
      <c r="B10" s="178" t="s">
        <v>196</v>
      </c>
      <c r="C10" s="154">
        <v>24.83</v>
      </c>
      <c r="D10" s="169">
        <v>3.45</v>
      </c>
      <c r="E10" s="154">
        <v>5.52</v>
      </c>
      <c r="F10" s="169">
        <v>54.48</v>
      </c>
      <c r="G10" s="154">
        <v>8.9700000000000006</v>
      </c>
      <c r="H10" s="169">
        <v>2.76</v>
      </c>
      <c r="I10" s="154">
        <v>100</v>
      </c>
    </row>
    <row r="11" spans="2:12" x14ac:dyDescent="0.25">
      <c r="B11" s="178" t="s">
        <v>197</v>
      </c>
      <c r="C11" s="154">
        <v>6.41</v>
      </c>
      <c r="D11" s="169">
        <v>2.56</v>
      </c>
      <c r="E11" s="154">
        <v>30.77</v>
      </c>
      <c r="F11" s="169">
        <v>44.87</v>
      </c>
      <c r="G11" s="154">
        <v>11.54</v>
      </c>
      <c r="H11" s="169">
        <v>3.85</v>
      </c>
      <c r="I11" s="154">
        <v>100</v>
      </c>
    </row>
    <row r="12" spans="2:12" x14ac:dyDescent="0.25">
      <c r="B12" s="184" t="s">
        <v>14</v>
      </c>
      <c r="C12" s="188">
        <v>29.89</v>
      </c>
      <c r="D12" s="188">
        <v>2.0299999999999998</v>
      </c>
      <c r="E12" s="188">
        <v>10.23</v>
      </c>
      <c r="F12" s="188">
        <v>49.1</v>
      </c>
      <c r="G12" s="188">
        <v>7.06</v>
      </c>
      <c r="H12" s="188">
        <v>1.69</v>
      </c>
      <c r="I12" s="188">
        <v>100</v>
      </c>
    </row>
    <row r="16" spans="2:12" ht="15" customHeight="1" x14ac:dyDescent="0.25"/>
    <row r="17" ht="15" customHeight="1" x14ac:dyDescent="0.25"/>
    <row r="18" ht="15" customHeight="1" x14ac:dyDescent="0.25"/>
  </sheetData>
  <mergeCells count="2">
    <mergeCell ref="B5:B6"/>
    <mergeCell ref="C5:I5"/>
  </mergeCells>
  <pageMargins left="0.7" right="0.7" top="0.75" bottom="0.75" header="0.3" footer="0.3"/>
  <pageSetup paperSize="9" orientation="portrait" horizontalDpi="0"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3:I235"/>
  <sheetViews>
    <sheetView workbookViewId="0">
      <selection activeCell="B24" sqref="B24"/>
    </sheetView>
  </sheetViews>
  <sheetFormatPr defaultRowHeight="15" x14ac:dyDescent="0.25"/>
  <cols>
    <col min="1" max="1" width="4.7109375" style="41" customWidth="1"/>
    <col min="2" max="2" width="15.42578125" style="41" customWidth="1"/>
    <col min="3" max="16384" width="9.140625" style="41"/>
  </cols>
  <sheetData>
    <row r="3" spans="2:9" x14ac:dyDescent="0.25">
      <c r="B3" s="42" t="s">
        <v>311</v>
      </c>
      <c r="C3" s="100"/>
    </row>
    <row r="4" spans="2:9" ht="15" customHeight="1" x14ac:dyDescent="0.25">
      <c r="B4" s="324" t="s">
        <v>42</v>
      </c>
      <c r="C4" s="347"/>
      <c r="D4" s="347"/>
      <c r="E4" s="347"/>
      <c r="F4" s="347"/>
      <c r="G4" s="347"/>
      <c r="H4" s="347"/>
    </row>
    <row r="5" spans="2:9" ht="15" customHeight="1" x14ac:dyDescent="0.25">
      <c r="B5" s="343" t="s">
        <v>1</v>
      </c>
      <c r="C5" s="345" t="s">
        <v>318</v>
      </c>
      <c r="D5" s="345"/>
      <c r="E5" s="345"/>
      <c r="F5" s="345"/>
      <c r="G5" s="345"/>
      <c r="H5" s="345"/>
      <c r="I5" s="345"/>
    </row>
    <row r="6" spans="2:9" ht="67.5" x14ac:dyDescent="0.25">
      <c r="B6" s="344"/>
      <c r="C6" s="176" t="s">
        <v>36</v>
      </c>
      <c r="D6" s="176" t="s">
        <v>37</v>
      </c>
      <c r="E6" s="176" t="s">
        <v>38</v>
      </c>
      <c r="F6" s="176" t="s">
        <v>39</v>
      </c>
      <c r="G6" s="176" t="s">
        <v>40</v>
      </c>
      <c r="H6" s="136" t="s">
        <v>44</v>
      </c>
      <c r="I6" s="177" t="s">
        <v>14</v>
      </c>
    </row>
    <row r="7" spans="2:9" ht="15" customHeight="1" x14ac:dyDescent="0.25">
      <c r="B7" s="166" t="s">
        <v>193</v>
      </c>
      <c r="C7" s="72">
        <v>4.29</v>
      </c>
      <c r="D7" s="71" t="s">
        <v>91</v>
      </c>
      <c r="E7" s="72">
        <v>8.58</v>
      </c>
      <c r="F7" s="71">
        <v>51.21</v>
      </c>
      <c r="G7" s="72">
        <v>29.22</v>
      </c>
      <c r="H7" s="71">
        <v>6.7</v>
      </c>
      <c r="I7" s="72">
        <v>100</v>
      </c>
    </row>
    <row r="8" spans="2:9" ht="15" customHeight="1" x14ac:dyDescent="0.25">
      <c r="B8" s="166" t="s">
        <v>194</v>
      </c>
      <c r="C8" s="72">
        <v>4.74</v>
      </c>
      <c r="D8" s="71">
        <v>1.42</v>
      </c>
      <c r="E8" s="72">
        <v>2.84</v>
      </c>
      <c r="F8" s="71">
        <v>54.5</v>
      </c>
      <c r="G8" s="72">
        <v>31.75</v>
      </c>
      <c r="H8" s="71">
        <v>4.74</v>
      </c>
      <c r="I8" s="72">
        <v>100</v>
      </c>
    </row>
    <row r="9" spans="2:9" ht="15" customHeight="1" x14ac:dyDescent="0.25">
      <c r="B9" s="166" t="s">
        <v>195</v>
      </c>
      <c r="C9" s="72">
        <v>4.58</v>
      </c>
      <c r="D9" s="71">
        <v>0.27</v>
      </c>
      <c r="E9" s="72">
        <v>4.04</v>
      </c>
      <c r="F9" s="71">
        <v>54.72</v>
      </c>
      <c r="G9" s="72">
        <v>29.65</v>
      </c>
      <c r="H9" s="71">
        <v>6.74</v>
      </c>
      <c r="I9" s="72">
        <v>100</v>
      </c>
    </row>
    <row r="10" spans="2:9" ht="15" customHeight="1" x14ac:dyDescent="0.25">
      <c r="B10" s="166" t="s">
        <v>196</v>
      </c>
      <c r="C10" s="72">
        <v>11.76</v>
      </c>
      <c r="D10" s="71">
        <v>4.71</v>
      </c>
      <c r="E10" s="72">
        <v>5.88</v>
      </c>
      <c r="F10" s="71">
        <v>54.12</v>
      </c>
      <c r="G10" s="72">
        <v>20</v>
      </c>
      <c r="H10" s="71">
        <v>3.53</v>
      </c>
      <c r="I10" s="72">
        <v>100</v>
      </c>
    </row>
    <row r="11" spans="2:9" ht="15" customHeight="1" x14ac:dyDescent="0.25">
      <c r="B11" s="166" t="s">
        <v>197</v>
      </c>
      <c r="C11" s="72">
        <v>3</v>
      </c>
      <c r="D11" s="71" t="s">
        <v>91</v>
      </c>
      <c r="E11" s="72">
        <v>6</v>
      </c>
      <c r="F11" s="71">
        <v>58</v>
      </c>
      <c r="G11" s="72">
        <v>30</v>
      </c>
      <c r="H11" s="71">
        <v>3</v>
      </c>
      <c r="I11" s="72">
        <v>100</v>
      </c>
    </row>
    <row r="12" spans="2:9" ht="15" customHeight="1" x14ac:dyDescent="0.25">
      <c r="B12" s="170" t="s">
        <v>14</v>
      </c>
      <c r="C12" s="189">
        <v>4.91</v>
      </c>
      <c r="D12" s="189">
        <v>0.7</v>
      </c>
      <c r="E12" s="189">
        <v>5.61</v>
      </c>
      <c r="F12" s="189">
        <v>53.77</v>
      </c>
      <c r="G12" s="189">
        <v>29.21</v>
      </c>
      <c r="H12" s="189">
        <v>5.79</v>
      </c>
      <c r="I12" s="189">
        <v>100</v>
      </c>
    </row>
    <row r="16" spans="2:9" ht="15" customHeight="1" x14ac:dyDescent="0.25"/>
    <row r="17" ht="15" customHeight="1" x14ac:dyDescent="0.25"/>
    <row r="18" ht="15" customHeight="1" x14ac:dyDescent="0.25"/>
    <row r="30" ht="15" customHeight="1" x14ac:dyDescent="0.25"/>
    <row r="31" ht="15" customHeight="1" x14ac:dyDescent="0.25"/>
    <row r="47" ht="15" customHeight="1" x14ac:dyDescent="0.25"/>
    <row r="48" ht="15" customHeight="1" x14ac:dyDescent="0.25"/>
    <row r="59" ht="15" customHeight="1" x14ac:dyDescent="0.25"/>
    <row r="60" ht="15" customHeight="1" x14ac:dyDescent="0.25"/>
    <row r="72" ht="15" customHeight="1" x14ac:dyDescent="0.25"/>
    <row r="73" ht="15" customHeight="1" x14ac:dyDescent="0.25"/>
    <row r="84" ht="15" customHeight="1" x14ac:dyDescent="0.25"/>
    <row r="85" ht="15" customHeight="1" x14ac:dyDescent="0.25"/>
    <row r="104" ht="15" customHeight="1" x14ac:dyDescent="0.25"/>
    <row r="105" ht="15" customHeight="1" x14ac:dyDescent="0.25"/>
    <row r="117" ht="15" customHeight="1" x14ac:dyDescent="0.25"/>
    <row r="118" ht="15" customHeight="1" x14ac:dyDescent="0.25"/>
    <row r="127" ht="15" customHeight="1" x14ac:dyDescent="0.25"/>
    <row r="128" ht="15" customHeight="1" x14ac:dyDescent="0.25"/>
    <row r="143" ht="15" customHeight="1" x14ac:dyDescent="0.25"/>
    <row r="144" ht="15" customHeight="1" x14ac:dyDescent="0.25"/>
    <row r="157" ht="15" customHeight="1" x14ac:dyDescent="0.25"/>
    <row r="158" ht="15" customHeight="1" x14ac:dyDescent="0.25"/>
    <row r="170" ht="15" customHeight="1" x14ac:dyDescent="0.25"/>
    <row r="171" ht="15" customHeight="1" x14ac:dyDescent="0.25"/>
    <row r="187" ht="15" customHeight="1" x14ac:dyDescent="0.25"/>
    <row r="188" ht="15" customHeight="1" x14ac:dyDescent="0.25"/>
    <row r="205" ht="15" customHeight="1" x14ac:dyDescent="0.25"/>
    <row r="206" ht="15" customHeight="1" x14ac:dyDescent="0.25"/>
    <row r="215" ht="15" customHeight="1" x14ac:dyDescent="0.25"/>
    <row r="216" ht="15" customHeight="1" x14ac:dyDescent="0.25"/>
    <row r="225" ht="15" customHeight="1" x14ac:dyDescent="0.25"/>
    <row r="226" ht="15" customHeight="1" x14ac:dyDescent="0.25"/>
    <row r="234" ht="15" customHeight="1" x14ac:dyDescent="0.25"/>
    <row r="235" ht="15" customHeight="1" x14ac:dyDescent="0.25"/>
  </sheetData>
  <mergeCells count="3">
    <mergeCell ref="B4:H4"/>
    <mergeCell ref="B5:B6"/>
    <mergeCell ref="C5:I5"/>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3:H25"/>
  <sheetViews>
    <sheetView workbookViewId="0">
      <selection activeCell="H35" sqref="H35"/>
    </sheetView>
  </sheetViews>
  <sheetFormatPr defaultRowHeight="15" x14ac:dyDescent="0.25"/>
  <cols>
    <col min="1" max="1" width="5.140625" style="41" customWidth="1"/>
    <col min="2" max="16384" width="9.140625" style="41"/>
  </cols>
  <sheetData>
    <row r="3" spans="2:8" x14ac:dyDescent="0.25">
      <c r="B3" s="42" t="s">
        <v>312</v>
      </c>
      <c r="C3" s="24"/>
      <c r="D3" s="24"/>
      <c r="E3" s="24"/>
      <c r="F3" s="25"/>
      <c r="G3" s="25"/>
      <c r="H3" s="25"/>
    </row>
    <row r="4" spans="2:8" ht="15" customHeight="1" x14ac:dyDescent="0.25">
      <c r="B4" s="165" t="s">
        <v>45</v>
      </c>
      <c r="C4" s="165"/>
      <c r="D4" s="165"/>
      <c r="E4" s="165"/>
      <c r="F4" s="165"/>
      <c r="G4" s="165"/>
      <c r="H4" s="165"/>
    </row>
    <row r="5" spans="2:8" ht="15" customHeight="1" x14ac:dyDescent="0.25">
      <c r="B5" s="348" t="s">
        <v>46</v>
      </c>
      <c r="C5" s="350" t="s">
        <v>47</v>
      </c>
      <c r="D5" s="350"/>
      <c r="E5" s="350"/>
      <c r="F5" s="351" t="s">
        <v>48</v>
      </c>
      <c r="G5" s="351"/>
      <c r="H5" s="351"/>
    </row>
    <row r="6" spans="2:8" x14ac:dyDescent="0.25">
      <c r="B6" s="349"/>
      <c r="C6" s="190" t="s">
        <v>3</v>
      </c>
      <c r="D6" s="190" t="s">
        <v>4</v>
      </c>
      <c r="E6" s="190" t="s">
        <v>5</v>
      </c>
      <c r="F6" s="190" t="s">
        <v>3</v>
      </c>
      <c r="G6" s="190" t="s">
        <v>4</v>
      </c>
      <c r="H6" s="190" t="s">
        <v>5</v>
      </c>
    </row>
    <row r="7" spans="2:8" x14ac:dyDescent="0.25">
      <c r="B7" s="191" t="s">
        <v>49</v>
      </c>
      <c r="C7" s="192">
        <v>219</v>
      </c>
      <c r="D7" s="193">
        <v>9</v>
      </c>
      <c r="E7" s="192">
        <v>340</v>
      </c>
      <c r="F7" s="194">
        <v>7.5258000000000003</v>
      </c>
      <c r="G7" s="195">
        <v>9</v>
      </c>
      <c r="H7" s="194">
        <v>6.9916</v>
      </c>
    </row>
    <row r="8" spans="2:8" x14ac:dyDescent="0.25">
      <c r="B8" s="191" t="s">
        <v>50</v>
      </c>
      <c r="C8" s="192">
        <v>194</v>
      </c>
      <c r="D8" s="193">
        <v>6</v>
      </c>
      <c r="E8" s="192">
        <v>324</v>
      </c>
      <c r="F8" s="194">
        <v>6.6666999999999996</v>
      </c>
      <c r="G8" s="195">
        <v>6</v>
      </c>
      <c r="H8" s="194">
        <v>6.6626000000000003</v>
      </c>
    </row>
    <row r="9" spans="2:8" x14ac:dyDescent="0.25">
      <c r="B9" s="191" t="s">
        <v>51</v>
      </c>
      <c r="C9" s="192">
        <v>202</v>
      </c>
      <c r="D9" s="193">
        <v>7</v>
      </c>
      <c r="E9" s="192">
        <v>329</v>
      </c>
      <c r="F9" s="194">
        <v>6.9416000000000002</v>
      </c>
      <c r="G9" s="195">
        <v>7</v>
      </c>
      <c r="H9" s="194">
        <v>6.7653999999999996</v>
      </c>
    </row>
    <row r="10" spans="2:8" x14ac:dyDescent="0.25">
      <c r="B10" s="191" t="s">
        <v>52</v>
      </c>
      <c r="C10" s="192">
        <v>220</v>
      </c>
      <c r="D10" s="193">
        <v>7</v>
      </c>
      <c r="E10" s="192">
        <v>375</v>
      </c>
      <c r="F10" s="194">
        <v>7.5601000000000003</v>
      </c>
      <c r="G10" s="195">
        <v>7</v>
      </c>
      <c r="H10" s="194">
        <v>7.7112999999999996</v>
      </c>
    </row>
    <row r="11" spans="2:8" x14ac:dyDescent="0.25">
      <c r="B11" s="191" t="s">
        <v>53</v>
      </c>
      <c r="C11" s="192">
        <v>237</v>
      </c>
      <c r="D11" s="193">
        <v>7</v>
      </c>
      <c r="E11" s="192">
        <v>405</v>
      </c>
      <c r="F11" s="194">
        <v>8.1442999999999994</v>
      </c>
      <c r="G11" s="195">
        <v>7</v>
      </c>
      <c r="H11" s="194">
        <v>8.3282000000000007</v>
      </c>
    </row>
    <row r="12" spans="2:8" x14ac:dyDescent="0.25">
      <c r="B12" s="191" t="s">
        <v>54</v>
      </c>
      <c r="C12" s="192">
        <v>246</v>
      </c>
      <c r="D12" s="193">
        <v>10</v>
      </c>
      <c r="E12" s="192">
        <v>423</v>
      </c>
      <c r="F12" s="194">
        <v>8.4535999999999998</v>
      </c>
      <c r="G12" s="195">
        <v>10</v>
      </c>
      <c r="H12" s="194">
        <v>8.6982999999999997</v>
      </c>
    </row>
    <row r="13" spans="2:8" x14ac:dyDescent="0.25">
      <c r="B13" s="191" t="s">
        <v>55</v>
      </c>
      <c r="C13" s="192">
        <v>255</v>
      </c>
      <c r="D13" s="193">
        <v>12</v>
      </c>
      <c r="E13" s="192">
        <v>402</v>
      </c>
      <c r="F13" s="194">
        <v>8.7629000000000001</v>
      </c>
      <c r="G13" s="195">
        <v>12</v>
      </c>
      <c r="H13" s="194">
        <v>8.2665000000000006</v>
      </c>
    </row>
    <row r="14" spans="2:8" x14ac:dyDescent="0.25">
      <c r="B14" s="191" t="s">
        <v>56</v>
      </c>
      <c r="C14" s="192">
        <v>313</v>
      </c>
      <c r="D14" s="193">
        <v>11</v>
      </c>
      <c r="E14" s="192">
        <v>530</v>
      </c>
      <c r="F14" s="194">
        <v>10.756</v>
      </c>
      <c r="G14" s="195">
        <v>11</v>
      </c>
      <c r="H14" s="194">
        <v>10.8986</v>
      </c>
    </row>
    <row r="15" spans="2:8" x14ac:dyDescent="0.25">
      <c r="B15" s="191" t="s">
        <v>57</v>
      </c>
      <c r="C15" s="192">
        <v>252</v>
      </c>
      <c r="D15" s="193">
        <v>8</v>
      </c>
      <c r="E15" s="192">
        <v>397</v>
      </c>
      <c r="F15" s="194">
        <v>8.6598000000000006</v>
      </c>
      <c r="G15" s="195">
        <v>8</v>
      </c>
      <c r="H15" s="194">
        <v>8.1637000000000004</v>
      </c>
    </row>
    <row r="16" spans="2:8" x14ac:dyDescent="0.25">
      <c r="B16" s="191" t="s">
        <v>58</v>
      </c>
      <c r="C16" s="192">
        <v>260</v>
      </c>
      <c r="D16" s="193">
        <v>8</v>
      </c>
      <c r="E16" s="192">
        <v>416</v>
      </c>
      <c r="F16" s="194">
        <v>8.9346999999999994</v>
      </c>
      <c r="G16" s="195">
        <v>8</v>
      </c>
      <c r="H16" s="194">
        <v>8.5543999999999993</v>
      </c>
    </row>
    <row r="17" spans="2:8" x14ac:dyDescent="0.25">
      <c r="B17" s="191" t="s">
        <v>59</v>
      </c>
      <c r="C17" s="192">
        <v>253</v>
      </c>
      <c r="D17" s="193">
        <v>7</v>
      </c>
      <c r="E17" s="192">
        <v>446</v>
      </c>
      <c r="F17" s="194">
        <v>8.6942000000000004</v>
      </c>
      <c r="G17" s="195">
        <v>7</v>
      </c>
      <c r="H17" s="194">
        <v>9.1713000000000005</v>
      </c>
    </row>
    <row r="18" spans="2:8" x14ac:dyDescent="0.25">
      <c r="B18" s="191" t="s">
        <v>60</v>
      </c>
      <c r="C18" s="192">
        <v>259</v>
      </c>
      <c r="D18" s="196">
        <v>8</v>
      </c>
      <c r="E18" s="197">
        <v>476</v>
      </c>
      <c r="F18" s="198">
        <v>8.9002999999999997</v>
      </c>
      <c r="G18" s="199">
        <v>8</v>
      </c>
      <c r="H18" s="198">
        <v>9.7881999999999998</v>
      </c>
    </row>
    <row r="19" spans="2:8" x14ac:dyDescent="0.25">
      <c r="B19" s="200" t="s">
        <v>14</v>
      </c>
      <c r="C19" s="201">
        <v>2910</v>
      </c>
      <c r="D19" s="201">
        <v>100</v>
      </c>
      <c r="E19" s="201">
        <v>4863</v>
      </c>
      <c r="F19" s="202">
        <v>100</v>
      </c>
      <c r="G19" s="202">
        <v>100</v>
      </c>
      <c r="H19" s="202">
        <v>100</v>
      </c>
    </row>
    <row r="24" spans="2:8" ht="15" customHeight="1" x14ac:dyDescent="0.25"/>
    <row r="25" spans="2:8" ht="15" customHeight="1" x14ac:dyDescent="0.25"/>
  </sheetData>
  <mergeCells count="3">
    <mergeCell ref="B5:B6"/>
    <mergeCell ref="C5:E5"/>
    <mergeCell ref="F5:H5"/>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3:H20"/>
  <sheetViews>
    <sheetView workbookViewId="0">
      <selection activeCell="F17" sqref="F17"/>
    </sheetView>
  </sheetViews>
  <sheetFormatPr defaultRowHeight="15" x14ac:dyDescent="0.25"/>
  <cols>
    <col min="1" max="1" width="4.28515625" style="41" customWidth="1"/>
    <col min="2" max="2" width="10.7109375" style="41" customWidth="1"/>
    <col min="3" max="8" width="15" style="41" customWidth="1"/>
    <col min="9" max="16384" width="9.140625" style="41"/>
  </cols>
  <sheetData>
    <row r="3" spans="2:8" x14ac:dyDescent="0.25">
      <c r="B3" s="42" t="s">
        <v>212</v>
      </c>
      <c r="C3" s="24"/>
      <c r="D3" s="24"/>
      <c r="E3" s="24"/>
      <c r="F3" s="25"/>
      <c r="G3" s="25"/>
      <c r="H3" s="25"/>
    </row>
    <row r="4" spans="2:8" ht="15" customHeight="1" x14ac:dyDescent="0.25">
      <c r="B4" s="165" t="s">
        <v>45</v>
      </c>
      <c r="C4" s="165"/>
      <c r="D4" s="165"/>
      <c r="E4" s="165"/>
      <c r="F4" s="165"/>
      <c r="G4" s="165"/>
      <c r="H4" s="165"/>
    </row>
    <row r="5" spans="2:8" ht="15" customHeight="1" x14ac:dyDescent="0.25">
      <c r="B5" s="352" t="s">
        <v>61</v>
      </c>
      <c r="C5" s="354" t="s">
        <v>47</v>
      </c>
      <c r="D5" s="354"/>
      <c r="E5" s="354"/>
      <c r="F5" s="355" t="s">
        <v>48</v>
      </c>
      <c r="G5" s="355"/>
      <c r="H5" s="355"/>
    </row>
    <row r="6" spans="2:8" x14ac:dyDescent="0.25">
      <c r="B6" s="353"/>
      <c r="C6" s="176" t="s">
        <v>3</v>
      </c>
      <c r="D6" s="176" t="s">
        <v>4</v>
      </c>
      <c r="E6" s="176" t="s">
        <v>5</v>
      </c>
      <c r="F6" s="176" t="s">
        <v>3</v>
      </c>
      <c r="G6" s="176" t="s">
        <v>4</v>
      </c>
      <c r="H6" s="176" t="s">
        <v>5</v>
      </c>
    </row>
    <row r="7" spans="2:8" x14ac:dyDescent="0.25">
      <c r="B7" s="178" t="s">
        <v>62</v>
      </c>
      <c r="C7" s="203">
        <v>459</v>
      </c>
      <c r="D7" s="167">
        <v>10</v>
      </c>
      <c r="E7" s="203">
        <v>765</v>
      </c>
      <c r="F7" s="204">
        <v>15.773199999999999</v>
      </c>
      <c r="G7" s="155">
        <v>10</v>
      </c>
      <c r="H7" s="204">
        <v>15.731</v>
      </c>
    </row>
    <row r="8" spans="2:8" x14ac:dyDescent="0.25">
      <c r="B8" s="178" t="s">
        <v>63</v>
      </c>
      <c r="C8" s="203">
        <v>411</v>
      </c>
      <c r="D8" s="167">
        <v>14</v>
      </c>
      <c r="E8" s="203">
        <v>678</v>
      </c>
      <c r="F8" s="204">
        <v>14.123699999999999</v>
      </c>
      <c r="G8" s="155">
        <v>14</v>
      </c>
      <c r="H8" s="204">
        <v>13.942</v>
      </c>
    </row>
    <row r="9" spans="2:8" x14ac:dyDescent="0.25">
      <c r="B9" s="178" t="s">
        <v>64</v>
      </c>
      <c r="C9" s="203">
        <v>401</v>
      </c>
      <c r="D9" s="167">
        <v>10</v>
      </c>
      <c r="E9" s="203">
        <v>678</v>
      </c>
      <c r="F9" s="204">
        <v>13.780099999999999</v>
      </c>
      <c r="G9" s="155">
        <v>10</v>
      </c>
      <c r="H9" s="204">
        <v>13.942</v>
      </c>
    </row>
    <row r="10" spans="2:8" x14ac:dyDescent="0.25">
      <c r="B10" s="178" t="s">
        <v>65</v>
      </c>
      <c r="C10" s="203">
        <v>448</v>
      </c>
      <c r="D10" s="167">
        <v>13</v>
      </c>
      <c r="E10" s="203">
        <v>743</v>
      </c>
      <c r="F10" s="204">
        <v>15.395200000000001</v>
      </c>
      <c r="G10" s="155">
        <v>13</v>
      </c>
      <c r="H10" s="204">
        <v>15.278600000000001</v>
      </c>
    </row>
    <row r="11" spans="2:8" x14ac:dyDescent="0.25">
      <c r="B11" s="178" t="s">
        <v>66</v>
      </c>
      <c r="C11" s="203">
        <v>446</v>
      </c>
      <c r="D11" s="167">
        <v>19</v>
      </c>
      <c r="E11" s="203">
        <v>716</v>
      </c>
      <c r="F11" s="204">
        <v>15.326499999999999</v>
      </c>
      <c r="G11" s="155">
        <v>19</v>
      </c>
      <c r="H11" s="204">
        <v>14.7234</v>
      </c>
    </row>
    <row r="12" spans="2:8" x14ac:dyDescent="0.25">
      <c r="B12" s="178" t="s">
        <v>67</v>
      </c>
      <c r="C12" s="203">
        <v>403</v>
      </c>
      <c r="D12" s="167">
        <v>10</v>
      </c>
      <c r="E12" s="203">
        <v>695</v>
      </c>
      <c r="F12" s="204">
        <v>13.848800000000001</v>
      </c>
      <c r="G12" s="155">
        <v>10</v>
      </c>
      <c r="H12" s="204">
        <v>14.291600000000001</v>
      </c>
    </row>
    <row r="13" spans="2:8" x14ac:dyDescent="0.25">
      <c r="B13" s="178" t="s">
        <v>68</v>
      </c>
      <c r="C13" s="203">
        <v>342</v>
      </c>
      <c r="D13" s="167">
        <v>24</v>
      </c>
      <c r="E13" s="203">
        <v>588</v>
      </c>
      <c r="F13" s="204">
        <v>11.752599999999999</v>
      </c>
      <c r="G13" s="155">
        <v>24</v>
      </c>
      <c r="H13" s="204">
        <v>12.0913</v>
      </c>
    </row>
    <row r="14" spans="2:8" x14ac:dyDescent="0.25">
      <c r="B14" s="184" t="s">
        <v>14</v>
      </c>
      <c r="C14" s="171">
        <v>2910</v>
      </c>
      <c r="D14" s="171">
        <v>100</v>
      </c>
      <c r="E14" s="171">
        <v>4863</v>
      </c>
      <c r="F14" s="172">
        <v>100</v>
      </c>
      <c r="G14" s="172">
        <v>100</v>
      </c>
      <c r="H14" s="172">
        <v>100</v>
      </c>
    </row>
    <row r="19" ht="15" customHeight="1" x14ac:dyDescent="0.25"/>
    <row r="20" ht="15" customHeight="1" x14ac:dyDescent="0.25"/>
  </sheetData>
  <mergeCells count="3">
    <mergeCell ref="B5:B6"/>
    <mergeCell ref="C5:E5"/>
    <mergeCell ref="F5:H5"/>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3:J69"/>
  <sheetViews>
    <sheetView workbookViewId="0">
      <selection activeCell="G61" sqref="G61"/>
    </sheetView>
  </sheetViews>
  <sheetFormatPr defaultRowHeight="15" x14ac:dyDescent="0.25"/>
  <cols>
    <col min="1" max="1" width="9.140625" style="41"/>
    <col min="2" max="2" width="14.85546875" style="41" customWidth="1"/>
    <col min="3" max="7" width="10.85546875" style="41" customWidth="1"/>
    <col min="8" max="16384" width="9.140625" style="41"/>
  </cols>
  <sheetData>
    <row r="3" spans="2:10" x14ac:dyDescent="0.25">
      <c r="B3" s="42" t="s">
        <v>213</v>
      </c>
      <c r="C3" s="24"/>
      <c r="D3" s="24"/>
      <c r="E3" s="24"/>
      <c r="F3" s="25"/>
      <c r="G3" s="25"/>
      <c r="H3" s="25"/>
      <c r="I3" s="74"/>
      <c r="J3" s="74"/>
    </row>
    <row r="4" spans="2:10" ht="15" customHeight="1" x14ac:dyDescent="0.25">
      <c r="B4" s="165" t="s">
        <v>27</v>
      </c>
      <c r="C4" s="165"/>
      <c r="D4" s="165"/>
      <c r="E4" s="165"/>
      <c r="F4" s="165"/>
      <c r="G4" s="165"/>
      <c r="H4" s="165"/>
      <c r="I4" s="74"/>
      <c r="J4" s="74"/>
    </row>
    <row r="5" spans="2:10" x14ac:dyDescent="0.25">
      <c r="B5" s="359" t="s">
        <v>69</v>
      </c>
      <c r="C5" s="340" t="s">
        <v>3</v>
      </c>
      <c r="D5" s="340" t="s">
        <v>4</v>
      </c>
      <c r="E5" s="340" t="s">
        <v>5</v>
      </c>
      <c r="F5" s="340" t="s">
        <v>19</v>
      </c>
      <c r="G5" s="340" t="s">
        <v>319</v>
      </c>
      <c r="H5" s="75"/>
      <c r="I5" s="75"/>
      <c r="J5" s="75"/>
    </row>
    <row r="6" spans="2:10" x14ac:dyDescent="0.25">
      <c r="B6" s="359"/>
      <c r="C6" s="340"/>
      <c r="D6" s="340"/>
      <c r="E6" s="340"/>
      <c r="F6" s="340"/>
      <c r="G6" s="340" t="s">
        <v>22</v>
      </c>
      <c r="H6" s="75"/>
      <c r="I6" s="75"/>
      <c r="J6" s="75"/>
    </row>
    <row r="7" spans="2:10" x14ac:dyDescent="0.25">
      <c r="B7" s="205">
        <v>1</v>
      </c>
      <c r="C7" s="206">
        <v>74</v>
      </c>
      <c r="D7" s="207">
        <v>4</v>
      </c>
      <c r="E7" s="206">
        <v>140</v>
      </c>
      <c r="F7" s="208">
        <v>5.41</v>
      </c>
      <c r="G7" s="209">
        <v>189.19</v>
      </c>
      <c r="H7" s="75"/>
      <c r="I7" s="131"/>
      <c r="J7" s="75"/>
    </row>
    <row r="8" spans="2:10" x14ac:dyDescent="0.25">
      <c r="B8" s="205">
        <v>2</v>
      </c>
      <c r="C8" s="206">
        <v>55</v>
      </c>
      <c r="D8" s="210">
        <v>5</v>
      </c>
      <c r="E8" s="206">
        <v>101</v>
      </c>
      <c r="F8" s="144">
        <v>9.09</v>
      </c>
      <c r="G8" s="209">
        <v>183.64</v>
      </c>
      <c r="H8" s="75"/>
      <c r="I8" s="131"/>
      <c r="J8" s="75"/>
    </row>
    <row r="9" spans="2:10" x14ac:dyDescent="0.25">
      <c r="B9" s="205">
        <v>3</v>
      </c>
      <c r="C9" s="206">
        <v>28</v>
      </c>
      <c r="D9" s="210">
        <v>1</v>
      </c>
      <c r="E9" s="206">
        <v>47</v>
      </c>
      <c r="F9" s="144">
        <v>3.57</v>
      </c>
      <c r="G9" s="209">
        <v>167.86</v>
      </c>
      <c r="H9" s="75"/>
      <c r="I9" s="131"/>
      <c r="J9" s="75"/>
    </row>
    <row r="10" spans="2:10" x14ac:dyDescent="0.25">
      <c r="B10" s="205">
        <v>4</v>
      </c>
      <c r="C10" s="206">
        <v>27</v>
      </c>
      <c r="D10" s="210">
        <v>2</v>
      </c>
      <c r="E10" s="206">
        <v>38</v>
      </c>
      <c r="F10" s="144">
        <v>7.41</v>
      </c>
      <c r="G10" s="209">
        <v>140.74</v>
      </c>
      <c r="H10" s="75"/>
      <c r="I10" s="131"/>
      <c r="J10" s="75"/>
    </row>
    <row r="11" spans="2:10" x14ac:dyDescent="0.25">
      <c r="B11" s="205">
        <v>5</v>
      </c>
      <c r="C11" s="206">
        <v>22</v>
      </c>
      <c r="D11" s="210">
        <v>1</v>
      </c>
      <c r="E11" s="206">
        <v>30</v>
      </c>
      <c r="F11" s="144">
        <v>4.55</v>
      </c>
      <c r="G11" s="209">
        <v>136.36000000000001</v>
      </c>
      <c r="H11" s="75"/>
      <c r="I11" s="131"/>
      <c r="J11" s="75"/>
    </row>
    <row r="12" spans="2:10" x14ac:dyDescent="0.25">
      <c r="B12" s="205">
        <v>6</v>
      </c>
      <c r="C12" s="206">
        <v>37</v>
      </c>
      <c r="D12" s="210">
        <v>5</v>
      </c>
      <c r="E12" s="206">
        <v>98</v>
      </c>
      <c r="F12" s="144">
        <v>13.51</v>
      </c>
      <c r="G12" s="209">
        <v>264.86</v>
      </c>
      <c r="H12" s="75"/>
      <c r="I12" s="131"/>
      <c r="J12" s="75"/>
    </row>
    <row r="13" spans="2:10" x14ac:dyDescent="0.25">
      <c r="B13" s="205">
        <v>7</v>
      </c>
      <c r="C13" s="206">
        <v>56</v>
      </c>
      <c r="D13" s="207">
        <v>3</v>
      </c>
      <c r="E13" s="206">
        <v>87</v>
      </c>
      <c r="F13" s="208">
        <v>5.36</v>
      </c>
      <c r="G13" s="209">
        <v>155.36000000000001</v>
      </c>
      <c r="H13" s="75"/>
      <c r="I13" s="131"/>
      <c r="J13" s="75"/>
    </row>
    <row r="14" spans="2:10" x14ac:dyDescent="0.25">
      <c r="B14" s="205">
        <v>8</v>
      </c>
      <c r="C14" s="206">
        <v>113</v>
      </c>
      <c r="D14" s="210">
        <v>6</v>
      </c>
      <c r="E14" s="206">
        <v>182</v>
      </c>
      <c r="F14" s="211">
        <v>5.31</v>
      </c>
      <c r="G14" s="209">
        <v>161.06</v>
      </c>
      <c r="H14" s="75"/>
      <c r="I14" s="131"/>
      <c r="J14" s="75"/>
    </row>
    <row r="15" spans="2:10" x14ac:dyDescent="0.25">
      <c r="B15" s="205">
        <v>9</v>
      </c>
      <c r="C15" s="206">
        <v>193</v>
      </c>
      <c r="D15" s="207">
        <v>8</v>
      </c>
      <c r="E15" s="206">
        <v>301</v>
      </c>
      <c r="F15" s="208">
        <v>4.1500000000000004</v>
      </c>
      <c r="G15" s="209">
        <v>155.96</v>
      </c>
      <c r="H15" s="75"/>
      <c r="I15" s="131"/>
      <c r="J15" s="75"/>
    </row>
    <row r="16" spans="2:10" x14ac:dyDescent="0.25">
      <c r="B16" s="205">
        <v>10</v>
      </c>
      <c r="C16" s="206">
        <v>191</v>
      </c>
      <c r="D16" s="210">
        <v>6</v>
      </c>
      <c r="E16" s="206">
        <v>283</v>
      </c>
      <c r="F16" s="144">
        <v>3.14</v>
      </c>
      <c r="G16" s="209">
        <v>148.16999999999999</v>
      </c>
      <c r="H16" s="75"/>
      <c r="I16" s="131"/>
      <c r="J16" s="75"/>
    </row>
    <row r="17" spans="2:10" x14ac:dyDescent="0.25">
      <c r="B17" s="205">
        <v>11</v>
      </c>
      <c r="C17" s="206">
        <v>192</v>
      </c>
      <c r="D17" s="207">
        <v>4</v>
      </c>
      <c r="E17" s="206">
        <v>321</v>
      </c>
      <c r="F17" s="208">
        <v>2.08</v>
      </c>
      <c r="G17" s="209">
        <v>167.19</v>
      </c>
      <c r="H17" s="75"/>
      <c r="I17" s="131"/>
      <c r="J17" s="75"/>
    </row>
    <row r="18" spans="2:10" x14ac:dyDescent="0.25">
      <c r="B18" s="205">
        <v>12</v>
      </c>
      <c r="C18" s="206">
        <v>192</v>
      </c>
      <c r="D18" s="207">
        <v>4</v>
      </c>
      <c r="E18" s="206">
        <v>308</v>
      </c>
      <c r="F18" s="208">
        <v>2.08</v>
      </c>
      <c r="G18" s="209">
        <v>160.41999999999999</v>
      </c>
      <c r="H18" s="75"/>
      <c r="I18" s="131"/>
      <c r="J18" s="75"/>
    </row>
    <row r="19" spans="2:10" x14ac:dyDescent="0.25">
      <c r="B19" s="205">
        <v>13</v>
      </c>
      <c r="C19" s="206">
        <v>222</v>
      </c>
      <c r="D19" s="207">
        <v>2</v>
      </c>
      <c r="E19" s="206">
        <v>349</v>
      </c>
      <c r="F19" s="208">
        <v>0.9</v>
      </c>
      <c r="G19" s="209">
        <v>157.21</v>
      </c>
      <c r="H19" s="75"/>
      <c r="I19" s="131"/>
      <c r="J19" s="75"/>
    </row>
    <row r="20" spans="2:10" x14ac:dyDescent="0.25">
      <c r="B20" s="205">
        <v>14</v>
      </c>
      <c r="C20" s="206">
        <v>190</v>
      </c>
      <c r="D20" s="210">
        <v>1</v>
      </c>
      <c r="E20" s="206">
        <v>322</v>
      </c>
      <c r="F20" s="211">
        <v>0.53</v>
      </c>
      <c r="G20" s="209">
        <v>169.47</v>
      </c>
      <c r="H20" s="75"/>
      <c r="I20" s="131"/>
      <c r="J20" s="75"/>
    </row>
    <row r="21" spans="2:10" x14ac:dyDescent="0.25">
      <c r="B21" s="205">
        <v>15</v>
      </c>
      <c r="C21" s="206">
        <v>162</v>
      </c>
      <c r="D21" s="207">
        <v>5</v>
      </c>
      <c r="E21" s="206">
        <v>282</v>
      </c>
      <c r="F21" s="208">
        <v>3.09</v>
      </c>
      <c r="G21" s="209">
        <v>174.07</v>
      </c>
      <c r="H21" s="75"/>
      <c r="I21" s="131"/>
      <c r="J21" s="75"/>
    </row>
    <row r="22" spans="2:10" x14ac:dyDescent="0.25">
      <c r="B22" s="205">
        <v>16</v>
      </c>
      <c r="C22" s="206">
        <v>164</v>
      </c>
      <c r="D22" s="207">
        <v>5</v>
      </c>
      <c r="E22" s="206">
        <v>283</v>
      </c>
      <c r="F22" s="208">
        <v>3.05</v>
      </c>
      <c r="G22" s="209">
        <v>172.56</v>
      </c>
      <c r="H22" s="75"/>
      <c r="I22" s="131"/>
      <c r="J22" s="75"/>
    </row>
    <row r="23" spans="2:10" x14ac:dyDescent="0.25">
      <c r="B23" s="205">
        <v>17</v>
      </c>
      <c r="C23" s="206">
        <v>184</v>
      </c>
      <c r="D23" s="207">
        <v>6</v>
      </c>
      <c r="E23" s="206">
        <v>339</v>
      </c>
      <c r="F23" s="208">
        <v>3.26</v>
      </c>
      <c r="G23" s="209">
        <v>184.24</v>
      </c>
      <c r="H23" s="75"/>
      <c r="I23" s="131"/>
      <c r="J23" s="75"/>
    </row>
    <row r="24" spans="2:10" x14ac:dyDescent="0.25">
      <c r="B24" s="205">
        <v>18</v>
      </c>
      <c r="C24" s="206">
        <v>187</v>
      </c>
      <c r="D24" s="207">
        <v>4</v>
      </c>
      <c r="E24" s="206">
        <v>319</v>
      </c>
      <c r="F24" s="208">
        <v>2.14</v>
      </c>
      <c r="G24" s="209">
        <v>170.59</v>
      </c>
      <c r="H24" s="75"/>
      <c r="I24" s="131"/>
      <c r="J24" s="75"/>
    </row>
    <row r="25" spans="2:10" x14ac:dyDescent="0.25">
      <c r="B25" s="205">
        <v>19</v>
      </c>
      <c r="C25" s="206">
        <v>210</v>
      </c>
      <c r="D25" s="207">
        <v>10</v>
      </c>
      <c r="E25" s="206">
        <v>376</v>
      </c>
      <c r="F25" s="208">
        <v>4.76</v>
      </c>
      <c r="G25" s="209">
        <v>179.05</v>
      </c>
      <c r="H25" s="75"/>
      <c r="I25" s="131"/>
      <c r="J25" s="75"/>
    </row>
    <row r="26" spans="2:10" x14ac:dyDescent="0.25">
      <c r="B26" s="205">
        <v>20</v>
      </c>
      <c r="C26" s="206">
        <v>142</v>
      </c>
      <c r="D26" s="207">
        <v>6</v>
      </c>
      <c r="E26" s="206">
        <v>224</v>
      </c>
      <c r="F26" s="208">
        <v>4.2300000000000004</v>
      </c>
      <c r="G26" s="209">
        <v>157.75</v>
      </c>
      <c r="H26" s="75"/>
      <c r="I26" s="131"/>
      <c r="J26" s="75"/>
    </row>
    <row r="27" spans="2:10" x14ac:dyDescent="0.25">
      <c r="B27" s="205">
        <v>21</v>
      </c>
      <c r="C27" s="206">
        <v>115</v>
      </c>
      <c r="D27" s="210">
        <v>10</v>
      </c>
      <c r="E27" s="206">
        <v>160</v>
      </c>
      <c r="F27" s="211">
        <v>8.6999999999999993</v>
      </c>
      <c r="G27" s="209">
        <v>139.13</v>
      </c>
      <c r="H27" s="75"/>
      <c r="I27" s="131"/>
      <c r="J27" s="75"/>
    </row>
    <row r="28" spans="2:10" x14ac:dyDescent="0.25">
      <c r="B28" s="205">
        <v>22</v>
      </c>
      <c r="C28" s="206">
        <v>71</v>
      </c>
      <c r="D28" s="210">
        <v>1</v>
      </c>
      <c r="E28" s="206">
        <v>123</v>
      </c>
      <c r="F28" s="144">
        <v>1.41</v>
      </c>
      <c r="G28" s="209">
        <v>173.24</v>
      </c>
      <c r="H28" s="75"/>
      <c r="I28" s="131"/>
      <c r="J28" s="75"/>
    </row>
    <row r="29" spans="2:10" x14ac:dyDescent="0.25">
      <c r="B29" s="205">
        <v>23</v>
      </c>
      <c r="C29" s="206">
        <v>43</v>
      </c>
      <c r="D29" s="210" t="s">
        <v>91</v>
      </c>
      <c r="E29" s="206">
        <v>72</v>
      </c>
      <c r="F29" s="144" t="s">
        <v>91</v>
      </c>
      <c r="G29" s="209">
        <v>167.44</v>
      </c>
      <c r="H29" s="75"/>
      <c r="I29" s="131"/>
      <c r="J29" s="75"/>
    </row>
    <row r="30" spans="2:10" x14ac:dyDescent="0.25">
      <c r="B30" s="52">
        <v>24</v>
      </c>
      <c r="C30" s="27">
        <v>39</v>
      </c>
      <c r="D30" s="28">
        <v>1</v>
      </c>
      <c r="E30" s="29">
        <v>77</v>
      </c>
      <c r="F30" s="53">
        <v>2.56</v>
      </c>
      <c r="G30" s="12">
        <v>197.44</v>
      </c>
      <c r="H30" s="75"/>
      <c r="I30" s="131"/>
      <c r="J30" s="75"/>
    </row>
    <row r="31" spans="2:10" x14ac:dyDescent="0.25">
      <c r="B31" s="52" t="s">
        <v>71</v>
      </c>
      <c r="C31" s="27">
        <v>1</v>
      </c>
      <c r="D31" s="210" t="s">
        <v>91</v>
      </c>
      <c r="E31" s="29">
        <v>1</v>
      </c>
      <c r="F31" s="144" t="s">
        <v>91</v>
      </c>
      <c r="G31" s="12">
        <v>100</v>
      </c>
      <c r="H31" s="75"/>
      <c r="I31" s="131"/>
      <c r="J31" s="75"/>
    </row>
    <row r="32" spans="2:10" x14ac:dyDescent="0.25">
      <c r="B32" s="212" t="s">
        <v>14</v>
      </c>
      <c r="C32" s="213">
        <v>2910</v>
      </c>
      <c r="D32" s="213">
        <v>100</v>
      </c>
      <c r="E32" s="213">
        <v>4863</v>
      </c>
      <c r="F32" s="214">
        <v>3.44</v>
      </c>
      <c r="G32" s="214">
        <v>167.11</v>
      </c>
      <c r="H32" s="75"/>
      <c r="I32" s="75"/>
      <c r="J32" s="75"/>
    </row>
    <row r="33" spans="2:10" ht="16.5" x14ac:dyDescent="0.25">
      <c r="B33" s="356" t="s">
        <v>15</v>
      </c>
      <c r="C33" s="357"/>
      <c r="D33" s="357"/>
      <c r="E33" s="357"/>
      <c r="F33" s="357"/>
      <c r="G33" s="357"/>
      <c r="H33" s="215"/>
      <c r="I33" s="2"/>
    </row>
    <row r="34" spans="2:10" x14ac:dyDescent="0.25">
      <c r="B34" s="358" t="s">
        <v>72</v>
      </c>
      <c r="C34" s="358"/>
      <c r="D34" s="358"/>
      <c r="E34" s="358"/>
      <c r="F34" s="358"/>
      <c r="G34" s="358"/>
      <c r="H34" s="216"/>
      <c r="I34" s="2"/>
    </row>
    <row r="38" spans="2:10" x14ac:dyDescent="0.25">
      <c r="I38" s="74"/>
      <c r="J38" s="74"/>
    </row>
    <row r="39" spans="2:10" ht="15" customHeight="1" x14ac:dyDescent="0.25">
      <c r="I39" s="74"/>
      <c r="J39" s="74"/>
    </row>
    <row r="40" spans="2:10" ht="15" customHeight="1" x14ac:dyDescent="0.25">
      <c r="I40" s="75"/>
      <c r="J40" s="75"/>
    </row>
    <row r="41" spans="2:10" x14ac:dyDescent="0.25">
      <c r="I41" s="75"/>
      <c r="J41" s="75"/>
    </row>
    <row r="42" spans="2:10" x14ac:dyDescent="0.25">
      <c r="I42" s="75"/>
      <c r="J42" s="75"/>
    </row>
    <row r="43" spans="2:10" x14ac:dyDescent="0.25">
      <c r="I43" s="75"/>
      <c r="J43" s="75"/>
    </row>
    <row r="44" spans="2:10" x14ac:dyDescent="0.25">
      <c r="I44" s="75"/>
      <c r="J44" s="75"/>
    </row>
    <row r="45" spans="2:10" x14ac:dyDescent="0.25">
      <c r="I45" s="75"/>
      <c r="J45" s="75"/>
    </row>
    <row r="46" spans="2:10" x14ac:dyDescent="0.25">
      <c r="I46" s="75"/>
      <c r="J46" s="75"/>
    </row>
    <row r="47" spans="2:10" x14ac:dyDescent="0.25">
      <c r="I47" s="75"/>
      <c r="J47" s="75"/>
    </row>
    <row r="48" spans="2:10" x14ac:dyDescent="0.25">
      <c r="I48" s="75"/>
      <c r="J48" s="75"/>
    </row>
    <row r="49" spans="9:10" x14ac:dyDescent="0.25">
      <c r="I49" s="75"/>
      <c r="J49" s="75"/>
    </row>
    <row r="50" spans="9:10" x14ac:dyDescent="0.25">
      <c r="I50" s="75"/>
      <c r="J50" s="75"/>
    </row>
    <row r="51" spans="9:10" x14ac:dyDescent="0.25">
      <c r="I51" s="75"/>
      <c r="J51" s="75"/>
    </row>
    <row r="52" spans="9:10" x14ac:dyDescent="0.25">
      <c r="I52" s="75"/>
      <c r="J52" s="75"/>
    </row>
    <row r="53" spans="9:10" x14ac:dyDescent="0.25">
      <c r="I53" s="75"/>
      <c r="J53" s="75"/>
    </row>
    <row r="54" spans="9:10" x14ac:dyDescent="0.25">
      <c r="I54" s="75"/>
      <c r="J54" s="75"/>
    </row>
    <row r="55" spans="9:10" x14ac:dyDescent="0.25">
      <c r="I55" s="75"/>
      <c r="J55" s="75"/>
    </row>
    <row r="56" spans="9:10" x14ac:dyDescent="0.25">
      <c r="I56" s="75"/>
      <c r="J56" s="75"/>
    </row>
    <row r="57" spans="9:10" x14ac:dyDescent="0.25">
      <c r="I57" s="75"/>
      <c r="J57" s="75"/>
    </row>
    <row r="58" spans="9:10" x14ac:dyDescent="0.25">
      <c r="I58" s="75"/>
      <c r="J58" s="75"/>
    </row>
    <row r="59" spans="9:10" x14ac:dyDescent="0.25">
      <c r="I59" s="75"/>
      <c r="J59" s="75"/>
    </row>
    <row r="60" spans="9:10" x14ac:dyDescent="0.25">
      <c r="I60" s="75"/>
      <c r="J60" s="75"/>
    </row>
    <row r="61" spans="9:10" x14ac:dyDescent="0.25">
      <c r="I61" s="75"/>
      <c r="J61" s="75"/>
    </row>
    <row r="62" spans="9:10" x14ac:dyDescent="0.25">
      <c r="I62" s="75"/>
      <c r="J62" s="75"/>
    </row>
    <row r="63" spans="9:10" x14ac:dyDescent="0.25">
      <c r="I63" s="75"/>
      <c r="J63" s="75"/>
    </row>
    <row r="64" spans="9:10" x14ac:dyDescent="0.25">
      <c r="I64" s="75"/>
      <c r="J64" s="75"/>
    </row>
    <row r="65" spans="9:10" x14ac:dyDescent="0.25">
      <c r="I65" s="75"/>
      <c r="J65" s="75"/>
    </row>
    <row r="66" spans="9:10" x14ac:dyDescent="0.25">
      <c r="I66" s="75"/>
      <c r="J66" s="75"/>
    </row>
    <row r="67" spans="9:10" x14ac:dyDescent="0.25">
      <c r="I67" s="75"/>
      <c r="J67" s="75"/>
    </row>
    <row r="68" spans="9:10" x14ac:dyDescent="0.25">
      <c r="I68" s="2"/>
    </row>
    <row r="69" spans="9:10" x14ac:dyDescent="0.25">
      <c r="I69" s="2"/>
    </row>
  </sheetData>
  <mergeCells count="8">
    <mergeCell ref="B33:G33"/>
    <mergeCell ref="B34:G34"/>
    <mergeCell ref="B5:B6"/>
    <mergeCell ref="C5:C6"/>
    <mergeCell ref="D5:D6"/>
    <mergeCell ref="E5:E6"/>
    <mergeCell ref="F5:F6"/>
    <mergeCell ref="G5:G6"/>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S20"/>
  <sheetViews>
    <sheetView workbookViewId="0">
      <selection activeCell="G30" sqref="G30"/>
    </sheetView>
  </sheetViews>
  <sheetFormatPr defaultRowHeight="15" x14ac:dyDescent="0.25"/>
  <cols>
    <col min="1" max="16384" width="9.140625" style="41"/>
  </cols>
  <sheetData>
    <row r="1" spans="2:19" x14ac:dyDescent="0.25">
      <c r="B1" s="76"/>
      <c r="C1" s="75"/>
      <c r="D1" s="75"/>
      <c r="E1" s="75"/>
      <c r="F1" s="77"/>
      <c r="G1" s="75"/>
      <c r="H1" s="75"/>
      <c r="I1" s="75"/>
      <c r="J1" s="77"/>
      <c r="K1" s="75"/>
      <c r="L1" s="75"/>
      <c r="M1" s="75"/>
      <c r="N1" s="77"/>
      <c r="O1" s="75"/>
      <c r="P1" s="75"/>
      <c r="Q1" s="75"/>
      <c r="R1" s="77"/>
      <c r="S1" s="75"/>
    </row>
    <row r="2" spans="2:19" x14ac:dyDescent="0.25">
      <c r="B2" s="44" t="s">
        <v>216</v>
      </c>
      <c r="C2" s="75"/>
      <c r="D2" s="75"/>
      <c r="E2" s="75"/>
      <c r="F2" s="77"/>
      <c r="G2" s="75"/>
      <c r="H2" s="75"/>
      <c r="I2" s="75"/>
      <c r="J2" s="77"/>
      <c r="K2" s="75"/>
      <c r="L2" s="75"/>
      <c r="M2" s="75"/>
      <c r="N2" s="77"/>
      <c r="O2" s="75"/>
      <c r="P2" s="75"/>
      <c r="Q2" s="75"/>
      <c r="R2" s="77"/>
      <c r="S2" s="75"/>
    </row>
    <row r="3" spans="2:19" ht="15" customHeight="1" x14ac:dyDescent="0.25">
      <c r="B3" s="217" t="s">
        <v>73</v>
      </c>
      <c r="C3" s="217"/>
      <c r="D3" s="217"/>
      <c r="E3" s="217"/>
      <c r="F3" s="217"/>
      <c r="G3" s="217"/>
      <c r="H3" s="217"/>
      <c r="I3" s="75"/>
      <c r="J3" s="77"/>
      <c r="K3" s="75"/>
      <c r="L3" s="75"/>
      <c r="M3" s="75"/>
      <c r="N3" s="77"/>
      <c r="O3" s="75"/>
      <c r="P3" s="75"/>
      <c r="Q3" s="75"/>
      <c r="R3" s="77"/>
      <c r="S3" s="75"/>
    </row>
    <row r="4" spans="2:19" ht="15" customHeight="1" x14ac:dyDescent="0.25">
      <c r="B4" s="343" t="s">
        <v>33</v>
      </c>
      <c r="C4" s="361" t="s">
        <v>61</v>
      </c>
      <c r="D4" s="361"/>
      <c r="E4" s="361"/>
      <c r="F4" s="361"/>
      <c r="G4" s="361"/>
      <c r="H4" s="361"/>
      <c r="I4" s="361"/>
      <c r="J4" s="361"/>
      <c r="K4" s="361"/>
      <c r="L4" s="361"/>
      <c r="M4" s="361"/>
      <c r="N4" s="361"/>
      <c r="O4" s="361"/>
      <c r="P4" s="361"/>
      <c r="Q4" s="361"/>
      <c r="R4" s="361"/>
      <c r="S4" s="75"/>
    </row>
    <row r="5" spans="2:19" ht="15" customHeight="1" x14ac:dyDescent="0.25">
      <c r="B5" s="360"/>
      <c r="C5" s="362" t="s">
        <v>74</v>
      </c>
      <c r="D5" s="362"/>
      <c r="E5" s="362"/>
      <c r="F5" s="362"/>
      <c r="G5" s="361" t="s">
        <v>75</v>
      </c>
      <c r="H5" s="361"/>
      <c r="I5" s="361"/>
      <c r="J5" s="361"/>
      <c r="K5" s="362" t="s">
        <v>76</v>
      </c>
      <c r="L5" s="362"/>
      <c r="M5" s="362"/>
      <c r="N5" s="362"/>
      <c r="O5" s="361" t="s">
        <v>14</v>
      </c>
      <c r="P5" s="361"/>
      <c r="Q5" s="361"/>
      <c r="R5" s="361"/>
      <c r="S5" s="75"/>
    </row>
    <row r="6" spans="2:19" ht="27" x14ac:dyDescent="0.25">
      <c r="B6" s="344"/>
      <c r="C6" s="136" t="s">
        <v>3</v>
      </c>
      <c r="D6" s="136" t="s">
        <v>4</v>
      </c>
      <c r="E6" s="136" t="s">
        <v>5</v>
      </c>
      <c r="F6" s="10" t="s">
        <v>214</v>
      </c>
      <c r="G6" s="136" t="s">
        <v>3</v>
      </c>
      <c r="H6" s="136" t="s">
        <v>4</v>
      </c>
      <c r="I6" s="136" t="s">
        <v>5</v>
      </c>
      <c r="J6" s="10" t="s">
        <v>214</v>
      </c>
      <c r="K6" s="136" t="s">
        <v>3</v>
      </c>
      <c r="L6" s="136" t="s">
        <v>4</v>
      </c>
      <c r="M6" s="136" t="s">
        <v>5</v>
      </c>
      <c r="N6" s="10" t="s">
        <v>214</v>
      </c>
      <c r="O6" s="136" t="s">
        <v>3</v>
      </c>
      <c r="P6" s="136" t="s">
        <v>4</v>
      </c>
      <c r="Q6" s="136" t="s">
        <v>5</v>
      </c>
      <c r="R6" s="10" t="s">
        <v>214</v>
      </c>
      <c r="S6" s="75"/>
    </row>
    <row r="7" spans="2:19" x14ac:dyDescent="0.25">
      <c r="B7" s="218" t="s">
        <v>193</v>
      </c>
      <c r="C7" s="219">
        <v>24</v>
      </c>
      <c r="D7" s="63" t="s">
        <v>91</v>
      </c>
      <c r="E7" s="219">
        <v>41</v>
      </c>
      <c r="F7" s="61" t="s">
        <v>91</v>
      </c>
      <c r="G7" s="219">
        <v>33</v>
      </c>
      <c r="H7" s="63">
        <v>6</v>
      </c>
      <c r="I7" s="219">
        <v>67</v>
      </c>
      <c r="J7" s="61">
        <v>18.18</v>
      </c>
      <c r="K7" s="219">
        <v>80</v>
      </c>
      <c r="L7" s="220">
        <v>3</v>
      </c>
      <c r="M7" s="219">
        <v>138</v>
      </c>
      <c r="N7" s="221">
        <v>3.75</v>
      </c>
      <c r="O7" s="219">
        <v>137</v>
      </c>
      <c r="P7" s="220">
        <v>9</v>
      </c>
      <c r="Q7" s="219">
        <v>246</v>
      </c>
      <c r="R7" s="221">
        <v>6.57</v>
      </c>
      <c r="S7" s="75"/>
    </row>
    <row r="8" spans="2:19" x14ac:dyDescent="0.25">
      <c r="B8" s="218" t="s">
        <v>194</v>
      </c>
      <c r="C8" s="219">
        <v>7</v>
      </c>
      <c r="D8" s="63" t="s">
        <v>91</v>
      </c>
      <c r="E8" s="219">
        <v>11</v>
      </c>
      <c r="F8" s="61" t="s">
        <v>91</v>
      </c>
      <c r="G8" s="219">
        <v>20</v>
      </c>
      <c r="H8" s="63">
        <v>2</v>
      </c>
      <c r="I8" s="219">
        <v>34</v>
      </c>
      <c r="J8" s="61">
        <v>10</v>
      </c>
      <c r="K8" s="219">
        <v>37</v>
      </c>
      <c r="L8" s="220">
        <v>2</v>
      </c>
      <c r="M8" s="219">
        <v>71</v>
      </c>
      <c r="N8" s="221">
        <v>5.41</v>
      </c>
      <c r="O8" s="219">
        <v>64</v>
      </c>
      <c r="P8" s="220">
        <v>4</v>
      </c>
      <c r="Q8" s="219">
        <v>116</v>
      </c>
      <c r="R8" s="221">
        <v>6.25</v>
      </c>
      <c r="S8" s="75"/>
    </row>
    <row r="9" spans="2:19" x14ac:dyDescent="0.25">
      <c r="B9" s="218" t="s">
        <v>195</v>
      </c>
      <c r="C9" s="219">
        <v>24</v>
      </c>
      <c r="D9" s="63" t="s">
        <v>91</v>
      </c>
      <c r="E9" s="219">
        <v>35</v>
      </c>
      <c r="F9" s="61" t="s">
        <v>91</v>
      </c>
      <c r="G9" s="219">
        <v>34</v>
      </c>
      <c r="H9" s="63" t="s">
        <v>91</v>
      </c>
      <c r="I9" s="219">
        <v>51</v>
      </c>
      <c r="J9" s="61" t="s">
        <v>91</v>
      </c>
      <c r="K9" s="219">
        <v>74</v>
      </c>
      <c r="L9" s="220">
        <v>7</v>
      </c>
      <c r="M9" s="219">
        <v>163</v>
      </c>
      <c r="N9" s="221">
        <v>9.4600000000000009</v>
      </c>
      <c r="O9" s="219">
        <v>132</v>
      </c>
      <c r="P9" s="220">
        <v>7</v>
      </c>
      <c r="Q9" s="219">
        <v>249</v>
      </c>
      <c r="R9" s="221">
        <v>5.3</v>
      </c>
      <c r="S9" s="75"/>
    </row>
    <row r="10" spans="2:19" x14ac:dyDescent="0.25">
      <c r="B10" s="218" t="s">
        <v>196</v>
      </c>
      <c r="C10" s="219">
        <v>5</v>
      </c>
      <c r="D10" s="63" t="s">
        <v>91</v>
      </c>
      <c r="E10" s="219">
        <v>9</v>
      </c>
      <c r="F10" s="61" t="s">
        <v>91</v>
      </c>
      <c r="G10" s="219">
        <v>6</v>
      </c>
      <c r="H10" s="63" t="s">
        <v>91</v>
      </c>
      <c r="I10" s="219">
        <v>9</v>
      </c>
      <c r="J10" s="61" t="s">
        <v>91</v>
      </c>
      <c r="K10" s="219">
        <v>22</v>
      </c>
      <c r="L10" s="220" t="s">
        <v>91</v>
      </c>
      <c r="M10" s="219">
        <v>35</v>
      </c>
      <c r="N10" s="221" t="s">
        <v>91</v>
      </c>
      <c r="O10" s="219">
        <v>33</v>
      </c>
      <c r="P10" s="220" t="s">
        <v>91</v>
      </c>
      <c r="Q10" s="219">
        <v>53</v>
      </c>
      <c r="R10" s="221" t="s">
        <v>91</v>
      </c>
      <c r="S10" s="75"/>
    </row>
    <row r="11" spans="2:19" x14ac:dyDescent="0.25">
      <c r="B11" s="218" t="s">
        <v>197</v>
      </c>
      <c r="C11" s="219">
        <v>5</v>
      </c>
      <c r="D11" s="63" t="s">
        <v>91</v>
      </c>
      <c r="E11" s="219">
        <v>7</v>
      </c>
      <c r="F11" s="63" t="s">
        <v>91</v>
      </c>
      <c r="G11" s="219">
        <v>10</v>
      </c>
      <c r="H11" s="63" t="s">
        <v>91</v>
      </c>
      <c r="I11" s="219">
        <v>21</v>
      </c>
      <c r="J11" s="61" t="s">
        <v>91</v>
      </c>
      <c r="K11" s="219">
        <v>15</v>
      </c>
      <c r="L11" s="63" t="s">
        <v>91</v>
      </c>
      <c r="M11" s="219">
        <v>34</v>
      </c>
      <c r="N11" s="61" t="s">
        <v>91</v>
      </c>
      <c r="O11" s="219">
        <v>30</v>
      </c>
      <c r="P11" s="63" t="s">
        <v>91</v>
      </c>
      <c r="Q11" s="219">
        <v>62</v>
      </c>
      <c r="R11" s="61" t="s">
        <v>91</v>
      </c>
      <c r="S11" s="75"/>
    </row>
    <row r="12" spans="2:19" x14ac:dyDescent="0.25">
      <c r="B12" s="212" t="s">
        <v>14</v>
      </c>
      <c r="C12" s="222">
        <v>65</v>
      </c>
      <c r="D12" s="223" t="s">
        <v>91</v>
      </c>
      <c r="E12" s="222">
        <v>103</v>
      </c>
      <c r="F12" s="172" t="s">
        <v>91</v>
      </c>
      <c r="G12" s="222">
        <v>103</v>
      </c>
      <c r="H12" s="224">
        <v>8</v>
      </c>
      <c r="I12" s="222">
        <v>182</v>
      </c>
      <c r="J12" s="172">
        <v>7.77</v>
      </c>
      <c r="K12" s="222">
        <v>228</v>
      </c>
      <c r="L12" s="222">
        <v>12</v>
      </c>
      <c r="M12" s="222">
        <v>441</v>
      </c>
      <c r="N12" s="225">
        <v>5.26</v>
      </c>
      <c r="O12" s="222">
        <v>396</v>
      </c>
      <c r="P12" s="222">
        <v>20</v>
      </c>
      <c r="Q12" s="222">
        <v>726</v>
      </c>
      <c r="R12" s="225">
        <v>5.05</v>
      </c>
      <c r="S12" s="75"/>
    </row>
    <row r="13" spans="2:19" x14ac:dyDescent="0.25">
      <c r="B13" s="226" t="s">
        <v>215</v>
      </c>
      <c r="C13" s="226"/>
      <c r="D13" s="227"/>
      <c r="E13" s="227"/>
      <c r="F13" s="227"/>
      <c r="G13" s="227"/>
      <c r="H13" s="228"/>
      <c r="I13" s="229"/>
      <c r="J13" s="77"/>
      <c r="K13" s="75"/>
      <c r="L13" s="75"/>
      <c r="M13" s="75"/>
      <c r="N13" s="77"/>
      <c r="O13" s="75"/>
      <c r="P13" s="75"/>
      <c r="Q13" s="75"/>
      <c r="R13" s="77"/>
      <c r="S13" s="75"/>
    </row>
    <row r="14" spans="2:19" x14ac:dyDescent="0.25">
      <c r="B14" s="226" t="s">
        <v>306</v>
      </c>
      <c r="C14" s="230"/>
      <c r="D14" s="230"/>
      <c r="E14" s="230"/>
      <c r="F14" s="230"/>
      <c r="G14" s="230"/>
      <c r="H14" s="231"/>
      <c r="I14" s="232"/>
      <c r="J14" s="77"/>
      <c r="K14" s="75"/>
      <c r="L14" s="75"/>
      <c r="M14" s="75"/>
      <c r="N14" s="77"/>
      <c r="O14" s="75"/>
      <c r="P14" s="75"/>
      <c r="Q14" s="75"/>
      <c r="R14" s="77"/>
      <c r="S14" s="75"/>
    </row>
    <row r="15" spans="2:19" x14ac:dyDescent="0.25">
      <c r="B15" s="75"/>
      <c r="C15" s="75"/>
      <c r="D15" s="75"/>
      <c r="E15" s="76"/>
      <c r="F15" s="75"/>
      <c r="G15" s="75"/>
      <c r="H15" s="75"/>
      <c r="I15" s="77"/>
    </row>
    <row r="18" ht="15" customHeight="1" x14ac:dyDescent="0.25"/>
    <row r="19" ht="15" customHeight="1" x14ac:dyDescent="0.25"/>
    <row r="20" ht="15" customHeight="1" x14ac:dyDescent="0.25"/>
  </sheetData>
  <mergeCells count="6">
    <mergeCell ref="B4:B6"/>
    <mergeCell ref="C4:R4"/>
    <mergeCell ref="C5:F5"/>
    <mergeCell ref="G5:J5"/>
    <mergeCell ref="K5:N5"/>
    <mergeCell ref="O5:R5"/>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S19"/>
  <sheetViews>
    <sheetView workbookViewId="0">
      <selection activeCell="H18" sqref="H18"/>
    </sheetView>
  </sheetViews>
  <sheetFormatPr defaultRowHeight="15" x14ac:dyDescent="0.25"/>
  <cols>
    <col min="1" max="16384" width="9.140625" style="41"/>
  </cols>
  <sheetData>
    <row r="1" spans="2:19" x14ac:dyDescent="0.25">
      <c r="B1" s="76"/>
      <c r="C1" s="75"/>
      <c r="D1" s="75"/>
      <c r="E1" s="75"/>
      <c r="F1" s="77"/>
      <c r="G1" s="75"/>
      <c r="H1" s="75"/>
      <c r="I1" s="75"/>
      <c r="J1" s="77"/>
      <c r="K1" s="75"/>
      <c r="L1" s="75"/>
      <c r="M1" s="75"/>
      <c r="N1" s="77"/>
      <c r="O1" s="75"/>
      <c r="P1" s="75"/>
      <c r="Q1" s="75"/>
      <c r="R1" s="77"/>
      <c r="S1" s="75"/>
    </row>
    <row r="2" spans="2:19" x14ac:dyDescent="0.25">
      <c r="B2" s="45" t="s">
        <v>217</v>
      </c>
      <c r="C2" s="75"/>
      <c r="D2" s="75"/>
      <c r="E2" s="75"/>
      <c r="F2" s="77"/>
      <c r="G2" s="75"/>
      <c r="H2" s="75"/>
      <c r="I2" s="75"/>
      <c r="J2" s="77"/>
      <c r="K2" s="75"/>
      <c r="L2" s="75"/>
      <c r="M2" s="75"/>
      <c r="N2" s="77"/>
      <c r="O2" s="75"/>
      <c r="P2" s="75"/>
      <c r="Q2" s="75"/>
      <c r="R2" s="77"/>
      <c r="S2" s="75"/>
    </row>
    <row r="3" spans="2:19" x14ac:dyDescent="0.25">
      <c r="B3" s="43" t="s">
        <v>73</v>
      </c>
      <c r="C3" s="78"/>
      <c r="D3" s="78"/>
      <c r="E3" s="78"/>
      <c r="F3" s="79"/>
      <c r="G3" s="78"/>
      <c r="H3" s="78"/>
      <c r="I3" s="78"/>
      <c r="J3" s="79"/>
      <c r="K3" s="78"/>
      <c r="L3" s="78"/>
      <c r="M3" s="78"/>
      <c r="N3" s="79"/>
      <c r="O3" s="78"/>
      <c r="P3" s="78"/>
      <c r="Q3" s="78"/>
      <c r="R3" s="79"/>
      <c r="S3" s="75"/>
    </row>
    <row r="4" spans="2:19" ht="15" customHeight="1" x14ac:dyDescent="0.25">
      <c r="B4" s="363" t="s">
        <v>33</v>
      </c>
      <c r="C4" s="364" t="s">
        <v>61</v>
      </c>
      <c r="D4" s="364"/>
      <c r="E4" s="364"/>
      <c r="F4" s="364"/>
      <c r="G4" s="364"/>
      <c r="H4" s="364"/>
      <c r="I4" s="364"/>
      <c r="J4" s="364"/>
      <c r="K4" s="364"/>
      <c r="L4" s="364"/>
      <c r="M4" s="364"/>
      <c r="N4" s="364"/>
      <c r="O4" s="364"/>
      <c r="P4" s="364"/>
      <c r="Q4" s="364"/>
      <c r="R4" s="364"/>
      <c r="S4" s="75"/>
    </row>
    <row r="5" spans="2:19" ht="15" customHeight="1" x14ac:dyDescent="0.25">
      <c r="B5" s="363"/>
      <c r="C5" s="362" t="s">
        <v>74</v>
      </c>
      <c r="D5" s="362"/>
      <c r="E5" s="362"/>
      <c r="F5" s="362"/>
      <c r="G5" s="364" t="s">
        <v>75</v>
      </c>
      <c r="H5" s="364"/>
      <c r="I5" s="364"/>
      <c r="J5" s="364"/>
      <c r="K5" s="362" t="s">
        <v>76</v>
      </c>
      <c r="L5" s="362"/>
      <c r="M5" s="362"/>
      <c r="N5" s="362"/>
      <c r="O5" s="364" t="s">
        <v>14</v>
      </c>
      <c r="P5" s="364"/>
      <c r="Q5" s="364"/>
      <c r="R5" s="364"/>
      <c r="S5" s="75"/>
    </row>
    <row r="6" spans="2:19" ht="30" customHeight="1" x14ac:dyDescent="0.25">
      <c r="B6" s="363"/>
      <c r="C6" s="142" t="s">
        <v>3</v>
      </c>
      <c r="D6" s="142" t="s">
        <v>4</v>
      </c>
      <c r="E6" s="142" t="s">
        <v>5</v>
      </c>
      <c r="F6" s="233" t="s">
        <v>214</v>
      </c>
      <c r="G6" s="142" t="s">
        <v>3</v>
      </c>
      <c r="H6" s="142" t="s">
        <v>4</v>
      </c>
      <c r="I6" s="142" t="s">
        <v>5</v>
      </c>
      <c r="J6" s="233" t="s">
        <v>214</v>
      </c>
      <c r="K6" s="142" t="s">
        <v>3</v>
      </c>
      <c r="L6" s="142" t="s">
        <v>4</v>
      </c>
      <c r="M6" s="142" t="s">
        <v>5</v>
      </c>
      <c r="N6" s="233" t="s">
        <v>214</v>
      </c>
      <c r="O6" s="142" t="s">
        <v>3</v>
      </c>
      <c r="P6" s="142" t="s">
        <v>4</v>
      </c>
      <c r="Q6" s="142" t="s">
        <v>5</v>
      </c>
      <c r="R6" s="233" t="s">
        <v>214</v>
      </c>
      <c r="S6" s="75"/>
    </row>
    <row r="7" spans="2:19" x14ac:dyDescent="0.25">
      <c r="B7" s="218" t="s">
        <v>193</v>
      </c>
      <c r="C7" s="234">
        <v>12</v>
      </c>
      <c r="D7" s="28" t="s">
        <v>91</v>
      </c>
      <c r="E7" s="234">
        <v>24</v>
      </c>
      <c r="F7" s="53" t="s">
        <v>91</v>
      </c>
      <c r="G7" s="234">
        <v>22</v>
      </c>
      <c r="H7" s="142">
        <v>3</v>
      </c>
      <c r="I7" s="234">
        <v>42</v>
      </c>
      <c r="J7" s="53">
        <v>13.64</v>
      </c>
      <c r="K7" s="234">
        <v>37</v>
      </c>
      <c r="L7" s="142" t="s">
        <v>91</v>
      </c>
      <c r="M7" s="234">
        <v>61</v>
      </c>
      <c r="N7" s="53" t="s">
        <v>91</v>
      </c>
      <c r="O7" s="234">
        <v>71</v>
      </c>
      <c r="P7" s="7">
        <v>3</v>
      </c>
      <c r="Q7" s="234">
        <v>127</v>
      </c>
      <c r="R7" s="235">
        <v>4.2300000000000004</v>
      </c>
      <c r="S7" s="75"/>
    </row>
    <row r="8" spans="2:19" x14ac:dyDescent="0.25">
      <c r="B8" s="218" t="s">
        <v>194</v>
      </c>
      <c r="C8" s="234">
        <v>5</v>
      </c>
      <c r="D8" s="28" t="s">
        <v>91</v>
      </c>
      <c r="E8" s="234">
        <v>9</v>
      </c>
      <c r="F8" s="53" t="s">
        <v>91</v>
      </c>
      <c r="G8" s="234">
        <v>11</v>
      </c>
      <c r="H8" s="142">
        <v>1</v>
      </c>
      <c r="I8" s="234">
        <v>21</v>
      </c>
      <c r="J8" s="53">
        <v>9.09</v>
      </c>
      <c r="K8" s="234">
        <v>20</v>
      </c>
      <c r="L8" s="142">
        <v>1</v>
      </c>
      <c r="M8" s="234">
        <v>43</v>
      </c>
      <c r="N8" s="53">
        <v>5</v>
      </c>
      <c r="O8" s="234">
        <v>36</v>
      </c>
      <c r="P8" s="7">
        <v>2</v>
      </c>
      <c r="Q8" s="234">
        <v>73</v>
      </c>
      <c r="R8" s="235">
        <v>5.56</v>
      </c>
      <c r="S8" s="75"/>
    </row>
    <row r="9" spans="2:19" x14ac:dyDescent="0.25">
      <c r="B9" s="218" t="s">
        <v>195</v>
      </c>
      <c r="C9" s="234">
        <v>16</v>
      </c>
      <c r="D9" s="28" t="s">
        <v>91</v>
      </c>
      <c r="E9" s="234">
        <v>25</v>
      </c>
      <c r="F9" s="53" t="s">
        <v>91</v>
      </c>
      <c r="G9" s="234">
        <v>20</v>
      </c>
      <c r="H9" s="142" t="s">
        <v>91</v>
      </c>
      <c r="I9" s="234">
        <v>28</v>
      </c>
      <c r="J9" s="53" t="s">
        <v>91</v>
      </c>
      <c r="K9" s="234">
        <v>41</v>
      </c>
      <c r="L9" s="142" t="s">
        <v>91</v>
      </c>
      <c r="M9" s="234">
        <v>73</v>
      </c>
      <c r="N9" s="53" t="s">
        <v>91</v>
      </c>
      <c r="O9" s="234">
        <v>77</v>
      </c>
      <c r="P9" s="142" t="s">
        <v>91</v>
      </c>
      <c r="Q9" s="234">
        <v>126</v>
      </c>
      <c r="R9" s="53" t="s">
        <v>91</v>
      </c>
      <c r="S9" s="75"/>
    </row>
    <row r="10" spans="2:19" x14ac:dyDescent="0.25">
      <c r="B10" s="218" t="s">
        <v>196</v>
      </c>
      <c r="C10" s="234">
        <v>3</v>
      </c>
      <c r="D10" s="28" t="s">
        <v>91</v>
      </c>
      <c r="E10" s="234">
        <v>6</v>
      </c>
      <c r="F10" s="53" t="s">
        <v>91</v>
      </c>
      <c r="G10" s="234">
        <v>5</v>
      </c>
      <c r="H10" s="142" t="s">
        <v>91</v>
      </c>
      <c r="I10" s="234">
        <v>8</v>
      </c>
      <c r="J10" s="53" t="s">
        <v>91</v>
      </c>
      <c r="K10" s="234">
        <v>12</v>
      </c>
      <c r="L10" s="142" t="s">
        <v>91</v>
      </c>
      <c r="M10" s="234">
        <v>15</v>
      </c>
      <c r="N10" s="53" t="s">
        <v>91</v>
      </c>
      <c r="O10" s="234">
        <v>20</v>
      </c>
      <c r="P10" s="142" t="s">
        <v>91</v>
      </c>
      <c r="Q10" s="234">
        <v>29</v>
      </c>
      <c r="R10" s="53" t="s">
        <v>91</v>
      </c>
      <c r="S10" s="75"/>
    </row>
    <row r="11" spans="2:19" x14ac:dyDescent="0.25">
      <c r="B11" s="218" t="s">
        <v>197</v>
      </c>
      <c r="C11" s="37" t="s">
        <v>91</v>
      </c>
      <c r="D11" s="28" t="s">
        <v>91</v>
      </c>
      <c r="E11" s="37" t="s">
        <v>91</v>
      </c>
      <c r="F11" s="53" t="s">
        <v>91</v>
      </c>
      <c r="G11" s="234">
        <v>5</v>
      </c>
      <c r="H11" s="142" t="s">
        <v>91</v>
      </c>
      <c r="I11" s="234">
        <v>10</v>
      </c>
      <c r="J11" s="53" t="s">
        <v>91</v>
      </c>
      <c r="K11" s="234">
        <v>10</v>
      </c>
      <c r="L11" s="28" t="s">
        <v>91</v>
      </c>
      <c r="M11" s="234">
        <v>24</v>
      </c>
      <c r="N11" s="53" t="s">
        <v>91</v>
      </c>
      <c r="O11" s="234">
        <v>15</v>
      </c>
      <c r="P11" s="142" t="s">
        <v>91</v>
      </c>
      <c r="Q11" s="234">
        <v>34</v>
      </c>
      <c r="R11" s="53" t="s">
        <v>91</v>
      </c>
      <c r="S11" s="75"/>
    </row>
    <row r="12" spans="2:19" x14ac:dyDescent="0.25">
      <c r="B12" s="48" t="s">
        <v>14</v>
      </c>
      <c r="C12" s="48">
        <v>36</v>
      </c>
      <c r="D12" s="16" t="s">
        <v>91</v>
      </c>
      <c r="E12" s="48">
        <v>64</v>
      </c>
      <c r="F12" s="50" t="s">
        <v>91</v>
      </c>
      <c r="G12" s="48">
        <v>63</v>
      </c>
      <c r="H12" s="6">
        <v>4</v>
      </c>
      <c r="I12" s="48">
        <v>109</v>
      </c>
      <c r="J12" s="50">
        <v>6.35</v>
      </c>
      <c r="K12" s="48">
        <v>120</v>
      </c>
      <c r="L12" s="48">
        <v>1</v>
      </c>
      <c r="M12" s="48">
        <v>216</v>
      </c>
      <c r="N12" s="54">
        <v>0.83</v>
      </c>
      <c r="O12" s="48">
        <v>219</v>
      </c>
      <c r="P12" s="48">
        <v>5</v>
      </c>
      <c r="Q12" s="48">
        <v>389</v>
      </c>
      <c r="R12" s="54">
        <v>2.2799999999999998</v>
      </c>
      <c r="S12" s="75"/>
    </row>
    <row r="13" spans="2:19" x14ac:dyDescent="0.25">
      <c r="B13" s="236" t="s">
        <v>77</v>
      </c>
      <c r="C13" s="75"/>
      <c r="D13" s="75"/>
      <c r="E13" s="75"/>
      <c r="F13" s="77"/>
      <c r="G13" s="75"/>
      <c r="H13" s="75"/>
      <c r="I13" s="236"/>
      <c r="J13" s="77"/>
      <c r="K13" s="75"/>
      <c r="L13" s="75"/>
      <c r="M13" s="75"/>
      <c r="N13" s="77"/>
      <c r="O13" s="75"/>
      <c r="P13" s="75"/>
      <c r="Q13" s="75"/>
      <c r="R13" s="77"/>
      <c r="S13" s="75"/>
    </row>
    <row r="14" spans="2:19" x14ac:dyDescent="0.25">
      <c r="B14" s="236" t="s">
        <v>306</v>
      </c>
      <c r="C14" s="75"/>
      <c r="D14" s="75"/>
      <c r="E14" s="75"/>
      <c r="F14" s="77"/>
      <c r="G14" s="75"/>
      <c r="H14" s="75"/>
      <c r="I14" s="236"/>
      <c r="J14" s="77"/>
      <c r="K14" s="75"/>
      <c r="L14" s="75"/>
      <c r="M14" s="75"/>
      <c r="N14" s="77"/>
      <c r="O14" s="75"/>
      <c r="P14" s="75"/>
      <c r="Q14" s="75"/>
      <c r="R14" s="77"/>
      <c r="S14" s="75"/>
    </row>
    <row r="18" ht="15" customHeight="1" x14ac:dyDescent="0.25"/>
    <row r="19" ht="15" customHeight="1" x14ac:dyDescent="0.25"/>
  </sheetData>
  <mergeCells count="6">
    <mergeCell ref="B4:B6"/>
    <mergeCell ref="C4:R4"/>
    <mergeCell ref="C5:F5"/>
    <mergeCell ref="G5:J5"/>
    <mergeCell ref="K5:N5"/>
    <mergeCell ref="O5:R5"/>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T22"/>
  <sheetViews>
    <sheetView workbookViewId="0">
      <selection activeCell="B13" sqref="B13:I14"/>
    </sheetView>
  </sheetViews>
  <sheetFormatPr defaultRowHeight="15" x14ac:dyDescent="0.25"/>
  <cols>
    <col min="1" max="16384" width="9.140625" style="41"/>
  </cols>
  <sheetData>
    <row r="1" spans="2:20" x14ac:dyDescent="0.25">
      <c r="B1" s="76"/>
      <c r="C1" s="75"/>
      <c r="D1" s="75"/>
      <c r="E1" s="75"/>
      <c r="F1" s="77"/>
      <c r="G1" s="75"/>
      <c r="H1" s="75"/>
      <c r="I1" s="75"/>
      <c r="J1" s="77"/>
      <c r="K1" s="75"/>
      <c r="L1" s="75"/>
      <c r="M1" s="75"/>
      <c r="N1" s="77"/>
      <c r="O1" s="75"/>
      <c r="P1" s="75"/>
      <c r="Q1" s="75"/>
      <c r="R1" s="77"/>
      <c r="S1" s="75"/>
      <c r="T1" s="75"/>
    </row>
    <row r="2" spans="2:20" x14ac:dyDescent="0.25">
      <c r="B2" s="44" t="s">
        <v>218</v>
      </c>
      <c r="C2" s="75"/>
      <c r="D2" s="75"/>
      <c r="E2" s="75"/>
      <c r="F2" s="77"/>
      <c r="G2" s="75"/>
      <c r="H2" s="75"/>
      <c r="I2" s="75"/>
      <c r="J2" s="77"/>
      <c r="K2" s="75"/>
      <c r="L2" s="75"/>
      <c r="M2" s="75"/>
      <c r="N2" s="77"/>
      <c r="O2" s="75"/>
      <c r="P2" s="75"/>
      <c r="Q2" s="75"/>
      <c r="R2" s="77"/>
      <c r="S2" s="75"/>
      <c r="T2" s="75"/>
    </row>
    <row r="3" spans="2:20" x14ac:dyDescent="0.25">
      <c r="B3" s="217" t="s">
        <v>73</v>
      </c>
      <c r="C3" s="78"/>
      <c r="D3" s="78"/>
      <c r="E3" s="78"/>
      <c r="F3" s="79"/>
      <c r="G3" s="78"/>
      <c r="H3" s="78"/>
      <c r="I3" s="78"/>
      <c r="J3" s="79"/>
      <c r="K3" s="78"/>
      <c r="L3" s="78"/>
      <c r="M3" s="78"/>
      <c r="N3" s="79"/>
      <c r="O3" s="78"/>
      <c r="P3" s="78"/>
      <c r="Q3" s="78"/>
      <c r="R3" s="79"/>
      <c r="S3" s="75"/>
      <c r="T3" s="75"/>
    </row>
    <row r="4" spans="2:20" ht="15" customHeight="1" x14ac:dyDescent="0.25">
      <c r="B4" s="363" t="s">
        <v>33</v>
      </c>
      <c r="C4" s="364" t="s">
        <v>61</v>
      </c>
      <c r="D4" s="364"/>
      <c r="E4" s="364"/>
      <c r="F4" s="364"/>
      <c r="G4" s="364"/>
      <c r="H4" s="364"/>
      <c r="I4" s="364"/>
      <c r="J4" s="364"/>
      <c r="K4" s="364"/>
      <c r="L4" s="364"/>
      <c r="M4" s="364"/>
      <c r="N4" s="364"/>
      <c r="O4" s="364"/>
      <c r="P4" s="364"/>
      <c r="Q4" s="364"/>
      <c r="R4" s="364"/>
      <c r="S4" s="75"/>
      <c r="T4" s="75"/>
    </row>
    <row r="5" spans="2:20" ht="15" customHeight="1" x14ac:dyDescent="0.25">
      <c r="B5" s="363"/>
      <c r="C5" s="362" t="s">
        <v>74</v>
      </c>
      <c r="D5" s="362"/>
      <c r="E5" s="362"/>
      <c r="F5" s="362"/>
      <c r="G5" s="364" t="s">
        <v>75</v>
      </c>
      <c r="H5" s="364"/>
      <c r="I5" s="364"/>
      <c r="J5" s="364"/>
      <c r="K5" s="362" t="s">
        <v>76</v>
      </c>
      <c r="L5" s="362"/>
      <c r="M5" s="362"/>
      <c r="N5" s="362"/>
      <c r="O5" s="364" t="s">
        <v>14</v>
      </c>
      <c r="P5" s="364"/>
      <c r="Q5" s="364"/>
      <c r="R5" s="364"/>
      <c r="S5" s="75"/>
      <c r="T5" s="75"/>
    </row>
    <row r="6" spans="2:20" ht="27" x14ac:dyDescent="0.25">
      <c r="B6" s="363"/>
      <c r="C6" s="142" t="s">
        <v>3</v>
      </c>
      <c r="D6" s="142" t="s">
        <v>4</v>
      </c>
      <c r="E6" s="142" t="s">
        <v>5</v>
      </c>
      <c r="F6" s="233" t="s">
        <v>214</v>
      </c>
      <c r="G6" s="142" t="s">
        <v>3</v>
      </c>
      <c r="H6" s="142" t="s">
        <v>4</v>
      </c>
      <c r="I6" s="142" t="s">
        <v>5</v>
      </c>
      <c r="J6" s="233" t="s">
        <v>214</v>
      </c>
      <c r="K6" s="142" t="s">
        <v>3</v>
      </c>
      <c r="L6" s="142" t="s">
        <v>4</v>
      </c>
      <c r="M6" s="142" t="s">
        <v>5</v>
      </c>
      <c r="N6" s="233" t="s">
        <v>214</v>
      </c>
      <c r="O6" s="142" t="s">
        <v>3</v>
      </c>
      <c r="P6" s="142" t="s">
        <v>4</v>
      </c>
      <c r="Q6" s="142" t="s">
        <v>5</v>
      </c>
      <c r="R6" s="233" t="s">
        <v>214</v>
      </c>
      <c r="S6" s="75"/>
      <c r="T6" s="75"/>
    </row>
    <row r="7" spans="2:20" x14ac:dyDescent="0.25">
      <c r="B7" s="218" t="s">
        <v>193</v>
      </c>
      <c r="C7" s="234">
        <v>12</v>
      </c>
      <c r="D7" s="142" t="s">
        <v>91</v>
      </c>
      <c r="E7" s="234">
        <v>17</v>
      </c>
      <c r="F7" s="53" t="s">
        <v>91</v>
      </c>
      <c r="G7" s="234">
        <v>11</v>
      </c>
      <c r="H7" s="142">
        <v>3</v>
      </c>
      <c r="I7" s="234">
        <v>25</v>
      </c>
      <c r="J7" s="53">
        <v>27.27</v>
      </c>
      <c r="K7" s="234">
        <v>43</v>
      </c>
      <c r="L7" s="142">
        <v>3</v>
      </c>
      <c r="M7" s="234">
        <v>77</v>
      </c>
      <c r="N7" s="53">
        <v>6.98</v>
      </c>
      <c r="O7" s="234">
        <v>66</v>
      </c>
      <c r="P7" s="7">
        <v>6</v>
      </c>
      <c r="Q7" s="234">
        <v>119</v>
      </c>
      <c r="R7" s="235">
        <v>9.09</v>
      </c>
      <c r="S7" s="75"/>
      <c r="T7" s="75"/>
    </row>
    <row r="8" spans="2:20" x14ac:dyDescent="0.25">
      <c r="B8" s="218" t="s">
        <v>194</v>
      </c>
      <c r="C8" s="234">
        <v>2</v>
      </c>
      <c r="D8" s="142" t="s">
        <v>91</v>
      </c>
      <c r="E8" s="234">
        <v>2</v>
      </c>
      <c r="F8" s="53" t="s">
        <v>91</v>
      </c>
      <c r="G8" s="234">
        <v>9</v>
      </c>
      <c r="H8" s="142">
        <v>1</v>
      </c>
      <c r="I8" s="234">
        <v>13</v>
      </c>
      <c r="J8" s="53">
        <v>11.11</v>
      </c>
      <c r="K8" s="234">
        <v>17</v>
      </c>
      <c r="L8" s="142">
        <v>1</v>
      </c>
      <c r="M8" s="234">
        <v>28</v>
      </c>
      <c r="N8" s="53">
        <v>5.88</v>
      </c>
      <c r="O8" s="234">
        <v>28</v>
      </c>
      <c r="P8" s="7">
        <v>2</v>
      </c>
      <c r="Q8" s="234">
        <v>43</v>
      </c>
      <c r="R8" s="235">
        <v>7.14</v>
      </c>
      <c r="S8" s="75"/>
      <c r="T8" s="75"/>
    </row>
    <row r="9" spans="2:20" x14ac:dyDescent="0.25">
      <c r="B9" s="218" t="s">
        <v>195</v>
      </c>
      <c r="C9" s="234">
        <v>8</v>
      </c>
      <c r="D9" s="142" t="s">
        <v>91</v>
      </c>
      <c r="E9" s="234">
        <v>10</v>
      </c>
      <c r="F9" s="53" t="s">
        <v>91</v>
      </c>
      <c r="G9" s="234">
        <v>14</v>
      </c>
      <c r="H9" s="142" t="s">
        <v>91</v>
      </c>
      <c r="I9" s="234">
        <v>23</v>
      </c>
      <c r="J9" s="53" t="s">
        <v>91</v>
      </c>
      <c r="K9" s="234">
        <v>33</v>
      </c>
      <c r="L9" s="142">
        <v>7</v>
      </c>
      <c r="M9" s="234">
        <v>90</v>
      </c>
      <c r="N9" s="53">
        <v>21.21</v>
      </c>
      <c r="O9" s="234">
        <v>55</v>
      </c>
      <c r="P9" s="7">
        <v>7</v>
      </c>
      <c r="Q9" s="234">
        <v>123</v>
      </c>
      <c r="R9" s="235">
        <v>12.73</v>
      </c>
      <c r="S9" s="75"/>
      <c r="T9" s="75"/>
    </row>
    <row r="10" spans="2:20" x14ac:dyDescent="0.25">
      <c r="B10" s="218" t="s">
        <v>196</v>
      </c>
      <c r="C10" s="234">
        <v>2</v>
      </c>
      <c r="D10" s="142" t="s">
        <v>91</v>
      </c>
      <c r="E10" s="234">
        <v>3</v>
      </c>
      <c r="F10" s="53" t="s">
        <v>91</v>
      </c>
      <c r="G10" s="234">
        <v>1</v>
      </c>
      <c r="H10" s="142" t="s">
        <v>91</v>
      </c>
      <c r="I10" s="234">
        <v>1</v>
      </c>
      <c r="J10" s="53" t="s">
        <v>91</v>
      </c>
      <c r="K10" s="234">
        <v>10</v>
      </c>
      <c r="L10" s="142" t="s">
        <v>91</v>
      </c>
      <c r="M10" s="234">
        <v>20</v>
      </c>
      <c r="N10" s="53" t="s">
        <v>91</v>
      </c>
      <c r="O10" s="234">
        <v>13</v>
      </c>
      <c r="P10" s="7" t="s">
        <v>91</v>
      </c>
      <c r="Q10" s="234">
        <v>24</v>
      </c>
      <c r="R10" s="235" t="s">
        <v>91</v>
      </c>
      <c r="S10" s="75"/>
      <c r="T10" s="75"/>
    </row>
    <row r="11" spans="2:20" x14ac:dyDescent="0.25">
      <c r="B11" s="218" t="s">
        <v>197</v>
      </c>
      <c r="C11" s="234">
        <v>5</v>
      </c>
      <c r="D11" s="142" t="s">
        <v>91</v>
      </c>
      <c r="E11" s="234">
        <v>7</v>
      </c>
      <c r="F11" s="142" t="s">
        <v>91</v>
      </c>
      <c r="G11" s="234">
        <v>5</v>
      </c>
      <c r="H11" s="142" t="s">
        <v>91</v>
      </c>
      <c r="I11" s="234">
        <v>11</v>
      </c>
      <c r="J11" s="53" t="s">
        <v>91</v>
      </c>
      <c r="K11" s="234">
        <v>5</v>
      </c>
      <c r="L11" s="142" t="s">
        <v>91</v>
      </c>
      <c r="M11" s="234">
        <v>10</v>
      </c>
      <c r="N11" s="53" t="s">
        <v>91</v>
      </c>
      <c r="O11" s="234">
        <v>15</v>
      </c>
      <c r="P11" s="142" t="s">
        <v>91</v>
      </c>
      <c r="Q11" s="234">
        <v>28</v>
      </c>
      <c r="R11" s="53" t="s">
        <v>91</v>
      </c>
      <c r="S11" s="75"/>
      <c r="T11" s="75"/>
    </row>
    <row r="12" spans="2:20" x14ac:dyDescent="0.25">
      <c r="B12" s="48" t="s">
        <v>14</v>
      </c>
      <c r="C12" s="48">
        <v>29</v>
      </c>
      <c r="D12" s="6" t="s">
        <v>91</v>
      </c>
      <c r="E12" s="48">
        <v>39</v>
      </c>
      <c r="F12" s="50" t="s">
        <v>91</v>
      </c>
      <c r="G12" s="48">
        <v>40</v>
      </c>
      <c r="H12" s="6">
        <v>4</v>
      </c>
      <c r="I12" s="48">
        <v>73</v>
      </c>
      <c r="J12" s="50">
        <v>10</v>
      </c>
      <c r="K12" s="48">
        <v>108</v>
      </c>
      <c r="L12" s="6">
        <v>11</v>
      </c>
      <c r="M12" s="48">
        <v>225</v>
      </c>
      <c r="N12" s="50">
        <v>10.19</v>
      </c>
      <c r="O12" s="48">
        <v>177</v>
      </c>
      <c r="P12" s="48">
        <v>15</v>
      </c>
      <c r="Q12" s="48">
        <v>337</v>
      </c>
      <c r="R12" s="54">
        <v>8.4700000000000006</v>
      </c>
      <c r="S12" s="75"/>
      <c r="T12" s="75"/>
    </row>
    <row r="13" spans="2:20" x14ac:dyDescent="0.25">
      <c r="B13" s="237" t="s">
        <v>77</v>
      </c>
      <c r="C13" s="75"/>
      <c r="D13" s="75"/>
      <c r="E13" s="75"/>
      <c r="F13" s="77"/>
      <c r="G13" s="75"/>
      <c r="H13" s="75"/>
      <c r="I13" s="237"/>
      <c r="J13" s="77"/>
      <c r="K13" s="75"/>
      <c r="L13" s="75"/>
      <c r="M13" s="75"/>
      <c r="N13" s="77"/>
      <c r="O13" s="75"/>
      <c r="P13" s="75"/>
      <c r="Q13" s="75"/>
      <c r="R13" s="77"/>
      <c r="S13" s="75"/>
      <c r="T13" s="75"/>
    </row>
    <row r="14" spans="2:20" x14ac:dyDescent="0.25">
      <c r="B14" s="236" t="s">
        <v>306</v>
      </c>
      <c r="C14" s="230"/>
      <c r="D14" s="230"/>
      <c r="E14" s="230"/>
      <c r="F14" s="230"/>
      <c r="G14" s="230"/>
      <c r="H14" s="231"/>
      <c r="I14" s="236"/>
      <c r="J14" s="77"/>
      <c r="K14" s="75"/>
      <c r="L14" s="75"/>
      <c r="M14" s="75"/>
      <c r="N14" s="77"/>
      <c r="O14" s="75"/>
      <c r="P14" s="75"/>
      <c r="Q14" s="75"/>
      <c r="R14" s="77"/>
      <c r="S14" s="75"/>
      <c r="T14" s="75"/>
    </row>
    <row r="15" spans="2:20" x14ac:dyDescent="0.25">
      <c r="B15" s="76"/>
      <c r="C15" s="75"/>
      <c r="D15" s="75"/>
      <c r="E15" s="75"/>
      <c r="F15" s="77"/>
      <c r="G15" s="75"/>
      <c r="H15" s="75"/>
      <c r="I15" s="75"/>
      <c r="J15" s="77"/>
      <c r="K15" s="75"/>
      <c r="L15" s="75"/>
      <c r="M15" s="75"/>
      <c r="N15" s="77"/>
      <c r="O15" s="75"/>
      <c r="P15" s="75"/>
      <c r="Q15" s="75"/>
      <c r="R15" s="77"/>
      <c r="S15" s="75"/>
      <c r="T15" s="75"/>
    </row>
    <row r="16" spans="2:20" x14ac:dyDescent="0.25">
      <c r="B16" s="76"/>
      <c r="C16" s="75"/>
      <c r="D16" s="75"/>
      <c r="E16" s="75"/>
      <c r="F16" s="77"/>
      <c r="G16" s="75"/>
      <c r="H16" s="75"/>
      <c r="I16" s="75"/>
      <c r="J16" s="77"/>
      <c r="K16" s="75"/>
      <c r="L16" s="75"/>
      <c r="M16" s="75"/>
      <c r="N16" s="77"/>
      <c r="O16" s="75"/>
      <c r="P16" s="75"/>
      <c r="Q16" s="75"/>
      <c r="R16" s="77"/>
      <c r="S16" s="75"/>
      <c r="T16" s="75"/>
    </row>
    <row r="17" spans="2:20" x14ac:dyDescent="0.25">
      <c r="B17" s="76"/>
      <c r="C17" s="75"/>
      <c r="D17" s="75"/>
      <c r="E17" s="75"/>
      <c r="F17" s="77"/>
      <c r="G17" s="75"/>
      <c r="H17" s="75"/>
      <c r="I17" s="75"/>
      <c r="J17" s="77"/>
      <c r="K17" s="75"/>
      <c r="L17" s="75"/>
      <c r="M17" s="75"/>
      <c r="N17" s="77"/>
      <c r="O17" s="75"/>
      <c r="P17" s="75"/>
      <c r="Q17" s="75"/>
      <c r="R17" s="77"/>
      <c r="S17" s="75"/>
      <c r="T17" s="75"/>
    </row>
    <row r="18" spans="2:20" x14ac:dyDescent="0.25">
      <c r="B18" s="76"/>
      <c r="S18" s="75"/>
      <c r="T18" s="75"/>
    </row>
    <row r="19" spans="2:20" x14ac:dyDescent="0.25">
      <c r="B19" s="76"/>
      <c r="S19" s="75"/>
      <c r="T19" s="75"/>
    </row>
    <row r="20" spans="2:20" x14ac:dyDescent="0.25">
      <c r="B20" s="76"/>
      <c r="S20" s="75"/>
      <c r="T20" s="75"/>
    </row>
    <row r="21" spans="2:20" ht="15" customHeight="1" x14ac:dyDescent="0.25">
      <c r="B21" s="76"/>
      <c r="S21" s="75"/>
      <c r="T21" s="75"/>
    </row>
    <row r="22" spans="2:20" ht="15" customHeight="1" x14ac:dyDescent="0.25"/>
  </sheetData>
  <mergeCells count="6">
    <mergeCell ref="B4:B6"/>
    <mergeCell ref="C4:R4"/>
    <mergeCell ref="C5:F5"/>
    <mergeCell ref="G5:J5"/>
    <mergeCell ref="K5:N5"/>
    <mergeCell ref="O5:R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3:L17"/>
  <sheetViews>
    <sheetView workbookViewId="0">
      <selection activeCell="E22" sqref="E22"/>
    </sheetView>
  </sheetViews>
  <sheetFormatPr defaultRowHeight="15" x14ac:dyDescent="0.25"/>
  <cols>
    <col min="1" max="16384" width="9.140625" style="41"/>
  </cols>
  <sheetData>
    <row r="3" spans="2:12" ht="15" customHeight="1" x14ac:dyDescent="0.25">
      <c r="B3" s="314" t="s">
        <v>313</v>
      </c>
      <c r="C3" s="315"/>
      <c r="D3" s="315"/>
      <c r="E3" s="315"/>
      <c r="F3" s="315"/>
      <c r="G3" s="315"/>
      <c r="H3" s="315"/>
      <c r="I3" s="315"/>
    </row>
    <row r="4" spans="2:12" ht="15" customHeight="1" x14ac:dyDescent="0.25">
      <c r="B4" s="316" t="s">
        <v>9</v>
      </c>
      <c r="C4" s="317"/>
      <c r="D4" s="317"/>
      <c r="E4" s="317"/>
      <c r="F4" s="317"/>
      <c r="G4" s="102"/>
    </row>
    <row r="5" spans="2:12" x14ac:dyDescent="0.25">
      <c r="B5" s="318" t="s">
        <v>1</v>
      </c>
      <c r="C5" s="321">
        <v>2017</v>
      </c>
      <c r="D5" s="321">
        <v>2017</v>
      </c>
      <c r="E5" s="322">
        <v>2016</v>
      </c>
      <c r="F5" s="322">
        <v>2016</v>
      </c>
    </row>
    <row r="6" spans="2:12" ht="15" customHeight="1" x14ac:dyDescent="0.25">
      <c r="B6" s="319"/>
      <c r="C6" s="321" t="s">
        <v>10</v>
      </c>
      <c r="D6" s="321" t="s">
        <v>11</v>
      </c>
      <c r="E6" s="322" t="s">
        <v>10</v>
      </c>
      <c r="F6" s="322" t="s">
        <v>11</v>
      </c>
    </row>
    <row r="7" spans="2:12" ht="27" x14ac:dyDescent="0.25">
      <c r="B7" s="320"/>
      <c r="C7" s="136" t="s">
        <v>12</v>
      </c>
      <c r="D7" s="136" t="s">
        <v>13</v>
      </c>
      <c r="E7" s="136" t="s">
        <v>12</v>
      </c>
      <c r="F7" s="136" t="s">
        <v>13</v>
      </c>
    </row>
    <row r="8" spans="2:12" x14ac:dyDescent="0.25">
      <c r="B8" s="143" t="s">
        <v>193</v>
      </c>
      <c r="C8" s="57">
        <v>4.1500000000000004</v>
      </c>
      <c r="D8" s="144">
        <v>2.4</v>
      </c>
      <c r="E8" s="60">
        <v>5.79</v>
      </c>
      <c r="F8" s="61">
        <v>3.16</v>
      </c>
    </row>
    <row r="9" spans="2:12" x14ac:dyDescent="0.25">
      <c r="B9" s="143" t="s">
        <v>194</v>
      </c>
      <c r="C9" s="57">
        <v>3.82</v>
      </c>
      <c r="D9" s="144">
        <v>2.21</v>
      </c>
      <c r="E9" s="60">
        <v>4.21</v>
      </c>
      <c r="F9" s="61">
        <v>2.44</v>
      </c>
    </row>
    <row r="10" spans="2:12" ht="27" x14ac:dyDescent="0.25">
      <c r="B10" s="143" t="s">
        <v>195</v>
      </c>
      <c r="C10" s="57">
        <v>2.86</v>
      </c>
      <c r="D10" s="144">
        <v>1.7</v>
      </c>
      <c r="E10" s="60">
        <v>2.89</v>
      </c>
      <c r="F10" s="61">
        <v>1.71</v>
      </c>
    </row>
    <row r="11" spans="2:12" x14ac:dyDescent="0.25">
      <c r="B11" s="143" t="s">
        <v>196</v>
      </c>
      <c r="C11" s="57">
        <v>2.61</v>
      </c>
      <c r="D11" s="144">
        <v>1.54</v>
      </c>
      <c r="E11" s="60">
        <v>1.59</v>
      </c>
      <c r="F11" s="61">
        <v>0.89</v>
      </c>
    </row>
    <row r="12" spans="2:12" x14ac:dyDescent="0.25">
      <c r="B12" s="143" t="s">
        <v>197</v>
      </c>
      <c r="C12" s="57">
        <v>2.81</v>
      </c>
      <c r="D12" s="144">
        <v>1.65</v>
      </c>
      <c r="E12" s="60">
        <v>5.42</v>
      </c>
      <c r="F12" s="61">
        <v>3.24</v>
      </c>
    </row>
    <row r="13" spans="2:12" x14ac:dyDescent="0.25">
      <c r="B13" s="55" t="s">
        <v>198</v>
      </c>
      <c r="C13" s="56">
        <v>3.44</v>
      </c>
      <c r="D13" s="56">
        <v>2.0099999999999998</v>
      </c>
      <c r="E13" s="56">
        <v>4.0999999999999996</v>
      </c>
      <c r="F13" s="56">
        <v>2.35</v>
      </c>
    </row>
    <row r="14" spans="2:12" x14ac:dyDescent="0.25">
      <c r="B14" s="55" t="s">
        <v>7</v>
      </c>
      <c r="C14" s="56">
        <v>1.9310250210080431</v>
      </c>
      <c r="D14" s="56">
        <v>1.3505085396277106</v>
      </c>
      <c r="E14" s="56">
        <v>1.8675586349699358</v>
      </c>
      <c r="F14" s="56">
        <v>1.3004143263433918</v>
      </c>
    </row>
    <row r="15" spans="2:12" x14ac:dyDescent="0.25">
      <c r="B15" s="145" t="s">
        <v>305</v>
      </c>
      <c r="C15" s="146"/>
      <c r="D15" s="146"/>
      <c r="E15" s="146"/>
      <c r="F15" s="146"/>
      <c r="J15" s="145"/>
      <c r="K15" s="146"/>
      <c r="L15" s="146"/>
    </row>
    <row r="16" spans="2:12" x14ac:dyDescent="0.25">
      <c r="B16" s="145" t="s">
        <v>16</v>
      </c>
      <c r="C16" s="146"/>
      <c r="D16" s="146"/>
      <c r="E16" s="146"/>
      <c r="F16" s="146"/>
      <c r="J16" s="145"/>
      <c r="K16" s="146"/>
      <c r="L16" s="146"/>
    </row>
    <row r="17" spans="2:6" x14ac:dyDescent="0.25">
      <c r="B17" s="97"/>
      <c r="C17" s="102"/>
      <c r="D17" s="102"/>
      <c r="E17" s="102"/>
      <c r="F17" s="102"/>
    </row>
  </sheetData>
  <mergeCells count="5">
    <mergeCell ref="B3:I3"/>
    <mergeCell ref="B4:F4"/>
    <mergeCell ref="B5:B7"/>
    <mergeCell ref="C5:D6"/>
    <mergeCell ref="E5:F6"/>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4:M216"/>
  <sheetViews>
    <sheetView topLeftCell="B1" workbookViewId="0">
      <selection activeCell="I23" sqref="I23"/>
    </sheetView>
  </sheetViews>
  <sheetFormatPr defaultRowHeight="15" x14ac:dyDescent="0.25"/>
  <cols>
    <col min="1" max="1" width="9.140625" style="41"/>
    <col min="2" max="2" width="16.7109375" style="41" customWidth="1"/>
    <col min="3" max="3" width="7.140625" style="41" customWidth="1"/>
    <col min="4" max="4" width="4.28515625" style="41" customWidth="1"/>
    <col min="5" max="5" width="6.7109375" style="41" customWidth="1"/>
    <col min="6" max="6" width="4.42578125" style="41" customWidth="1"/>
    <col min="7" max="7" width="5.85546875" style="41" customWidth="1"/>
    <col min="8" max="8" width="4.28515625" style="41" customWidth="1"/>
    <col min="9" max="9" width="5.5703125" style="41" customWidth="1"/>
    <col min="10" max="10" width="4.42578125" style="41" customWidth="1"/>
    <col min="11" max="11" width="7.42578125" style="41" customWidth="1"/>
    <col min="12" max="12" width="6.5703125" style="41" customWidth="1"/>
    <col min="13" max="13" width="6.85546875" style="41" customWidth="1"/>
    <col min="14" max="16384" width="9.140625" style="41"/>
  </cols>
  <sheetData>
    <row r="4" spans="2:13" x14ac:dyDescent="0.25">
      <c r="B4" s="42" t="s">
        <v>235</v>
      </c>
    </row>
    <row r="5" spans="2:13" ht="15" customHeight="1" thickBot="1" x14ac:dyDescent="0.3">
      <c r="B5" s="372" t="s">
        <v>141</v>
      </c>
      <c r="C5" s="372"/>
      <c r="D5" s="372"/>
      <c r="E5" s="372"/>
      <c r="F5" s="372"/>
    </row>
    <row r="6" spans="2:13" ht="15" customHeight="1" x14ac:dyDescent="0.25">
      <c r="B6" s="365" t="s">
        <v>142</v>
      </c>
      <c r="C6" s="368">
        <v>2017</v>
      </c>
      <c r="D6" s="368"/>
      <c r="E6" s="368"/>
      <c r="F6" s="368"/>
      <c r="G6" s="368"/>
      <c r="H6" s="368"/>
      <c r="I6" s="368"/>
      <c r="J6" s="368"/>
      <c r="K6" s="370" t="s">
        <v>143</v>
      </c>
      <c r="L6" s="370"/>
      <c r="M6" s="370"/>
    </row>
    <row r="7" spans="2:13" ht="15.75" thickBot="1" x14ac:dyDescent="0.3">
      <c r="B7" s="366"/>
      <c r="C7" s="369"/>
      <c r="D7" s="369"/>
      <c r="E7" s="369"/>
      <c r="F7" s="369"/>
      <c r="G7" s="369"/>
      <c r="H7" s="369"/>
      <c r="I7" s="369"/>
      <c r="J7" s="369"/>
      <c r="K7" s="371" t="s">
        <v>144</v>
      </c>
      <c r="L7" s="371"/>
      <c r="M7" s="371"/>
    </row>
    <row r="8" spans="2:13" ht="27.75" thickBot="1" x14ac:dyDescent="0.3">
      <c r="B8" s="367"/>
      <c r="C8" s="238" t="s">
        <v>145</v>
      </c>
      <c r="D8" s="239" t="s">
        <v>113</v>
      </c>
      <c r="E8" s="238" t="s">
        <v>3</v>
      </c>
      <c r="F8" s="239" t="s">
        <v>113</v>
      </c>
      <c r="G8" s="238" t="s">
        <v>4</v>
      </c>
      <c r="H8" s="239" t="s">
        <v>113</v>
      </c>
      <c r="I8" s="238" t="s">
        <v>5</v>
      </c>
      <c r="J8" s="239" t="s">
        <v>113</v>
      </c>
      <c r="K8" s="238" t="s">
        <v>3</v>
      </c>
      <c r="L8" s="238" t="s">
        <v>4</v>
      </c>
      <c r="M8" s="238" t="s">
        <v>5</v>
      </c>
    </row>
    <row r="9" spans="2:13" ht="15.75" thickBot="1" x14ac:dyDescent="0.3">
      <c r="B9" s="240" t="s">
        <v>146</v>
      </c>
      <c r="C9" s="241">
        <v>8</v>
      </c>
      <c r="D9" s="242">
        <v>1.9753086419753085</v>
      </c>
      <c r="E9" s="243">
        <v>1166</v>
      </c>
      <c r="F9" s="244">
        <v>40.123881624225739</v>
      </c>
      <c r="G9" s="245">
        <v>22</v>
      </c>
      <c r="H9" s="242">
        <v>22</v>
      </c>
      <c r="I9" s="246">
        <v>1794</v>
      </c>
      <c r="J9" s="244">
        <v>36.943986820428336</v>
      </c>
      <c r="K9" s="242">
        <v>6.1930783242258656</v>
      </c>
      <c r="L9" s="247">
        <v>-15.384615384615387</v>
      </c>
      <c r="M9" s="242">
        <v>3.9397450753186405</v>
      </c>
    </row>
    <row r="10" spans="2:13" ht="15.75" thickBot="1" x14ac:dyDescent="0.3">
      <c r="B10" s="240" t="s">
        <v>147</v>
      </c>
      <c r="C10" s="241">
        <v>3</v>
      </c>
      <c r="D10" s="242">
        <v>0.74074074074074081</v>
      </c>
      <c r="E10" s="243">
        <v>133</v>
      </c>
      <c r="F10" s="244">
        <v>4.5767377838953891</v>
      </c>
      <c r="G10" s="245">
        <v>3</v>
      </c>
      <c r="H10" s="242">
        <v>3</v>
      </c>
      <c r="I10" s="246">
        <v>221</v>
      </c>
      <c r="J10" s="244">
        <v>4.5510708401976938</v>
      </c>
      <c r="K10" s="242">
        <v>-15.822784810126578</v>
      </c>
      <c r="L10" s="247">
        <v>-62.5</v>
      </c>
      <c r="M10" s="242">
        <v>-30.063291139240505</v>
      </c>
    </row>
    <row r="11" spans="2:13" ht="15.75" thickBot="1" x14ac:dyDescent="0.3">
      <c r="B11" s="240" t="s">
        <v>149</v>
      </c>
      <c r="C11" s="241">
        <v>67</v>
      </c>
      <c r="D11" s="242">
        <v>16.543209876543212</v>
      </c>
      <c r="E11" s="243">
        <v>415</v>
      </c>
      <c r="F11" s="244">
        <v>14.28079834824501</v>
      </c>
      <c r="G11" s="245">
        <v>17</v>
      </c>
      <c r="H11" s="242">
        <v>17</v>
      </c>
      <c r="I11" s="246">
        <v>681</v>
      </c>
      <c r="J11" s="244">
        <v>14.023887973640855</v>
      </c>
      <c r="K11" s="242">
        <v>-5.2511415525114131</v>
      </c>
      <c r="L11" s="247">
        <v>-10.526315789473685</v>
      </c>
      <c r="M11" s="242">
        <v>-8.5906040268456394</v>
      </c>
    </row>
    <row r="12" spans="2:13" ht="15.75" thickBot="1" x14ac:dyDescent="0.3">
      <c r="B12" s="248" t="s">
        <v>150</v>
      </c>
      <c r="C12" s="249">
        <v>78</v>
      </c>
      <c r="D12" s="242">
        <v>19.25925925925926</v>
      </c>
      <c r="E12" s="250">
        <v>1714</v>
      </c>
      <c r="F12" s="251">
        <v>58.981417756366142</v>
      </c>
      <c r="G12" s="252">
        <v>42</v>
      </c>
      <c r="H12" s="253">
        <v>42</v>
      </c>
      <c r="I12" s="254">
        <v>2696</v>
      </c>
      <c r="J12" s="251">
        <v>55.518945634266878</v>
      </c>
      <c r="K12" s="253">
        <v>1.1806375442739068</v>
      </c>
      <c r="L12" s="255">
        <v>-20.754716981132077</v>
      </c>
      <c r="M12" s="253">
        <v>-3.2651596698959509</v>
      </c>
    </row>
    <row r="13" spans="2:13" ht="15.75" thickBot="1" x14ac:dyDescent="0.3">
      <c r="B13" s="240" t="s">
        <v>151</v>
      </c>
      <c r="C13" s="241">
        <v>152</v>
      </c>
      <c r="D13" s="242">
        <v>37.530864197530867</v>
      </c>
      <c r="E13" s="243">
        <v>773</v>
      </c>
      <c r="F13" s="244">
        <v>26.600137646249138</v>
      </c>
      <c r="G13" s="245">
        <v>34</v>
      </c>
      <c r="H13" s="242">
        <v>34</v>
      </c>
      <c r="I13" s="246">
        <v>1404</v>
      </c>
      <c r="J13" s="244">
        <v>28.912685337726522</v>
      </c>
      <c r="K13" s="242">
        <v>5.0271739130434838</v>
      </c>
      <c r="L13" s="247">
        <v>-5.5555555555555571</v>
      </c>
      <c r="M13" s="242">
        <v>7.751343054489638</v>
      </c>
    </row>
    <row r="14" spans="2:13" ht="15.75" thickBot="1" x14ac:dyDescent="0.3">
      <c r="B14" s="240" t="s">
        <v>152</v>
      </c>
      <c r="C14" s="241">
        <v>142</v>
      </c>
      <c r="D14" s="242">
        <v>35.061728395061728</v>
      </c>
      <c r="E14" s="243">
        <v>331</v>
      </c>
      <c r="F14" s="244">
        <v>11.390227116311081</v>
      </c>
      <c r="G14" s="245">
        <v>21</v>
      </c>
      <c r="H14" s="242">
        <v>21</v>
      </c>
      <c r="I14" s="246">
        <v>612</v>
      </c>
      <c r="J14" s="244">
        <v>12.602965403624383</v>
      </c>
      <c r="K14" s="242">
        <v>7.1197411003236226</v>
      </c>
      <c r="L14" s="247" t="s">
        <v>91</v>
      </c>
      <c r="M14" s="242">
        <v>4.9742710120068665</v>
      </c>
    </row>
    <row r="15" spans="2:13" ht="15.75" thickBot="1" x14ac:dyDescent="0.3">
      <c r="B15" s="240" t="s">
        <v>153</v>
      </c>
      <c r="C15" s="241">
        <v>33</v>
      </c>
      <c r="D15" s="242">
        <v>8.1481481481481488</v>
      </c>
      <c r="E15" s="243">
        <v>88</v>
      </c>
      <c r="F15" s="244">
        <v>3.0282174810736406</v>
      </c>
      <c r="G15" s="245">
        <v>3</v>
      </c>
      <c r="H15" s="242">
        <v>3</v>
      </c>
      <c r="I15" s="256">
        <v>144</v>
      </c>
      <c r="J15" s="244">
        <v>2.9654036243822075</v>
      </c>
      <c r="K15" s="242">
        <v>-21.428571428571431</v>
      </c>
      <c r="L15" s="247">
        <v>-57.142857142857146</v>
      </c>
      <c r="M15" s="242">
        <v>-26.153846153846146</v>
      </c>
    </row>
    <row r="16" spans="2:13" ht="15.75" thickBot="1" x14ac:dyDescent="0.3">
      <c r="B16" s="257" t="s">
        <v>154</v>
      </c>
      <c r="C16" s="249">
        <v>327</v>
      </c>
      <c r="D16" s="242">
        <v>80.740740740740748</v>
      </c>
      <c r="E16" s="258">
        <v>1192</v>
      </c>
      <c r="F16" s="251">
        <v>41.018582243633858</v>
      </c>
      <c r="G16" s="259">
        <v>58</v>
      </c>
      <c r="H16" s="253">
        <v>57.999999999999993</v>
      </c>
      <c r="I16" s="260">
        <v>2160</v>
      </c>
      <c r="J16" s="261">
        <v>44.481054365733115</v>
      </c>
      <c r="K16" s="253">
        <v>3.0250648228176402</v>
      </c>
      <c r="L16" s="262">
        <v>-9.375</v>
      </c>
      <c r="M16" s="253">
        <v>3.7962518020182614</v>
      </c>
    </row>
    <row r="17" spans="2:13" ht="16.5" customHeight="1" thickBot="1" x14ac:dyDescent="0.3">
      <c r="B17" s="263" t="s">
        <v>198</v>
      </c>
      <c r="C17" s="264">
        <v>405</v>
      </c>
      <c r="D17" s="265">
        <v>100</v>
      </c>
      <c r="E17" s="266">
        <v>2906</v>
      </c>
      <c r="F17" s="265">
        <v>100</v>
      </c>
      <c r="G17" s="267">
        <v>100</v>
      </c>
      <c r="H17" s="265">
        <v>100</v>
      </c>
      <c r="I17" s="268">
        <v>4856</v>
      </c>
      <c r="J17" s="265">
        <v>100</v>
      </c>
      <c r="K17" s="265">
        <v>1.9291476674850827</v>
      </c>
      <c r="L17" s="265">
        <v>-14.529914529914535</v>
      </c>
      <c r="M17" s="265">
        <v>-0.24650780608051548</v>
      </c>
    </row>
    <row r="18" spans="2:13" ht="16.5" customHeight="1" x14ac:dyDescent="0.25"/>
    <row r="34" ht="16.5" customHeight="1" x14ac:dyDescent="0.25"/>
    <row r="35" ht="16.5" customHeight="1" x14ac:dyDescent="0.25"/>
    <row r="41" ht="15" customHeight="1" x14ac:dyDescent="0.25"/>
    <row r="51" ht="16.5" customHeight="1" x14ac:dyDescent="0.25"/>
    <row r="52" ht="16.5" customHeight="1" x14ac:dyDescent="0.25"/>
    <row r="70" ht="16.5" customHeight="1" x14ac:dyDescent="0.25"/>
    <row r="71" ht="16.5" customHeight="1" x14ac:dyDescent="0.25"/>
    <row r="89" ht="16.5" customHeight="1" x14ac:dyDescent="0.25"/>
    <row r="90" ht="16.5" customHeight="1" x14ac:dyDescent="0.25"/>
    <row r="106" ht="16.5" customHeight="1" x14ac:dyDescent="0.25"/>
    <row r="107" ht="16.5" customHeight="1" x14ac:dyDescent="0.25"/>
    <row r="126" ht="16.5" customHeight="1" x14ac:dyDescent="0.25"/>
    <row r="127" ht="16.5" customHeight="1" x14ac:dyDescent="0.25"/>
    <row r="145" ht="16.5" customHeight="1" x14ac:dyDescent="0.25"/>
    <row r="146" ht="16.5" customHeight="1" x14ac:dyDescent="0.25"/>
    <row r="164" ht="16.5" customHeight="1" x14ac:dyDescent="0.25"/>
    <row r="165" ht="16.5" customHeight="1" x14ac:dyDescent="0.25"/>
    <row r="181" ht="16.5" customHeight="1" x14ac:dyDescent="0.25"/>
    <row r="182" ht="16.5" customHeight="1" x14ac:dyDescent="0.25"/>
    <row r="199" ht="16.5" customHeight="1" x14ac:dyDescent="0.25"/>
    <row r="200" ht="16.5" customHeight="1" x14ac:dyDescent="0.25"/>
    <row r="215" ht="16.5" customHeight="1" x14ac:dyDescent="0.25"/>
    <row r="216" ht="16.5" customHeight="1" x14ac:dyDescent="0.25"/>
  </sheetData>
  <mergeCells count="5">
    <mergeCell ref="B6:B8"/>
    <mergeCell ref="C6:J7"/>
    <mergeCell ref="K6:M6"/>
    <mergeCell ref="K7:M7"/>
    <mergeCell ref="B5:F5"/>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C4:J19"/>
  <sheetViews>
    <sheetView workbookViewId="0">
      <selection activeCell="C18" sqref="C18:J19"/>
    </sheetView>
  </sheetViews>
  <sheetFormatPr defaultRowHeight="15" x14ac:dyDescent="0.25"/>
  <cols>
    <col min="1" max="2" width="9.140625" style="41"/>
    <col min="3" max="3" width="22.42578125" style="41" customWidth="1"/>
    <col min="4" max="16384" width="9.140625" style="41"/>
  </cols>
  <sheetData>
    <row r="4" spans="3:7" x14ac:dyDescent="0.25">
      <c r="C4" s="42" t="s">
        <v>236</v>
      </c>
      <c r="D4" s="42"/>
      <c r="E4" s="42"/>
      <c r="F4" s="42"/>
      <c r="G4" s="42"/>
    </row>
    <row r="5" spans="3:7" x14ac:dyDescent="0.25">
      <c r="C5" s="372" t="s">
        <v>155</v>
      </c>
      <c r="D5" s="372"/>
      <c r="E5" s="372"/>
      <c r="F5" s="372"/>
      <c r="G5" s="372"/>
    </row>
    <row r="6" spans="3:7" ht="15" customHeight="1" x14ac:dyDescent="0.25">
      <c r="C6" s="373" t="s">
        <v>142</v>
      </c>
      <c r="D6" s="321">
        <v>2017</v>
      </c>
      <c r="E6" s="321"/>
      <c r="F6" s="332">
        <v>2016</v>
      </c>
      <c r="G6" s="332"/>
    </row>
    <row r="7" spans="3:7" x14ac:dyDescent="0.25">
      <c r="C7" s="366"/>
      <c r="D7" s="321"/>
      <c r="E7" s="321"/>
      <c r="F7" s="332"/>
      <c r="G7" s="332"/>
    </row>
    <row r="8" spans="3:7" ht="27" x14ac:dyDescent="0.25">
      <c r="C8" s="374"/>
      <c r="D8" s="136" t="s">
        <v>12</v>
      </c>
      <c r="E8" s="136" t="s">
        <v>13</v>
      </c>
      <c r="F8" s="136" t="s">
        <v>12</v>
      </c>
      <c r="G8" s="136" t="s">
        <v>13</v>
      </c>
    </row>
    <row r="9" spans="3:7" x14ac:dyDescent="0.25">
      <c r="C9" s="269" t="s">
        <v>146</v>
      </c>
      <c r="D9" s="57">
        <v>1.8867924528301887</v>
      </c>
      <c r="E9" s="144">
        <v>1.2114537444933922</v>
      </c>
      <c r="F9" s="57">
        <v>2.3679417122040074</v>
      </c>
      <c r="G9" s="144">
        <v>1.4840182648401825</v>
      </c>
    </row>
    <row r="10" spans="3:7" x14ac:dyDescent="0.25">
      <c r="C10" s="269" t="s">
        <v>147</v>
      </c>
      <c r="D10" s="57">
        <v>2.2556390977443606</v>
      </c>
      <c r="E10" s="144">
        <v>1.3392857142857142</v>
      </c>
      <c r="F10" s="57">
        <v>5.0632911392405067</v>
      </c>
      <c r="G10" s="144">
        <v>2.4691358024691357</v>
      </c>
    </row>
    <row r="11" spans="3:7" x14ac:dyDescent="0.25">
      <c r="C11" s="269" t="s">
        <v>149</v>
      </c>
      <c r="D11" s="57">
        <v>4.096385542168675</v>
      </c>
      <c r="E11" s="144">
        <v>2.4355300859598854</v>
      </c>
      <c r="F11" s="57">
        <v>4.3378995433789953</v>
      </c>
      <c r="G11" s="144">
        <v>2.4869109947643979</v>
      </c>
    </row>
    <row r="12" spans="3:7" x14ac:dyDescent="0.25">
      <c r="C12" s="270" t="s">
        <v>150</v>
      </c>
      <c r="D12" s="58">
        <v>2.4504084014002334</v>
      </c>
      <c r="E12" s="59">
        <v>1.5339663988312637</v>
      </c>
      <c r="F12" s="58">
        <v>3.1286894923258561</v>
      </c>
      <c r="G12" s="59">
        <v>1.8661971830985915</v>
      </c>
    </row>
    <row r="13" spans="3:7" x14ac:dyDescent="0.25">
      <c r="C13" s="269" t="s">
        <v>151</v>
      </c>
      <c r="D13" s="57">
        <v>4.3984476067270375</v>
      </c>
      <c r="E13" s="144">
        <v>2.364394993045897</v>
      </c>
      <c r="F13" s="57">
        <v>4.8913043478260869</v>
      </c>
      <c r="G13" s="144">
        <v>2.68857356235997</v>
      </c>
    </row>
    <row r="14" spans="3:7" x14ac:dyDescent="0.25">
      <c r="C14" s="269" t="s">
        <v>152</v>
      </c>
      <c r="D14" s="57">
        <v>6.3444108761329305</v>
      </c>
      <c r="E14" s="144">
        <v>3.3175355450236967</v>
      </c>
      <c r="F14" s="57">
        <v>6.7961165048543686</v>
      </c>
      <c r="G14" s="144">
        <v>3.4768211920529799</v>
      </c>
    </row>
    <row r="15" spans="3:7" x14ac:dyDescent="0.25">
      <c r="C15" s="269" t="s">
        <v>153</v>
      </c>
      <c r="D15" s="57">
        <v>3.4090909090909087</v>
      </c>
      <c r="E15" s="144">
        <v>2.0408163265306123</v>
      </c>
      <c r="F15" s="57">
        <v>6.25</v>
      </c>
      <c r="G15" s="144">
        <v>3.4653465346534658</v>
      </c>
    </row>
    <row r="16" spans="3:7" x14ac:dyDescent="0.25">
      <c r="C16" s="271" t="s">
        <v>154</v>
      </c>
      <c r="D16" s="58">
        <v>4.8657718120805367</v>
      </c>
      <c r="E16" s="59">
        <v>2.6149684400360687</v>
      </c>
      <c r="F16" s="58">
        <v>5.5315471045808122</v>
      </c>
      <c r="G16" s="59">
        <v>2.9836829836829839</v>
      </c>
    </row>
    <row r="17" spans="3:10" x14ac:dyDescent="0.25">
      <c r="C17" s="55" t="s">
        <v>198</v>
      </c>
      <c r="D17" s="56">
        <v>3.4411562284927735</v>
      </c>
      <c r="E17" s="56">
        <v>2.0177562550443904</v>
      </c>
      <c r="F17" s="56">
        <v>4.1038232199228339</v>
      </c>
      <c r="G17" s="56">
        <v>2.3470411233701105</v>
      </c>
    </row>
    <row r="18" spans="3:10" ht="16.5" customHeight="1" x14ac:dyDescent="0.3">
      <c r="C18" s="375" t="s">
        <v>157</v>
      </c>
      <c r="D18" s="376"/>
      <c r="E18" s="376"/>
      <c r="F18" s="376"/>
      <c r="G18" s="376"/>
      <c r="H18" s="376"/>
      <c r="I18" s="376"/>
      <c r="J18" s="376"/>
    </row>
    <row r="19" spans="3:10" ht="16.5" customHeight="1" x14ac:dyDescent="0.25">
      <c r="C19" s="145" t="s">
        <v>158</v>
      </c>
      <c r="D19" s="145"/>
      <c r="E19" s="145"/>
      <c r="F19" s="145"/>
      <c r="G19" s="145"/>
      <c r="H19" s="145"/>
      <c r="I19" s="145"/>
      <c r="J19" s="145"/>
    </row>
  </sheetData>
  <mergeCells count="5">
    <mergeCell ref="C5:G5"/>
    <mergeCell ref="C6:C8"/>
    <mergeCell ref="D6:E7"/>
    <mergeCell ref="F6:G7"/>
    <mergeCell ref="C18:J18"/>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P24"/>
  <sheetViews>
    <sheetView zoomScaleNormal="100" workbookViewId="0"/>
  </sheetViews>
  <sheetFormatPr defaultRowHeight="15" x14ac:dyDescent="0.25"/>
  <cols>
    <col min="1" max="1" width="25" style="41" customWidth="1"/>
    <col min="2" max="16384" width="9.140625" style="41"/>
  </cols>
  <sheetData>
    <row r="1" spans="1:16" ht="15" customHeight="1" x14ac:dyDescent="0.25">
      <c r="A1" s="44" t="s">
        <v>320</v>
      </c>
      <c r="B1" s="44"/>
      <c r="C1" s="44"/>
      <c r="D1" s="44"/>
      <c r="E1" s="44"/>
      <c r="F1" s="44"/>
      <c r="G1" s="44"/>
      <c r="H1" s="44"/>
      <c r="I1" s="44"/>
    </row>
    <row r="2" spans="1:16" x14ac:dyDescent="0.25">
      <c r="A2" s="379" t="s">
        <v>78</v>
      </c>
      <c r="B2" s="380"/>
      <c r="C2" s="380"/>
      <c r="D2" s="380"/>
      <c r="E2" s="380"/>
      <c r="F2" s="380"/>
      <c r="G2" s="380"/>
      <c r="H2" s="380"/>
    </row>
    <row r="3" spans="1:16" ht="15" customHeight="1" x14ac:dyDescent="0.25">
      <c r="A3" s="381" t="s">
        <v>79</v>
      </c>
      <c r="B3" s="382" t="s">
        <v>47</v>
      </c>
      <c r="C3" s="382"/>
      <c r="D3" s="382"/>
      <c r="E3" s="377" t="s">
        <v>80</v>
      </c>
      <c r="F3" s="377"/>
      <c r="G3" s="377"/>
      <c r="H3" s="378" t="s">
        <v>70</v>
      </c>
    </row>
    <row r="4" spans="1:16" x14ac:dyDescent="0.25">
      <c r="A4" s="381"/>
      <c r="B4" s="62" t="s">
        <v>3</v>
      </c>
      <c r="C4" s="62" t="s">
        <v>4</v>
      </c>
      <c r="D4" s="62" t="s">
        <v>5</v>
      </c>
      <c r="E4" s="62" t="s">
        <v>3</v>
      </c>
      <c r="F4" s="62" t="s">
        <v>4</v>
      </c>
      <c r="G4" s="62" t="s">
        <v>5</v>
      </c>
      <c r="H4" s="378"/>
    </row>
    <row r="5" spans="1:16" x14ac:dyDescent="0.25">
      <c r="A5" s="178" t="s">
        <v>81</v>
      </c>
      <c r="B5" s="167">
        <v>194</v>
      </c>
      <c r="C5" s="168">
        <v>15</v>
      </c>
      <c r="D5" s="167">
        <v>408</v>
      </c>
      <c r="E5" s="272">
        <v>6.67</v>
      </c>
      <c r="F5" s="154">
        <v>15</v>
      </c>
      <c r="G5" s="272">
        <v>8.39</v>
      </c>
      <c r="H5" s="154">
        <f>+C5/B5*100</f>
        <v>7.731958762886598</v>
      </c>
      <c r="J5" s="85"/>
      <c r="K5" s="85"/>
      <c r="L5" s="85"/>
      <c r="M5" s="85"/>
      <c r="N5" s="85"/>
      <c r="O5" s="85"/>
      <c r="P5" s="85"/>
    </row>
    <row r="6" spans="1:16" x14ac:dyDescent="0.25">
      <c r="A6" s="178" t="s">
        <v>82</v>
      </c>
      <c r="B6" s="167">
        <v>898</v>
      </c>
      <c r="C6" s="168">
        <v>14</v>
      </c>
      <c r="D6" s="167">
        <v>1611</v>
      </c>
      <c r="E6" s="272">
        <v>30.86</v>
      </c>
      <c r="F6" s="154">
        <v>14</v>
      </c>
      <c r="G6" s="272">
        <v>33.130000000000003</v>
      </c>
      <c r="H6" s="154">
        <f t="shared" ref="H6:H13" si="0">+C6/B6*100</f>
        <v>1.5590200445434299</v>
      </c>
      <c r="J6" s="85"/>
      <c r="K6" s="85"/>
      <c r="L6" s="85"/>
      <c r="M6" s="85"/>
      <c r="N6" s="85"/>
      <c r="O6" s="85"/>
      <c r="P6" s="85"/>
    </row>
    <row r="7" spans="1:16" x14ac:dyDescent="0.25">
      <c r="A7" s="178" t="s">
        <v>83</v>
      </c>
      <c r="B7" s="167">
        <v>307</v>
      </c>
      <c r="C7" s="168">
        <v>3</v>
      </c>
      <c r="D7" s="167">
        <v>450</v>
      </c>
      <c r="E7" s="272">
        <v>10.55</v>
      </c>
      <c r="F7" s="154">
        <v>3</v>
      </c>
      <c r="G7" s="272">
        <v>9.25</v>
      </c>
      <c r="H7" s="154">
        <f t="shared" si="0"/>
        <v>0.97719869706840379</v>
      </c>
      <c r="J7" s="85"/>
      <c r="K7" s="85"/>
      <c r="L7" s="85"/>
      <c r="M7" s="85"/>
      <c r="N7" s="85"/>
      <c r="O7" s="85"/>
      <c r="P7" s="85"/>
    </row>
    <row r="8" spans="1:16" x14ac:dyDescent="0.25">
      <c r="A8" s="178" t="s">
        <v>84</v>
      </c>
      <c r="B8" s="167">
        <v>562</v>
      </c>
      <c r="C8" s="168">
        <v>13</v>
      </c>
      <c r="D8" s="167">
        <v>1163</v>
      </c>
      <c r="E8" s="272">
        <v>19.309999999999999</v>
      </c>
      <c r="F8" s="154">
        <v>13</v>
      </c>
      <c r="G8" s="272">
        <v>23.92</v>
      </c>
      <c r="H8" s="154">
        <f t="shared" si="0"/>
        <v>2.3131672597864767</v>
      </c>
      <c r="J8" s="85"/>
      <c r="K8" s="85"/>
      <c r="L8" s="85"/>
      <c r="M8" s="85"/>
      <c r="N8" s="85"/>
      <c r="O8" s="85"/>
      <c r="P8" s="85"/>
    </row>
    <row r="9" spans="1:16" ht="27" x14ac:dyDescent="0.25">
      <c r="A9" s="178" t="s">
        <v>85</v>
      </c>
      <c r="B9" s="167">
        <v>59</v>
      </c>
      <c r="C9" s="168">
        <v>3</v>
      </c>
      <c r="D9" s="167">
        <v>107</v>
      </c>
      <c r="E9" s="272">
        <v>2.0299999999999998</v>
      </c>
      <c r="F9" s="154">
        <v>3</v>
      </c>
      <c r="G9" s="272">
        <v>2.2000000000000002</v>
      </c>
      <c r="H9" s="154">
        <f t="shared" si="0"/>
        <v>5.0847457627118651</v>
      </c>
      <c r="J9" s="85"/>
      <c r="K9" s="85"/>
      <c r="L9" s="85"/>
      <c r="M9" s="85"/>
      <c r="N9" s="85"/>
      <c r="O9" s="85"/>
      <c r="P9" s="85"/>
    </row>
    <row r="10" spans="1:16" x14ac:dyDescent="0.25">
      <c r="A10" s="273" t="s">
        <v>86</v>
      </c>
      <c r="B10" s="274">
        <v>2020</v>
      </c>
      <c r="C10" s="275">
        <v>48</v>
      </c>
      <c r="D10" s="274">
        <v>3739</v>
      </c>
      <c r="E10" s="276">
        <v>69.42</v>
      </c>
      <c r="F10" s="277">
        <v>48</v>
      </c>
      <c r="G10" s="276">
        <v>76.89</v>
      </c>
      <c r="H10" s="277">
        <f t="shared" si="0"/>
        <v>2.3762376237623761</v>
      </c>
      <c r="J10" s="85"/>
      <c r="K10" s="85"/>
      <c r="L10" s="85"/>
      <c r="M10" s="85"/>
      <c r="N10" s="85"/>
      <c r="O10" s="85"/>
      <c r="P10" s="85"/>
    </row>
    <row r="11" spans="1:16" x14ac:dyDescent="0.25">
      <c r="A11" s="178" t="s">
        <v>87</v>
      </c>
      <c r="B11" s="167">
        <v>266</v>
      </c>
      <c r="C11" s="168">
        <v>20</v>
      </c>
      <c r="D11" s="167">
        <v>278</v>
      </c>
      <c r="E11" s="272">
        <v>9.14</v>
      </c>
      <c r="F11" s="154">
        <v>20</v>
      </c>
      <c r="G11" s="272">
        <v>5.72</v>
      </c>
      <c r="H11" s="154">
        <f t="shared" si="0"/>
        <v>7.518796992481203</v>
      </c>
      <c r="J11" s="85"/>
      <c r="K11" s="85"/>
      <c r="L11" s="85"/>
      <c r="M11" s="85"/>
      <c r="N11" s="85"/>
      <c r="O11" s="85"/>
      <c r="P11" s="85"/>
    </row>
    <row r="12" spans="1:16" x14ac:dyDescent="0.25">
      <c r="A12" s="178" t="s">
        <v>88</v>
      </c>
      <c r="B12" s="167">
        <v>45</v>
      </c>
      <c r="C12" s="168" t="s">
        <v>91</v>
      </c>
      <c r="D12" s="167">
        <v>53</v>
      </c>
      <c r="E12" s="272">
        <v>1.55</v>
      </c>
      <c r="F12" s="154" t="s">
        <v>91</v>
      </c>
      <c r="G12" s="272">
        <v>1.0900000000000001</v>
      </c>
      <c r="H12" s="154" t="s">
        <v>91</v>
      </c>
      <c r="J12" s="85"/>
      <c r="K12" s="85"/>
      <c r="L12" s="85"/>
      <c r="M12" s="85"/>
      <c r="N12" s="85"/>
      <c r="O12" s="85"/>
      <c r="P12" s="85"/>
    </row>
    <row r="13" spans="1:16" x14ac:dyDescent="0.25">
      <c r="A13" s="178" t="s">
        <v>89</v>
      </c>
      <c r="B13" s="167">
        <v>159</v>
      </c>
      <c r="C13" s="168">
        <v>11</v>
      </c>
      <c r="D13" s="167">
        <v>210</v>
      </c>
      <c r="E13" s="272">
        <v>5.46</v>
      </c>
      <c r="F13" s="154">
        <v>11</v>
      </c>
      <c r="G13" s="272">
        <v>4.32</v>
      </c>
      <c r="H13" s="154">
        <f t="shared" si="0"/>
        <v>6.9182389937106921</v>
      </c>
      <c r="J13" s="85"/>
      <c r="K13" s="85"/>
      <c r="L13" s="85"/>
      <c r="M13" s="85"/>
      <c r="N13" s="85"/>
      <c r="O13" s="85"/>
      <c r="P13" s="85"/>
    </row>
    <row r="14" spans="1:16" x14ac:dyDescent="0.25">
      <c r="A14" s="178" t="s">
        <v>90</v>
      </c>
      <c r="B14" s="167" t="s">
        <v>91</v>
      </c>
      <c r="C14" s="168" t="s">
        <v>91</v>
      </c>
      <c r="D14" s="167" t="s">
        <v>91</v>
      </c>
      <c r="E14" s="272" t="s">
        <v>91</v>
      </c>
      <c r="F14" s="154" t="s">
        <v>91</v>
      </c>
      <c r="G14" s="272" t="s">
        <v>91</v>
      </c>
      <c r="H14" s="154" t="s">
        <v>91</v>
      </c>
    </row>
    <row r="15" spans="1:16" x14ac:dyDescent="0.25">
      <c r="A15" s="178" t="s">
        <v>92</v>
      </c>
      <c r="B15" s="167">
        <v>387</v>
      </c>
      <c r="C15" s="168">
        <v>19</v>
      </c>
      <c r="D15" s="167">
        <v>547</v>
      </c>
      <c r="E15" s="272">
        <v>13.3</v>
      </c>
      <c r="F15" s="154">
        <v>19</v>
      </c>
      <c r="G15" s="272">
        <v>11.25</v>
      </c>
      <c r="H15" s="154">
        <f>+C15/B15*100</f>
        <v>4.909560723514212</v>
      </c>
      <c r="J15" s="85"/>
      <c r="K15" s="85"/>
      <c r="L15" s="85"/>
      <c r="M15" s="85"/>
      <c r="N15" s="85"/>
      <c r="O15" s="85"/>
      <c r="P15" s="85"/>
    </row>
    <row r="16" spans="1:16" x14ac:dyDescent="0.25">
      <c r="A16" s="178" t="s">
        <v>93</v>
      </c>
      <c r="B16" s="167">
        <v>2</v>
      </c>
      <c r="C16" s="168" t="s">
        <v>91</v>
      </c>
      <c r="D16" s="167">
        <v>2</v>
      </c>
      <c r="E16" s="272" t="s">
        <v>91</v>
      </c>
      <c r="F16" s="154" t="s">
        <v>91</v>
      </c>
      <c r="G16" s="272" t="s">
        <v>91</v>
      </c>
      <c r="H16" s="154" t="s">
        <v>91</v>
      </c>
      <c r="J16" s="85"/>
      <c r="K16" s="85"/>
      <c r="L16" s="85"/>
      <c r="M16" s="85"/>
      <c r="N16" s="85"/>
      <c r="O16" s="85"/>
      <c r="P16" s="85"/>
    </row>
    <row r="17" spans="1:16" x14ac:dyDescent="0.25">
      <c r="A17" s="178" t="s">
        <v>94</v>
      </c>
      <c r="B17" s="167">
        <v>31</v>
      </c>
      <c r="C17" s="168">
        <v>2</v>
      </c>
      <c r="D17" s="167">
        <v>34</v>
      </c>
      <c r="E17" s="272">
        <v>1.07</v>
      </c>
      <c r="F17" s="154">
        <v>2</v>
      </c>
      <c r="G17" s="272">
        <v>0.7</v>
      </c>
      <c r="H17" s="154">
        <f t="shared" ref="H17:H19" si="1">+C17/B17*100</f>
        <v>6.4516129032258061</v>
      </c>
      <c r="J17" s="85"/>
      <c r="K17" s="85"/>
      <c r="L17" s="85"/>
      <c r="M17" s="85"/>
      <c r="N17" s="85"/>
      <c r="O17" s="85"/>
      <c r="P17" s="85"/>
    </row>
    <row r="18" spans="1:16" x14ac:dyDescent="0.25">
      <c r="A18" s="273" t="s">
        <v>95</v>
      </c>
      <c r="B18" s="274">
        <v>890</v>
      </c>
      <c r="C18" s="275">
        <v>52</v>
      </c>
      <c r="D18" s="274">
        <v>1124</v>
      </c>
      <c r="E18" s="276">
        <v>30.58</v>
      </c>
      <c r="F18" s="277">
        <v>52</v>
      </c>
      <c r="G18" s="276">
        <v>23.11</v>
      </c>
      <c r="H18" s="277">
        <f t="shared" si="1"/>
        <v>5.8426966292134832</v>
      </c>
      <c r="J18" s="85"/>
      <c r="K18" s="85"/>
      <c r="L18" s="85"/>
      <c r="M18" s="85"/>
      <c r="N18" s="85"/>
      <c r="O18" s="85"/>
      <c r="P18" s="85"/>
    </row>
    <row r="19" spans="1:16" x14ac:dyDescent="0.25">
      <c r="A19" s="184" t="s">
        <v>96</v>
      </c>
      <c r="B19" s="278">
        <v>2910</v>
      </c>
      <c r="C19" s="278">
        <v>100</v>
      </c>
      <c r="D19" s="278">
        <v>4863</v>
      </c>
      <c r="E19" s="172">
        <v>100</v>
      </c>
      <c r="F19" s="188">
        <v>100</v>
      </c>
      <c r="G19" s="172">
        <v>100</v>
      </c>
      <c r="H19" s="172">
        <f t="shared" si="1"/>
        <v>3.4364261168384882</v>
      </c>
      <c r="J19" s="85"/>
      <c r="K19" s="85"/>
      <c r="L19" s="85"/>
      <c r="M19" s="85"/>
      <c r="N19" s="85"/>
      <c r="O19" s="85"/>
      <c r="P19" s="85"/>
    </row>
    <row r="20" spans="1:16" x14ac:dyDescent="0.25">
      <c r="A20" s="133" t="s">
        <v>314</v>
      </c>
    </row>
    <row r="22" spans="1:16" ht="15" customHeight="1" x14ac:dyDescent="0.25"/>
    <row r="24" spans="1:16" ht="15" customHeight="1" x14ac:dyDescent="0.25"/>
  </sheetData>
  <mergeCells count="5">
    <mergeCell ref="E3:G3"/>
    <mergeCell ref="H3:H4"/>
    <mergeCell ref="A2:H2"/>
    <mergeCell ref="A3:A4"/>
    <mergeCell ref="B3:D3"/>
  </mergeCell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G125"/>
  <sheetViews>
    <sheetView topLeftCell="B4" workbookViewId="0">
      <selection activeCell="A26" sqref="A26"/>
    </sheetView>
  </sheetViews>
  <sheetFormatPr defaultRowHeight="15" x14ac:dyDescent="0.25"/>
  <cols>
    <col min="1" max="1" width="61.85546875" customWidth="1"/>
  </cols>
  <sheetData>
    <row r="1" spans="1:7" ht="21" customHeight="1" x14ac:dyDescent="0.3">
      <c r="A1" s="124"/>
      <c r="B1" s="125"/>
      <c r="C1" s="125"/>
      <c r="D1" s="125"/>
      <c r="E1" s="125"/>
      <c r="F1" s="125"/>
      <c r="G1" s="125"/>
    </row>
    <row r="2" spans="1:7" x14ac:dyDescent="0.25">
      <c r="A2" s="41"/>
      <c r="B2" s="41"/>
      <c r="C2" s="41"/>
      <c r="D2" s="41"/>
      <c r="E2" s="41"/>
      <c r="F2" s="41"/>
      <c r="G2" s="41"/>
    </row>
    <row r="3" spans="1:7" x14ac:dyDescent="0.25">
      <c r="A3" s="44" t="s">
        <v>300</v>
      </c>
      <c r="B3" s="41"/>
      <c r="C3" s="41"/>
      <c r="D3" s="41"/>
      <c r="E3" s="41"/>
      <c r="F3" s="41"/>
      <c r="G3" s="41"/>
    </row>
    <row r="4" spans="1:7" x14ac:dyDescent="0.25">
      <c r="A4" s="26" t="s">
        <v>110</v>
      </c>
      <c r="B4" s="41"/>
      <c r="C4" s="41"/>
      <c r="D4" s="41"/>
      <c r="E4" s="41"/>
      <c r="F4" s="41"/>
      <c r="G4" s="41"/>
    </row>
    <row r="5" spans="1:7" ht="15" customHeight="1" x14ac:dyDescent="0.25">
      <c r="A5" s="383" t="s">
        <v>111</v>
      </c>
      <c r="B5" s="384" t="s">
        <v>23</v>
      </c>
      <c r="C5" s="384"/>
      <c r="D5" s="351" t="s">
        <v>112</v>
      </c>
      <c r="E5" s="351"/>
      <c r="F5" s="384" t="s">
        <v>14</v>
      </c>
      <c r="G5" s="384"/>
    </row>
    <row r="6" spans="1:7" x14ac:dyDescent="0.25">
      <c r="A6" s="383"/>
      <c r="B6" s="279" t="s">
        <v>47</v>
      </c>
      <c r="C6" s="190" t="s">
        <v>113</v>
      </c>
      <c r="D6" s="279" t="s">
        <v>47</v>
      </c>
      <c r="E6" s="190" t="s">
        <v>113</v>
      </c>
      <c r="F6" s="279" t="s">
        <v>47</v>
      </c>
      <c r="G6" s="190" t="s">
        <v>113</v>
      </c>
    </row>
    <row r="7" spans="1:7" ht="15" customHeight="1" x14ac:dyDescent="0.25">
      <c r="A7" s="191" t="s">
        <v>114</v>
      </c>
      <c r="B7" s="280">
        <v>189</v>
      </c>
      <c r="C7" s="281">
        <v>8.1185567010309274</v>
      </c>
      <c r="D7" s="280">
        <v>268</v>
      </c>
      <c r="E7" s="281">
        <v>17.279174725983239</v>
      </c>
      <c r="F7" s="280">
        <v>457</v>
      </c>
      <c r="G7" s="282">
        <v>11.781386955400878</v>
      </c>
    </row>
    <row r="8" spans="1:7" ht="15" customHeight="1" x14ac:dyDescent="0.25">
      <c r="A8" s="191" t="s">
        <v>115</v>
      </c>
      <c r="B8" s="280">
        <v>419</v>
      </c>
      <c r="C8" s="281">
        <v>17.998281786941579</v>
      </c>
      <c r="D8" s="280">
        <v>52</v>
      </c>
      <c r="E8" s="281">
        <v>3.3526756931012249</v>
      </c>
      <c r="F8" s="280">
        <v>471</v>
      </c>
      <c r="G8" s="282">
        <v>12.142304717710751</v>
      </c>
    </row>
    <row r="9" spans="1:7" ht="15" customHeight="1" x14ac:dyDescent="0.25">
      <c r="A9" s="191" t="s">
        <v>116</v>
      </c>
      <c r="B9" s="280">
        <v>222</v>
      </c>
      <c r="C9" s="281">
        <v>9.536082474226804</v>
      </c>
      <c r="D9" s="280">
        <v>31</v>
      </c>
      <c r="E9" s="281">
        <v>1.9987105093488073</v>
      </c>
      <c r="F9" s="280">
        <v>253</v>
      </c>
      <c r="G9" s="282">
        <v>6.5222995617427166</v>
      </c>
    </row>
    <row r="10" spans="1:7" ht="15" customHeight="1" x14ac:dyDescent="0.25">
      <c r="A10" s="191" t="s">
        <v>117</v>
      </c>
      <c r="B10" s="280">
        <v>85</v>
      </c>
      <c r="C10" s="281">
        <v>3.6512027491408938</v>
      </c>
      <c r="D10" s="280">
        <v>14</v>
      </c>
      <c r="E10" s="281">
        <v>0.90264345583494521</v>
      </c>
      <c r="F10" s="280">
        <v>99</v>
      </c>
      <c r="G10" s="282">
        <v>2.5522041763341066</v>
      </c>
    </row>
    <row r="11" spans="1:7" ht="15" customHeight="1" x14ac:dyDescent="0.25">
      <c r="A11" s="191" t="s">
        <v>118</v>
      </c>
      <c r="B11" s="280">
        <v>104</v>
      </c>
      <c r="C11" s="281">
        <v>4.4673539518900345</v>
      </c>
      <c r="D11" s="280">
        <v>7</v>
      </c>
      <c r="E11" s="281">
        <v>0.4513217279174726</v>
      </c>
      <c r="F11" s="280">
        <v>111</v>
      </c>
      <c r="G11" s="282">
        <v>2.8615622583139984</v>
      </c>
    </row>
    <row r="12" spans="1:7" ht="15" customHeight="1" x14ac:dyDescent="0.25">
      <c r="A12" s="191" t="s">
        <v>119</v>
      </c>
      <c r="B12" s="280">
        <v>8</v>
      </c>
      <c r="C12" s="281">
        <v>0.3436426116838488</v>
      </c>
      <c r="D12" s="283">
        <v>0</v>
      </c>
      <c r="E12" s="284">
        <v>0</v>
      </c>
      <c r="F12" s="280">
        <v>8</v>
      </c>
      <c r="G12" s="282">
        <v>0.20623872131992782</v>
      </c>
    </row>
    <row r="13" spans="1:7" ht="15" customHeight="1" x14ac:dyDescent="0.25">
      <c r="A13" s="191" t="s">
        <v>120</v>
      </c>
      <c r="B13" s="280">
        <v>373</v>
      </c>
      <c r="C13" s="281">
        <v>16.022336769759452</v>
      </c>
      <c r="D13" s="280">
        <v>302</v>
      </c>
      <c r="E13" s="281">
        <v>19.471308833010962</v>
      </c>
      <c r="F13" s="280">
        <v>675</v>
      </c>
      <c r="G13" s="282">
        <v>17.40139211136891</v>
      </c>
    </row>
    <row r="14" spans="1:7" ht="15" customHeight="1" x14ac:dyDescent="0.25">
      <c r="A14" s="191" t="s">
        <v>121</v>
      </c>
      <c r="B14" s="280">
        <v>280</v>
      </c>
      <c r="C14" s="281">
        <v>12.027491408934708</v>
      </c>
      <c r="D14" s="280">
        <v>291</v>
      </c>
      <c r="E14" s="281">
        <v>18.762088974854933</v>
      </c>
      <c r="F14" s="280">
        <v>571</v>
      </c>
      <c r="G14" s="282">
        <v>14.720288734209847</v>
      </c>
    </row>
    <row r="15" spans="1:7" ht="15" customHeight="1" x14ac:dyDescent="0.25">
      <c r="A15" s="191" t="s">
        <v>122</v>
      </c>
      <c r="B15" s="280">
        <v>93</v>
      </c>
      <c r="C15" s="281">
        <v>3.9948453608247418</v>
      </c>
      <c r="D15" s="280">
        <v>11</v>
      </c>
      <c r="E15" s="281">
        <v>0.70921985815602839</v>
      </c>
      <c r="F15" s="280">
        <v>104</v>
      </c>
      <c r="G15" s="281">
        <v>2.6811033771590616</v>
      </c>
    </row>
    <row r="16" spans="1:7" ht="15" customHeight="1" x14ac:dyDescent="0.25">
      <c r="A16" s="191" t="s">
        <v>123</v>
      </c>
      <c r="B16" s="280">
        <v>209</v>
      </c>
      <c r="C16" s="281">
        <v>8.9776632302405499</v>
      </c>
      <c r="D16" s="280">
        <v>186</v>
      </c>
      <c r="E16" s="281">
        <v>11.992263056092844</v>
      </c>
      <c r="F16" s="280">
        <v>395</v>
      </c>
      <c r="G16" s="281">
        <v>10.183036865171434</v>
      </c>
    </row>
    <row r="17" spans="1:7" ht="15" customHeight="1" x14ac:dyDescent="0.25">
      <c r="A17" s="191" t="s">
        <v>124</v>
      </c>
      <c r="B17" s="280">
        <v>219</v>
      </c>
      <c r="C17" s="281">
        <v>9.4072164948453612</v>
      </c>
      <c r="D17" s="280">
        <v>107</v>
      </c>
      <c r="E17" s="281">
        <v>6.898774983881367</v>
      </c>
      <c r="F17" s="280">
        <v>326</v>
      </c>
      <c r="G17" s="281">
        <v>8.4042278937870591</v>
      </c>
    </row>
    <row r="18" spans="1:7" ht="15" customHeight="1" x14ac:dyDescent="0.25">
      <c r="A18" s="191" t="s">
        <v>125</v>
      </c>
      <c r="B18" s="280">
        <v>62</v>
      </c>
      <c r="C18" s="281">
        <v>2.663230240549828</v>
      </c>
      <c r="D18" s="280">
        <v>13</v>
      </c>
      <c r="E18" s="281">
        <v>0.83816892327530623</v>
      </c>
      <c r="F18" s="280">
        <v>75</v>
      </c>
      <c r="G18" s="281">
        <v>1.9334880123743232</v>
      </c>
    </row>
    <row r="19" spans="1:7" ht="15" customHeight="1" x14ac:dyDescent="0.25">
      <c r="A19" s="191" t="s">
        <v>126</v>
      </c>
      <c r="B19" s="280">
        <v>55</v>
      </c>
      <c r="C19" s="281">
        <v>2.3625429553264605</v>
      </c>
      <c r="D19" s="280">
        <v>31</v>
      </c>
      <c r="E19" s="281">
        <v>1.9987105093488073</v>
      </c>
      <c r="F19" s="280">
        <v>86</v>
      </c>
      <c r="G19" s="281">
        <v>2.2170662541892239</v>
      </c>
    </row>
    <row r="20" spans="1:7" ht="15" customHeight="1" x14ac:dyDescent="0.25">
      <c r="A20" s="191" t="s">
        <v>127</v>
      </c>
      <c r="B20" s="280">
        <v>33</v>
      </c>
      <c r="C20" s="281">
        <v>1.4175257731958764</v>
      </c>
      <c r="D20" s="280">
        <v>23</v>
      </c>
      <c r="E20" s="281">
        <v>1.4829142488716958</v>
      </c>
      <c r="F20" s="280">
        <v>56</v>
      </c>
      <c r="G20" s="281">
        <v>1.4436710492394949</v>
      </c>
    </row>
    <row r="21" spans="1:7" ht="15" customHeight="1" x14ac:dyDescent="0.25">
      <c r="A21" s="191" t="s">
        <v>128</v>
      </c>
      <c r="B21" s="280">
        <v>67</v>
      </c>
      <c r="C21" s="281">
        <v>2.8780068728522337</v>
      </c>
      <c r="D21" s="283">
        <v>2</v>
      </c>
      <c r="E21" s="285">
        <v>0.12894906511927789</v>
      </c>
      <c r="F21" s="280">
        <v>69</v>
      </c>
      <c r="G21" s="281">
        <v>1.7788089713843775</v>
      </c>
    </row>
    <row r="22" spans="1:7" ht="15" customHeight="1" x14ac:dyDescent="0.25">
      <c r="A22" s="191" t="s">
        <v>129</v>
      </c>
      <c r="B22" s="280">
        <v>44</v>
      </c>
      <c r="C22" s="281">
        <v>1.8900343642611683</v>
      </c>
      <c r="D22" s="280">
        <v>73</v>
      </c>
      <c r="E22" s="281">
        <v>4.7066408768536423</v>
      </c>
      <c r="F22" s="280">
        <v>117</v>
      </c>
      <c r="G22" s="281">
        <v>3.0162412993039442</v>
      </c>
    </row>
    <row r="23" spans="1:7" ht="15" customHeight="1" x14ac:dyDescent="0.25">
      <c r="A23" s="191" t="s">
        <v>130</v>
      </c>
      <c r="B23" s="280">
        <v>22</v>
      </c>
      <c r="C23" s="281">
        <v>0.94501718213058417</v>
      </c>
      <c r="D23" s="280">
        <v>14</v>
      </c>
      <c r="E23" s="281">
        <v>0.90264345583494521</v>
      </c>
      <c r="F23" s="280">
        <v>36</v>
      </c>
      <c r="G23" s="281">
        <v>0.92807424593967514</v>
      </c>
    </row>
    <row r="24" spans="1:7" ht="15" customHeight="1" x14ac:dyDescent="0.25">
      <c r="A24" s="191" t="s">
        <v>131</v>
      </c>
      <c r="B24" s="280">
        <v>13</v>
      </c>
      <c r="C24" s="281">
        <v>0.55841924398625431</v>
      </c>
      <c r="D24" s="280">
        <v>48</v>
      </c>
      <c r="E24" s="281">
        <v>3.0947775628626695</v>
      </c>
      <c r="F24" s="280">
        <v>61</v>
      </c>
      <c r="G24" s="281">
        <v>1.5725702500644496</v>
      </c>
    </row>
    <row r="25" spans="1:7" ht="15" customHeight="1" x14ac:dyDescent="0.25">
      <c r="A25" s="191" t="s">
        <v>132</v>
      </c>
      <c r="B25" s="280">
        <v>8</v>
      </c>
      <c r="C25" s="281">
        <v>0.3436426116838488</v>
      </c>
      <c r="D25" s="280">
        <v>16</v>
      </c>
      <c r="E25" s="281">
        <v>1.0315925209542232</v>
      </c>
      <c r="F25" s="280">
        <v>24</v>
      </c>
      <c r="G25" s="281">
        <v>0.61871616395978346</v>
      </c>
    </row>
    <row r="26" spans="1:7" ht="15" customHeight="1" x14ac:dyDescent="0.25">
      <c r="A26" s="191" t="s">
        <v>133</v>
      </c>
      <c r="B26" s="280">
        <v>226</v>
      </c>
      <c r="C26" s="281">
        <v>9.7079037800687296</v>
      </c>
      <c r="D26" s="280">
        <v>190</v>
      </c>
      <c r="E26" s="281">
        <v>12.250161186331399</v>
      </c>
      <c r="F26" s="280">
        <v>416</v>
      </c>
      <c r="G26" s="281">
        <v>10.724413508636246</v>
      </c>
    </row>
    <row r="27" spans="1:7" ht="15" customHeight="1" x14ac:dyDescent="0.25">
      <c r="A27" s="191" t="s">
        <v>134</v>
      </c>
      <c r="B27" s="280">
        <v>89</v>
      </c>
      <c r="C27" s="281">
        <v>3.8230240549828181</v>
      </c>
      <c r="D27" s="280">
        <v>54</v>
      </c>
      <c r="E27" s="281">
        <v>3.4816247582205029</v>
      </c>
      <c r="F27" s="280">
        <v>143</v>
      </c>
      <c r="G27" s="281">
        <v>3.6865171435937096</v>
      </c>
    </row>
    <row r="28" spans="1:7" ht="15" customHeight="1" x14ac:dyDescent="0.25">
      <c r="A28" s="191" t="s">
        <v>135</v>
      </c>
      <c r="B28" s="280">
        <v>100</v>
      </c>
      <c r="C28" s="281">
        <v>4.2955326460481098</v>
      </c>
      <c r="D28" s="280">
        <v>11</v>
      </c>
      <c r="E28" s="281">
        <v>0.70921985815602839</v>
      </c>
      <c r="F28" s="280">
        <v>111</v>
      </c>
      <c r="G28" s="281">
        <v>2.8615622583139984</v>
      </c>
    </row>
    <row r="29" spans="1:7" ht="15" customHeight="1" x14ac:dyDescent="0.25">
      <c r="A29" s="191" t="s">
        <v>136</v>
      </c>
      <c r="B29" s="280">
        <v>2128</v>
      </c>
      <c r="C29" s="281">
        <v>91.408934707903782</v>
      </c>
      <c r="D29" s="280">
        <v>1390</v>
      </c>
      <c r="E29" s="281">
        <v>89.619600257898142</v>
      </c>
      <c r="F29" s="280">
        <v>3518</v>
      </c>
      <c r="G29" s="281">
        <v>90.693477700438251</v>
      </c>
    </row>
    <row r="30" spans="1:7" ht="15" customHeight="1" x14ac:dyDescent="0.25">
      <c r="A30" s="191" t="s">
        <v>137</v>
      </c>
      <c r="B30" s="280">
        <v>200</v>
      </c>
      <c r="C30" s="281">
        <v>8.5910652920962196</v>
      </c>
      <c r="D30" s="280">
        <v>161</v>
      </c>
      <c r="E30" s="281">
        <v>10.38039974210187</v>
      </c>
      <c r="F30" s="280">
        <v>361</v>
      </c>
      <c r="G30" s="281">
        <v>9.3065222995617418</v>
      </c>
    </row>
    <row r="31" spans="1:7" ht="15" customHeight="1" x14ac:dyDescent="0.25">
      <c r="A31" s="200" t="s">
        <v>138</v>
      </c>
      <c r="B31" s="286">
        <v>2328</v>
      </c>
      <c r="C31" s="287">
        <v>100</v>
      </c>
      <c r="D31" s="286">
        <v>1551</v>
      </c>
      <c r="E31" s="287">
        <v>100</v>
      </c>
      <c r="F31" s="286">
        <v>3879</v>
      </c>
      <c r="G31" s="287">
        <v>100</v>
      </c>
    </row>
    <row r="32" spans="1:7" ht="29.25" customHeight="1" x14ac:dyDescent="0.25">
      <c r="A32" s="356" t="s">
        <v>139</v>
      </c>
      <c r="B32" s="357"/>
      <c r="C32" s="357"/>
      <c r="D32" s="357"/>
      <c r="E32" s="357"/>
      <c r="F32" s="357"/>
      <c r="G32" s="357"/>
    </row>
    <row r="33" spans="1:7" ht="42.75" customHeight="1" x14ac:dyDescent="0.3">
      <c r="A33" s="375" t="s">
        <v>140</v>
      </c>
      <c r="B33" s="376"/>
      <c r="C33" s="376"/>
      <c r="D33" s="376"/>
      <c r="E33" s="376"/>
      <c r="F33" s="376"/>
      <c r="G33" s="376"/>
    </row>
    <row r="34" spans="1:7" x14ac:dyDescent="0.25">
      <c r="A34" s="41"/>
      <c r="B34" s="41"/>
      <c r="C34" s="41"/>
      <c r="D34" s="41"/>
      <c r="E34" s="41"/>
      <c r="F34" s="41"/>
      <c r="G34" s="41"/>
    </row>
    <row r="35" spans="1:7" x14ac:dyDescent="0.25">
      <c r="A35" s="41"/>
      <c r="B35" s="41"/>
      <c r="C35" s="41"/>
      <c r="D35" s="41"/>
      <c r="E35" s="41"/>
      <c r="F35" s="41"/>
      <c r="G35" s="41"/>
    </row>
    <row r="36" spans="1:7" x14ac:dyDescent="0.25">
      <c r="A36" s="41"/>
      <c r="B36" s="41"/>
      <c r="C36" s="41"/>
      <c r="D36" s="41"/>
      <c r="E36" s="41"/>
      <c r="F36" s="41"/>
      <c r="G36" s="41"/>
    </row>
    <row r="37" spans="1:7" x14ac:dyDescent="0.25">
      <c r="A37" s="41"/>
      <c r="B37" s="41"/>
      <c r="C37" s="41"/>
      <c r="D37" s="41"/>
      <c r="E37" s="41"/>
      <c r="F37" s="41"/>
      <c r="G37" s="41"/>
    </row>
    <row r="38" spans="1:7" x14ac:dyDescent="0.25">
      <c r="A38" s="41"/>
      <c r="B38" s="41"/>
      <c r="C38" s="41"/>
      <c r="D38" s="41"/>
      <c r="E38" s="41"/>
      <c r="F38" s="41"/>
      <c r="G38" s="41"/>
    </row>
    <row r="39" spans="1:7" x14ac:dyDescent="0.25">
      <c r="A39" s="41"/>
      <c r="B39" s="41"/>
      <c r="C39" s="41"/>
      <c r="D39" s="41"/>
      <c r="E39" s="41"/>
      <c r="F39" s="41"/>
      <c r="G39" s="41"/>
    </row>
    <row r="40" spans="1:7" x14ac:dyDescent="0.25">
      <c r="A40" s="41"/>
      <c r="B40" s="41"/>
      <c r="C40" s="41"/>
      <c r="D40" s="41"/>
      <c r="E40" s="41"/>
      <c r="F40" s="41"/>
      <c r="G40" s="41"/>
    </row>
    <row r="41" spans="1:7" x14ac:dyDescent="0.25">
      <c r="A41" s="41"/>
      <c r="B41" s="41"/>
      <c r="C41" s="41"/>
      <c r="D41" s="41"/>
      <c r="E41" s="41"/>
      <c r="F41" s="41"/>
      <c r="G41" s="41"/>
    </row>
    <row r="42" spans="1:7" x14ac:dyDescent="0.25">
      <c r="A42" s="41"/>
      <c r="B42" s="41"/>
      <c r="C42" s="41"/>
      <c r="D42" s="41"/>
      <c r="E42" s="41"/>
      <c r="F42" s="41"/>
      <c r="G42" s="41"/>
    </row>
    <row r="43" spans="1:7" x14ac:dyDescent="0.25">
      <c r="A43" s="41"/>
      <c r="B43" s="41"/>
      <c r="C43" s="41"/>
      <c r="D43" s="41"/>
      <c r="E43" s="41"/>
      <c r="F43" s="41"/>
      <c r="G43" s="41"/>
    </row>
    <row r="44" spans="1:7" x14ac:dyDescent="0.25">
      <c r="A44" s="41"/>
      <c r="B44" s="41"/>
      <c r="C44" s="41"/>
      <c r="D44" s="41"/>
      <c r="E44" s="41"/>
      <c r="F44" s="41"/>
      <c r="G44" s="41"/>
    </row>
    <row r="45" spans="1:7" x14ac:dyDescent="0.25">
      <c r="A45" s="41"/>
      <c r="B45" s="41"/>
      <c r="C45" s="41"/>
      <c r="D45" s="41"/>
      <c r="E45" s="41"/>
      <c r="F45" s="41"/>
      <c r="G45" s="41"/>
    </row>
    <row r="46" spans="1:7" x14ac:dyDescent="0.25">
      <c r="A46" s="41"/>
      <c r="B46" s="41"/>
      <c r="C46" s="41"/>
      <c r="D46" s="41"/>
      <c r="E46" s="41"/>
      <c r="F46" s="41"/>
      <c r="G46" s="41"/>
    </row>
    <row r="47" spans="1:7" x14ac:dyDescent="0.25">
      <c r="A47" s="41"/>
      <c r="B47" s="41"/>
      <c r="C47" s="41"/>
      <c r="D47" s="41"/>
      <c r="E47" s="41"/>
      <c r="F47" s="41"/>
      <c r="G47" s="41"/>
    </row>
    <row r="48" spans="1:7" x14ac:dyDescent="0.25">
      <c r="A48" s="41"/>
      <c r="B48" s="41"/>
      <c r="C48" s="41"/>
      <c r="D48" s="41"/>
      <c r="E48" s="41"/>
      <c r="F48" s="41"/>
      <c r="G48" s="41"/>
    </row>
    <row r="49" spans="1:7" x14ac:dyDescent="0.25">
      <c r="A49" s="41"/>
      <c r="B49" s="41"/>
      <c r="C49" s="41"/>
      <c r="D49" s="41"/>
      <c r="E49" s="41"/>
      <c r="F49" s="41"/>
      <c r="G49" s="41"/>
    </row>
    <row r="50" spans="1:7" x14ac:dyDescent="0.25">
      <c r="A50" s="41"/>
      <c r="B50" s="41"/>
      <c r="C50" s="41"/>
      <c r="D50" s="41"/>
      <c r="E50" s="41"/>
      <c r="F50" s="41"/>
      <c r="G50" s="41"/>
    </row>
    <row r="51" spans="1:7" x14ac:dyDescent="0.25">
      <c r="A51" s="41"/>
      <c r="B51" s="41"/>
      <c r="C51" s="41"/>
      <c r="D51" s="41"/>
      <c r="E51" s="41"/>
      <c r="F51" s="41"/>
      <c r="G51" s="41"/>
    </row>
    <row r="52" spans="1:7" x14ac:dyDescent="0.25">
      <c r="A52" s="41"/>
      <c r="B52" s="41"/>
      <c r="C52" s="41"/>
      <c r="D52" s="41"/>
      <c r="E52" s="41"/>
      <c r="F52" s="41"/>
      <c r="G52" s="41"/>
    </row>
    <row r="53" spans="1:7" x14ac:dyDescent="0.25">
      <c r="A53" s="41"/>
      <c r="B53" s="41"/>
      <c r="C53" s="41"/>
      <c r="D53" s="41"/>
      <c r="E53" s="41"/>
      <c r="F53" s="41"/>
      <c r="G53" s="41"/>
    </row>
    <row r="54" spans="1:7" x14ac:dyDescent="0.25">
      <c r="A54" s="41"/>
      <c r="B54" s="41"/>
      <c r="C54" s="41"/>
      <c r="D54" s="41"/>
      <c r="E54" s="41"/>
      <c r="F54" s="41"/>
      <c r="G54" s="41"/>
    </row>
    <row r="55" spans="1:7" x14ac:dyDescent="0.25">
      <c r="A55" s="41"/>
      <c r="B55" s="41"/>
      <c r="C55" s="41"/>
      <c r="D55" s="41"/>
      <c r="E55" s="41"/>
      <c r="F55" s="41"/>
      <c r="G55" s="41"/>
    </row>
    <row r="56" spans="1:7" x14ac:dyDescent="0.25">
      <c r="A56" s="41"/>
      <c r="B56" s="41"/>
      <c r="C56" s="41"/>
      <c r="D56" s="41"/>
      <c r="E56" s="41"/>
      <c r="F56" s="41"/>
      <c r="G56" s="41"/>
    </row>
    <row r="57" spans="1:7" x14ac:dyDescent="0.25">
      <c r="A57" s="41"/>
      <c r="B57" s="41"/>
      <c r="C57" s="41"/>
      <c r="D57" s="41"/>
      <c r="E57" s="41"/>
      <c r="F57" s="41"/>
      <c r="G57" s="41"/>
    </row>
    <row r="58" spans="1:7" x14ac:dyDescent="0.25">
      <c r="A58" s="41"/>
      <c r="B58" s="41"/>
      <c r="C58" s="41"/>
      <c r="D58" s="41"/>
      <c r="E58" s="41"/>
      <c r="F58" s="41"/>
      <c r="G58" s="41"/>
    </row>
    <row r="59" spans="1:7" x14ac:dyDescent="0.25">
      <c r="A59" s="41"/>
      <c r="B59" s="41"/>
      <c r="C59" s="41"/>
      <c r="D59" s="41"/>
      <c r="E59" s="41"/>
      <c r="F59" s="41"/>
      <c r="G59" s="41"/>
    </row>
    <row r="60" spans="1:7" x14ac:dyDescent="0.25">
      <c r="A60" s="41"/>
      <c r="B60" s="41"/>
      <c r="C60" s="41"/>
      <c r="D60" s="41"/>
      <c r="E60" s="41"/>
      <c r="F60" s="41"/>
      <c r="G60" s="41"/>
    </row>
    <row r="61" spans="1:7" x14ac:dyDescent="0.25">
      <c r="A61" s="41"/>
      <c r="B61" s="41"/>
      <c r="C61" s="41"/>
      <c r="D61" s="41"/>
      <c r="E61" s="41"/>
      <c r="F61" s="41"/>
      <c r="G61" s="41"/>
    </row>
    <row r="62" spans="1:7" x14ac:dyDescent="0.25">
      <c r="A62" s="41"/>
      <c r="B62" s="41"/>
      <c r="C62" s="41"/>
      <c r="D62" s="41"/>
      <c r="E62" s="41"/>
      <c r="F62" s="41"/>
      <c r="G62" s="41"/>
    </row>
    <row r="63" spans="1:7" x14ac:dyDescent="0.25">
      <c r="A63" s="41"/>
      <c r="B63" s="41"/>
      <c r="C63" s="41"/>
      <c r="D63" s="41"/>
      <c r="E63" s="41"/>
      <c r="F63" s="41"/>
      <c r="G63" s="41"/>
    </row>
    <row r="64" spans="1:7" x14ac:dyDescent="0.25">
      <c r="A64" s="41"/>
      <c r="B64" s="41"/>
      <c r="C64" s="41"/>
      <c r="D64" s="41"/>
      <c r="E64" s="41"/>
      <c r="F64" s="41"/>
      <c r="G64" s="41"/>
    </row>
    <row r="65" spans="1:7" x14ac:dyDescent="0.25">
      <c r="A65" s="41"/>
      <c r="B65" s="41"/>
      <c r="C65" s="41"/>
      <c r="D65" s="41"/>
      <c r="E65" s="41"/>
      <c r="F65" s="41"/>
      <c r="G65" s="41"/>
    </row>
    <row r="66" spans="1:7" x14ac:dyDescent="0.25">
      <c r="A66" s="41"/>
      <c r="B66" s="41"/>
      <c r="C66" s="41"/>
      <c r="D66" s="41"/>
      <c r="E66" s="41"/>
      <c r="F66" s="41"/>
      <c r="G66" s="41"/>
    </row>
    <row r="67" spans="1:7" x14ac:dyDescent="0.25">
      <c r="A67" s="41"/>
      <c r="B67" s="41"/>
      <c r="C67" s="41"/>
      <c r="D67" s="41"/>
      <c r="E67" s="41"/>
      <c r="F67" s="41"/>
      <c r="G67" s="41"/>
    </row>
    <row r="68" spans="1:7" x14ac:dyDescent="0.25">
      <c r="A68" s="41"/>
      <c r="B68" s="41"/>
      <c r="C68" s="41"/>
      <c r="D68" s="41"/>
      <c r="E68" s="41"/>
      <c r="F68" s="41"/>
      <c r="G68" s="41"/>
    </row>
    <row r="69" spans="1:7" x14ac:dyDescent="0.25">
      <c r="A69" s="41"/>
      <c r="B69" s="41"/>
      <c r="C69" s="41"/>
      <c r="D69" s="41"/>
      <c r="E69" s="41"/>
      <c r="F69" s="41"/>
      <c r="G69" s="41"/>
    </row>
    <row r="70" spans="1:7" x14ac:dyDescent="0.25">
      <c r="A70" s="41"/>
      <c r="B70" s="41"/>
      <c r="C70" s="41"/>
      <c r="D70" s="41"/>
      <c r="E70" s="41"/>
      <c r="F70" s="41"/>
      <c r="G70" s="41"/>
    </row>
    <row r="71" spans="1:7" x14ac:dyDescent="0.25">
      <c r="A71" s="41"/>
      <c r="B71" s="41"/>
      <c r="C71" s="41"/>
      <c r="D71" s="41"/>
      <c r="E71" s="41"/>
      <c r="F71" s="41"/>
      <c r="G71" s="41"/>
    </row>
    <row r="72" spans="1:7" x14ac:dyDescent="0.25">
      <c r="A72" s="41"/>
      <c r="B72" s="41"/>
      <c r="C72" s="41"/>
      <c r="D72" s="41"/>
      <c r="E72" s="41"/>
      <c r="F72" s="41"/>
      <c r="G72" s="41"/>
    </row>
    <row r="73" spans="1:7" x14ac:dyDescent="0.25">
      <c r="A73" s="41"/>
      <c r="B73" s="41"/>
      <c r="C73" s="41"/>
      <c r="D73" s="41"/>
      <c r="E73" s="41"/>
      <c r="F73" s="41"/>
      <c r="G73" s="41"/>
    </row>
    <row r="74" spans="1:7" x14ac:dyDescent="0.25">
      <c r="A74" s="41"/>
      <c r="B74" s="41"/>
      <c r="C74" s="41"/>
      <c r="D74" s="41"/>
      <c r="E74" s="41"/>
      <c r="F74" s="41"/>
      <c r="G74" s="41"/>
    </row>
    <row r="75" spans="1:7" x14ac:dyDescent="0.25">
      <c r="A75" s="41"/>
      <c r="B75" s="41"/>
      <c r="C75" s="41"/>
      <c r="D75" s="41"/>
      <c r="E75" s="41"/>
      <c r="F75" s="41"/>
      <c r="G75" s="41"/>
    </row>
    <row r="76" spans="1:7" x14ac:dyDescent="0.25">
      <c r="A76" s="41"/>
      <c r="B76" s="41"/>
      <c r="C76" s="41"/>
      <c r="D76" s="41"/>
      <c r="E76" s="41"/>
      <c r="F76" s="41"/>
      <c r="G76" s="41"/>
    </row>
    <row r="77" spans="1:7" x14ac:dyDescent="0.25">
      <c r="A77" s="41"/>
      <c r="B77" s="41"/>
      <c r="C77" s="41"/>
      <c r="D77" s="41"/>
      <c r="E77" s="41"/>
      <c r="F77" s="41"/>
      <c r="G77" s="41"/>
    </row>
    <row r="78" spans="1:7" x14ac:dyDescent="0.25">
      <c r="A78" s="41"/>
      <c r="B78" s="41"/>
      <c r="C78" s="41"/>
      <c r="D78" s="41"/>
      <c r="E78" s="41"/>
      <c r="F78" s="41"/>
      <c r="G78" s="41"/>
    </row>
    <row r="79" spans="1:7" x14ac:dyDescent="0.25">
      <c r="A79" s="41"/>
      <c r="B79" s="41"/>
      <c r="C79" s="41"/>
      <c r="D79" s="41"/>
      <c r="E79" s="41"/>
      <c r="F79" s="41"/>
      <c r="G79" s="41"/>
    </row>
    <row r="80" spans="1:7" x14ac:dyDescent="0.25">
      <c r="A80" s="41"/>
      <c r="B80" s="41"/>
      <c r="C80" s="41"/>
      <c r="D80" s="41"/>
      <c r="E80" s="41"/>
      <c r="F80" s="41"/>
      <c r="G80" s="41"/>
    </row>
    <row r="81" spans="1:7" x14ac:dyDescent="0.25">
      <c r="A81" s="41"/>
      <c r="B81" s="41"/>
      <c r="C81" s="41"/>
      <c r="D81" s="41"/>
      <c r="E81" s="41"/>
      <c r="F81" s="41"/>
      <c r="G81" s="41"/>
    </row>
    <row r="82" spans="1:7" x14ac:dyDescent="0.25">
      <c r="A82" s="41"/>
      <c r="B82" s="41"/>
      <c r="C82" s="41"/>
      <c r="D82" s="41"/>
      <c r="E82" s="41"/>
      <c r="F82" s="41"/>
      <c r="G82" s="41"/>
    </row>
    <row r="83" spans="1:7" x14ac:dyDescent="0.25">
      <c r="A83" s="41"/>
      <c r="B83" s="41"/>
      <c r="C83" s="41"/>
      <c r="D83" s="41"/>
      <c r="E83" s="41"/>
      <c r="F83" s="41"/>
      <c r="G83" s="41"/>
    </row>
    <row r="84" spans="1:7" x14ac:dyDescent="0.25">
      <c r="A84" s="41"/>
      <c r="B84" s="41"/>
      <c r="C84" s="41"/>
      <c r="D84" s="41"/>
      <c r="E84" s="41"/>
      <c r="F84" s="41"/>
      <c r="G84" s="41"/>
    </row>
    <row r="85" spans="1:7" x14ac:dyDescent="0.25">
      <c r="A85" s="41"/>
      <c r="B85" s="41"/>
      <c r="C85" s="41"/>
      <c r="D85" s="41"/>
      <c r="E85" s="41"/>
      <c r="F85" s="41"/>
      <c r="G85" s="41"/>
    </row>
    <row r="86" spans="1:7" x14ac:dyDescent="0.25">
      <c r="A86" s="41"/>
      <c r="B86" s="41"/>
      <c r="C86" s="41"/>
      <c r="D86" s="41"/>
      <c r="E86" s="41"/>
      <c r="F86" s="41"/>
      <c r="G86" s="41"/>
    </row>
    <row r="87" spans="1:7" x14ac:dyDescent="0.25">
      <c r="A87" s="41"/>
      <c r="B87" s="41"/>
      <c r="C87" s="41"/>
      <c r="D87" s="41"/>
      <c r="E87" s="41"/>
      <c r="F87" s="41"/>
      <c r="G87" s="41"/>
    </row>
    <row r="88" spans="1:7" x14ac:dyDescent="0.25">
      <c r="A88" s="41"/>
      <c r="B88" s="41"/>
      <c r="C88" s="41"/>
      <c r="D88" s="41"/>
      <c r="E88" s="41"/>
      <c r="F88" s="41"/>
      <c r="G88" s="41"/>
    </row>
    <row r="89" spans="1:7" x14ac:dyDescent="0.25">
      <c r="A89" s="41"/>
      <c r="B89" s="41"/>
      <c r="C89" s="41"/>
      <c r="D89" s="41"/>
      <c r="E89" s="41"/>
      <c r="F89" s="41"/>
      <c r="G89" s="41"/>
    </row>
    <row r="90" spans="1:7" x14ac:dyDescent="0.25">
      <c r="A90" s="41"/>
      <c r="B90" s="41"/>
      <c r="C90" s="41"/>
      <c r="D90" s="41"/>
      <c r="E90" s="41"/>
      <c r="F90" s="41"/>
      <c r="G90" s="41"/>
    </row>
    <row r="91" spans="1:7" x14ac:dyDescent="0.25">
      <c r="A91" s="41"/>
      <c r="B91" s="41"/>
      <c r="C91" s="41"/>
      <c r="D91" s="41"/>
      <c r="E91" s="41"/>
      <c r="F91" s="41"/>
      <c r="G91" s="41"/>
    </row>
    <row r="92" spans="1:7" x14ac:dyDescent="0.25">
      <c r="A92" s="41"/>
      <c r="B92" s="41"/>
      <c r="C92" s="41"/>
      <c r="D92" s="41"/>
      <c r="E92" s="41"/>
      <c r="F92" s="41"/>
      <c r="G92" s="41"/>
    </row>
    <row r="93" spans="1:7" x14ac:dyDescent="0.25">
      <c r="A93" s="41"/>
      <c r="B93" s="41"/>
      <c r="C93" s="41"/>
      <c r="D93" s="41"/>
      <c r="E93" s="41"/>
      <c r="F93" s="41"/>
      <c r="G93" s="41"/>
    </row>
    <row r="94" spans="1:7" x14ac:dyDescent="0.25">
      <c r="A94" s="41"/>
      <c r="B94" s="41"/>
      <c r="C94" s="41"/>
      <c r="D94" s="41"/>
      <c r="E94" s="41"/>
      <c r="F94" s="41"/>
      <c r="G94" s="41"/>
    </row>
    <row r="95" spans="1:7" x14ac:dyDescent="0.25">
      <c r="A95" s="41"/>
      <c r="B95" s="41"/>
      <c r="C95" s="41"/>
      <c r="D95" s="41"/>
      <c r="E95" s="41"/>
      <c r="F95" s="41"/>
      <c r="G95" s="41"/>
    </row>
    <row r="96" spans="1:7" x14ac:dyDescent="0.25">
      <c r="A96" s="41"/>
      <c r="B96" s="41"/>
      <c r="C96" s="41"/>
      <c r="D96" s="41"/>
      <c r="E96" s="41"/>
      <c r="F96" s="41"/>
      <c r="G96" s="41"/>
    </row>
    <row r="97" spans="1:7" x14ac:dyDescent="0.25">
      <c r="A97" s="41"/>
      <c r="B97" s="41"/>
      <c r="C97" s="41"/>
      <c r="D97" s="41"/>
      <c r="E97" s="41"/>
      <c r="F97" s="41"/>
      <c r="G97" s="41"/>
    </row>
    <row r="98" spans="1:7" x14ac:dyDescent="0.25">
      <c r="A98" s="41"/>
      <c r="B98" s="41"/>
      <c r="C98" s="41"/>
      <c r="D98" s="41"/>
      <c r="E98" s="41"/>
      <c r="F98" s="41"/>
      <c r="G98" s="41"/>
    </row>
    <row r="99" spans="1:7" x14ac:dyDescent="0.25">
      <c r="A99" s="41"/>
      <c r="B99" s="41"/>
      <c r="C99" s="41"/>
      <c r="D99" s="41"/>
      <c r="E99" s="41"/>
      <c r="F99" s="41"/>
      <c r="G99" s="41"/>
    </row>
    <row r="100" spans="1:7" x14ac:dyDescent="0.25">
      <c r="A100" s="41"/>
      <c r="B100" s="41"/>
      <c r="C100" s="41"/>
      <c r="D100" s="41"/>
      <c r="E100" s="41"/>
      <c r="F100" s="41"/>
      <c r="G100" s="41"/>
    </row>
    <row r="101" spans="1:7" x14ac:dyDescent="0.25">
      <c r="A101" s="41"/>
      <c r="B101" s="41"/>
      <c r="C101" s="41"/>
      <c r="D101" s="41"/>
      <c r="E101" s="41"/>
      <c r="F101" s="41"/>
      <c r="G101" s="41"/>
    </row>
    <row r="102" spans="1:7" x14ac:dyDescent="0.25">
      <c r="A102" s="41"/>
      <c r="B102" s="41"/>
      <c r="C102" s="41"/>
      <c r="D102" s="41"/>
      <c r="E102" s="41"/>
      <c r="F102" s="41"/>
      <c r="G102" s="41"/>
    </row>
    <row r="103" spans="1:7" x14ac:dyDescent="0.25">
      <c r="A103" s="41"/>
      <c r="B103" s="41"/>
      <c r="C103" s="41"/>
      <c r="D103" s="41"/>
      <c r="E103" s="41"/>
      <c r="F103" s="41"/>
      <c r="G103" s="41"/>
    </row>
    <row r="104" spans="1:7" x14ac:dyDescent="0.25">
      <c r="A104" s="41"/>
      <c r="B104" s="41"/>
      <c r="C104" s="41"/>
      <c r="D104" s="41"/>
      <c r="E104" s="41"/>
      <c r="F104" s="41"/>
      <c r="G104" s="41"/>
    </row>
    <row r="105" spans="1:7" x14ac:dyDescent="0.25">
      <c r="A105" s="41"/>
      <c r="B105" s="41"/>
      <c r="C105" s="41"/>
      <c r="D105" s="41"/>
      <c r="E105" s="41"/>
      <c r="F105" s="41"/>
      <c r="G105" s="41"/>
    </row>
    <row r="106" spans="1:7" x14ac:dyDescent="0.25">
      <c r="A106" s="41"/>
      <c r="B106" s="41"/>
      <c r="C106" s="41"/>
      <c r="D106" s="41"/>
      <c r="E106" s="41"/>
      <c r="F106" s="41"/>
      <c r="G106" s="41"/>
    </row>
    <row r="107" spans="1:7" x14ac:dyDescent="0.25">
      <c r="A107" s="41"/>
      <c r="B107" s="41"/>
      <c r="C107" s="41"/>
      <c r="D107" s="41"/>
      <c r="E107" s="41"/>
      <c r="F107" s="41"/>
      <c r="G107" s="41"/>
    </row>
    <row r="108" spans="1:7" x14ac:dyDescent="0.25">
      <c r="A108" s="41"/>
      <c r="B108" s="41"/>
      <c r="C108" s="41"/>
      <c r="D108" s="41"/>
      <c r="E108" s="41"/>
      <c r="F108" s="41"/>
      <c r="G108" s="41"/>
    </row>
    <row r="109" spans="1:7" x14ac:dyDescent="0.25">
      <c r="A109" s="41"/>
      <c r="B109" s="41"/>
      <c r="C109" s="41"/>
      <c r="D109" s="41"/>
      <c r="E109" s="41"/>
      <c r="F109" s="41"/>
      <c r="G109" s="41"/>
    </row>
    <row r="110" spans="1:7" x14ac:dyDescent="0.25">
      <c r="A110" s="41"/>
      <c r="B110" s="41"/>
      <c r="C110" s="41"/>
      <c r="D110" s="41"/>
      <c r="E110" s="41"/>
      <c r="F110" s="41"/>
      <c r="G110" s="41"/>
    </row>
    <row r="111" spans="1:7" x14ac:dyDescent="0.25">
      <c r="A111" s="41"/>
      <c r="B111" s="41"/>
      <c r="C111" s="41"/>
      <c r="D111" s="41"/>
      <c r="E111" s="41"/>
      <c r="F111" s="41"/>
      <c r="G111" s="41"/>
    </row>
    <row r="112" spans="1:7" x14ac:dyDescent="0.25">
      <c r="A112" s="41"/>
      <c r="B112" s="41"/>
      <c r="C112" s="41"/>
      <c r="D112" s="41"/>
      <c r="E112" s="41"/>
      <c r="F112" s="41"/>
      <c r="G112" s="41"/>
    </row>
    <row r="113" spans="1:7" x14ac:dyDescent="0.25">
      <c r="A113" s="41"/>
      <c r="B113" s="41"/>
      <c r="C113" s="41"/>
      <c r="D113" s="41"/>
      <c r="E113" s="41"/>
      <c r="F113" s="41"/>
      <c r="G113" s="41"/>
    </row>
    <row r="114" spans="1:7" x14ac:dyDescent="0.25">
      <c r="A114" s="41"/>
      <c r="B114" s="41"/>
      <c r="C114" s="41"/>
      <c r="D114" s="41"/>
      <c r="E114" s="41"/>
      <c r="F114" s="41"/>
      <c r="G114" s="41"/>
    </row>
    <row r="115" spans="1:7" x14ac:dyDescent="0.25">
      <c r="A115" s="41"/>
      <c r="B115" s="41"/>
      <c r="C115" s="41"/>
      <c r="D115" s="41"/>
      <c r="E115" s="41"/>
      <c r="F115" s="41"/>
      <c r="G115" s="41"/>
    </row>
    <row r="116" spans="1:7" x14ac:dyDescent="0.25">
      <c r="A116" s="41"/>
      <c r="B116" s="41"/>
      <c r="C116" s="41"/>
      <c r="D116" s="41"/>
      <c r="E116" s="41"/>
      <c r="F116" s="41"/>
      <c r="G116" s="41"/>
    </row>
    <row r="117" spans="1:7" x14ac:dyDescent="0.25">
      <c r="A117" s="41"/>
      <c r="B117" s="41"/>
      <c r="C117" s="41"/>
      <c r="D117" s="41"/>
      <c r="E117" s="41"/>
      <c r="F117" s="41"/>
      <c r="G117" s="41"/>
    </row>
    <row r="118" spans="1:7" x14ac:dyDescent="0.25">
      <c r="A118" s="41"/>
      <c r="B118" s="41"/>
      <c r="C118" s="41"/>
      <c r="D118" s="41"/>
      <c r="E118" s="41"/>
      <c r="F118" s="41"/>
      <c r="G118" s="41"/>
    </row>
    <row r="119" spans="1:7" x14ac:dyDescent="0.25">
      <c r="A119" s="41"/>
      <c r="B119" s="41"/>
      <c r="C119" s="41"/>
      <c r="D119" s="41"/>
      <c r="E119" s="41"/>
      <c r="F119" s="41"/>
      <c r="G119" s="41"/>
    </row>
    <row r="120" spans="1:7" x14ac:dyDescent="0.25">
      <c r="A120" s="41"/>
      <c r="B120" s="41"/>
      <c r="C120" s="41"/>
      <c r="D120" s="41"/>
      <c r="E120" s="41"/>
      <c r="F120" s="41"/>
      <c r="G120" s="41"/>
    </row>
    <row r="121" spans="1:7" x14ac:dyDescent="0.25">
      <c r="A121" s="41"/>
      <c r="B121" s="41"/>
      <c r="C121" s="41"/>
      <c r="D121" s="41"/>
      <c r="E121" s="41"/>
      <c r="F121" s="41"/>
      <c r="G121" s="41"/>
    </row>
    <row r="122" spans="1:7" x14ac:dyDescent="0.25">
      <c r="A122" s="41"/>
      <c r="B122" s="41"/>
      <c r="C122" s="41"/>
      <c r="D122" s="41"/>
      <c r="E122" s="41"/>
      <c r="F122" s="41"/>
      <c r="G122" s="41"/>
    </row>
    <row r="123" spans="1:7" x14ac:dyDescent="0.25">
      <c r="A123" s="41"/>
      <c r="B123" s="41"/>
      <c r="C123" s="41"/>
      <c r="D123" s="41"/>
      <c r="E123" s="41"/>
      <c r="F123" s="41"/>
      <c r="G123" s="41"/>
    </row>
    <row r="124" spans="1:7" x14ac:dyDescent="0.25">
      <c r="A124" s="41"/>
      <c r="B124" s="41"/>
      <c r="C124" s="41"/>
      <c r="D124" s="41"/>
      <c r="E124" s="41"/>
      <c r="F124" s="41"/>
      <c r="G124" s="41"/>
    </row>
    <row r="125" spans="1:7" x14ac:dyDescent="0.25">
      <c r="A125" s="41"/>
      <c r="B125" s="41"/>
      <c r="C125" s="41"/>
      <c r="D125" s="41"/>
      <c r="E125" s="41"/>
      <c r="F125" s="41"/>
      <c r="G125" s="41"/>
    </row>
  </sheetData>
  <mergeCells count="6">
    <mergeCell ref="A33:G33"/>
    <mergeCell ref="A5:A6"/>
    <mergeCell ref="B5:C5"/>
    <mergeCell ref="D5:E5"/>
    <mergeCell ref="F5:G5"/>
    <mergeCell ref="A32:G32"/>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2:J188"/>
  <sheetViews>
    <sheetView workbookViewId="0">
      <selection activeCell="E27" sqref="E27"/>
    </sheetView>
  </sheetViews>
  <sheetFormatPr defaultRowHeight="15" x14ac:dyDescent="0.25"/>
  <cols>
    <col min="1" max="1" width="9.140625" style="41"/>
    <col min="2" max="2" width="12.85546875" style="41" customWidth="1"/>
    <col min="3" max="16384" width="9.140625" style="41"/>
  </cols>
  <sheetData>
    <row r="2" spans="2:10" x14ac:dyDescent="0.25">
      <c r="B2" s="66" t="s">
        <v>301</v>
      </c>
      <c r="C2" s="128"/>
      <c r="D2" s="128"/>
      <c r="E2" s="128"/>
      <c r="F2" s="128"/>
      <c r="G2" s="128"/>
      <c r="H2" s="128"/>
      <c r="I2" s="128"/>
      <c r="J2" s="128"/>
    </row>
    <row r="3" spans="2:10" x14ac:dyDescent="0.25">
      <c r="B3" s="43" t="s">
        <v>174</v>
      </c>
      <c r="C3" s="128"/>
      <c r="D3" s="128"/>
      <c r="E3" s="128"/>
      <c r="F3" s="128"/>
      <c r="G3" s="128"/>
      <c r="H3" s="128"/>
      <c r="I3" s="128"/>
      <c r="J3" s="128"/>
    </row>
    <row r="4" spans="2:10" ht="15" customHeight="1" x14ac:dyDescent="0.25">
      <c r="B4" s="352" t="s">
        <v>173</v>
      </c>
      <c r="C4" s="355" t="s">
        <v>4</v>
      </c>
      <c r="D4" s="355"/>
      <c r="E4" s="355"/>
      <c r="F4" s="355"/>
      <c r="G4" s="354" t="s">
        <v>5</v>
      </c>
      <c r="H4" s="354"/>
      <c r="I4" s="354"/>
      <c r="J4" s="354"/>
    </row>
    <row r="5" spans="2:10" ht="27" x14ac:dyDescent="0.25">
      <c r="B5" s="386"/>
      <c r="C5" s="288" t="s">
        <v>172</v>
      </c>
      <c r="D5" s="288" t="s">
        <v>171</v>
      </c>
      <c r="E5" s="288" t="s">
        <v>170</v>
      </c>
      <c r="F5" s="136" t="s">
        <v>14</v>
      </c>
      <c r="G5" s="288" t="s">
        <v>172</v>
      </c>
      <c r="H5" s="288" t="s">
        <v>171</v>
      </c>
      <c r="I5" s="288" t="s">
        <v>170</v>
      </c>
      <c r="J5" s="136" t="s">
        <v>14</v>
      </c>
    </row>
    <row r="6" spans="2:10" ht="15" customHeight="1" x14ac:dyDescent="0.25">
      <c r="B6" s="353"/>
      <c r="C6" s="385" t="s">
        <v>169</v>
      </c>
      <c r="D6" s="385"/>
      <c r="E6" s="385"/>
      <c r="F6" s="385"/>
      <c r="G6" s="385"/>
      <c r="H6" s="385"/>
      <c r="I6" s="385"/>
      <c r="J6" s="385"/>
    </row>
    <row r="7" spans="2:10" ht="15" customHeight="1" x14ac:dyDescent="0.25">
      <c r="B7" s="52" t="s">
        <v>167</v>
      </c>
      <c r="C7" s="46" t="s">
        <v>91</v>
      </c>
      <c r="D7" s="47">
        <v>2</v>
      </c>
      <c r="E7" s="46" t="s">
        <v>91</v>
      </c>
      <c r="F7" s="47">
        <v>2</v>
      </c>
      <c r="G7" s="46">
        <v>13</v>
      </c>
      <c r="H7" s="47">
        <v>240</v>
      </c>
      <c r="I7" s="46">
        <v>25</v>
      </c>
      <c r="J7" s="47">
        <v>278</v>
      </c>
    </row>
    <row r="8" spans="2:10" ht="15" customHeight="1" x14ac:dyDescent="0.25">
      <c r="B8" s="52" t="s">
        <v>162</v>
      </c>
      <c r="C8" s="289">
        <v>15</v>
      </c>
      <c r="D8" s="47">
        <v>3</v>
      </c>
      <c r="E8" s="46">
        <v>7</v>
      </c>
      <c r="F8" s="47">
        <v>25</v>
      </c>
      <c r="G8" s="46">
        <v>930</v>
      </c>
      <c r="H8" s="47">
        <v>576</v>
      </c>
      <c r="I8" s="46">
        <v>47</v>
      </c>
      <c r="J8" s="47">
        <v>1553</v>
      </c>
    </row>
    <row r="9" spans="2:10" ht="15" customHeight="1" x14ac:dyDescent="0.25">
      <c r="B9" s="52" t="s">
        <v>161</v>
      </c>
      <c r="C9" s="289">
        <v>9</v>
      </c>
      <c r="D9" s="47">
        <v>3</v>
      </c>
      <c r="E9" s="46" t="s">
        <v>91</v>
      </c>
      <c r="F9" s="47">
        <v>12</v>
      </c>
      <c r="G9" s="46">
        <v>857</v>
      </c>
      <c r="H9" s="47">
        <v>298</v>
      </c>
      <c r="I9" s="46">
        <v>37</v>
      </c>
      <c r="J9" s="47">
        <v>1192</v>
      </c>
    </row>
    <row r="10" spans="2:10" ht="15" customHeight="1" x14ac:dyDescent="0.25">
      <c r="B10" s="52" t="s">
        <v>160</v>
      </c>
      <c r="C10" s="289">
        <v>16</v>
      </c>
      <c r="D10" s="290">
        <v>3</v>
      </c>
      <c r="E10" s="46">
        <v>3</v>
      </c>
      <c r="F10" s="47">
        <v>22</v>
      </c>
      <c r="G10" s="46">
        <v>806</v>
      </c>
      <c r="H10" s="47">
        <v>304</v>
      </c>
      <c r="I10" s="46">
        <v>81</v>
      </c>
      <c r="J10" s="47">
        <v>1191</v>
      </c>
    </row>
    <row r="11" spans="2:10" ht="15" customHeight="1" x14ac:dyDescent="0.25">
      <c r="B11" s="52" t="s">
        <v>159</v>
      </c>
      <c r="C11" s="289">
        <v>22</v>
      </c>
      <c r="D11" s="47">
        <v>6</v>
      </c>
      <c r="E11" s="46">
        <v>10</v>
      </c>
      <c r="F11" s="47">
        <v>38</v>
      </c>
      <c r="G11" s="46">
        <v>305</v>
      </c>
      <c r="H11" s="47">
        <v>130</v>
      </c>
      <c r="I11" s="46">
        <v>92</v>
      </c>
      <c r="J11" s="47">
        <v>527</v>
      </c>
    </row>
    <row r="12" spans="2:10" ht="15" customHeight="1" x14ac:dyDescent="0.25">
      <c r="B12" s="52" t="s">
        <v>166</v>
      </c>
      <c r="C12" s="46" t="s">
        <v>91</v>
      </c>
      <c r="D12" s="47" t="s">
        <v>91</v>
      </c>
      <c r="E12" s="46">
        <v>1</v>
      </c>
      <c r="F12" s="47">
        <v>1</v>
      </c>
      <c r="G12" s="46">
        <v>25</v>
      </c>
      <c r="H12" s="47">
        <v>96</v>
      </c>
      <c r="I12" s="13">
        <v>1</v>
      </c>
      <c r="J12" s="47">
        <v>122</v>
      </c>
    </row>
    <row r="13" spans="2:10" ht="15" customHeight="1" x14ac:dyDescent="0.25">
      <c r="B13" s="48" t="s">
        <v>165</v>
      </c>
      <c r="C13" s="49">
        <v>62</v>
      </c>
      <c r="D13" s="51">
        <v>17</v>
      </c>
      <c r="E13" s="49">
        <v>21</v>
      </c>
      <c r="F13" s="49">
        <v>100</v>
      </c>
      <c r="G13" s="49">
        <v>2936</v>
      </c>
      <c r="H13" s="49">
        <v>1644</v>
      </c>
      <c r="I13" s="51">
        <v>283</v>
      </c>
      <c r="J13" s="49">
        <v>4863</v>
      </c>
    </row>
    <row r="14" spans="2:10" ht="15" customHeight="1" x14ac:dyDescent="0.25">
      <c r="B14" s="68"/>
      <c r="C14" s="385" t="s">
        <v>168</v>
      </c>
      <c r="D14" s="385"/>
      <c r="E14" s="385"/>
      <c r="F14" s="385"/>
      <c r="G14" s="385"/>
      <c r="H14" s="385"/>
      <c r="I14" s="385"/>
      <c r="J14" s="385"/>
    </row>
    <row r="15" spans="2:10" ht="15" customHeight="1" x14ac:dyDescent="0.25">
      <c r="B15" s="52" t="s">
        <v>167</v>
      </c>
      <c r="C15" s="13" t="s">
        <v>91</v>
      </c>
      <c r="D15" s="291">
        <v>11.76470588235294</v>
      </c>
      <c r="E15" s="13" t="s">
        <v>91</v>
      </c>
      <c r="F15" s="292">
        <v>2</v>
      </c>
      <c r="G15" s="111">
        <v>0.44277929155313356</v>
      </c>
      <c r="H15" s="291">
        <v>14.5985401459854</v>
      </c>
      <c r="I15" s="111">
        <v>8.8339222614840995</v>
      </c>
      <c r="J15" s="291">
        <v>5.7166358215093558</v>
      </c>
    </row>
    <row r="16" spans="2:10" ht="15" customHeight="1" x14ac:dyDescent="0.25">
      <c r="B16" s="52" t="s">
        <v>162</v>
      </c>
      <c r="C16" s="111">
        <v>24.193548387096776</v>
      </c>
      <c r="D16" s="291">
        <v>17.647058823529413</v>
      </c>
      <c r="E16" s="13">
        <v>33.333333333333329</v>
      </c>
      <c r="F16" s="292">
        <v>25</v>
      </c>
      <c r="G16" s="111">
        <v>31.675749318801088</v>
      </c>
      <c r="H16" s="291">
        <v>35.036496350364963</v>
      </c>
      <c r="I16" s="111">
        <v>16.607773851590103</v>
      </c>
      <c r="J16" s="291">
        <v>31.935019535266296</v>
      </c>
    </row>
    <row r="17" spans="2:10" ht="15" customHeight="1" x14ac:dyDescent="0.25">
      <c r="B17" s="52" t="s">
        <v>161</v>
      </c>
      <c r="C17" s="111">
        <v>14.516129032258066</v>
      </c>
      <c r="D17" s="291">
        <v>17.647058823529413</v>
      </c>
      <c r="E17" s="111" t="s">
        <v>91</v>
      </c>
      <c r="F17" s="292">
        <v>12</v>
      </c>
      <c r="G17" s="111">
        <v>29.189373297002724</v>
      </c>
      <c r="H17" s="291">
        <v>18.126520681265205</v>
      </c>
      <c r="I17" s="111">
        <v>13.074204946996467</v>
      </c>
      <c r="J17" s="291">
        <v>24.511618342586878</v>
      </c>
    </row>
    <row r="18" spans="2:10" ht="15" customHeight="1" x14ac:dyDescent="0.25">
      <c r="B18" s="52" t="s">
        <v>160</v>
      </c>
      <c r="C18" s="111">
        <v>25.806451612903224</v>
      </c>
      <c r="D18" s="291">
        <v>17.647058823529413</v>
      </c>
      <c r="E18" s="111">
        <v>14.285714285714285</v>
      </c>
      <c r="F18" s="292">
        <v>22</v>
      </c>
      <c r="G18" s="111">
        <v>27.452316076294274</v>
      </c>
      <c r="H18" s="291">
        <v>18.491484184914842</v>
      </c>
      <c r="I18" s="111">
        <v>28.621908127208478</v>
      </c>
      <c r="J18" s="291">
        <v>24.491054904380015</v>
      </c>
    </row>
    <row r="19" spans="2:10" ht="15" customHeight="1" x14ac:dyDescent="0.25">
      <c r="B19" s="52" t="s">
        <v>159</v>
      </c>
      <c r="C19" s="111">
        <v>35.483870967741936</v>
      </c>
      <c r="D19" s="291">
        <v>35.294117647058826</v>
      </c>
      <c r="E19" s="111">
        <v>47.619047619047613</v>
      </c>
      <c r="F19" s="292">
        <v>38</v>
      </c>
      <c r="G19" s="111">
        <v>10.388283378746593</v>
      </c>
      <c r="H19" s="291">
        <v>7.9075425790754261</v>
      </c>
      <c r="I19" s="111">
        <v>32.508833922261481</v>
      </c>
      <c r="J19" s="291">
        <v>10.836931935019535</v>
      </c>
    </row>
    <row r="20" spans="2:10" ht="15" customHeight="1" x14ac:dyDescent="0.25">
      <c r="B20" s="52" t="s">
        <v>166</v>
      </c>
      <c r="C20" s="13" t="s">
        <v>91</v>
      </c>
      <c r="D20" s="13" t="s">
        <v>91</v>
      </c>
      <c r="E20" s="13">
        <v>4.7619047619047619</v>
      </c>
      <c r="F20" s="292">
        <v>1</v>
      </c>
      <c r="G20" s="111">
        <v>0.85149863760217992</v>
      </c>
      <c r="H20" s="291">
        <v>5.8394160583941606</v>
      </c>
      <c r="I20" s="13">
        <v>0.35335689045936397</v>
      </c>
      <c r="J20" s="291">
        <v>2.5087394612379192</v>
      </c>
    </row>
    <row r="21" spans="2:10" ht="15" customHeight="1" x14ac:dyDescent="0.25">
      <c r="B21" s="48" t="s">
        <v>165</v>
      </c>
      <c r="C21" s="17">
        <v>100</v>
      </c>
      <c r="D21" s="293">
        <v>100</v>
      </c>
      <c r="E21" s="17">
        <v>100</v>
      </c>
      <c r="F21" s="17">
        <v>100</v>
      </c>
      <c r="G21" s="17">
        <v>100</v>
      </c>
      <c r="H21" s="17">
        <v>100</v>
      </c>
      <c r="I21" s="293">
        <v>100</v>
      </c>
      <c r="J21" s="17">
        <v>100</v>
      </c>
    </row>
    <row r="71" ht="15" customHeight="1" x14ac:dyDescent="0.25"/>
    <row r="73" ht="15" customHeight="1" x14ac:dyDescent="0.25"/>
    <row r="81" ht="15" customHeight="1" x14ac:dyDescent="0.25"/>
    <row r="91" ht="15" customHeight="1" x14ac:dyDescent="0.25"/>
    <row r="92" ht="15" customHeight="1" x14ac:dyDescent="0.25"/>
    <row r="93" ht="15" customHeight="1" x14ac:dyDescent="0.25"/>
    <row r="94" ht="15" customHeight="1" x14ac:dyDescent="0.25"/>
    <row r="101" ht="15" customHeight="1" x14ac:dyDescent="0.25"/>
    <row r="102" ht="15" customHeight="1" x14ac:dyDescent="0.25"/>
    <row r="112" ht="15" customHeight="1" x14ac:dyDescent="0.25"/>
    <row r="113" ht="15" customHeight="1" x14ac:dyDescent="0.25"/>
    <row r="114" ht="15" customHeight="1" x14ac:dyDescent="0.25"/>
    <row r="115" ht="15" customHeight="1" x14ac:dyDescent="0.25"/>
    <row r="122" ht="15" customHeight="1" x14ac:dyDescent="0.25"/>
    <row r="123" ht="15" customHeight="1" x14ac:dyDescent="0.25"/>
    <row r="134" ht="15" customHeight="1" x14ac:dyDescent="0.25"/>
    <row r="135" ht="15" customHeight="1" x14ac:dyDescent="0.25"/>
    <row r="136" ht="15" customHeight="1" x14ac:dyDescent="0.25"/>
    <row r="137" ht="15" customHeight="1" x14ac:dyDescent="0.25"/>
    <row r="144" ht="15" customHeight="1" x14ac:dyDescent="0.25"/>
    <row r="145" ht="15" customHeight="1" x14ac:dyDescent="0.25"/>
    <row r="156" ht="15" customHeight="1" x14ac:dyDescent="0.25"/>
    <row r="157" ht="15" customHeight="1" x14ac:dyDescent="0.25"/>
    <row r="158" ht="15" customHeight="1" x14ac:dyDescent="0.25"/>
    <row r="159" ht="15" customHeight="1" x14ac:dyDescent="0.25"/>
    <row r="166" ht="15" customHeight="1" x14ac:dyDescent="0.25"/>
    <row r="167" ht="15" customHeight="1" x14ac:dyDescent="0.25"/>
    <row r="177" ht="15" customHeight="1" x14ac:dyDescent="0.25"/>
    <row r="178" ht="15" customHeight="1" x14ac:dyDescent="0.25"/>
    <row r="179" ht="15" customHeight="1" x14ac:dyDescent="0.25"/>
    <row r="180" ht="15" customHeight="1" x14ac:dyDescent="0.25"/>
    <row r="187" ht="15" customHeight="1" x14ac:dyDescent="0.25"/>
    <row r="188" ht="15" customHeight="1" x14ac:dyDescent="0.25"/>
  </sheetData>
  <mergeCells count="5">
    <mergeCell ref="C4:F4"/>
    <mergeCell ref="G4:J4"/>
    <mergeCell ref="C6:J6"/>
    <mergeCell ref="C14:J14"/>
    <mergeCell ref="B4:B6"/>
  </mergeCell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2:G21"/>
  <sheetViews>
    <sheetView workbookViewId="0">
      <selection activeCell="F26" sqref="F26"/>
    </sheetView>
  </sheetViews>
  <sheetFormatPr defaultRowHeight="15" x14ac:dyDescent="0.25"/>
  <cols>
    <col min="1" max="1" width="9.140625" style="41"/>
    <col min="2" max="2" width="21.140625" style="41" customWidth="1"/>
    <col min="3" max="3" width="9.140625" style="41"/>
    <col min="4" max="4" width="12.7109375" style="41" customWidth="1"/>
    <col min="5" max="16384" width="9.140625" style="41"/>
  </cols>
  <sheetData>
    <row r="2" spans="2:7" x14ac:dyDescent="0.25">
      <c r="B2" s="66" t="s">
        <v>302</v>
      </c>
      <c r="C2" s="127"/>
      <c r="D2" s="127"/>
      <c r="E2" s="126"/>
      <c r="F2" s="126"/>
      <c r="G2" s="126"/>
    </row>
    <row r="3" spans="2:7" x14ac:dyDescent="0.25">
      <c r="B3" s="43" t="s">
        <v>315</v>
      </c>
      <c r="C3" s="127"/>
      <c r="D3" s="127"/>
      <c r="E3" s="126"/>
      <c r="F3" s="126"/>
      <c r="G3" s="126"/>
    </row>
    <row r="4" spans="2:7" ht="15" customHeight="1" x14ac:dyDescent="0.25">
      <c r="B4" s="348" t="s">
        <v>183</v>
      </c>
      <c r="C4" s="321" t="s">
        <v>4</v>
      </c>
      <c r="D4" s="321"/>
      <c r="E4" s="322" t="s">
        <v>5</v>
      </c>
      <c r="F4" s="322"/>
      <c r="G4" s="340" t="s">
        <v>182</v>
      </c>
    </row>
    <row r="5" spans="2:7" ht="40.5" x14ac:dyDescent="0.25">
      <c r="B5" s="388"/>
      <c r="C5" s="136" t="s">
        <v>47</v>
      </c>
      <c r="D5" s="136" t="s">
        <v>181</v>
      </c>
      <c r="E5" s="136" t="s">
        <v>180</v>
      </c>
      <c r="F5" s="136" t="s">
        <v>179</v>
      </c>
      <c r="G5" s="340"/>
    </row>
    <row r="6" spans="2:7" x14ac:dyDescent="0.25">
      <c r="B6" s="68"/>
      <c r="C6" s="385" t="s">
        <v>164</v>
      </c>
      <c r="D6" s="385"/>
      <c r="E6" s="385"/>
      <c r="F6" s="385"/>
      <c r="G6" s="68"/>
    </row>
    <row r="7" spans="2:7" x14ac:dyDescent="0.25">
      <c r="B7" s="52" t="s">
        <v>172</v>
      </c>
      <c r="C7" s="27">
        <v>55</v>
      </c>
      <c r="D7" s="53">
        <v>69.620253164556971</v>
      </c>
      <c r="E7" s="46">
        <v>2191</v>
      </c>
      <c r="F7" s="53">
        <v>71.321614583333343</v>
      </c>
      <c r="G7" s="13">
        <v>2.4487978628673197</v>
      </c>
    </row>
    <row r="8" spans="2:7" ht="27" x14ac:dyDescent="0.25">
      <c r="B8" s="52" t="s">
        <v>171</v>
      </c>
      <c r="C8" s="27">
        <v>12</v>
      </c>
      <c r="D8" s="53">
        <v>15.18987341772152</v>
      </c>
      <c r="E8" s="46">
        <v>744</v>
      </c>
      <c r="F8" s="53">
        <v>24.21875</v>
      </c>
      <c r="G8" s="13">
        <v>1.5873015873015872</v>
      </c>
    </row>
    <row r="9" spans="2:7" x14ac:dyDescent="0.25">
      <c r="B9" s="52" t="s">
        <v>170</v>
      </c>
      <c r="C9" s="27">
        <v>12</v>
      </c>
      <c r="D9" s="53">
        <v>15.18987341772152</v>
      </c>
      <c r="E9" s="46">
        <v>137</v>
      </c>
      <c r="F9" s="53">
        <v>4.4596354166666661</v>
      </c>
      <c r="G9" s="13">
        <v>8.0536912751677843</v>
      </c>
    </row>
    <row r="10" spans="2:7" ht="27" x14ac:dyDescent="0.25">
      <c r="B10" s="15" t="s">
        <v>178</v>
      </c>
      <c r="C10" s="294">
        <v>79</v>
      </c>
      <c r="D10" s="295">
        <v>100</v>
      </c>
      <c r="E10" s="40">
        <v>3072</v>
      </c>
      <c r="F10" s="295">
        <v>100.00000000000001</v>
      </c>
      <c r="G10" s="14">
        <v>2.5071405902887971</v>
      </c>
    </row>
    <row r="11" spans="2:7" x14ac:dyDescent="0.25">
      <c r="B11" s="68"/>
      <c r="C11" s="385" t="s">
        <v>163</v>
      </c>
      <c r="D11" s="385"/>
      <c r="E11" s="385"/>
      <c r="F11" s="385"/>
      <c r="G11" s="67"/>
    </row>
    <row r="12" spans="2:7" x14ac:dyDescent="0.25">
      <c r="B12" s="52" t="s">
        <v>172</v>
      </c>
      <c r="C12" s="27">
        <v>7</v>
      </c>
      <c r="D12" s="53">
        <v>33.333333333333329</v>
      </c>
      <c r="E12" s="46">
        <v>745</v>
      </c>
      <c r="F12" s="53">
        <v>41.596873255164709</v>
      </c>
      <c r="G12" s="13">
        <v>0.93085106382978722</v>
      </c>
    </row>
    <row r="13" spans="2:7" ht="27" x14ac:dyDescent="0.25">
      <c r="B13" s="52" t="s">
        <v>171</v>
      </c>
      <c r="C13" s="27">
        <v>5</v>
      </c>
      <c r="D13" s="53">
        <v>23.809523809523807</v>
      </c>
      <c r="E13" s="46">
        <v>900</v>
      </c>
      <c r="F13" s="53">
        <v>50.251256281407031</v>
      </c>
      <c r="G13" s="13">
        <v>0.55248618784530379</v>
      </c>
    </row>
    <row r="14" spans="2:7" x14ac:dyDescent="0.25">
      <c r="B14" s="52" t="s">
        <v>170</v>
      </c>
      <c r="C14" s="27">
        <v>9</v>
      </c>
      <c r="D14" s="53">
        <v>0</v>
      </c>
      <c r="E14" s="46">
        <v>146</v>
      </c>
      <c r="F14" s="53">
        <v>8.1518704634282528</v>
      </c>
      <c r="G14" s="13" t="s">
        <v>91</v>
      </c>
    </row>
    <row r="15" spans="2:7" ht="27" x14ac:dyDescent="0.25">
      <c r="B15" s="15" t="s">
        <v>177</v>
      </c>
      <c r="C15" s="294">
        <v>21</v>
      </c>
      <c r="D15" s="295">
        <v>57.142857142857139</v>
      </c>
      <c r="E15" s="40">
        <v>1791</v>
      </c>
      <c r="F15" s="295">
        <v>100</v>
      </c>
      <c r="G15" s="14">
        <v>1.1589403973509933</v>
      </c>
    </row>
    <row r="16" spans="2:7" ht="15" customHeight="1" x14ac:dyDescent="0.25">
      <c r="B16" s="68"/>
      <c r="C16" s="385" t="s">
        <v>176</v>
      </c>
      <c r="D16" s="385"/>
      <c r="E16" s="385"/>
      <c r="F16" s="385"/>
      <c r="G16" s="67"/>
    </row>
    <row r="17" spans="2:7" x14ac:dyDescent="0.25">
      <c r="B17" s="52" t="s">
        <v>172</v>
      </c>
      <c r="C17" s="27">
        <v>62</v>
      </c>
      <c r="D17" s="53">
        <v>62</v>
      </c>
      <c r="E17" s="27">
        <v>2936</v>
      </c>
      <c r="F17" s="53">
        <v>60.374254575365008</v>
      </c>
      <c r="G17" s="13">
        <v>2.0680453635757172</v>
      </c>
    </row>
    <row r="18" spans="2:7" ht="27" x14ac:dyDescent="0.25">
      <c r="B18" s="52" t="s">
        <v>171</v>
      </c>
      <c r="C18" s="27">
        <v>17</v>
      </c>
      <c r="D18" s="53">
        <v>17</v>
      </c>
      <c r="E18" s="27">
        <v>1644</v>
      </c>
      <c r="F18" s="53">
        <v>33.806292412091302</v>
      </c>
      <c r="G18" s="13">
        <v>1.0234798314268514</v>
      </c>
    </row>
    <row r="19" spans="2:7" x14ac:dyDescent="0.25">
      <c r="B19" s="52" t="s">
        <v>170</v>
      </c>
      <c r="C19" s="27">
        <v>21</v>
      </c>
      <c r="D19" s="53">
        <v>21</v>
      </c>
      <c r="E19" s="27">
        <v>283</v>
      </c>
      <c r="F19" s="53">
        <v>5.8194530125436978</v>
      </c>
      <c r="G19" s="13">
        <v>6.9078947368421062</v>
      </c>
    </row>
    <row r="20" spans="2:7" x14ac:dyDescent="0.25">
      <c r="B20" s="48" t="s">
        <v>14</v>
      </c>
      <c r="C20" s="16">
        <v>100</v>
      </c>
      <c r="D20" s="54">
        <v>100</v>
      </c>
      <c r="E20" s="49">
        <v>4863</v>
      </c>
      <c r="F20" s="50">
        <v>100.00000000000001</v>
      </c>
      <c r="G20" s="50">
        <v>2.014910336490026</v>
      </c>
    </row>
    <row r="21" spans="2:7" ht="27.75" customHeight="1" x14ac:dyDescent="0.25">
      <c r="B21" s="387" t="s">
        <v>175</v>
      </c>
      <c r="C21" s="317"/>
      <c r="D21" s="317"/>
      <c r="E21" s="317"/>
      <c r="F21" s="317"/>
      <c r="G21" s="317"/>
    </row>
  </sheetData>
  <mergeCells count="8">
    <mergeCell ref="C6:F6"/>
    <mergeCell ref="C11:F11"/>
    <mergeCell ref="C16:F16"/>
    <mergeCell ref="B21:G21"/>
    <mergeCell ref="B4:B5"/>
    <mergeCell ref="C4:D4"/>
    <mergeCell ref="E4:F4"/>
    <mergeCell ref="G4:G5"/>
  </mergeCells>
  <pageMargins left="0.7" right="0.7" top="0.75" bottom="0.75" header="0.3" footer="0.3"/>
  <pageSetup paperSize="9" orientation="portrait" horizontalDpi="0" verticalDpi="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2:J30"/>
  <sheetViews>
    <sheetView workbookViewId="0">
      <selection activeCell="E36" sqref="E36"/>
    </sheetView>
  </sheetViews>
  <sheetFormatPr defaultRowHeight="15" x14ac:dyDescent="0.25"/>
  <cols>
    <col min="1" max="1" width="9.140625" style="41"/>
    <col min="2" max="2" width="24.7109375" style="41" customWidth="1"/>
    <col min="3" max="7" width="9.140625" style="41"/>
    <col min="8" max="8" width="13.7109375" style="41" bestFit="1" customWidth="1"/>
    <col min="9" max="11" width="9.140625" style="41"/>
    <col min="12" max="12" width="9.5703125" style="41" bestFit="1" customWidth="1"/>
    <col min="13" max="16384" width="9.140625" style="41"/>
  </cols>
  <sheetData>
    <row r="2" spans="2:10" x14ac:dyDescent="0.25">
      <c r="B2" s="296" t="s">
        <v>265</v>
      </c>
    </row>
    <row r="3" spans="2:10" x14ac:dyDescent="0.25">
      <c r="B3" s="324" t="s">
        <v>27</v>
      </c>
      <c r="C3" s="389"/>
      <c r="D3" s="389"/>
      <c r="E3" s="389"/>
      <c r="F3" s="389"/>
      <c r="G3" s="389"/>
    </row>
    <row r="4" spans="2:10" ht="15" customHeight="1" x14ac:dyDescent="0.25">
      <c r="B4" s="298" t="s">
        <v>184</v>
      </c>
      <c r="C4" s="340" t="s">
        <v>3</v>
      </c>
      <c r="D4" s="340" t="s">
        <v>4</v>
      </c>
      <c r="E4" s="340" t="s">
        <v>5</v>
      </c>
      <c r="F4" s="340" t="s">
        <v>185</v>
      </c>
      <c r="G4" s="340" t="s">
        <v>186</v>
      </c>
      <c r="H4" s="340" t="s">
        <v>187</v>
      </c>
      <c r="I4" s="340" t="s">
        <v>19</v>
      </c>
      <c r="J4" s="340" t="s">
        <v>20</v>
      </c>
    </row>
    <row r="5" spans="2:10" x14ac:dyDescent="0.25">
      <c r="B5" s="299" t="s">
        <v>188</v>
      </c>
      <c r="C5" s="340"/>
      <c r="D5" s="340"/>
      <c r="E5" s="340"/>
      <c r="F5" s="340"/>
      <c r="G5" s="340"/>
      <c r="H5" s="340"/>
      <c r="I5" s="340"/>
      <c r="J5" s="340"/>
    </row>
    <row r="6" spans="2:10" x14ac:dyDescent="0.25">
      <c r="B6" s="34" t="s">
        <v>266</v>
      </c>
      <c r="C6" s="35">
        <v>13</v>
      </c>
      <c r="D6" s="36">
        <v>1</v>
      </c>
      <c r="E6" s="35">
        <v>24</v>
      </c>
      <c r="F6" s="71">
        <v>0.63314257883842695</v>
      </c>
      <c r="G6" s="72">
        <v>4.8703275295263602</v>
      </c>
      <c r="H6" s="71">
        <v>116.887860708632</v>
      </c>
      <c r="I6" s="72">
        <v>7.6923076923076898</v>
      </c>
      <c r="J6" s="71">
        <v>184.61538461538501</v>
      </c>
    </row>
    <row r="7" spans="2:10" x14ac:dyDescent="0.25">
      <c r="B7" s="34" t="s">
        <v>267</v>
      </c>
      <c r="C7" s="35">
        <v>32</v>
      </c>
      <c r="D7" s="36" t="s">
        <v>91</v>
      </c>
      <c r="E7" s="35">
        <v>56</v>
      </c>
      <c r="F7" s="71">
        <v>1.74744027303754</v>
      </c>
      <c r="G7" s="72" t="s">
        <v>91</v>
      </c>
      <c r="H7" s="71">
        <v>305.80204778157002</v>
      </c>
      <c r="I7" s="72" t="s">
        <v>91</v>
      </c>
      <c r="J7" s="71">
        <v>175</v>
      </c>
    </row>
    <row r="8" spans="2:10" x14ac:dyDescent="0.25">
      <c r="B8" s="34" t="s">
        <v>268</v>
      </c>
      <c r="C8" s="35">
        <v>49</v>
      </c>
      <c r="D8" s="36" t="s">
        <v>91</v>
      </c>
      <c r="E8" s="35">
        <v>84</v>
      </c>
      <c r="F8" s="71">
        <v>2.21734506866982</v>
      </c>
      <c r="G8" s="72" t="s">
        <v>91</v>
      </c>
      <c r="H8" s="71">
        <v>380.11629748625398</v>
      </c>
      <c r="I8" s="72" t="s">
        <v>91</v>
      </c>
      <c r="J8" s="71">
        <v>171.42857142857099</v>
      </c>
    </row>
    <row r="9" spans="2:10" x14ac:dyDescent="0.25">
      <c r="B9" s="34" t="s">
        <v>269</v>
      </c>
      <c r="C9" s="35">
        <v>97</v>
      </c>
      <c r="D9" s="36">
        <v>3</v>
      </c>
      <c r="E9" s="35">
        <v>157</v>
      </c>
      <c r="F9" s="71">
        <v>2.3979036883219602</v>
      </c>
      <c r="G9" s="72">
        <v>7.4161969741916396</v>
      </c>
      <c r="H9" s="71">
        <v>388.11430831602797</v>
      </c>
      <c r="I9" s="72">
        <v>3.0927835051546402</v>
      </c>
      <c r="J9" s="71">
        <v>161.85567010309299</v>
      </c>
    </row>
    <row r="10" spans="2:10" x14ac:dyDescent="0.25">
      <c r="B10" s="31" t="s">
        <v>193</v>
      </c>
      <c r="C10" s="32">
        <v>159</v>
      </c>
      <c r="D10" s="33">
        <v>4</v>
      </c>
      <c r="E10" s="32">
        <v>238</v>
      </c>
      <c r="F10" s="69">
        <v>2.3590154448747001</v>
      </c>
      <c r="G10" s="70">
        <v>5.9346300499992601</v>
      </c>
      <c r="H10" s="69">
        <v>353.11048797495499</v>
      </c>
      <c r="I10" s="70">
        <v>2.5157232704402501</v>
      </c>
      <c r="J10" s="69">
        <v>149.68553459119499</v>
      </c>
    </row>
    <row r="11" spans="2:10" x14ac:dyDescent="0.25">
      <c r="B11" s="34" t="s">
        <v>270</v>
      </c>
      <c r="C11" s="35">
        <v>28</v>
      </c>
      <c r="D11" s="36">
        <v>2</v>
      </c>
      <c r="E11" s="35">
        <v>45</v>
      </c>
      <c r="F11" s="71">
        <v>1.3950128291358399</v>
      </c>
      <c r="G11" s="72">
        <v>9.9643773509702793</v>
      </c>
      <c r="H11" s="71">
        <v>224.19849039683101</v>
      </c>
      <c r="I11" s="72">
        <v>7.1428571428571397</v>
      </c>
      <c r="J11" s="71">
        <v>160.71428571428601</v>
      </c>
    </row>
    <row r="12" spans="2:10" x14ac:dyDescent="0.25">
      <c r="B12" s="34" t="s">
        <v>271</v>
      </c>
      <c r="C12" s="35">
        <v>38</v>
      </c>
      <c r="D12" s="36" t="s">
        <v>91</v>
      </c>
      <c r="E12" s="35">
        <v>74</v>
      </c>
      <c r="F12" s="71">
        <v>2.40346605104203</v>
      </c>
      <c r="G12" s="72" t="s">
        <v>91</v>
      </c>
      <c r="H12" s="71">
        <v>468.04338888713198</v>
      </c>
      <c r="I12" s="72" t="s">
        <v>91</v>
      </c>
      <c r="J12" s="71">
        <v>194.73684210526301</v>
      </c>
    </row>
    <row r="13" spans="2:10" x14ac:dyDescent="0.25">
      <c r="B13" s="34" t="s">
        <v>272</v>
      </c>
      <c r="C13" s="35">
        <v>100</v>
      </c>
      <c r="D13" s="36">
        <v>2</v>
      </c>
      <c r="E13" s="35">
        <v>158</v>
      </c>
      <c r="F13" s="71">
        <v>2.8089098620825301</v>
      </c>
      <c r="G13" s="72">
        <v>5.6178197241650496</v>
      </c>
      <c r="H13" s="71">
        <v>443.80775820903898</v>
      </c>
      <c r="I13" s="72">
        <v>2</v>
      </c>
      <c r="J13" s="71">
        <v>158</v>
      </c>
    </row>
    <row r="14" spans="2:10" x14ac:dyDescent="0.25">
      <c r="B14" s="34" t="s">
        <v>273</v>
      </c>
      <c r="C14" s="35">
        <v>42</v>
      </c>
      <c r="D14" s="36">
        <v>3</v>
      </c>
      <c r="E14" s="35">
        <v>83</v>
      </c>
      <c r="F14" s="71">
        <v>1.14563159761054</v>
      </c>
      <c r="G14" s="72">
        <v>8.1830828400752793</v>
      </c>
      <c r="H14" s="71">
        <v>226.39862524208201</v>
      </c>
      <c r="I14" s="72">
        <v>7.1428571428571397</v>
      </c>
      <c r="J14" s="71">
        <v>197.61904761904799</v>
      </c>
    </row>
    <row r="15" spans="2:10" x14ac:dyDescent="0.25">
      <c r="B15" s="34" t="s">
        <v>274</v>
      </c>
      <c r="C15" s="35">
        <v>8</v>
      </c>
      <c r="D15" s="36" t="s">
        <v>91</v>
      </c>
      <c r="E15" s="35">
        <v>19</v>
      </c>
      <c r="F15" s="71">
        <v>0.466662777810185</v>
      </c>
      <c r="G15" s="72" t="s">
        <v>91</v>
      </c>
      <c r="H15" s="71">
        <v>110.832409729918</v>
      </c>
      <c r="I15" s="72" t="s">
        <v>91</v>
      </c>
      <c r="J15" s="71">
        <v>237.5</v>
      </c>
    </row>
    <row r="16" spans="2:10" x14ac:dyDescent="0.25">
      <c r="B16" s="34" t="s">
        <v>194</v>
      </c>
      <c r="C16" s="35">
        <v>155</v>
      </c>
      <c r="D16" s="47">
        <v>6</v>
      </c>
      <c r="E16" s="35">
        <v>252</v>
      </c>
      <c r="F16" s="71">
        <v>1.7226241678613901</v>
      </c>
      <c r="G16" s="5">
        <v>6.6682225852699002</v>
      </c>
      <c r="H16" s="71">
        <v>280.065348581335</v>
      </c>
      <c r="I16" s="12">
        <v>3.87096774193548</v>
      </c>
      <c r="J16" s="71">
        <v>162.58064516128999</v>
      </c>
    </row>
    <row r="17" spans="2:10" x14ac:dyDescent="0.25">
      <c r="B17" s="34" t="s">
        <v>275</v>
      </c>
      <c r="C17" s="35">
        <v>149</v>
      </c>
      <c r="D17" s="36">
        <v>3</v>
      </c>
      <c r="E17" s="35">
        <v>257</v>
      </c>
      <c r="F17" s="71">
        <v>2.1026636091021298</v>
      </c>
      <c r="G17" s="72">
        <v>4.2335508908096697</v>
      </c>
      <c r="H17" s="71">
        <v>362.67419297936101</v>
      </c>
      <c r="I17" s="72">
        <v>2.0134228187919501</v>
      </c>
      <c r="J17" s="71">
        <v>172.48322147651001</v>
      </c>
    </row>
    <row r="18" spans="2:10" x14ac:dyDescent="0.25">
      <c r="B18" s="34" t="s">
        <v>276</v>
      </c>
      <c r="C18" s="35">
        <v>29</v>
      </c>
      <c r="D18" s="36" t="s">
        <v>91</v>
      </c>
      <c r="E18" s="35">
        <v>60</v>
      </c>
      <c r="F18" s="71">
        <v>1.4483344154222599</v>
      </c>
      <c r="G18" s="72" t="s">
        <v>91</v>
      </c>
      <c r="H18" s="71">
        <v>299.65539629426098</v>
      </c>
      <c r="I18" s="72" t="s">
        <v>91</v>
      </c>
      <c r="J18" s="71">
        <v>206.89655172413799</v>
      </c>
    </row>
    <row r="19" spans="2:10" x14ac:dyDescent="0.25">
      <c r="B19" s="34" t="s">
        <v>277</v>
      </c>
      <c r="C19" s="35">
        <v>61</v>
      </c>
      <c r="D19" s="36" t="s">
        <v>91</v>
      </c>
      <c r="E19" s="35">
        <v>137</v>
      </c>
      <c r="F19" s="71">
        <v>3.2404579138888199</v>
      </c>
      <c r="G19" s="72" t="s">
        <v>91</v>
      </c>
      <c r="H19" s="71">
        <v>727.77497410289698</v>
      </c>
      <c r="I19" s="72" t="s">
        <v>91</v>
      </c>
      <c r="J19" s="71">
        <v>224.59016393442599</v>
      </c>
    </row>
    <row r="20" spans="2:10" x14ac:dyDescent="0.25">
      <c r="B20" s="31" t="s">
        <v>195</v>
      </c>
      <c r="C20" s="32">
        <v>445</v>
      </c>
      <c r="D20" s="107">
        <v>4</v>
      </c>
      <c r="E20" s="32">
        <v>617</v>
      </c>
      <c r="F20" s="69">
        <v>2.4450683794965902</v>
      </c>
      <c r="G20" s="108">
        <v>2.1978142737047999</v>
      </c>
      <c r="H20" s="69">
        <v>339.01285171896501</v>
      </c>
      <c r="I20" s="109">
        <v>0.898876404494382</v>
      </c>
      <c r="J20" s="69">
        <v>138.65168539325799</v>
      </c>
    </row>
    <row r="21" spans="2:10" x14ac:dyDescent="0.25">
      <c r="B21" s="34" t="s">
        <v>278</v>
      </c>
      <c r="C21" s="35">
        <v>33</v>
      </c>
      <c r="D21" s="47" t="s">
        <v>91</v>
      </c>
      <c r="E21" s="35">
        <v>48</v>
      </c>
      <c r="F21" s="71">
        <v>1.8114450391107499</v>
      </c>
      <c r="G21" s="5" t="s">
        <v>91</v>
      </c>
      <c r="H21" s="71">
        <v>263.48291477974402</v>
      </c>
      <c r="I21" s="12" t="s">
        <v>91</v>
      </c>
      <c r="J21" s="71">
        <v>145.45454545454501</v>
      </c>
    </row>
    <row r="22" spans="2:10" x14ac:dyDescent="0.25">
      <c r="B22" s="34" t="s">
        <v>279</v>
      </c>
      <c r="C22" s="35">
        <v>30</v>
      </c>
      <c r="D22" s="47">
        <v>1</v>
      </c>
      <c r="E22" s="35">
        <v>44</v>
      </c>
      <c r="F22" s="71">
        <v>1.9283923635662401</v>
      </c>
      <c r="G22" s="5">
        <v>6.4279745452207999</v>
      </c>
      <c r="H22" s="71">
        <v>282.83087998971502</v>
      </c>
      <c r="I22" s="12">
        <v>3.3333333333333299</v>
      </c>
      <c r="J22" s="71">
        <v>146.666666666667</v>
      </c>
    </row>
    <row r="23" spans="2:10" x14ac:dyDescent="0.25">
      <c r="B23" s="31" t="s">
        <v>196</v>
      </c>
      <c r="C23" s="32">
        <v>146</v>
      </c>
      <c r="D23" s="107">
        <v>3</v>
      </c>
      <c r="E23" s="32">
        <v>237</v>
      </c>
      <c r="F23" s="69">
        <v>2.29206568495086</v>
      </c>
      <c r="G23" s="108">
        <v>4.7097240101729998</v>
      </c>
      <c r="H23" s="69">
        <v>372.06819680366698</v>
      </c>
      <c r="I23" s="109">
        <v>2.0547945205479499</v>
      </c>
      <c r="J23" s="69">
        <v>162.328767123288</v>
      </c>
    </row>
    <row r="24" spans="2:10" x14ac:dyDescent="0.25">
      <c r="B24" s="34" t="s">
        <v>280</v>
      </c>
      <c r="C24" s="35">
        <v>14</v>
      </c>
      <c r="D24" s="47">
        <v>1</v>
      </c>
      <c r="E24" s="35">
        <v>24</v>
      </c>
      <c r="F24" s="71">
        <v>0.78762306610407895</v>
      </c>
      <c r="G24" s="5">
        <v>5.6258790436005599</v>
      </c>
      <c r="H24" s="71">
        <v>135.02109704641299</v>
      </c>
      <c r="I24" s="12">
        <v>7.1428571428571397</v>
      </c>
      <c r="J24" s="71">
        <v>171.42857142857099</v>
      </c>
    </row>
    <row r="25" spans="2:10" x14ac:dyDescent="0.25">
      <c r="B25" s="31" t="s">
        <v>197</v>
      </c>
      <c r="C25" s="32">
        <v>68</v>
      </c>
      <c r="D25" s="107" t="s">
        <v>91</v>
      </c>
      <c r="E25" s="32">
        <v>111</v>
      </c>
      <c r="F25" s="69">
        <v>2.0182832719933499</v>
      </c>
      <c r="G25" s="108" t="s">
        <v>91</v>
      </c>
      <c r="H25" s="69">
        <v>329.45506351656098</v>
      </c>
      <c r="I25" s="109" t="s">
        <v>91</v>
      </c>
      <c r="J25" s="69">
        <v>163.23529411764699</v>
      </c>
    </row>
    <row r="26" spans="2:10" x14ac:dyDescent="0.25">
      <c r="B26" s="31" t="s">
        <v>189</v>
      </c>
      <c r="C26" s="300">
        <v>1696</v>
      </c>
      <c r="D26" s="300">
        <v>33</v>
      </c>
      <c r="E26" s="300">
        <v>2725</v>
      </c>
      <c r="F26" s="301">
        <f>C26*1000/824711</f>
        <v>2.0564779662208945</v>
      </c>
      <c r="G26" s="302">
        <f>D26*100000/824711</f>
        <v>4.0014017031420703</v>
      </c>
      <c r="H26" s="301">
        <f>E26*100000/824711</f>
        <v>330.41877700188309</v>
      </c>
      <c r="I26" s="302">
        <f>D26/C26*100</f>
        <v>1.945754716981132</v>
      </c>
      <c r="J26" s="301">
        <f>E26/C26*100</f>
        <v>160.67216981132074</v>
      </c>
    </row>
    <row r="27" spans="2:10" x14ac:dyDescent="0.25">
      <c r="B27" s="303" t="s">
        <v>109</v>
      </c>
      <c r="C27" s="300">
        <v>1214</v>
      </c>
      <c r="D27" s="304">
        <v>67</v>
      </c>
      <c r="E27" s="300">
        <v>2138</v>
      </c>
      <c r="F27" s="301">
        <f>C27*1000/1136197</f>
        <v>1.0684766814205635</v>
      </c>
      <c r="G27" s="302">
        <f>D27*100000/1136197</f>
        <v>5.89686471624199</v>
      </c>
      <c r="H27" s="301">
        <f>E27*100000/1136197</f>
        <v>188.17159348246827</v>
      </c>
      <c r="I27" s="302">
        <f>D27/C27*100</f>
        <v>5.5189456342668866</v>
      </c>
      <c r="J27" s="301">
        <f>E27/C27*100</f>
        <v>176.11202635914333</v>
      </c>
    </row>
    <row r="28" spans="2:10" x14ac:dyDescent="0.25">
      <c r="B28" s="305" t="s">
        <v>198</v>
      </c>
      <c r="C28" s="306">
        <v>2910</v>
      </c>
      <c r="D28" s="306">
        <v>100</v>
      </c>
      <c r="E28" s="306">
        <v>4863</v>
      </c>
      <c r="F28" s="307">
        <f>C28*1000/1960907.5</f>
        <v>1.484006767274846</v>
      </c>
      <c r="G28" s="307">
        <f>D28*100000/1960907.5</f>
        <v>5.0996796126283366</v>
      </c>
      <c r="H28" s="307">
        <f>E28*100000/1960907.5</f>
        <v>247.99741956211602</v>
      </c>
      <c r="I28" s="307">
        <f>D28/C28*100</f>
        <v>3.4364261168384882</v>
      </c>
      <c r="J28" s="307">
        <f>E28/C28*100</f>
        <v>167.11340206185568</v>
      </c>
    </row>
    <row r="29" spans="2:10" ht="15" customHeight="1" x14ac:dyDescent="0.25">
      <c r="B29" s="390" t="s">
        <v>190</v>
      </c>
      <c r="C29" s="391"/>
      <c r="D29" s="391"/>
      <c r="E29" s="391"/>
      <c r="F29" s="391"/>
      <c r="G29" s="391"/>
      <c r="H29" s="391"/>
      <c r="I29" s="391"/>
      <c r="J29" s="391"/>
    </row>
    <row r="30" spans="2:10" ht="15" customHeight="1" x14ac:dyDescent="0.25">
      <c r="B30" s="390" t="s">
        <v>191</v>
      </c>
      <c r="C30" s="391"/>
      <c r="D30" s="391"/>
      <c r="E30" s="391"/>
      <c r="F30" s="391"/>
      <c r="G30" s="391"/>
      <c r="H30" s="391"/>
      <c r="I30" s="391"/>
      <c r="J30" s="391"/>
    </row>
  </sheetData>
  <mergeCells count="11">
    <mergeCell ref="B3:G3"/>
    <mergeCell ref="B29:J29"/>
    <mergeCell ref="B30:J30"/>
    <mergeCell ref="C4:C5"/>
    <mergeCell ref="D4:D5"/>
    <mergeCell ref="E4:E5"/>
    <mergeCell ref="F4:F5"/>
    <mergeCell ref="G4:G5"/>
    <mergeCell ref="H4:H5"/>
    <mergeCell ref="I4:I5"/>
    <mergeCell ref="J4:J5"/>
  </mergeCells>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4:H35"/>
  <sheetViews>
    <sheetView tabSelected="1" topLeftCell="B1" workbookViewId="0">
      <selection activeCell="D34" sqref="D34"/>
    </sheetView>
  </sheetViews>
  <sheetFormatPr defaultRowHeight="15" x14ac:dyDescent="0.25"/>
  <cols>
    <col min="1" max="1" width="3.7109375" style="41" customWidth="1"/>
    <col min="2" max="2" width="22.85546875" style="41" customWidth="1"/>
    <col min="3" max="16384" width="9.140625" style="41"/>
  </cols>
  <sheetData>
    <row r="4" spans="2:8" x14ac:dyDescent="0.25">
      <c r="B4" s="44" t="s">
        <v>298</v>
      </c>
    </row>
    <row r="5" spans="2:8" x14ac:dyDescent="0.25">
      <c r="B5" s="394" t="s">
        <v>105</v>
      </c>
      <c r="C5" s="395"/>
      <c r="D5" s="395"/>
      <c r="E5" s="395"/>
      <c r="F5" s="395"/>
      <c r="G5" s="395"/>
    </row>
    <row r="6" spans="2:8" ht="15" customHeight="1" x14ac:dyDescent="0.25">
      <c r="B6" s="352" t="s">
        <v>321</v>
      </c>
      <c r="C6" s="392" t="s">
        <v>23</v>
      </c>
      <c r="D6" s="392"/>
      <c r="E6" s="392"/>
      <c r="F6" s="393" t="s">
        <v>108</v>
      </c>
      <c r="G6" s="393"/>
      <c r="H6" s="393"/>
    </row>
    <row r="7" spans="2:8" x14ac:dyDescent="0.25">
      <c r="B7" s="353"/>
      <c r="C7" s="138" t="s">
        <v>3</v>
      </c>
      <c r="D7" s="138" t="s">
        <v>4</v>
      </c>
      <c r="E7" s="138" t="s">
        <v>5</v>
      </c>
      <c r="F7" s="138" t="s">
        <v>3</v>
      </c>
      <c r="G7" s="138" t="s">
        <v>4</v>
      </c>
      <c r="H7" s="138" t="s">
        <v>5</v>
      </c>
    </row>
    <row r="8" spans="2:8" x14ac:dyDescent="0.25">
      <c r="B8" s="303" t="s">
        <v>193</v>
      </c>
      <c r="C8" s="300">
        <v>136</v>
      </c>
      <c r="D8" s="304">
        <v>3</v>
      </c>
      <c r="E8" s="300">
        <v>194</v>
      </c>
      <c r="F8" s="304">
        <v>23</v>
      </c>
      <c r="G8" s="300">
        <v>1</v>
      </c>
      <c r="H8" s="304">
        <v>44</v>
      </c>
    </row>
    <row r="9" spans="2:8" x14ac:dyDescent="0.25">
      <c r="B9" s="308" t="s">
        <v>269</v>
      </c>
      <c r="C9" s="164">
        <v>68</v>
      </c>
      <c r="D9" s="36">
        <v>3</v>
      </c>
      <c r="E9" s="164">
        <v>103</v>
      </c>
      <c r="F9" s="163">
        <v>29</v>
      </c>
      <c r="G9" s="35" t="s">
        <v>91</v>
      </c>
      <c r="H9" s="163">
        <v>54</v>
      </c>
    </row>
    <row r="10" spans="2:8" x14ac:dyDescent="0.25">
      <c r="B10" s="308" t="s">
        <v>273</v>
      </c>
      <c r="C10" s="164">
        <v>32</v>
      </c>
      <c r="D10" s="36" t="s">
        <v>91</v>
      </c>
      <c r="E10" s="164">
        <v>65</v>
      </c>
      <c r="F10" s="163">
        <v>10</v>
      </c>
      <c r="G10" s="35">
        <v>3</v>
      </c>
      <c r="H10" s="163">
        <v>18</v>
      </c>
    </row>
    <row r="11" spans="2:8" x14ac:dyDescent="0.25">
      <c r="B11" s="308" t="s">
        <v>272</v>
      </c>
      <c r="C11" s="164">
        <v>87</v>
      </c>
      <c r="D11" s="36">
        <v>2</v>
      </c>
      <c r="E11" s="164">
        <v>138</v>
      </c>
      <c r="F11" s="163">
        <v>14</v>
      </c>
      <c r="G11" s="35" t="s">
        <v>91</v>
      </c>
      <c r="H11" s="163">
        <v>23</v>
      </c>
    </row>
    <row r="12" spans="2:8" x14ac:dyDescent="0.25">
      <c r="B12" s="308" t="s">
        <v>268</v>
      </c>
      <c r="C12" s="164">
        <v>36</v>
      </c>
      <c r="D12" s="36" t="s">
        <v>91</v>
      </c>
      <c r="E12" s="164">
        <v>58</v>
      </c>
      <c r="F12" s="163">
        <v>13</v>
      </c>
      <c r="G12" s="35" t="s">
        <v>91</v>
      </c>
      <c r="H12" s="163">
        <v>26</v>
      </c>
    </row>
    <row r="13" spans="2:8" x14ac:dyDescent="0.25">
      <c r="B13" s="308" t="s">
        <v>266</v>
      </c>
      <c r="C13" s="164">
        <v>8</v>
      </c>
      <c r="D13" s="36" t="s">
        <v>91</v>
      </c>
      <c r="E13" s="164">
        <v>16</v>
      </c>
      <c r="F13" s="163">
        <v>5</v>
      </c>
      <c r="G13" s="35">
        <v>1</v>
      </c>
      <c r="H13" s="163">
        <v>8</v>
      </c>
    </row>
    <row r="14" spans="2:8" x14ac:dyDescent="0.25">
      <c r="B14" s="308" t="s">
        <v>270</v>
      </c>
      <c r="C14" s="164">
        <v>11</v>
      </c>
      <c r="D14" s="163">
        <v>1</v>
      </c>
      <c r="E14" s="164">
        <v>16</v>
      </c>
      <c r="F14" s="163">
        <v>17</v>
      </c>
      <c r="G14" s="164">
        <v>1</v>
      </c>
      <c r="H14" s="163">
        <v>29</v>
      </c>
    </row>
    <row r="15" spans="2:8" x14ac:dyDescent="0.25">
      <c r="B15" s="308" t="s">
        <v>267</v>
      </c>
      <c r="C15" s="164">
        <v>13</v>
      </c>
      <c r="D15" s="36" t="s">
        <v>91</v>
      </c>
      <c r="E15" s="164">
        <v>21</v>
      </c>
      <c r="F15" s="163">
        <v>19</v>
      </c>
      <c r="G15" s="35" t="s">
        <v>91</v>
      </c>
      <c r="H15" s="163">
        <v>35</v>
      </c>
    </row>
    <row r="16" spans="2:8" x14ac:dyDescent="0.25">
      <c r="B16" s="308" t="s">
        <v>274</v>
      </c>
      <c r="C16" s="164">
        <v>5</v>
      </c>
      <c r="D16" s="36" t="s">
        <v>91</v>
      </c>
      <c r="E16" s="164">
        <v>15</v>
      </c>
      <c r="F16" s="163">
        <v>3</v>
      </c>
      <c r="G16" s="35" t="s">
        <v>91</v>
      </c>
      <c r="H16" s="163">
        <v>4</v>
      </c>
    </row>
    <row r="17" spans="2:8" x14ac:dyDescent="0.25">
      <c r="B17" s="38" t="s">
        <v>271</v>
      </c>
      <c r="C17" s="35">
        <v>20</v>
      </c>
      <c r="D17" s="11" t="s">
        <v>91</v>
      </c>
      <c r="E17" s="35">
        <v>35</v>
      </c>
      <c r="F17" s="123">
        <v>18</v>
      </c>
      <c r="G17" s="39" t="s">
        <v>91</v>
      </c>
      <c r="H17" s="123">
        <v>39</v>
      </c>
    </row>
    <row r="18" spans="2:8" x14ac:dyDescent="0.25">
      <c r="B18" s="117" t="s">
        <v>194</v>
      </c>
      <c r="C18" s="32">
        <v>128</v>
      </c>
      <c r="D18" s="119">
        <v>3</v>
      </c>
      <c r="E18" s="32">
        <v>204</v>
      </c>
      <c r="F18" s="122">
        <v>31</v>
      </c>
      <c r="G18" s="120">
        <v>4</v>
      </c>
      <c r="H18" s="122">
        <v>55</v>
      </c>
    </row>
    <row r="19" spans="2:8" x14ac:dyDescent="0.25">
      <c r="B19" s="38" t="s">
        <v>275</v>
      </c>
      <c r="C19" s="35">
        <v>110</v>
      </c>
      <c r="D19" s="121">
        <v>1</v>
      </c>
      <c r="E19" s="35">
        <v>194</v>
      </c>
      <c r="F19" s="123">
        <v>36</v>
      </c>
      <c r="G19" s="39">
        <v>1</v>
      </c>
      <c r="H19" s="123">
        <v>59</v>
      </c>
    </row>
    <row r="20" spans="2:8" x14ac:dyDescent="0.25">
      <c r="B20" s="117" t="s">
        <v>195</v>
      </c>
      <c r="C20" s="32">
        <v>333</v>
      </c>
      <c r="D20" s="119">
        <v>2</v>
      </c>
      <c r="E20" s="32">
        <v>414</v>
      </c>
      <c r="F20" s="122">
        <v>111</v>
      </c>
      <c r="G20" s="120">
        <v>2</v>
      </c>
      <c r="H20" s="122">
        <v>202</v>
      </c>
    </row>
    <row r="21" spans="2:8" x14ac:dyDescent="0.25">
      <c r="B21" s="38" t="s">
        <v>276</v>
      </c>
      <c r="C21" s="35">
        <v>14</v>
      </c>
      <c r="D21" s="11" t="s">
        <v>91</v>
      </c>
      <c r="E21" s="35">
        <v>32</v>
      </c>
      <c r="F21" s="123">
        <v>14</v>
      </c>
      <c r="G21" s="39" t="s">
        <v>91</v>
      </c>
      <c r="H21" s="123">
        <v>27</v>
      </c>
    </row>
    <row r="22" spans="2:8" x14ac:dyDescent="0.25">
      <c r="B22" s="38" t="s">
        <v>277</v>
      </c>
      <c r="C22" s="35">
        <v>48</v>
      </c>
      <c r="D22" s="11" t="s">
        <v>91</v>
      </c>
      <c r="E22" s="35">
        <v>108</v>
      </c>
      <c r="F22" s="123">
        <v>13</v>
      </c>
      <c r="G22" s="39" t="s">
        <v>91</v>
      </c>
      <c r="H22" s="123">
        <v>29</v>
      </c>
    </row>
    <row r="23" spans="2:8" x14ac:dyDescent="0.25">
      <c r="B23" s="38" t="s">
        <v>278</v>
      </c>
      <c r="C23" s="35">
        <v>30</v>
      </c>
      <c r="D23" s="118" t="s">
        <v>91</v>
      </c>
      <c r="E23" s="35">
        <v>45</v>
      </c>
      <c r="F23" s="123">
        <v>3</v>
      </c>
      <c r="G23" s="39" t="s">
        <v>91</v>
      </c>
      <c r="H23" s="123">
        <v>3</v>
      </c>
    </row>
    <row r="24" spans="2:8" x14ac:dyDescent="0.25">
      <c r="B24" s="38" t="s">
        <v>279</v>
      </c>
      <c r="C24" s="35">
        <v>17</v>
      </c>
      <c r="D24" s="118" t="s">
        <v>91</v>
      </c>
      <c r="E24" s="35">
        <v>22</v>
      </c>
      <c r="F24" s="123">
        <v>13</v>
      </c>
      <c r="G24" s="39">
        <v>1</v>
      </c>
      <c r="H24" s="123">
        <v>22</v>
      </c>
    </row>
    <row r="25" spans="2:8" x14ac:dyDescent="0.25">
      <c r="B25" s="117" t="s">
        <v>196</v>
      </c>
      <c r="C25" s="32">
        <v>104</v>
      </c>
      <c r="D25" s="119">
        <v>2</v>
      </c>
      <c r="E25" s="32">
        <v>162</v>
      </c>
      <c r="F25" s="122">
        <v>41</v>
      </c>
      <c r="G25" s="120">
        <v>1</v>
      </c>
      <c r="H25" s="122">
        <v>73</v>
      </c>
    </row>
    <row r="26" spans="2:8" x14ac:dyDescent="0.25">
      <c r="B26" s="38" t="s">
        <v>280</v>
      </c>
      <c r="C26" s="35">
        <v>6</v>
      </c>
      <c r="D26" s="11" t="s">
        <v>91</v>
      </c>
      <c r="E26" s="35">
        <v>11</v>
      </c>
      <c r="F26" s="123">
        <v>9</v>
      </c>
      <c r="G26" s="39">
        <v>1</v>
      </c>
      <c r="H26" s="123">
        <v>15</v>
      </c>
    </row>
    <row r="27" spans="2:8" x14ac:dyDescent="0.25">
      <c r="B27" s="303" t="s">
        <v>197</v>
      </c>
      <c r="C27" s="300">
        <v>44</v>
      </c>
      <c r="D27" s="33" t="s">
        <v>91</v>
      </c>
      <c r="E27" s="300">
        <v>70</v>
      </c>
      <c r="F27" s="304">
        <v>25</v>
      </c>
      <c r="G27" s="32" t="s">
        <v>91</v>
      </c>
      <c r="H27" s="304">
        <v>42</v>
      </c>
    </row>
    <row r="28" spans="2:8" x14ac:dyDescent="0.25">
      <c r="B28" s="31" t="s">
        <v>297</v>
      </c>
      <c r="C28" s="300">
        <v>1250</v>
      </c>
      <c r="D28" s="304">
        <v>17</v>
      </c>
      <c r="E28" s="300">
        <v>1923</v>
      </c>
      <c r="F28" s="304">
        <v>447</v>
      </c>
      <c r="G28" s="300">
        <v>16</v>
      </c>
      <c r="H28" s="304">
        <v>807</v>
      </c>
    </row>
    <row r="29" spans="2:8" x14ac:dyDescent="0.25">
      <c r="B29" s="303" t="s">
        <v>188</v>
      </c>
      <c r="C29" s="300">
        <v>520</v>
      </c>
      <c r="D29" s="304">
        <v>21</v>
      </c>
      <c r="E29" s="300">
        <v>832</v>
      </c>
      <c r="F29" s="304">
        <v>693</v>
      </c>
      <c r="G29" s="300">
        <v>46</v>
      </c>
      <c r="H29" s="304">
        <v>1301</v>
      </c>
    </row>
    <row r="30" spans="2:8" x14ac:dyDescent="0.25">
      <c r="B30" s="305" t="s">
        <v>198</v>
      </c>
      <c r="C30" s="306">
        <v>1770</v>
      </c>
      <c r="D30" s="306">
        <v>38</v>
      </c>
      <c r="E30" s="306">
        <v>2755</v>
      </c>
      <c r="F30" s="306">
        <v>1140</v>
      </c>
      <c r="G30" s="306">
        <v>62</v>
      </c>
      <c r="H30" s="306">
        <v>2108</v>
      </c>
    </row>
    <row r="31" spans="2:8" x14ac:dyDescent="0.25">
      <c r="B31" s="309" t="s">
        <v>296</v>
      </c>
      <c r="C31" s="310"/>
      <c r="D31" s="310"/>
    </row>
    <row r="32" spans="2:8" x14ac:dyDescent="0.25">
      <c r="E32" s="41" t="s">
        <v>295</v>
      </c>
    </row>
    <row r="35" spans="3:8" x14ac:dyDescent="0.25">
      <c r="C35" s="85"/>
      <c r="D35" s="85"/>
      <c r="E35" s="85"/>
      <c r="F35" s="85"/>
      <c r="G35" s="85"/>
      <c r="H35" s="85"/>
    </row>
  </sheetData>
  <mergeCells count="4">
    <mergeCell ref="B6:B7"/>
    <mergeCell ref="C6:E6"/>
    <mergeCell ref="F6:H6"/>
    <mergeCell ref="B5:G5"/>
  </mergeCells>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2:F28"/>
  <sheetViews>
    <sheetView workbookViewId="0">
      <selection activeCell="B28" sqref="B28:E28"/>
    </sheetView>
  </sheetViews>
  <sheetFormatPr defaultRowHeight="15" x14ac:dyDescent="0.25"/>
  <cols>
    <col min="1" max="1" width="6.28515625" style="41" customWidth="1"/>
    <col min="2" max="2" width="20.28515625" style="41" customWidth="1"/>
    <col min="3" max="3" width="31" style="41" customWidth="1"/>
    <col min="4" max="4" width="21" style="41" customWidth="1"/>
    <col min="5" max="5" width="16.42578125" style="41" customWidth="1"/>
    <col min="6" max="6" width="16.85546875" style="41" customWidth="1"/>
    <col min="7" max="16384" width="9.140625" style="41"/>
  </cols>
  <sheetData>
    <row r="2" spans="2:6" x14ac:dyDescent="0.25">
      <c r="B2" s="42" t="s">
        <v>225</v>
      </c>
      <c r="C2" s="105"/>
      <c r="D2" s="105"/>
    </row>
    <row r="3" spans="2:6" ht="15.75" thickBot="1" x14ac:dyDescent="0.3"/>
    <row r="4" spans="2:6" ht="15.75" thickBot="1" x14ac:dyDescent="0.3">
      <c r="B4" s="396" t="s">
        <v>226</v>
      </c>
      <c r="C4" s="398" t="s">
        <v>227</v>
      </c>
      <c r="D4" s="398"/>
    </row>
    <row r="5" spans="2:6" ht="15.75" thickBot="1" x14ac:dyDescent="0.3">
      <c r="B5" s="397"/>
      <c r="C5" s="86" t="s">
        <v>228</v>
      </c>
      <c r="D5" s="86" t="s">
        <v>229</v>
      </c>
      <c r="F5" s="92"/>
    </row>
    <row r="6" spans="2:6" ht="15.75" thickBot="1" x14ac:dyDescent="0.3">
      <c r="B6" s="87" t="s">
        <v>103</v>
      </c>
      <c r="C6" s="64">
        <v>187.99049643989378</v>
      </c>
      <c r="D6" s="88">
        <v>1096543302</v>
      </c>
    </row>
    <row r="7" spans="2:6" ht="15.75" thickBot="1" x14ac:dyDescent="0.3">
      <c r="B7" s="87" t="s">
        <v>198</v>
      </c>
      <c r="C7" s="64">
        <v>197.70400031618013</v>
      </c>
      <c r="D7" s="88">
        <v>387679257</v>
      </c>
    </row>
    <row r="8" spans="2:6" ht="15.75" thickBot="1" x14ac:dyDescent="0.3">
      <c r="B8" s="87" t="s">
        <v>192</v>
      </c>
      <c r="C8" s="64">
        <v>204.23082015291658</v>
      </c>
      <c r="D8" s="88">
        <v>116154543</v>
      </c>
    </row>
    <row r="9" spans="2:6" ht="15.75" thickBot="1" x14ac:dyDescent="0.3">
      <c r="B9" s="87" t="s">
        <v>206</v>
      </c>
      <c r="C9" s="64">
        <v>223.94499183329813</v>
      </c>
      <c r="D9" s="88">
        <v>1129089219</v>
      </c>
    </row>
    <row r="10" spans="2:6" ht="15.75" thickBot="1" x14ac:dyDescent="0.3">
      <c r="B10" s="87" t="s">
        <v>230</v>
      </c>
      <c r="C10" s="64">
        <v>233.41207894580873</v>
      </c>
      <c r="D10" s="88">
        <v>29536548</v>
      </c>
    </row>
    <row r="11" spans="2:6" ht="15.75" thickBot="1" x14ac:dyDescent="0.3">
      <c r="B11" s="87" t="s">
        <v>205</v>
      </c>
      <c r="C11" s="64">
        <v>233.83498555573831</v>
      </c>
      <c r="D11" s="88">
        <v>385981005</v>
      </c>
    </row>
    <row r="12" spans="2:6" ht="15.75" thickBot="1" x14ac:dyDescent="0.3">
      <c r="B12" s="87" t="s">
        <v>6</v>
      </c>
      <c r="C12" s="64">
        <v>243.94276653561803</v>
      </c>
      <c r="D12" s="88">
        <v>321692571</v>
      </c>
    </row>
    <row r="13" spans="2:6" ht="15.75" thickBot="1" x14ac:dyDescent="0.3">
      <c r="B13" s="87" t="s">
        <v>203</v>
      </c>
      <c r="C13" s="64">
        <v>253.95776340917243</v>
      </c>
      <c r="D13" s="88">
        <v>78592563</v>
      </c>
    </row>
    <row r="14" spans="2:6" ht="15.75" thickBot="1" x14ac:dyDescent="0.3">
      <c r="B14" s="87" t="s">
        <v>208</v>
      </c>
      <c r="C14" s="64">
        <v>265.7711750682812</v>
      </c>
      <c r="D14" s="88">
        <v>235678968</v>
      </c>
    </row>
    <row r="15" spans="2:6" ht="15.75" thickBot="1" x14ac:dyDescent="0.3">
      <c r="B15" s="87" t="s">
        <v>204</v>
      </c>
      <c r="C15" s="64">
        <v>274.81830246849165</v>
      </c>
      <c r="D15" s="88">
        <v>1204857165</v>
      </c>
    </row>
    <row r="16" spans="2:6" ht="15.75" thickBot="1" x14ac:dyDescent="0.3">
      <c r="B16" s="87" t="s">
        <v>231</v>
      </c>
      <c r="C16" s="64">
        <v>278.59063847683274</v>
      </c>
      <c r="D16" s="88">
        <v>296769792</v>
      </c>
    </row>
    <row r="17" spans="2:5" ht="15.75" thickBot="1" x14ac:dyDescent="0.3">
      <c r="B17" s="87" t="s">
        <v>232</v>
      </c>
      <c r="C17" s="64">
        <v>278.82566686255092</v>
      </c>
      <c r="D17" s="88">
        <v>339248583</v>
      </c>
    </row>
    <row r="18" spans="2:5" ht="15.75" thickBot="1" x14ac:dyDescent="0.3">
      <c r="B18" s="87" t="s">
        <v>8</v>
      </c>
      <c r="C18" s="64">
        <v>281.7637389933347</v>
      </c>
      <c r="D18" s="88">
        <v>1142852040</v>
      </c>
    </row>
    <row r="19" spans="2:5" ht="15.75" thickBot="1" x14ac:dyDescent="0.3">
      <c r="B19" s="87" t="s">
        <v>209</v>
      </c>
      <c r="C19" s="64">
        <v>286.62771185437123</v>
      </c>
      <c r="D19" s="88">
        <v>1406276670</v>
      </c>
    </row>
    <row r="20" spans="2:5" ht="15.75" thickBot="1" x14ac:dyDescent="0.3">
      <c r="B20" s="87" t="s">
        <v>201</v>
      </c>
      <c r="C20" s="64">
        <v>288.54938853449323</v>
      </c>
      <c r="D20" s="88">
        <v>2893490166</v>
      </c>
    </row>
    <row r="21" spans="2:5" ht="15.75" thickBot="1" x14ac:dyDescent="0.3">
      <c r="B21" s="87" t="s">
        <v>199</v>
      </c>
      <c r="C21" s="64">
        <v>321.04535983898688</v>
      </c>
      <c r="D21" s="88">
        <v>1893335634</v>
      </c>
    </row>
    <row r="22" spans="2:5" ht="15.75" thickBot="1" x14ac:dyDescent="0.3">
      <c r="B22" s="87" t="s">
        <v>202</v>
      </c>
      <c r="C22" s="64">
        <v>346.65414123619456</v>
      </c>
      <c r="D22" s="88">
        <v>532080828</v>
      </c>
    </row>
    <row r="23" spans="2:5" ht="15.75" thickBot="1" x14ac:dyDescent="0.3">
      <c r="B23" s="87" t="s">
        <v>233</v>
      </c>
      <c r="C23" s="64">
        <v>393.50661227864612</v>
      </c>
      <c r="D23" s="88">
        <v>1751393652</v>
      </c>
    </row>
    <row r="24" spans="2:5" ht="15.75" thickBot="1" x14ac:dyDescent="0.3">
      <c r="B24" s="87" t="s">
        <v>207</v>
      </c>
      <c r="C24" s="64">
        <v>396.95706650462171</v>
      </c>
      <c r="D24" s="88">
        <v>1484501334</v>
      </c>
    </row>
    <row r="25" spans="2:5" ht="15.75" thickBot="1" x14ac:dyDescent="0.3">
      <c r="B25" s="87" t="s">
        <v>200</v>
      </c>
      <c r="C25" s="64">
        <v>444.59484070655878</v>
      </c>
      <c r="D25" s="88">
        <v>694076568</v>
      </c>
    </row>
    <row r="26" spans="2:5" ht="15.75" thickBot="1" x14ac:dyDescent="0.3">
      <c r="B26" s="89" t="s">
        <v>211</v>
      </c>
      <c r="C26" s="90">
        <v>287.75648190587964</v>
      </c>
      <c r="D26" s="91">
        <f>SUM(D6:D25)</f>
        <v>17419830408</v>
      </c>
    </row>
    <row r="27" spans="2:5" x14ac:dyDescent="0.25">
      <c r="D27" s="130"/>
    </row>
    <row r="28" spans="2:5" ht="15" customHeight="1" x14ac:dyDescent="0.25">
      <c r="B28" s="387" t="s">
        <v>234</v>
      </c>
      <c r="C28" s="317"/>
      <c r="D28" s="317"/>
      <c r="E28" s="317"/>
    </row>
  </sheetData>
  <mergeCells count="3">
    <mergeCell ref="B4:B5"/>
    <mergeCell ref="C4:D4"/>
    <mergeCell ref="B28:E28"/>
  </mergeCells>
  <conditionalFormatting sqref="D6:D25">
    <cfRule type="dataBar" priority="2">
      <dataBar>
        <cfvo type="min"/>
        <cfvo type="max"/>
        <color rgb="FFFF555A"/>
      </dataBar>
      <extLst>
        <ext xmlns:x14="http://schemas.microsoft.com/office/spreadsheetml/2009/9/main" uri="{B025F937-C7B1-47D3-B67F-A62EFF666E3E}">
          <x14:id>{5B9C00C9-C68B-4EAA-98D1-F07FE30D4E56}</x14:id>
        </ext>
      </extLst>
    </cfRule>
  </conditionalFormatting>
  <conditionalFormatting sqref="C6:C25">
    <cfRule type="dataBar" priority="1">
      <dataBar>
        <cfvo type="min"/>
        <cfvo type="max"/>
        <color rgb="FF638EC6"/>
      </dataBar>
      <extLst>
        <ext xmlns:x14="http://schemas.microsoft.com/office/spreadsheetml/2009/9/main" uri="{B025F937-C7B1-47D3-B67F-A62EFF666E3E}">
          <x14:id>{169BE1A2-01BF-4738-9540-F78C489BE70F}</x14:id>
        </ext>
      </extLst>
    </cfRule>
  </conditionalFormatting>
  <pageMargins left="0.7" right="0.7" top="0.75" bottom="0.75" header="0.3" footer="0.3"/>
  <pageSetup paperSize="9" orientation="portrait" horizontalDpi="0" verticalDpi="0" r:id="rId1"/>
  <extLst>
    <ext xmlns:x14="http://schemas.microsoft.com/office/spreadsheetml/2009/9/main" uri="{78C0D931-6437-407d-A8EE-F0AAD7539E65}">
      <x14:conditionalFormattings>
        <x14:conditionalFormatting xmlns:xm="http://schemas.microsoft.com/office/excel/2006/main">
          <x14:cfRule type="dataBar" id="{5B9C00C9-C68B-4EAA-98D1-F07FE30D4E56}">
            <x14:dataBar minLength="0" maxLength="100" gradient="0">
              <x14:cfvo type="autoMin"/>
              <x14:cfvo type="autoMax"/>
              <x14:negativeFillColor rgb="FFFF0000"/>
              <x14:axisColor rgb="FF000000"/>
            </x14:dataBar>
          </x14:cfRule>
          <xm:sqref>D6:D25</xm:sqref>
        </x14:conditionalFormatting>
        <x14:conditionalFormatting xmlns:xm="http://schemas.microsoft.com/office/excel/2006/main">
          <x14:cfRule type="dataBar" id="{169BE1A2-01BF-4738-9540-F78C489BE70F}">
            <x14:dataBar minLength="0" maxLength="100" gradient="0">
              <x14:cfvo type="autoMin"/>
              <x14:cfvo type="autoMax"/>
              <x14:negativeFillColor rgb="FFFF0000"/>
              <x14:axisColor rgb="FF000000"/>
            </x14:dataBar>
          </x14:cfRule>
          <xm:sqref>C6:C25</xm:sqref>
        </x14:conditionalFormatting>
      </x14:conditionalFormattings>
    </ext>
  </extLst>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2:U16"/>
  <sheetViews>
    <sheetView zoomScaleNormal="100" workbookViewId="0">
      <selection activeCell="E23" sqref="E23"/>
    </sheetView>
  </sheetViews>
  <sheetFormatPr defaultRowHeight="15" x14ac:dyDescent="0.25"/>
  <cols>
    <col min="1" max="1" width="16.28515625" style="80" customWidth="1"/>
    <col min="2" max="3" width="9.140625" style="80"/>
    <col min="4" max="4" width="9.7109375" style="80" bestFit="1" customWidth="1"/>
    <col min="5" max="6" width="9.140625" style="80"/>
    <col min="7" max="7" width="9.7109375" style="80" bestFit="1" customWidth="1"/>
    <col min="8" max="8" width="9.140625" style="81"/>
    <col min="9" max="10" width="9.140625" style="80"/>
    <col min="11" max="11" width="9.7109375" style="80" bestFit="1" customWidth="1"/>
    <col min="12" max="15" width="9.140625" style="80"/>
    <col min="16" max="16" width="10.140625" style="80" customWidth="1"/>
    <col min="17" max="16384" width="9.140625" style="80"/>
  </cols>
  <sheetData>
    <row r="2" spans="1:21" x14ac:dyDescent="0.25">
      <c r="A2" s="45" t="s">
        <v>322</v>
      </c>
    </row>
    <row r="3" spans="1:21" ht="15" customHeight="1" x14ac:dyDescent="0.25">
      <c r="A3" s="399" t="s">
        <v>32</v>
      </c>
      <c r="B3" s="399"/>
      <c r="C3" s="399"/>
      <c r="D3" s="399"/>
      <c r="E3" s="399"/>
    </row>
    <row r="4" spans="1:21" ht="15" customHeight="1" x14ac:dyDescent="0.25">
      <c r="A4" s="318" t="s">
        <v>1</v>
      </c>
      <c r="B4" s="400" t="s">
        <v>97</v>
      </c>
      <c r="C4" s="401"/>
      <c r="D4" s="401"/>
      <c r="E4" s="401"/>
      <c r="F4" s="401"/>
      <c r="G4" s="401"/>
      <c r="H4" s="401"/>
      <c r="I4" s="401"/>
      <c r="J4" s="401"/>
      <c r="K4" s="401"/>
      <c r="L4" s="401"/>
      <c r="M4" s="401"/>
      <c r="N4" s="140"/>
      <c r="O4" s="400"/>
      <c r="P4" s="401"/>
      <c r="Q4" s="401"/>
    </row>
    <row r="5" spans="1:21" ht="15" customHeight="1" x14ac:dyDescent="0.25">
      <c r="A5" s="319"/>
      <c r="B5" s="402" t="s">
        <v>98</v>
      </c>
      <c r="C5" s="403"/>
      <c r="D5" s="403"/>
      <c r="E5" s="403"/>
      <c r="F5" s="403"/>
      <c r="G5" s="403"/>
      <c r="H5" s="403"/>
      <c r="I5" s="404" t="s">
        <v>99</v>
      </c>
      <c r="J5" s="403"/>
      <c r="K5" s="403"/>
      <c r="L5" s="403"/>
      <c r="M5" s="402" t="s">
        <v>323</v>
      </c>
      <c r="N5" s="405"/>
      <c r="O5" s="405"/>
      <c r="P5" s="403"/>
      <c r="Q5" s="141"/>
    </row>
    <row r="6" spans="1:21" ht="27" x14ac:dyDescent="0.25">
      <c r="A6" s="320"/>
      <c r="B6" s="139" t="s">
        <v>100</v>
      </c>
      <c r="C6" s="139" t="s">
        <v>101</v>
      </c>
      <c r="D6" s="139" t="s">
        <v>219</v>
      </c>
      <c r="E6" s="139" t="s">
        <v>102</v>
      </c>
      <c r="F6" s="139" t="s">
        <v>220</v>
      </c>
      <c r="G6" s="139" t="s">
        <v>221</v>
      </c>
      <c r="H6" s="139" t="s">
        <v>14</v>
      </c>
      <c r="I6" s="139" t="s">
        <v>100</v>
      </c>
      <c r="J6" s="311" t="s">
        <v>101</v>
      </c>
      <c r="K6" s="311" t="s">
        <v>222</v>
      </c>
      <c r="L6" s="139" t="s">
        <v>14</v>
      </c>
      <c r="M6" s="139" t="s">
        <v>100</v>
      </c>
      <c r="N6" s="139" t="s">
        <v>101</v>
      </c>
      <c r="O6" s="139" t="s">
        <v>102</v>
      </c>
      <c r="P6" s="139" t="s">
        <v>221</v>
      </c>
      <c r="Q6" s="139" t="s">
        <v>14</v>
      </c>
      <c r="S6" s="106"/>
      <c r="T6" s="82"/>
      <c r="U6" s="82"/>
    </row>
    <row r="7" spans="1:21" x14ac:dyDescent="0.25">
      <c r="A7" s="312" t="s">
        <v>193</v>
      </c>
      <c r="B7" s="46">
        <v>81</v>
      </c>
      <c r="C7" s="47">
        <v>177</v>
      </c>
      <c r="D7" s="46" t="s">
        <v>91</v>
      </c>
      <c r="E7" s="47">
        <v>323</v>
      </c>
      <c r="F7" s="46" t="s">
        <v>91</v>
      </c>
      <c r="G7" s="47">
        <v>9</v>
      </c>
      <c r="H7" s="40">
        <v>590</v>
      </c>
      <c r="I7" s="47">
        <v>80</v>
      </c>
      <c r="J7" s="46">
        <v>1</v>
      </c>
      <c r="K7" s="47" t="s">
        <v>91</v>
      </c>
      <c r="L7" s="40">
        <v>81</v>
      </c>
      <c r="M7" s="47">
        <v>129</v>
      </c>
      <c r="N7" s="46">
        <v>126</v>
      </c>
      <c r="O7" s="47">
        <v>31</v>
      </c>
      <c r="P7" s="40">
        <v>6</v>
      </c>
      <c r="Q7" s="107">
        <v>292</v>
      </c>
      <c r="S7" s="106"/>
      <c r="T7" s="82"/>
      <c r="U7" s="82"/>
    </row>
    <row r="8" spans="1:21" x14ac:dyDescent="0.25">
      <c r="A8" s="312" t="s">
        <v>194</v>
      </c>
      <c r="B8" s="46">
        <v>39</v>
      </c>
      <c r="C8" s="47">
        <v>95</v>
      </c>
      <c r="D8" s="46" t="s">
        <v>91</v>
      </c>
      <c r="E8" s="47">
        <v>179</v>
      </c>
      <c r="F8" s="46" t="s">
        <v>91</v>
      </c>
      <c r="G8" s="47" t="s">
        <v>91</v>
      </c>
      <c r="H8" s="40">
        <v>313</v>
      </c>
      <c r="I8" s="47">
        <v>22</v>
      </c>
      <c r="J8" s="46" t="s">
        <v>91</v>
      </c>
      <c r="K8" s="47" t="s">
        <v>91</v>
      </c>
      <c r="L8" s="40">
        <v>22</v>
      </c>
      <c r="M8" s="47">
        <v>62</v>
      </c>
      <c r="N8" s="46">
        <v>108</v>
      </c>
      <c r="O8" s="47">
        <v>19</v>
      </c>
      <c r="P8" s="40" t="s">
        <v>91</v>
      </c>
      <c r="Q8" s="107">
        <v>189</v>
      </c>
      <c r="S8" s="106"/>
      <c r="T8" s="82"/>
      <c r="U8" s="82"/>
    </row>
    <row r="9" spans="1:21" x14ac:dyDescent="0.25">
      <c r="A9" s="312" t="s">
        <v>195</v>
      </c>
      <c r="B9" s="46">
        <v>29</v>
      </c>
      <c r="C9" s="47">
        <v>187</v>
      </c>
      <c r="D9" s="46" t="s">
        <v>91</v>
      </c>
      <c r="E9" s="47">
        <v>428</v>
      </c>
      <c r="F9" s="46" t="s">
        <v>91</v>
      </c>
      <c r="G9" s="47" t="s">
        <v>91</v>
      </c>
      <c r="H9" s="40">
        <v>644</v>
      </c>
      <c r="I9" s="47">
        <v>127</v>
      </c>
      <c r="J9" s="46">
        <v>1</v>
      </c>
      <c r="K9" s="47" t="s">
        <v>91</v>
      </c>
      <c r="L9" s="40">
        <v>128</v>
      </c>
      <c r="M9" s="47">
        <v>52</v>
      </c>
      <c r="N9" s="46">
        <v>174</v>
      </c>
      <c r="O9" s="47">
        <v>17</v>
      </c>
      <c r="P9" s="40" t="s">
        <v>91</v>
      </c>
      <c r="Q9" s="107">
        <v>243</v>
      </c>
      <c r="S9" s="106"/>
      <c r="T9" s="82"/>
      <c r="U9" s="82"/>
    </row>
    <row r="10" spans="1:21" x14ac:dyDescent="0.25">
      <c r="A10" s="312" t="s">
        <v>196</v>
      </c>
      <c r="B10" s="46">
        <v>20</v>
      </c>
      <c r="C10" s="47">
        <v>58</v>
      </c>
      <c r="D10" s="46" t="s">
        <v>91</v>
      </c>
      <c r="E10" s="47">
        <v>67</v>
      </c>
      <c r="F10" s="46" t="s">
        <v>91</v>
      </c>
      <c r="G10" s="47" t="s">
        <v>91</v>
      </c>
      <c r="H10" s="40">
        <v>145</v>
      </c>
      <c r="I10" s="47" t="s">
        <v>91</v>
      </c>
      <c r="J10" s="46" t="s">
        <v>91</v>
      </c>
      <c r="K10" s="47" t="s">
        <v>91</v>
      </c>
      <c r="L10" s="40" t="s">
        <v>91</v>
      </c>
      <c r="M10" s="47">
        <v>46</v>
      </c>
      <c r="N10" s="46">
        <v>39</v>
      </c>
      <c r="O10" s="47" t="s">
        <v>91</v>
      </c>
      <c r="P10" s="40" t="s">
        <v>91</v>
      </c>
      <c r="Q10" s="107">
        <v>85</v>
      </c>
      <c r="S10" s="106"/>
      <c r="T10" s="82"/>
      <c r="U10" s="82"/>
    </row>
    <row r="11" spans="1:21" x14ac:dyDescent="0.25">
      <c r="A11" s="312" t="s">
        <v>197</v>
      </c>
      <c r="B11" s="46">
        <v>20</v>
      </c>
      <c r="C11" s="47">
        <v>29</v>
      </c>
      <c r="D11" s="46" t="s">
        <v>91</v>
      </c>
      <c r="E11" s="47">
        <v>29</v>
      </c>
      <c r="F11" s="46" t="s">
        <v>91</v>
      </c>
      <c r="G11" s="47" t="s">
        <v>91</v>
      </c>
      <c r="H11" s="40">
        <v>78</v>
      </c>
      <c r="I11" s="47">
        <v>21</v>
      </c>
      <c r="J11" s="46" t="s">
        <v>91</v>
      </c>
      <c r="K11" s="47" t="s">
        <v>91</v>
      </c>
      <c r="L11" s="40">
        <v>21</v>
      </c>
      <c r="M11" s="47">
        <v>15</v>
      </c>
      <c r="N11" s="46">
        <v>52</v>
      </c>
      <c r="O11" s="47">
        <v>12</v>
      </c>
      <c r="P11" s="40" t="s">
        <v>91</v>
      </c>
      <c r="Q11" s="107">
        <v>79</v>
      </c>
      <c r="S11" s="106"/>
      <c r="T11" s="82"/>
      <c r="U11" s="82"/>
    </row>
    <row r="12" spans="1:21" x14ac:dyDescent="0.25">
      <c r="A12" s="48" t="s">
        <v>14</v>
      </c>
      <c r="B12" s="49">
        <v>189</v>
      </c>
      <c r="C12" s="49">
        <v>546</v>
      </c>
      <c r="D12" s="49" t="s">
        <v>91</v>
      </c>
      <c r="E12" s="49">
        <v>1026</v>
      </c>
      <c r="F12" s="49" t="s">
        <v>91</v>
      </c>
      <c r="G12" s="49">
        <v>9</v>
      </c>
      <c r="H12" s="49">
        <v>1770</v>
      </c>
      <c r="I12" s="49">
        <v>250</v>
      </c>
      <c r="J12" s="49">
        <v>2</v>
      </c>
      <c r="K12" s="49" t="s">
        <v>91</v>
      </c>
      <c r="L12" s="49">
        <v>252</v>
      </c>
      <c r="M12" s="49">
        <v>304</v>
      </c>
      <c r="N12" s="48">
        <v>499</v>
      </c>
      <c r="O12" s="49">
        <v>79</v>
      </c>
      <c r="P12" s="49">
        <v>6</v>
      </c>
      <c r="Q12" s="49">
        <v>888</v>
      </c>
    </row>
    <row r="13" spans="1:21" x14ac:dyDescent="0.25">
      <c r="A13" s="23" t="s">
        <v>104</v>
      </c>
    </row>
    <row r="15" spans="1:21" ht="15" customHeight="1" x14ac:dyDescent="0.25"/>
    <row r="16" spans="1:21" ht="15" customHeight="1" x14ac:dyDescent="0.25"/>
  </sheetData>
  <mergeCells count="7">
    <mergeCell ref="A3:E3"/>
    <mergeCell ref="A4:A6"/>
    <mergeCell ref="B4:M4"/>
    <mergeCell ref="O4:Q4"/>
    <mergeCell ref="B5:H5"/>
    <mergeCell ref="I5:L5"/>
    <mergeCell ref="M5:P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3:J16"/>
  <sheetViews>
    <sheetView workbookViewId="0">
      <selection activeCell="B15" sqref="B15:J16"/>
    </sheetView>
  </sheetViews>
  <sheetFormatPr defaultRowHeight="15" x14ac:dyDescent="0.25"/>
  <cols>
    <col min="1" max="16384" width="9.140625" style="41"/>
  </cols>
  <sheetData>
    <row r="3" spans="2:10" ht="14.45" customHeight="1" x14ac:dyDescent="0.25">
      <c r="B3" s="314" t="s">
        <v>256</v>
      </c>
      <c r="C3" s="315"/>
      <c r="D3" s="315"/>
      <c r="E3" s="315"/>
      <c r="F3" s="315"/>
      <c r="G3" s="315"/>
      <c r="H3" s="315"/>
    </row>
    <row r="4" spans="2:10" ht="15" customHeight="1" x14ac:dyDescent="0.25">
      <c r="B4" s="324" t="s">
        <v>255</v>
      </c>
      <c r="C4" s="325"/>
      <c r="D4" s="325"/>
      <c r="E4" s="325"/>
      <c r="F4" s="325"/>
    </row>
    <row r="5" spans="2:10" x14ac:dyDescent="0.25">
      <c r="B5" s="318" t="s">
        <v>1</v>
      </c>
      <c r="C5" s="321">
        <v>2017</v>
      </c>
      <c r="D5" s="321"/>
      <c r="E5" s="322">
        <v>2010</v>
      </c>
      <c r="F5" s="322"/>
    </row>
    <row r="6" spans="2:10" x14ac:dyDescent="0.25">
      <c r="B6" s="319"/>
      <c r="C6" s="321"/>
      <c r="D6" s="321"/>
      <c r="E6" s="322"/>
      <c r="F6" s="322"/>
    </row>
    <row r="7" spans="2:10" ht="27" x14ac:dyDescent="0.25">
      <c r="B7" s="320"/>
      <c r="C7" s="136" t="s">
        <v>156</v>
      </c>
      <c r="D7" s="136" t="s">
        <v>13</v>
      </c>
      <c r="E7" s="136" t="s">
        <v>156</v>
      </c>
      <c r="F7" s="136" t="s">
        <v>13</v>
      </c>
    </row>
    <row r="8" spans="2:10" x14ac:dyDescent="0.25">
      <c r="B8" s="143" t="s">
        <v>193</v>
      </c>
      <c r="C8" s="57">
        <v>4.1500000000000004</v>
      </c>
      <c r="D8" s="144">
        <v>2.4</v>
      </c>
      <c r="E8" s="60">
        <v>4.5154199999999998</v>
      </c>
      <c r="F8" s="61">
        <v>2.5168815224063845</v>
      </c>
    </row>
    <row r="9" spans="2:10" x14ac:dyDescent="0.25">
      <c r="B9" s="143" t="s">
        <v>194</v>
      </c>
      <c r="C9" s="57">
        <v>3.82</v>
      </c>
      <c r="D9" s="144">
        <v>2.21</v>
      </c>
      <c r="E9" s="60">
        <v>4.3296099999999997</v>
      </c>
      <c r="F9" s="61">
        <v>2.5020177562550443</v>
      </c>
    </row>
    <row r="10" spans="2:10" ht="27" x14ac:dyDescent="0.25">
      <c r="B10" s="143" t="s">
        <v>195</v>
      </c>
      <c r="C10" s="57">
        <v>2.86</v>
      </c>
      <c r="D10" s="144">
        <v>1.7</v>
      </c>
      <c r="E10" s="60">
        <v>3.2900399999999999</v>
      </c>
      <c r="F10" s="61">
        <v>2.0719738276990185</v>
      </c>
    </row>
    <row r="11" spans="2:10" x14ac:dyDescent="0.25">
      <c r="B11" s="143" t="s">
        <v>196</v>
      </c>
      <c r="C11" s="57">
        <v>2.61</v>
      </c>
      <c r="D11" s="144">
        <v>1.54</v>
      </c>
      <c r="E11" s="60">
        <v>6.9767400000000004</v>
      </c>
      <c r="F11" s="61">
        <v>3.7735849056603774</v>
      </c>
    </row>
    <row r="12" spans="2:10" x14ac:dyDescent="0.25">
      <c r="B12" s="143" t="s">
        <v>197</v>
      </c>
      <c r="C12" s="57">
        <v>2.81</v>
      </c>
      <c r="D12" s="144">
        <v>1.65</v>
      </c>
      <c r="E12" s="60">
        <v>2.93255</v>
      </c>
      <c r="F12" s="61">
        <v>1.6556291390728477</v>
      </c>
    </row>
    <row r="13" spans="2:10" x14ac:dyDescent="0.25">
      <c r="B13" s="55" t="s">
        <v>198</v>
      </c>
      <c r="C13" s="56">
        <v>3.44</v>
      </c>
      <c r="D13" s="56">
        <v>2.0099999999999998</v>
      </c>
      <c r="E13" s="56">
        <v>4.0852599999999999</v>
      </c>
      <c r="F13" s="56">
        <v>2.3863046861490576</v>
      </c>
    </row>
    <row r="14" spans="2:10" x14ac:dyDescent="0.25">
      <c r="B14" s="55" t="s">
        <v>7</v>
      </c>
      <c r="C14" s="56">
        <v>1.9310250210080431</v>
      </c>
      <c r="D14" s="56">
        <v>1.3505085396277106</v>
      </c>
      <c r="E14" s="56">
        <v>1.9314826030413574</v>
      </c>
      <c r="F14" s="56">
        <v>1.332107216174385</v>
      </c>
    </row>
    <row r="15" spans="2:10" x14ac:dyDescent="0.25">
      <c r="B15" s="145" t="s">
        <v>305</v>
      </c>
      <c r="C15" s="146"/>
      <c r="D15" s="146"/>
      <c r="E15" s="146"/>
      <c r="F15" s="146"/>
      <c r="J15" s="145"/>
    </row>
    <row r="16" spans="2:10" x14ac:dyDescent="0.25">
      <c r="B16" s="145" t="s">
        <v>16</v>
      </c>
      <c r="C16" s="146"/>
      <c r="D16" s="146"/>
      <c r="E16" s="146"/>
      <c r="F16" s="146"/>
      <c r="J16" s="145"/>
    </row>
  </sheetData>
  <mergeCells count="5">
    <mergeCell ref="B3:H3"/>
    <mergeCell ref="B4:F4"/>
    <mergeCell ref="B5:B7"/>
    <mergeCell ref="C5:D6"/>
    <mergeCell ref="E5:F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3:J39"/>
  <sheetViews>
    <sheetView zoomScaleNormal="100" workbookViewId="0">
      <selection activeCell="G26" sqref="G26"/>
    </sheetView>
  </sheetViews>
  <sheetFormatPr defaultRowHeight="15" x14ac:dyDescent="0.25"/>
  <cols>
    <col min="1" max="6" width="9.140625" style="41"/>
    <col min="7" max="7" width="9.140625" style="83"/>
    <col min="8" max="16384" width="9.140625" style="41"/>
  </cols>
  <sheetData>
    <row r="3" spans="1:8" x14ac:dyDescent="0.25">
      <c r="A3" s="42" t="s">
        <v>324</v>
      </c>
      <c r="B3" s="24"/>
      <c r="C3" s="24"/>
      <c r="D3" s="24"/>
      <c r="E3" s="24"/>
      <c r="F3" s="24"/>
      <c r="G3" s="84"/>
      <c r="H3" s="25"/>
    </row>
    <row r="4" spans="1:8" ht="15" customHeight="1" x14ac:dyDescent="0.25">
      <c r="A4" s="399" t="s">
        <v>105</v>
      </c>
      <c r="B4" s="399"/>
      <c r="C4" s="399"/>
      <c r="D4" s="399"/>
      <c r="E4" s="399"/>
      <c r="F4" s="399"/>
      <c r="G4" s="399"/>
      <c r="H4" s="399"/>
    </row>
    <row r="5" spans="1:8" ht="9" customHeight="1" x14ac:dyDescent="0.25">
      <c r="A5" s="406" t="s">
        <v>46</v>
      </c>
      <c r="B5" s="408" t="s">
        <v>106</v>
      </c>
      <c r="C5" s="408" t="s">
        <v>101</v>
      </c>
      <c r="D5" s="408"/>
      <c r="E5" s="408" t="s">
        <v>102</v>
      </c>
      <c r="F5" s="408" t="s">
        <v>220</v>
      </c>
      <c r="G5" s="408" t="s">
        <v>223</v>
      </c>
      <c r="H5" s="410" t="s">
        <v>14</v>
      </c>
    </row>
    <row r="6" spans="1:8" ht="27.75" customHeight="1" x14ac:dyDescent="0.25">
      <c r="A6" s="407"/>
      <c r="B6" s="409"/>
      <c r="C6" s="409" t="s">
        <v>4</v>
      </c>
      <c r="D6" s="409" t="s">
        <v>219</v>
      </c>
      <c r="E6" s="409" t="s">
        <v>5</v>
      </c>
      <c r="F6" s="409"/>
      <c r="G6" s="409" t="s">
        <v>5</v>
      </c>
      <c r="H6" s="411" t="s">
        <v>3</v>
      </c>
    </row>
    <row r="7" spans="1:8" x14ac:dyDescent="0.25">
      <c r="A7" s="18" t="s">
        <v>49</v>
      </c>
      <c r="B7" s="134">
        <v>60</v>
      </c>
      <c r="C7" s="73">
        <v>91</v>
      </c>
      <c r="D7" s="134" t="s">
        <v>91</v>
      </c>
      <c r="E7" s="73">
        <v>68</v>
      </c>
      <c r="F7" s="134" t="s">
        <v>91</v>
      </c>
      <c r="G7" s="73" t="s">
        <v>91</v>
      </c>
      <c r="H7" s="135">
        <v>219</v>
      </c>
    </row>
    <row r="8" spans="1:8" x14ac:dyDescent="0.25">
      <c r="A8" s="18" t="s">
        <v>50</v>
      </c>
      <c r="B8" s="134">
        <v>51</v>
      </c>
      <c r="C8" s="73">
        <v>45</v>
      </c>
      <c r="D8" s="134" t="s">
        <v>91</v>
      </c>
      <c r="E8" s="73">
        <v>96</v>
      </c>
      <c r="F8" s="134" t="s">
        <v>91</v>
      </c>
      <c r="G8" s="73">
        <v>2</v>
      </c>
      <c r="H8" s="135">
        <v>194</v>
      </c>
    </row>
    <row r="9" spans="1:8" x14ac:dyDescent="0.25">
      <c r="A9" s="18" t="s">
        <v>51</v>
      </c>
      <c r="B9" s="134">
        <v>40</v>
      </c>
      <c r="C9" s="73">
        <v>75</v>
      </c>
      <c r="D9" s="134" t="s">
        <v>91</v>
      </c>
      <c r="E9" s="73">
        <v>85</v>
      </c>
      <c r="F9" s="134" t="s">
        <v>91</v>
      </c>
      <c r="G9" s="73">
        <v>2</v>
      </c>
      <c r="H9" s="135">
        <v>202</v>
      </c>
    </row>
    <row r="10" spans="1:8" x14ac:dyDescent="0.25">
      <c r="A10" s="18" t="s">
        <v>52</v>
      </c>
      <c r="B10" s="134">
        <v>63</v>
      </c>
      <c r="C10" s="73">
        <v>67</v>
      </c>
      <c r="D10" s="134" t="s">
        <v>91</v>
      </c>
      <c r="E10" s="73">
        <v>89</v>
      </c>
      <c r="F10" s="134" t="s">
        <v>91</v>
      </c>
      <c r="G10" s="73">
        <v>1</v>
      </c>
      <c r="H10" s="135">
        <v>220</v>
      </c>
    </row>
    <row r="11" spans="1:8" x14ac:dyDescent="0.25">
      <c r="A11" s="18" t="s">
        <v>53</v>
      </c>
      <c r="B11" s="134">
        <v>57</v>
      </c>
      <c r="C11" s="73">
        <v>91</v>
      </c>
      <c r="D11" s="134" t="s">
        <v>91</v>
      </c>
      <c r="E11" s="73">
        <v>89</v>
      </c>
      <c r="F11" s="134" t="s">
        <v>91</v>
      </c>
      <c r="G11" s="73" t="s">
        <v>91</v>
      </c>
      <c r="H11" s="135">
        <v>237</v>
      </c>
    </row>
    <row r="12" spans="1:8" x14ac:dyDescent="0.25">
      <c r="A12" s="18" t="s">
        <v>54</v>
      </c>
      <c r="B12" s="134">
        <v>56</v>
      </c>
      <c r="C12" s="73">
        <v>85</v>
      </c>
      <c r="D12" s="134" t="s">
        <v>91</v>
      </c>
      <c r="E12" s="73">
        <v>103</v>
      </c>
      <c r="F12" s="134" t="s">
        <v>91</v>
      </c>
      <c r="G12" s="73">
        <v>2</v>
      </c>
      <c r="H12" s="135">
        <v>246</v>
      </c>
    </row>
    <row r="13" spans="1:8" x14ac:dyDescent="0.25">
      <c r="A13" s="18" t="s">
        <v>55</v>
      </c>
      <c r="B13" s="134">
        <v>69</v>
      </c>
      <c r="C13" s="73">
        <v>102</v>
      </c>
      <c r="D13" s="134" t="s">
        <v>91</v>
      </c>
      <c r="E13" s="73">
        <v>84</v>
      </c>
      <c r="F13" s="134" t="s">
        <v>91</v>
      </c>
      <c r="G13" s="73" t="s">
        <v>91</v>
      </c>
      <c r="H13" s="135">
        <v>255</v>
      </c>
    </row>
    <row r="14" spans="1:8" x14ac:dyDescent="0.25">
      <c r="A14" s="18" t="s">
        <v>56</v>
      </c>
      <c r="B14" s="134">
        <v>76</v>
      </c>
      <c r="C14" s="73">
        <v>135</v>
      </c>
      <c r="D14" s="134" t="s">
        <v>91</v>
      </c>
      <c r="E14" s="73">
        <v>102</v>
      </c>
      <c r="F14" s="134" t="s">
        <v>91</v>
      </c>
      <c r="G14" s="73" t="s">
        <v>91</v>
      </c>
      <c r="H14" s="135">
        <v>313</v>
      </c>
    </row>
    <row r="15" spans="1:8" x14ac:dyDescent="0.25">
      <c r="A15" s="18" t="s">
        <v>57</v>
      </c>
      <c r="B15" s="134">
        <v>70</v>
      </c>
      <c r="C15" s="73">
        <v>81</v>
      </c>
      <c r="D15" s="134" t="s">
        <v>91</v>
      </c>
      <c r="E15" s="73">
        <v>100</v>
      </c>
      <c r="F15" s="134" t="s">
        <v>91</v>
      </c>
      <c r="G15" s="73">
        <v>1</v>
      </c>
      <c r="H15" s="135">
        <v>252</v>
      </c>
    </row>
    <row r="16" spans="1:8" x14ac:dyDescent="0.25">
      <c r="A16" s="18" t="s">
        <v>58</v>
      </c>
      <c r="B16" s="134">
        <v>59</v>
      </c>
      <c r="C16" s="73">
        <v>91</v>
      </c>
      <c r="D16" s="134" t="s">
        <v>91</v>
      </c>
      <c r="E16" s="73">
        <v>105</v>
      </c>
      <c r="F16" s="134" t="s">
        <v>91</v>
      </c>
      <c r="G16" s="73">
        <v>5</v>
      </c>
      <c r="H16" s="135">
        <v>260</v>
      </c>
    </row>
    <row r="17" spans="1:10" x14ac:dyDescent="0.25">
      <c r="A17" s="18" t="s">
        <v>59</v>
      </c>
      <c r="B17" s="134">
        <v>61</v>
      </c>
      <c r="C17" s="73">
        <v>82</v>
      </c>
      <c r="D17" s="134" t="s">
        <v>91</v>
      </c>
      <c r="E17" s="73">
        <v>108</v>
      </c>
      <c r="F17" s="134" t="s">
        <v>91</v>
      </c>
      <c r="G17" s="73">
        <v>2</v>
      </c>
      <c r="H17" s="135">
        <v>253</v>
      </c>
    </row>
    <row r="18" spans="1:10" x14ac:dyDescent="0.25">
      <c r="A18" s="18" t="s">
        <v>60</v>
      </c>
      <c r="B18" s="134">
        <v>81</v>
      </c>
      <c r="C18" s="73">
        <v>102</v>
      </c>
      <c r="D18" s="134" t="s">
        <v>91</v>
      </c>
      <c r="E18" s="73">
        <v>76</v>
      </c>
      <c r="F18" s="134" t="s">
        <v>91</v>
      </c>
      <c r="G18" s="73" t="s">
        <v>91</v>
      </c>
      <c r="H18" s="135">
        <v>259</v>
      </c>
    </row>
    <row r="19" spans="1:10" x14ac:dyDescent="0.25">
      <c r="A19" s="48" t="s">
        <v>107</v>
      </c>
      <c r="B19" s="49">
        <v>743</v>
      </c>
      <c r="C19" s="49">
        <v>1047</v>
      </c>
      <c r="D19" s="49" t="s">
        <v>91</v>
      </c>
      <c r="E19" s="49">
        <v>1105</v>
      </c>
      <c r="F19" s="6" t="s">
        <v>91</v>
      </c>
      <c r="G19" s="49">
        <v>15</v>
      </c>
      <c r="H19" s="51">
        <v>2910</v>
      </c>
    </row>
    <row r="20" spans="1:10" x14ac:dyDescent="0.25">
      <c r="A20" s="23"/>
    </row>
    <row r="24" spans="1:10" ht="15" customHeight="1" x14ac:dyDescent="0.25"/>
    <row r="25" spans="1:10" ht="15" customHeight="1" x14ac:dyDescent="0.25"/>
    <row r="27" spans="1:10" x14ac:dyDescent="0.25">
      <c r="J27" s="85"/>
    </row>
    <row r="28" spans="1:10" x14ac:dyDescent="0.25">
      <c r="J28" s="85"/>
    </row>
    <row r="29" spans="1:10" x14ac:dyDescent="0.25">
      <c r="J29" s="85"/>
    </row>
    <row r="30" spans="1:10" x14ac:dyDescent="0.25">
      <c r="J30" s="85"/>
    </row>
    <row r="31" spans="1:10" x14ac:dyDescent="0.25">
      <c r="J31" s="85"/>
    </row>
    <row r="32" spans="1:10" x14ac:dyDescent="0.25">
      <c r="J32" s="85"/>
    </row>
    <row r="33" spans="10:10" x14ac:dyDescent="0.25">
      <c r="J33" s="85"/>
    </row>
    <row r="34" spans="10:10" x14ac:dyDescent="0.25">
      <c r="J34" s="85"/>
    </row>
    <row r="35" spans="10:10" x14ac:dyDescent="0.25">
      <c r="J35" s="85"/>
    </row>
    <row r="36" spans="10:10" x14ac:dyDescent="0.25">
      <c r="J36" s="85"/>
    </row>
    <row r="37" spans="10:10" x14ac:dyDescent="0.25">
      <c r="J37" s="85"/>
    </row>
    <row r="38" spans="10:10" x14ac:dyDescent="0.25">
      <c r="J38" s="85"/>
    </row>
    <row r="39" spans="10:10" x14ac:dyDescent="0.25">
      <c r="J39" s="85"/>
    </row>
  </sheetData>
  <mergeCells count="10">
    <mergeCell ref="G5:G6"/>
    <mergeCell ref="H5:H6"/>
    <mergeCell ref="A4:E4"/>
    <mergeCell ref="F4:H4"/>
    <mergeCell ref="D5:D6"/>
    <mergeCell ref="A5:A6"/>
    <mergeCell ref="B5:B6"/>
    <mergeCell ref="C5:C6"/>
    <mergeCell ref="E5:E6"/>
    <mergeCell ref="F5:F6"/>
  </mergeCells>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L27"/>
  <sheetViews>
    <sheetView zoomScaleNormal="100" workbookViewId="0">
      <selection activeCell="G19" sqref="G19"/>
    </sheetView>
  </sheetViews>
  <sheetFormatPr defaultRowHeight="15" x14ac:dyDescent="0.25"/>
  <cols>
    <col min="1" max="16384" width="9.140625" style="41"/>
  </cols>
  <sheetData>
    <row r="1" spans="1:9" x14ac:dyDescent="0.25">
      <c r="B1" s="65"/>
      <c r="C1" s="65"/>
      <c r="D1" s="65"/>
      <c r="E1" s="65"/>
      <c r="F1" s="65"/>
      <c r="G1" s="65"/>
      <c r="H1" s="65"/>
    </row>
    <row r="2" spans="1:9" x14ac:dyDescent="0.25">
      <c r="A2" s="42" t="s">
        <v>224</v>
      </c>
      <c r="B2" s="102"/>
      <c r="C2" s="102"/>
      <c r="D2" s="102"/>
      <c r="E2" s="102"/>
      <c r="F2" s="102"/>
      <c r="G2" s="102"/>
      <c r="H2" s="102"/>
    </row>
    <row r="3" spans="1:9" x14ac:dyDescent="0.25">
      <c r="A3" s="20" t="s">
        <v>174</v>
      </c>
      <c r="B3" s="21"/>
      <c r="C3" s="21"/>
      <c r="D3" s="21"/>
      <c r="E3" s="21"/>
      <c r="F3" s="21"/>
      <c r="G3" s="21"/>
      <c r="H3" s="19"/>
    </row>
    <row r="4" spans="1:9" ht="54" customHeight="1" x14ac:dyDescent="0.25">
      <c r="A4" s="22" t="s">
        <v>61</v>
      </c>
      <c r="B4" s="103" t="s">
        <v>106</v>
      </c>
      <c r="C4" s="103" t="s">
        <v>101</v>
      </c>
      <c r="D4" s="103" t="s">
        <v>219</v>
      </c>
      <c r="E4" s="103" t="s">
        <v>102</v>
      </c>
      <c r="F4" s="103" t="s">
        <v>220</v>
      </c>
      <c r="G4" s="103" t="s">
        <v>223</v>
      </c>
      <c r="H4" s="104" t="s">
        <v>14</v>
      </c>
    </row>
    <row r="5" spans="1:9" x14ac:dyDescent="0.25">
      <c r="A5" s="18" t="s">
        <v>62</v>
      </c>
      <c r="B5" s="134">
        <v>113</v>
      </c>
      <c r="C5" s="73">
        <v>162</v>
      </c>
      <c r="D5" s="134" t="s">
        <v>91</v>
      </c>
      <c r="E5" s="73">
        <v>182</v>
      </c>
      <c r="F5" s="134" t="s">
        <v>91</v>
      </c>
      <c r="G5" s="73">
        <v>2</v>
      </c>
      <c r="H5" s="135">
        <v>459</v>
      </c>
    </row>
    <row r="6" spans="1:9" x14ac:dyDescent="0.25">
      <c r="A6" s="18" t="s">
        <v>63</v>
      </c>
      <c r="B6" s="134">
        <v>108</v>
      </c>
      <c r="C6" s="73">
        <v>146</v>
      </c>
      <c r="D6" s="134" t="s">
        <v>91</v>
      </c>
      <c r="E6" s="73">
        <v>156</v>
      </c>
      <c r="F6" s="134" t="s">
        <v>91</v>
      </c>
      <c r="G6" s="73">
        <v>1</v>
      </c>
      <c r="H6" s="135">
        <v>411</v>
      </c>
    </row>
    <row r="7" spans="1:9" x14ac:dyDescent="0.25">
      <c r="A7" s="18" t="s">
        <v>64</v>
      </c>
      <c r="B7" s="134">
        <v>91</v>
      </c>
      <c r="C7" s="73">
        <v>139</v>
      </c>
      <c r="D7" s="134" t="s">
        <v>91</v>
      </c>
      <c r="E7" s="73">
        <v>169</v>
      </c>
      <c r="F7" s="134" t="s">
        <v>91</v>
      </c>
      <c r="G7" s="73">
        <v>2</v>
      </c>
      <c r="H7" s="135">
        <v>401</v>
      </c>
    </row>
    <row r="8" spans="1:9" x14ac:dyDescent="0.25">
      <c r="A8" s="18" t="s">
        <v>65</v>
      </c>
      <c r="B8" s="134">
        <v>108</v>
      </c>
      <c r="C8" s="73">
        <v>146</v>
      </c>
      <c r="D8" s="134" t="s">
        <v>91</v>
      </c>
      <c r="E8" s="73">
        <v>193</v>
      </c>
      <c r="F8" s="134" t="s">
        <v>91</v>
      </c>
      <c r="G8" s="73">
        <v>1</v>
      </c>
      <c r="H8" s="135">
        <v>448</v>
      </c>
    </row>
    <row r="9" spans="1:9" x14ac:dyDescent="0.25">
      <c r="A9" s="18" t="s">
        <v>66</v>
      </c>
      <c r="B9" s="134">
        <v>127</v>
      </c>
      <c r="C9" s="73">
        <v>140</v>
      </c>
      <c r="D9" s="134" t="s">
        <v>91</v>
      </c>
      <c r="E9" s="73">
        <v>176</v>
      </c>
      <c r="F9" s="134" t="s">
        <v>91</v>
      </c>
      <c r="G9" s="73">
        <v>3</v>
      </c>
      <c r="H9" s="135">
        <v>446</v>
      </c>
    </row>
    <row r="10" spans="1:9" x14ac:dyDescent="0.25">
      <c r="A10" s="18" t="s">
        <v>67</v>
      </c>
      <c r="B10" s="134">
        <v>89</v>
      </c>
      <c r="C10" s="73">
        <v>156</v>
      </c>
      <c r="D10" s="134" t="s">
        <v>91</v>
      </c>
      <c r="E10" s="73">
        <v>157</v>
      </c>
      <c r="F10" s="134" t="s">
        <v>91</v>
      </c>
      <c r="G10" s="73">
        <v>1</v>
      </c>
      <c r="H10" s="135">
        <v>403</v>
      </c>
    </row>
    <row r="11" spans="1:9" x14ac:dyDescent="0.25">
      <c r="A11" s="18" t="s">
        <v>68</v>
      </c>
      <c r="B11" s="134">
        <v>107</v>
      </c>
      <c r="C11" s="73">
        <v>158</v>
      </c>
      <c r="D11" s="134" t="s">
        <v>91</v>
      </c>
      <c r="E11" s="73">
        <v>72</v>
      </c>
      <c r="F11" s="134" t="s">
        <v>91</v>
      </c>
      <c r="G11" s="73">
        <v>5</v>
      </c>
      <c r="H11" s="135">
        <v>342</v>
      </c>
    </row>
    <row r="12" spans="1:9" x14ac:dyDescent="0.25">
      <c r="A12" s="48" t="s">
        <v>14</v>
      </c>
      <c r="B12" s="51">
        <v>743</v>
      </c>
      <c r="C12" s="51">
        <v>1047</v>
      </c>
      <c r="D12" s="49" t="s">
        <v>91</v>
      </c>
      <c r="E12" s="49">
        <v>1105</v>
      </c>
      <c r="F12" s="49" t="s">
        <v>91</v>
      </c>
      <c r="G12" s="51">
        <v>15</v>
      </c>
      <c r="H12" s="51">
        <v>2910</v>
      </c>
    </row>
    <row r="13" spans="1:9" x14ac:dyDescent="0.25">
      <c r="A13" s="23"/>
      <c r="B13" s="65"/>
    </row>
    <row r="14" spans="1:9" x14ac:dyDescent="0.25">
      <c r="A14" s="23"/>
      <c r="B14" s="65"/>
      <c r="C14" s="65"/>
      <c r="D14" s="65"/>
      <c r="E14" s="65"/>
      <c r="F14" s="65"/>
      <c r="G14" s="65"/>
      <c r="H14" s="65"/>
    </row>
    <row r="15" spans="1:9" x14ac:dyDescent="0.25">
      <c r="B15" s="65"/>
      <c r="C15" s="65"/>
      <c r="D15" s="65"/>
      <c r="E15" s="65"/>
      <c r="F15" s="65"/>
      <c r="G15" s="65"/>
      <c r="H15" s="65"/>
    </row>
    <row r="16" spans="1:9" x14ac:dyDescent="0.25">
      <c r="I16" s="65"/>
    </row>
    <row r="17" spans="9:12" x14ac:dyDescent="0.25">
      <c r="I17" s="65"/>
    </row>
    <row r="19" spans="9:12" x14ac:dyDescent="0.25">
      <c r="J19" s="85"/>
      <c r="K19" s="85"/>
      <c r="L19" s="85"/>
    </row>
    <row r="20" spans="9:12" x14ac:dyDescent="0.25">
      <c r="J20" s="85"/>
      <c r="K20" s="85"/>
      <c r="L20" s="85"/>
    </row>
    <row r="21" spans="9:12" x14ac:dyDescent="0.25">
      <c r="J21" s="85"/>
      <c r="K21" s="85"/>
      <c r="L21" s="85"/>
    </row>
    <row r="22" spans="9:12" x14ac:dyDescent="0.25">
      <c r="J22" s="85"/>
      <c r="K22" s="85"/>
      <c r="L22" s="85"/>
    </row>
    <row r="23" spans="9:12" x14ac:dyDescent="0.25">
      <c r="J23" s="85"/>
      <c r="K23" s="85"/>
      <c r="L23" s="85"/>
    </row>
    <row r="24" spans="9:12" x14ac:dyDescent="0.25">
      <c r="J24" s="85"/>
      <c r="K24" s="85"/>
      <c r="L24" s="85"/>
    </row>
    <row r="25" spans="9:12" x14ac:dyDescent="0.25">
      <c r="J25" s="85"/>
      <c r="K25" s="85"/>
      <c r="L25" s="85"/>
    </row>
    <row r="26" spans="9:12" x14ac:dyDescent="0.25">
      <c r="J26" s="85"/>
      <c r="K26" s="85"/>
      <c r="L26" s="85"/>
    </row>
    <row r="27" spans="9:12" x14ac:dyDescent="0.25">
      <c r="J27" s="85"/>
    </row>
  </sheetData>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3:G38"/>
  <sheetViews>
    <sheetView workbookViewId="0">
      <selection activeCell="H16" sqref="H16"/>
    </sheetView>
  </sheetViews>
  <sheetFormatPr defaultRowHeight="15" x14ac:dyDescent="0.25"/>
  <cols>
    <col min="1" max="16384" width="9.140625" style="41"/>
  </cols>
  <sheetData>
    <row r="3" spans="2:7" x14ac:dyDescent="0.25">
      <c r="B3" s="42" t="s">
        <v>237</v>
      </c>
      <c r="C3" s="24"/>
      <c r="D3" s="24"/>
      <c r="E3" s="24"/>
      <c r="F3" s="25"/>
    </row>
    <row r="4" spans="2:7" x14ac:dyDescent="0.25">
      <c r="B4" s="297" t="s">
        <v>105</v>
      </c>
      <c r="C4" s="98"/>
      <c r="D4" s="98"/>
      <c r="E4" s="98"/>
      <c r="F4" s="98"/>
    </row>
    <row r="5" spans="2:7" ht="15" customHeight="1" x14ac:dyDescent="0.25">
      <c r="B5" s="359" t="s">
        <v>69</v>
      </c>
      <c r="C5" s="340" t="s">
        <v>106</v>
      </c>
      <c r="D5" s="340" t="s">
        <v>101</v>
      </c>
      <c r="E5" s="340" t="s">
        <v>102</v>
      </c>
      <c r="F5" s="340" t="s">
        <v>220</v>
      </c>
      <c r="G5" s="412" t="s">
        <v>14</v>
      </c>
    </row>
    <row r="6" spans="2:7" x14ac:dyDescent="0.25">
      <c r="B6" s="359"/>
      <c r="C6" s="340"/>
      <c r="D6" s="340"/>
      <c r="E6" s="340"/>
      <c r="F6" s="340"/>
      <c r="G6" s="412"/>
    </row>
    <row r="7" spans="2:7" x14ac:dyDescent="0.25">
      <c r="B7" s="52">
        <v>1</v>
      </c>
      <c r="C7" s="27">
        <v>30</v>
      </c>
      <c r="D7" s="28">
        <v>37</v>
      </c>
      <c r="E7" s="29">
        <v>6</v>
      </c>
      <c r="F7" s="28">
        <v>1</v>
      </c>
      <c r="G7" s="313">
        <v>74</v>
      </c>
    </row>
    <row r="8" spans="2:7" x14ac:dyDescent="0.25">
      <c r="B8" s="52">
        <v>2</v>
      </c>
      <c r="C8" s="27">
        <v>15</v>
      </c>
      <c r="D8" s="28">
        <v>28</v>
      </c>
      <c r="E8" s="29">
        <v>7</v>
      </c>
      <c r="F8" s="28">
        <v>5</v>
      </c>
      <c r="G8" s="313">
        <v>55</v>
      </c>
    </row>
    <row r="9" spans="2:7" x14ac:dyDescent="0.25">
      <c r="B9" s="52">
        <v>3</v>
      </c>
      <c r="C9" s="27">
        <v>6</v>
      </c>
      <c r="D9" s="28">
        <v>14</v>
      </c>
      <c r="E9" s="29">
        <v>8</v>
      </c>
      <c r="F9" s="28" t="s">
        <v>91</v>
      </c>
      <c r="G9" s="313">
        <v>28</v>
      </c>
    </row>
    <row r="10" spans="2:7" x14ac:dyDescent="0.25">
      <c r="B10" s="52">
        <v>4</v>
      </c>
      <c r="C10" s="27">
        <v>11</v>
      </c>
      <c r="D10" s="28">
        <v>10</v>
      </c>
      <c r="E10" s="29">
        <v>6</v>
      </c>
      <c r="F10" s="28" t="s">
        <v>91</v>
      </c>
      <c r="G10" s="313">
        <v>27</v>
      </c>
    </row>
    <row r="11" spans="2:7" x14ac:dyDescent="0.25">
      <c r="B11" s="52">
        <v>5</v>
      </c>
      <c r="C11" s="27">
        <v>10</v>
      </c>
      <c r="D11" s="28">
        <v>10</v>
      </c>
      <c r="E11" s="29">
        <v>2</v>
      </c>
      <c r="F11" s="28" t="s">
        <v>91</v>
      </c>
      <c r="G11" s="313">
        <v>22</v>
      </c>
    </row>
    <row r="12" spans="2:7" x14ac:dyDescent="0.25">
      <c r="B12" s="52">
        <v>6</v>
      </c>
      <c r="C12" s="27">
        <v>16</v>
      </c>
      <c r="D12" s="28">
        <v>20</v>
      </c>
      <c r="E12" s="29">
        <v>1</v>
      </c>
      <c r="F12" s="28" t="s">
        <v>91</v>
      </c>
      <c r="G12" s="313">
        <v>37</v>
      </c>
    </row>
    <row r="13" spans="2:7" x14ac:dyDescent="0.25">
      <c r="B13" s="52">
        <v>7</v>
      </c>
      <c r="C13" s="27">
        <v>27</v>
      </c>
      <c r="D13" s="28">
        <v>22</v>
      </c>
      <c r="E13" s="29">
        <v>7</v>
      </c>
      <c r="F13" s="28" t="s">
        <v>91</v>
      </c>
      <c r="G13" s="313">
        <v>56</v>
      </c>
    </row>
    <row r="14" spans="2:7" x14ac:dyDescent="0.25">
      <c r="B14" s="52">
        <v>8</v>
      </c>
      <c r="C14" s="27">
        <v>35</v>
      </c>
      <c r="D14" s="28">
        <v>32</v>
      </c>
      <c r="E14" s="29">
        <v>46</v>
      </c>
      <c r="F14" s="28" t="s">
        <v>91</v>
      </c>
      <c r="G14" s="313">
        <v>113</v>
      </c>
    </row>
    <row r="15" spans="2:7" x14ac:dyDescent="0.25">
      <c r="B15" s="52">
        <v>9</v>
      </c>
      <c r="C15" s="27">
        <v>35</v>
      </c>
      <c r="D15" s="28">
        <v>54</v>
      </c>
      <c r="E15" s="29">
        <v>103</v>
      </c>
      <c r="F15" s="28">
        <v>1</v>
      </c>
      <c r="G15" s="313">
        <v>193</v>
      </c>
    </row>
    <row r="16" spans="2:7" x14ac:dyDescent="0.25">
      <c r="B16" s="52">
        <v>10</v>
      </c>
      <c r="C16" s="27">
        <v>45</v>
      </c>
      <c r="D16" s="28">
        <v>49</v>
      </c>
      <c r="E16" s="29">
        <v>97</v>
      </c>
      <c r="F16" s="28" t="s">
        <v>91</v>
      </c>
      <c r="G16" s="313">
        <v>191</v>
      </c>
    </row>
    <row r="17" spans="2:7" x14ac:dyDescent="0.25">
      <c r="B17" s="52">
        <v>11</v>
      </c>
      <c r="C17" s="27">
        <v>48</v>
      </c>
      <c r="D17" s="28">
        <v>60</v>
      </c>
      <c r="E17" s="29">
        <v>83</v>
      </c>
      <c r="F17" s="28">
        <v>1</v>
      </c>
      <c r="G17" s="313">
        <v>192</v>
      </c>
    </row>
    <row r="18" spans="2:7" x14ac:dyDescent="0.25">
      <c r="B18" s="52">
        <v>12</v>
      </c>
      <c r="C18" s="27">
        <v>43</v>
      </c>
      <c r="D18" s="28">
        <v>63</v>
      </c>
      <c r="E18" s="29">
        <v>85</v>
      </c>
      <c r="F18" s="28">
        <v>1</v>
      </c>
      <c r="G18" s="313">
        <v>192</v>
      </c>
    </row>
    <row r="19" spans="2:7" x14ac:dyDescent="0.25">
      <c r="B19" s="52">
        <v>13</v>
      </c>
      <c r="C19" s="27">
        <v>51</v>
      </c>
      <c r="D19" s="28">
        <v>69</v>
      </c>
      <c r="E19" s="29">
        <v>102</v>
      </c>
      <c r="F19" s="28" t="s">
        <v>91</v>
      </c>
      <c r="G19" s="313">
        <v>222</v>
      </c>
    </row>
    <row r="20" spans="2:7" x14ac:dyDescent="0.25">
      <c r="B20" s="52">
        <v>14</v>
      </c>
      <c r="C20" s="27">
        <v>44</v>
      </c>
      <c r="D20" s="28">
        <v>61</v>
      </c>
      <c r="E20" s="29">
        <v>84</v>
      </c>
      <c r="F20" s="28">
        <v>1</v>
      </c>
      <c r="G20" s="313">
        <v>190</v>
      </c>
    </row>
    <row r="21" spans="2:7" x14ac:dyDescent="0.25">
      <c r="B21" s="52">
        <v>15</v>
      </c>
      <c r="C21" s="27">
        <v>43</v>
      </c>
      <c r="D21" s="28">
        <v>58</v>
      </c>
      <c r="E21" s="29">
        <v>60</v>
      </c>
      <c r="F21" s="28">
        <v>1</v>
      </c>
      <c r="G21" s="313">
        <v>162</v>
      </c>
    </row>
    <row r="22" spans="2:7" x14ac:dyDescent="0.25">
      <c r="B22" s="52">
        <v>16</v>
      </c>
      <c r="C22" s="27">
        <v>36</v>
      </c>
      <c r="D22" s="28">
        <v>58</v>
      </c>
      <c r="E22" s="29">
        <v>70</v>
      </c>
      <c r="F22" s="28" t="s">
        <v>91</v>
      </c>
      <c r="G22" s="313">
        <v>164</v>
      </c>
    </row>
    <row r="23" spans="2:7" x14ac:dyDescent="0.25">
      <c r="B23" s="52">
        <v>17</v>
      </c>
      <c r="C23" s="27">
        <v>39</v>
      </c>
      <c r="D23" s="28">
        <v>55</v>
      </c>
      <c r="E23" s="29">
        <v>89</v>
      </c>
      <c r="F23" s="28">
        <v>1</v>
      </c>
      <c r="G23" s="313">
        <v>184</v>
      </c>
    </row>
    <row r="24" spans="2:7" x14ac:dyDescent="0.25">
      <c r="B24" s="52">
        <v>18</v>
      </c>
      <c r="C24" s="27">
        <v>40</v>
      </c>
      <c r="D24" s="28">
        <v>68</v>
      </c>
      <c r="E24" s="29">
        <v>78</v>
      </c>
      <c r="F24" s="28">
        <v>1</v>
      </c>
      <c r="G24" s="313">
        <v>187</v>
      </c>
    </row>
    <row r="25" spans="2:7" x14ac:dyDescent="0.25">
      <c r="B25" s="52">
        <v>19</v>
      </c>
      <c r="C25" s="27">
        <v>41</v>
      </c>
      <c r="D25" s="28">
        <v>81</v>
      </c>
      <c r="E25" s="29">
        <v>88</v>
      </c>
      <c r="F25" s="28" t="s">
        <v>91</v>
      </c>
      <c r="G25" s="313">
        <v>210</v>
      </c>
    </row>
    <row r="26" spans="2:7" x14ac:dyDescent="0.25">
      <c r="B26" s="52">
        <v>20</v>
      </c>
      <c r="C26" s="27">
        <v>39</v>
      </c>
      <c r="D26" s="28">
        <v>66</v>
      </c>
      <c r="E26" s="29">
        <v>37</v>
      </c>
      <c r="F26" s="28" t="s">
        <v>91</v>
      </c>
      <c r="G26" s="313">
        <v>142</v>
      </c>
    </row>
    <row r="27" spans="2:7" x14ac:dyDescent="0.25">
      <c r="B27" s="52">
        <v>21</v>
      </c>
      <c r="C27" s="27">
        <v>43</v>
      </c>
      <c r="D27" s="28">
        <v>52</v>
      </c>
      <c r="E27" s="29">
        <v>19</v>
      </c>
      <c r="F27" s="28">
        <v>1</v>
      </c>
      <c r="G27" s="313">
        <v>115</v>
      </c>
    </row>
    <row r="28" spans="2:7" x14ac:dyDescent="0.25">
      <c r="B28" s="52">
        <v>22</v>
      </c>
      <c r="C28" s="27">
        <v>25</v>
      </c>
      <c r="D28" s="28">
        <v>35</v>
      </c>
      <c r="E28" s="29">
        <v>11</v>
      </c>
      <c r="F28" s="28" t="s">
        <v>91</v>
      </c>
      <c r="G28" s="313">
        <v>71</v>
      </c>
    </row>
    <row r="29" spans="2:7" x14ac:dyDescent="0.25">
      <c r="B29" s="52">
        <v>23</v>
      </c>
      <c r="C29" s="27">
        <v>15</v>
      </c>
      <c r="D29" s="28">
        <v>21</v>
      </c>
      <c r="E29" s="29">
        <v>7</v>
      </c>
      <c r="F29" s="28" t="s">
        <v>91</v>
      </c>
      <c r="G29" s="313">
        <v>43</v>
      </c>
    </row>
    <row r="30" spans="2:7" x14ac:dyDescent="0.25">
      <c r="B30" s="52">
        <v>24</v>
      </c>
      <c r="C30" s="27">
        <v>6</v>
      </c>
      <c r="D30" s="28">
        <v>24</v>
      </c>
      <c r="E30" s="29">
        <v>8</v>
      </c>
      <c r="F30" s="28">
        <v>1</v>
      </c>
      <c r="G30" s="313">
        <v>39</v>
      </c>
    </row>
    <row r="31" spans="2:7" x14ac:dyDescent="0.25">
      <c r="B31" s="52" t="s">
        <v>71</v>
      </c>
      <c r="C31" s="27" t="s">
        <v>91</v>
      </c>
      <c r="D31" s="28" t="s">
        <v>91</v>
      </c>
      <c r="E31" s="29">
        <v>1</v>
      </c>
      <c r="F31" s="28" t="s">
        <v>91</v>
      </c>
      <c r="G31" s="30">
        <v>1</v>
      </c>
    </row>
    <row r="32" spans="2:7" x14ac:dyDescent="0.25">
      <c r="B32" s="48" t="s">
        <v>14</v>
      </c>
      <c r="C32" s="49">
        <v>743</v>
      </c>
      <c r="D32" s="49">
        <v>1047</v>
      </c>
      <c r="E32" s="49">
        <v>1105</v>
      </c>
      <c r="F32" s="49">
        <v>15</v>
      </c>
      <c r="G32" s="49">
        <v>2910</v>
      </c>
    </row>
    <row r="33" spans="2:2" x14ac:dyDescent="0.25">
      <c r="B33" s="23"/>
    </row>
    <row r="35" spans="2:2" x14ac:dyDescent="0.25">
      <c r="B35" s="23"/>
    </row>
    <row r="38" spans="2:2" ht="15" customHeight="1" x14ac:dyDescent="0.25"/>
  </sheetData>
  <mergeCells count="6">
    <mergeCell ref="G5:G6"/>
    <mergeCell ref="B5:B6"/>
    <mergeCell ref="C5:C6"/>
    <mergeCell ref="D5:D6"/>
    <mergeCell ref="E5:E6"/>
    <mergeCell ref="F5:F6"/>
  </mergeCells>
  <pageMargins left="0.7" right="0.7" top="0.75" bottom="0.75" header="0.3" footer="0.3"/>
  <pageSetup paperSize="9" orientation="portrait" horizontalDpi="200" verticalDpi="0" copies="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3:I29"/>
  <sheetViews>
    <sheetView zoomScaleNormal="100" zoomScaleSheetLayoutView="100" workbookViewId="0">
      <selection activeCell="A5" sqref="A5:XFD5"/>
    </sheetView>
  </sheetViews>
  <sheetFormatPr defaultRowHeight="15" x14ac:dyDescent="0.25"/>
  <cols>
    <col min="1" max="7" width="9.140625" style="41"/>
    <col min="8" max="8" width="10.140625" style="41" customWidth="1"/>
    <col min="9" max="9" width="10.7109375" style="41" customWidth="1"/>
    <col min="10" max="16384" width="9.140625" style="41"/>
  </cols>
  <sheetData>
    <row r="3" spans="2:9" x14ac:dyDescent="0.25">
      <c r="B3" s="314" t="s">
        <v>264</v>
      </c>
      <c r="C3" s="315"/>
      <c r="D3" s="315"/>
      <c r="E3" s="315"/>
      <c r="F3" s="315"/>
      <c r="G3" s="315"/>
      <c r="H3" s="315"/>
      <c r="I3" s="315"/>
    </row>
    <row r="4" spans="2:9" ht="11.45" customHeight="1" x14ac:dyDescent="0.25">
      <c r="B4" s="327" t="s">
        <v>257</v>
      </c>
      <c r="C4" s="328"/>
      <c r="D4" s="328"/>
      <c r="E4" s="328"/>
      <c r="F4" s="328"/>
      <c r="I4" s="99"/>
    </row>
    <row r="5" spans="2:9" ht="81" customHeight="1" x14ac:dyDescent="0.25">
      <c r="B5" s="147" t="s">
        <v>258</v>
      </c>
      <c r="C5" s="148" t="s">
        <v>3</v>
      </c>
      <c r="D5" s="148" t="s">
        <v>4</v>
      </c>
      <c r="E5" s="148" t="s">
        <v>5</v>
      </c>
      <c r="F5" s="149" t="s">
        <v>259</v>
      </c>
      <c r="G5" s="149" t="s">
        <v>214</v>
      </c>
      <c r="H5" s="149" t="s">
        <v>260</v>
      </c>
      <c r="I5" s="149" t="s">
        <v>261</v>
      </c>
    </row>
    <row r="6" spans="2:9" x14ac:dyDescent="0.25">
      <c r="B6" s="150">
        <v>2001</v>
      </c>
      <c r="C6" s="151">
        <v>4388</v>
      </c>
      <c r="D6" s="152">
        <v>173</v>
      </c>
      <c r="E6" s="151">
        <v>7341</v>
      </c>
      <c r="F6" s="153">
        <v>8.5925100000000008</v>
      </c>
      <c r="G6" s="154">
        <v>3.9425699999999999</v>
      </c>
      <c r="H6" s="155" t="s">
        <v>148</v>
      </c>
      <c r="I6" s="154" t="s">
        <v>148</v>
      </c>
    </row>
    <row r="7" spans="2:9" x14ac:dyDescent="0.25">
      <c r="B7" s="150">
        <v>2002</v>
      </c>
      <c r="C7" s="151">
        <v>4705</v>
      </c>
      <c r="D7" s="152">
        <v>168</v>
      </c>
      <c r="E7" s="151">
        <v>7897</v>
      </c>
      <c r="F7" s="153">
        <v>8.3851099999999992</v>
      </c>
      <c r="G7" s="154">
        <v>3.5706699999999998</v>
      </c>
      <c r="H7" s="155">
        <v>-2.8902000000000001</v>
      </c>
      <c r="I7" s="154">
        <v>-2.8902000000000001</v>
      </c>
    </row>
    <row r="8" spans="2:9" x14ac:dyDescent="0.25">
      <c r="B8" s="150">
        <v>2003</v>
      </c>
      <c r="C8" s="151">
        <v>4420</v>
      </c>
      <c r="D8" s="152">
        <v>151</v>
      </c>
      <c r="E8" s="151">
        <v>7275</v>
      </c>
      <c r="F8" s="153">
        <v>7.5540500000000002</v>
      </c>
      <c r="G8" s="154">
        <v>3.41629</v>
      </c>
      <c r="H8" s="155">
        <v>-10.119</v>
      </c>
      <c r="I8" s="154">
        <v>-12.716799999999999</v>
      </c>
    </row>
    <row r="9" spans="2:9" x14ac:dyDescent="0.25">
      <c r="B9" s="150">
        <v>2004</v>
      </c>
      <c r="C9" s="151">
        <v>4053</v>
      </c>
      <c r="D9" s="152">
        <v>159</v>
      </c>
      <c r="E9" s="151">
        <v>6919</v>
      </c>
      <c r="F9" s="153">
        <v>7.9733400000000003</v>
      </c>
      <c r="G9" s="154">
        <v>3.9230200000000002</v>
      </c>
      <c r="H9" s="155">
        <v>5.298</v>
      </c>
      <c r="I9" s="154">
        <v>-8.0924999999999994</v>
      </c>
    </row>
    <row r="10" spans="2:9" x14ac:dyDescent="0.25">
      <c r="B10" s="150">
        <v>2005</v>
      </c>
      <c r="C10" s="151">
        <v>3921</v>
      </c>
      <c r="D10" s="152">
        <v>163</v>
      </c>
      <c r="E10" s="151">
        <v>6627</v>
      </c>
      <c r="F10" s="153">
        <v>8.2159499999999994</v>
      </c>
      <c r="G10" s="154">
        <v>4.1570999999999998</v>
      </c>
      <c r="H10" s="155">
        <v>2.5156999999999998</v>
      </c>
      <c r="I10" s="154">
        <v>-5.7803000000000004</v>
      </c>
    </row>
    <row r="11" spans="2:9" x14ac:dyDescent="0.25">
      <c r="B11" s="150">
        <v>2006</v>
      </c>
      <c r="C11" s="151">
        <v>3717</v>
      </c>
      <c r="D11" s="152">
        <v>185</v>
      </c>
      <c r="E11" s="151">
        <v>6129</v>
      </c>
      <c r="F11" s="153">
        <v>9.3765300000000007</v>
      </c>
      <c r="G11" s="154">
        <v>4.9771299999999998</v>
      </c>
      <c r="H11" s="155">
        <v>13.4969</v>
      </c>
      <c r="I11" s="154">
        <v>6.9363999999999999</v>
      </c>
    </row>
    <row r="12" spans="2:9" x14ac:dyDescent="0.25">
      <c r="B12" s="150">
        <v>2007</v>
      </c>
      <c r="C12" s="151">
        <v>3526</v>
      </c>
      <c r="D12" s="152">
        <v>128</v>
      </c>
      <c r="E12" s="151">
        <v>5869</v>
      </c>
      <c r="F12" s="153">
        <v>6.4946799999999998</v>
      </c>
      <c r="G12" s="154">
        <v>3.6301800000000002</v>
      </c>
      <c r="H12" s="155">
        <v>-30.8108</v>
      </c>
      <c r="I12" s="154">
        <v>-26.011600000000001</v>
      </c>
    </row>
    <row r="13" spans="2:9" x14ac:dyDescent="0.25">
      <c r="B13" s="150">
        <v>2008</v>
      </c>
      <c r="C13" s="151">
        <v>3354</v>
      </c>
      <c r="D13" s="152">
        <v>120</v>
      </c>
      <c r="E13" s="151">
        <v>5650</v>
      </c>
      <c r="F13" s="153">
        <v>6.0838999999999999</v>
      </c>
      <c r="G13" s="154">
        <v>3.57782</v>
      </c>
      <c r="H13" s="155">
        <v>-6.25</v>
      </c>
      <c r="I13" s="154">
        <v>-30.6358</v>
      </c>
    </row>
    <row r="14" spans="2:9" x14ac:dyDescent="0.25">
      <c r="B14" s="150">
        <v>2009</v>
      </c>
      <c r="C14" s="151">
        <v>3457</v>
      </c>
      <c r="D14" s="152">
        <v>135</v>
      </c>
      <c r="E14" s="151">
        <v>5896</v>
      </c>
      <c r="F14" s="153">
        <v>6.8578099999999997</v>
      </c>
      <c r="G14" s="154">
        <v>3.9051200000000001</v>
      </c>
      <c r="H14" s="155">
        <v>12.5</v>
      </c>
      <c r="I14" s="154">
        <v>-21.965299999999999</v>
      </c>
    </row>
    <row r="15" spans="2:9" x14ac:dyDescent="0.25">
      <c r="B15" s="150">
        <v>2010</v>
      </c>
      <c r="C15" s="151">
        <v>3378</v>
      </c>
      <c r="D15" s="152">
        <v>138</v>
      </c>
      <c r="E15" s="151">
        <v>5645</v>
      </c>
      <c r="F15" s="153">
        <v>7.0243399999999996</v>
      </c>
      <c r="G15" s="154">
        <v>4.0852599999999999</v>
      </c>
      <c r="H15" s="155">
        <v>2.2222</v>
      </c>
      <c r="I15" s="154">
        <v>-20.231200000000001</v>
      </c>
    </row>
    <row r="16" spans="2:9" x14ac:dyDescent="0.25">
      <c r="B16" s="150">
        <v>2011</v>
      </c>
      <c r="C16" s="151">
        <v>2989</v>
      </c>
      <c r="D16" s="152">
        <v>104</v>
      </c>
      <c r="E16" s="151">
        <v>5116</v>
      </c>
      <c r="F16" s="153">
        <v>5.3044000000000002</v>
      </c>
      <c r="G16" s="154">
        <v>3.4794200000000002</v>
      </c>
      <c r="H16" s="155">
        <v>-24.637699999999999</v>
      </c>
      <c r="I16" s="154">
        <v>-39.884399999999999</v>
      </c>
    </row>
    <row r="17" spans="2:9" x14ac:dyDescent="0.25">
      <c r="B17" s="150">
        <v>2012</v>
      </c>
      <c r="C17" s="151">
        <v>2772</v>
      </c>
      <c r="D17" s="152">
        <v>123</v>
      </c>
      <c r="E17" s="151">
        <v>4697</v>
      </c>
      <c r="F17" s="153">
        <v>6.2808700000000002</v>
      </c>
      <c r="G17" s="154">
        <v>4.4372299999999996</v>
      </c>
      <c r="H17" s="155">
        <v>18.269200000000001</v>
      </c>
      <c r="I17" s="154">
        <v>-28.901700000000002</v>
      </c>
    </row>
    <row r="18" spans="2:9" x14ac:dyDescent="0.25">
      <c r="B18" s="150">
        <v>2013</v>
      </c>
      <c r="C18" s="151">
        <v>2773</v>
      </c>
      <c r="D18" s="152">
        <v>98</v>
      </c>
      <c r="E18" s="151">
        <v>4721</v>
      </c>
      <c r="F18" s="153">
        <v>4.9761699999999998</v>
      </c>
      <c r="G18" s="154">
        <v>3.5340799999999999</v>
      </c>
      <c r="H18" s="155">
        <v>-20.325199999999999</v>
      </c>
      <c r="I18" s="154">
        <v>-43.352600000000002</v>
      </c>
    </row>
    <row r="19" spans="2:9" x14ac:dyDescent="0.25">
      <c r="B19" s="150">
        <v>2014</v>
      </c>
      <c r="C19" s="151">
        <v>2659</v>
      </c>
      <c r="D19" s="152">
        <v>101</v>
      </c>
      <c r="E19" s="151">
        <v>4428</v>
      </c>
      <c r="F19" s="153">
        <v>5.1046699999999996</v>
      </c>
      <c r="G19" s="154">
        <v>3.7984200000000001</v>
      </c>
      <c r="H19" s="155">
        <v>3.0611999999999999</v>
      </c>
      <c r="I19" s="154">
        <v>-41.618499999999997</v>
      </c>
    </row>
    <row r="20" spans="2:9" x14ac:dyDescent="0.25">
      <c r="B20" s="150">
        <v>2015</v>
      </c>
      <c r="C20" s="151">
        <v>2733</v>
      </c>
      <c r="D20" s="152">
        <v>94</v>
      </c>
      <c r="E20" s="151">
        <v>4700</v>
      </c>
      <c r="F20" s="153">
        <v>4.7629299999999999</v>
      </c>
      <c r="G20" s="154">
        <v>3.4394399999999998</v>
      </c>
      <c r="H20" s="155">
        <v>-6.9306999999999999</v>
      </c>
      <c r="I20" s="154">
        <v>-45.664700000000003</v>
      </c>
    </row>
    <row r="21" spans="2:9" x14ac:dyDescent="0.25">
      <c r="B21" s="150">
        <v>2016</v>
      </c>
      <c r="C21" s="151">
        <v>2851</v>
      </c>
      <c r="D21" s="152">
        <v>117</v>
      </c>
      <c r="E21" s="151">
        <v>4868</v>
      </c>
      <c r="F21" s="153">
        <v>5.9456499999999997</v>
      </c>
      <c r="G21" s="154">
        <v>4.1038199999999998</v>
      </c>
      <c r="H21" s="155">
        <v>24.4681</v>
      </c>
      <c r="I21" s="154">
        <v>-32.369900000000001</v>
      </c>
    </row>
    <row r="22" spans="2:9" x14ac:dyDescent="0.25">
      <c r="B22" s="150">
        <v>2017</v>
      </c>
      <c r="C22" s="151">
        <v>2910</v>
      </c>
      <c r="D22" s="152">
        <v>100</v>
      </c>
      <c r="E22" s="151">
        <v>4863</v>
      </c>
      <c r="F22" s="153">
        <v>5.0996800000000002</v>
      </c>
      <c r="G22" s="154">
        <v>3.4364300000000001</v>
      </c>
      <c r="H22" s="155">
        <v>-14.5299</v>
      </c>
      <c r="I22" s="154">
        <v>-42.1965</v>
      </c>
    </row>
    <row r="23" spans="2:9" x14ac:dyDescent="0.25">
      <c r="B23" s="326" t="s">
        <v>262</v>
      </c>
      <c r="C23" s="326"/>
      <c r="D23" s="326"/>
      <c r="E23" s="326"/>
      <c r="F23" s="326"/>
      <c r="G23" s="326"/>
      <c r="H23" s="326"/>
      <c r="I23" s="156"/>
    </row>
    <row r="24" spans="2:9" x14ac:dyDescent="0.25">
      <c r="B24" s="157" t="s">
        <v>306</v>
      </c>
      <c r="C24" s="2"/>
      <c r="D24" s="2"/>
      <c r="E24" s="2"/>
      <c r="F24" s="2"/>
      <c r="G24" s="2"/>
      <c r="H24" s="2"/>
      <c r="I24" s="157"/>
    </row>
    <row r="25" spans="2:9" x14ac:dyDescent="0.25">
      <c r="B25" s="157" t="s">
        <v>263</v>
      </c>
      <c r="C25" s="2"/>
      <c r="D25" s="2"/>
      <c r="E25" s="2"/>
      <c r="F25" s="2"/>
      <c r="G25" s="2"/>
      <c r="H25" s="2"/>
      <c r="I25" s="157"/>
    </row>
    <row r="28" spans="2:9" ht="14.45" customHeight="1" x14ac:dyDescent="0.25"/>
    <row r="29" spans="2:9" ht="22.9" customHeight="1" x14ac:dyDescent="0.25"/>
  </sheetData>
  <mergeCells count="3">
    <mergeCell ref="B23:H23"/>
    <mergeCell ref="B3:I3"/>
    <mergeCell ref="B4:F4"/>
  </mergeCells>
  <pageMargins left="3.937007874015748E-2" right="3.937007874015748E-2" top="0.35433070866141736" bottom="0.35433070866141736" header="0.31496062992125984" footer="0.31496062992125984"/>
  <pageSetup paperSize="9" scale="89" orientation="portrait" r:id="rId1"/>
  <headerFooter>
    <oddHeader>&amp;L&amp;F</oddHeader>
  </headerFooter>
  <rowBreaks count="2" manualBreakCount="2">
    <brk id="1" max="16383" man="1"/>
    <brk id="25"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3:J12"/>
  <sheetViews>
    <sheetView topLeftCell="B1" workbookViewId="0">
      <selection activeCell="G5" sqref="G5:H5"/>
    </sheetView>
  </sheetViews>
  <sheetFormatPr defaultRowHeight="15" x14ac:dyDescent="0.25"/>
  <cols>
    <col min="1" max="1" width="9.140625" style="41"/>
    <col min="2" max="2" width="14" style="41" customWidth="1"/>
    <col min="3" max="7" width="9.140625" style="41"/>
    <col min="8" max="8" width="7.7109375" style="41" customWidth="1"/>
    <col min="9" max="9" width="7" style="41" customWidth="1"/>
    <col min="10" max="16384" width="9.140625" style="41"/>
  </cols>
  <sheetData>
    <row r="3" spans="2:10" x14ac:dyDescent="0.25">
      <c r="B3" s="42" t="s">
        <v>287</v>
      </c>
    </row>
    <row r="4" spans="2:10" x14ac:dyDescent="0.25">
      <c r="B4" s="158" t="s">
        <v>281</v>
      </c>
    </row>
    <row r="5" spans="2:10" ht="15" customHeight="1" x14ac:dyDescent="0.25">
      <c r="B5" s="329"/>
      <c r="C5" s="321" t="s">
        <v>198</v>
      </c>
      <c r="D5" s="321" t="s">
        <v>8</v>
      </c>
      <c r="E5" s="322" t="s">
        <v>7</v>
      </c>
      <c r="F5" s="322"/>
      <c r="G5" s="321" t="s">
        <v>198</v>
      </c>
      <c r="H5" s="321" t="s">
        <v>8</v>
      </c>
      <c r="I5" s="322" t="s">
        <v>7</v>
      </c>
      <c r="J5" s="322" t="s">
        <v>7</v>
      </c>
    </row>
    <row r="6" spans="2:10" ht="15" customHeight="1" x14ac:dyDescent="0.25">
      <c r="B6" s="330"/>
      <c r="C6" s="332" t="s">
        <v>47</v>
      </c>
      <c r="D6" s="332"/>
      <c r="E6" s="332"/>
      <c r="F6" s="332"/>
      <c r="G6" s="332" t="s">
        <v>48</v>
      </c>
      <c r="H6" s="332"/>
      <c r="I6" s="332"/>
      <c r="J6" s="332"/>
    </row>
    <row r="7" spans="2:10" x14ac:dyDescent="0.25">
      <c r="B7" s="331"/>
      <c r="C7" s="110">
        <v>2010</v>
      </c>
      <c r="D7" s="160">
        <v>2017</v>
      </c>
      <c r="E7" s="160">
        <v>2010</v>
      </c>
      <c r="F7" s="160">
        <v>2017</v>
      </c>
      <c r="G7" s="159" t="s">
        <v>288</v>
      </c>
      <c r="H7" s="159">
        <v>2017</v>
      </c>
      <c r="I7" s="159" t="s">
        <v>288</v>
      </c>
      <c r="J7" s="159">
        <v>2017</v>
      </c>
    </row>
    <row r="8" spans="2:10" x14ac:dyDescent="0.25">
      <c r="B8" s="7" t="s">
        <v>282</v>
      </c>
      <c r="C8" s="46">
        <v>4</v>
      </c>
      <c r="D8" s="114">
        <v>2</v>
      </c>
      <c r="E8" s="5">
        <v>70</v>
      </c>
      <c r="F8" s="114">
        <v>43</v>
      </c>
      <c r="G8" s="111">
        <v>2.8985507246376812</v>
      </c>
      <c r="H8" s="112">
        <v>2</v>
      </c>
      <c r="I8" s="113">
        <v>1.7015070491006319</v>
      </c>
      <c r="J8" s="112">
        <v>1.2729425695677916</v>
      </c>
    </row>
    <row r="9" spans="2:10" x14ac:dyDescent="0.25">
      <c r="B9" s="7" t="s">
        <v>283</v>
      </c>
      <c r="C9" s="46">
        <v>28</v>
      </c>
      <c r="D9" s="114">
        <v>20</v>
      </c>
      <c r="E9" s="5">
        <v>668</v>
      </c>
      <c r="F9" s="114">
        <v>374</v>
      </c>
      <c r="G9" s="111">
        <v>20.289855072463769</v>
      </c>
      <c r="H9" s="112">
        <v>20</v>
      </c>
      <c r="I9" s="113">
        <v>16.237238697131744</v>
      </c>
      <c r="J9" s="112">
        <v>11.071640023682653</v>
      </c>
    </row>
    <row r="10" spans="2:10" x14ac:dyDescent="0.25">
      <c r="B10" s="7" t="s">
        <v>284</v>
      </c>
      <c r="C10" s="46">
        <v>31</v>
      </c>
      <c r="D10" s="114">
        <v>38</v>
      </c>
      <c r="E10" s="5">
        <v>1064</v>
      </c>
      <c r="F10" s="114">
        <v>1109</v>
      </c>
      <c r="G10" s="111">
        <v>22.463768115942027</v>
      </c>
      <c r="H10" s="112">
        <v>38</v>
      </c>
      <c r="I10" s="113">
        <v>25.862907146329604</v>
      </c>
      <c r="J10" s="112">
        <v>32.830076968620489</v>
      </c>
    </row>
    <row r="11" spans="2:10" x14ac:dyDescent="0.25">
      <c r="B11" s="7" t="s">
        <v>285</v>
      </c>
      <c r="C11" s="46">
        <v>75</v>
      </c>
      <c r="D11" s="114">
        <v>40</v>
      </c>
      <c r="E11" s="5">
        <v>2312</v>
      </c>
      <c r="F11" s="114">
        <v>1852</v>
      </c>
      <c r="G11" s="111">
        <v>54.347826086956516</v>
      </c>
      <c r="H11" s="112">
        <v>40</v>
      </c>
      <c r="I11" s="113">
        <v>56.198347107438018</v>
      </c>
      <c r="J11" s="112">
        <v>54.825340438129068</v>
      </c>
    </row>
    <row r="12" spans="2:10" x14ac:dyDescent="0.25">
      <c r="B12" s="48" t="s">
        <v>286</v>
      </c>
      <c r="C12" s="49">
        <v>138</v>
      </c>
      <c r="D12" s="49">
        <v>100</v>
      </c>
      <c r="E12" s="49">
        <v>4114</v>
      </c>
      <c r="F12" s="49">
        <v>3378</v>
      </c>
      <c r="G12" s="17">
        <v>100</v>
      </c>
      <c r="H12" s="17">
        <v>100</v>
      </c>
      <c r="I12" s="17">
        <v>100</v>
      </c>
      <c r="J12" s="17">
        <v>100</v>
      </c>
    </row>
  </sheetData>
  <mergeCells count="7">
    <mergeCell ref="B5:B7"/>
    <mergeCell ref="C5:D5"/>
    <mergeCell ref="E5:F5"/>
    <mergeCell ref="G5:H5"/>
    <mergeCell ref="I5:J5"/>
    <mergeCell ref="C6:F6"/>
    <mergeCell ref="G6:J6"/>
  </mergeCells>
  <pageMargins left="0.7" right="0.7" top="0.75" bottom="0.75" header="0.3" footer="0.3"/>
  <pageSetup paperSize="9"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2:I13"/>
  <sheetViews>
    <sheetView topLeftCell="B1" zoomScaleNormal="100" workbookViewId="0">
      <selection activeCell="F4" sqref="F4:G4"/>
    </sheetView>
  </sheetViews>
  <sheetFormatPr defaultRowHeight="12" x14ac:dyDescent="0.2"/>
  <cols>
    <col min="1" max="1" width="13.5703125" style="115" customWidth="1"/>
    <col min="2" max="9" width="9.140625" style="115" customWidth="1"/>
    <col min="10" max="13" width="5" style="115" bestFit="1" customWidth="1"/>
    <col min="14" max="14" width="4" style="115" bestFit="1" customWidth="1"/>
    <col min="15" max="15" width="10.28515625" style="115" bestFit="1" customWidth="1"/>
    <col min="16" max="16" width="5.28515625" style="115" bestFit="1" customWidth="1"/>
    <col min="17" max="17" width="13.140625" style="115" bestFit="1" customWidth="1"/>
    <col min="18" max="18" width="12" style="115" bestFit="1" customWidth="1"/>
    <col min="19" max="19" width="16.28515625" style="115" bestFit="1" customWidth="1"/>
    <col min="20" max="16384" width="9.140625" style="115"/>
  </cols>
  <sheetData>
    <row r="2" spans="1:9" ht="12.75" x14ac:dyDescent="0.2">
      <c r="A2" s="42" t="s">
        <v>294</v>
      </c>
    </row>
    <row r="3" spans="1:9" ht="12.75" x14ac:dyDescent="0.2">
      <c r="A3" s="158" t="s">
        <v>281</v>
      </c>
    </row>
    <row r="4" spans="1:9" ht="12.75" customHeight="1" x14ac:dyDescent="0.25">
      <c r="A4" s="329"/>
      <c r="B4" s="321" t="s">
        <v>198</v>
      </c>
      <c r="C4" s="321" t="s">
        <v>8</v>
      </c>
      <c r="D4" s="322" t="s">
        <v>7</v>
      </c>
      <c r="E4" s="322" t="s">
        <v>7</v>
      </c>
      <c r="F4" s="321" t="s">
        <v>198</v>
      </c>
      <c r="G4" s="321" t="s">
        <v>8</v>
      </c>
      <c r="H4" s="322" t="s">
        <v>7</v>
      </c>
      <c r="I4" s="322" t="s">
        <v>7</v>
      </c>
    </row>
    <row r="5" spans="1:9" ht="13.5" customHeight="1" x14ac:dyDescent="0.25">
      <c r="A5" s="330"/>
      <c r="B5" s="332" t="s">
        <v>47</v>
      </c>
      <c r="C5" s="332"/>
      <c r="D5" s="332"/>
      <c r="E5" s="332"/>
      <c r="F5" s="332" t="s">
        <v>48</v>
      </c>
      <c r="G5" s="332"/>
      <c r="H5" s="332"/>
      <c r="I5" s="332"/>
    </row>
    <row r="6" spans="1:9" ht="13.5" x14ac:dyDescent="0.25">
      <c r="A6" s="331"/>
      <c r="B6" s="110">
        <v>2010</v>
      </c>
      <c r="C6" s="160">
        <v>2017</v>
      </c>
      <c r="D6" s="160">
        <v>2010</v>
      </c>
      <c r="E6" s="160">
        <v>2017</v>
      </c>
      <c r="F6" s="159" t="s">
        <v>288</v>
      </c>
      <c r="G6" s="159">
        <v>2017</v>
      </c>
      <c r="H6" s="159" t="s">
        <v>288</v>
      </c>
      <c r="I6" s="159">
        <v>2017</v>
      </c>
    </row>
    <row r="7" spans="1:9" ht="13.5" x14ac:dyDescent="0.25">
      <c r="A7" s="7" t="s">
        <v>289</v>
      </c>
      <c r="B7" s="46">
        <v>6</v>
      </c>
      <c r="C7" s="114">
        <v>3</v>
      </c>
      <c r="D7" s="5">
        <v>206</v>
      </c>
      <c r="E7" s="114">
        <v>92</v>
      </c>
      <c r="F7" s="111">
        <v>4.3478260869565215</v>
      </c>
      <c r="G7" s="112">
        <v>3</v>
      </c>
      <c r="H7" s="113">
        <v>5.0072921730675741</v>
      </c>
      <c r="I7" s="112">
        <v>2.7235050325636472</v>
      </c>
    </row>
    <row r="8" spans="1:9" ht="13.5" x14ac:dyDescent="0.25">
      <c r="A8" s="7" t="s">
        <v>290</v>
      </c>
      <c r="B8" s="46">
        <v>16</v>
      </c>
      <c r="C8" s="114">
        <v>12</v>
      </c>
      <c r="D8" s="5">
        <v>950</v>
      </c>
      <c r="E8" s="114">
        <v>735</v>
      </c>
      <c r="F8" s="111">
        <v>11.594202898550725</v>
      </c>
      <c r="G8" s="112">
        <v>12</v>
      </c>
      <c r="H8" s="113">
        <v>23.091881380651433</v>
      </c>
      <c r="I8" s="112">
        <v>21.758436944937834</v>
      </c>
    </row>
    <row r="9" spans="1:9" ht="13.5" x14ac:dyDescent="0.25">
      <c r="A9" s="7" t="s">
        <v>291</v>
      </c>
      <c r="B9" s="46">
        <v>4</v>
      </c>
      <c r="C9" s="114">
        <v>8</v>
      </c>
      <c r="D9" s="5">
        <v>265</v>
      </c>
      <c r="E9" s="114">
        <v>254</v>
      </c>
      <c r="F9" s="111">
        <v>2.8985507246376812</v>
      </c>
      <c r="G9" s="112">
        <v>8</v>
      </c>
      <c r="H9" s="113">
        <v>6.4414195430238212</v>
      </c>
      <c r="I9" s="112">
        <v>7.5192421551213737</v>
      </c>
    </row>
    <row r="10" spans="1:9" ht="13.5" x14ac:dyDescent="0.25">
      <c r="A10" s="7" t="s">
        <v>238</v>
      </c>
      <c r="B10" s="46">
        <v>14</v>
      </c>
      <c r="C10" s="114">
        <v>21</v>
      </c>
      <c r="D10" s="5">
        <v>621</v>
      </c>
      <c r="E10" s="114">
        <v>600</v>
      </c>
      <c r="F10" s="111">
        <v>10.144927536231885</v>
      </c>
      <c r="G10" s="112">
        <v>21</v>
      </c>
      <c r="H10" s="113">
        <v>15.094798249878464</v>
      </c>
      <c r="I10" s="112">
        <v>17.761989342806395</v>
      </c>
    </row>
    <row r="11" spans="1:9" ht="13.5" x14ac:dyDescent="0.25">
      <c r="A11" s="7" t="s">
        <v>292</v>
      </c>
      <c r="B11" s="46">
        <v>98</v>
      </c>
      <c r="C11" s="114">
        <v>56</v>
      </c>
      <c r="D11" s="5">
        <v>2072</v>
      </c>
      <c r="E11" s="114">
        <v>1697</v>
      </c>
      <c r="F11" s="111">
        <v>71.014492753623188</v>
      </c>
      <c r="G11" s="112">
        <v>56.000000000000007</v>
      </c>
      <c r="H11" s="113">
        <v>50.36460865337871</v>
      </c>
      <c r="I11" s="112">
        <v>50.236826524570752</v>
      </c>
    </row>
    <row r="12" spans="1:9" ht="13.5" x14ac:dyDescent="0.25">
      <c r="A12" s="48" t="s">
        <v>286</v>
      </c>
      <c r="B12" s="49">
        <v>138</v>
      </c>
      <c r="C12" s="49">
        <v>100</v>
      </c>
      <c r="D12" s="49">
        <v>4114</v>
      </c>
      <c r="E12" s="49">
        <v>3378</v>
      </c>
      <c r="F12" s="17">
        <v>100</v>
      </c>
      <c r="G12" s="17">
        <v>100</v>
      </c>
      <c r="H12" s="17">
        <v>100</v>
      </c>
      <c r="I12" s="17">
        <v>100</v>
      </c>
    </row>
    <row r="13" spans="1:9" x14ac:dyDescent="0.2">
      <c r="A13" s="116" t="s">
        <v>293</v>
      </c>
    </row>
  </sheetData>
  <mergeCells count="7">
    <mergeCell ref="B4:C4"/>
    <mergeCell ref="D4:E4"/>
    <mergeCell ref="F4:G4"/>
    <mergeCell ref="H4:I4"/>
    <mergeCell ref="A4:A6"/>
    <mergeCell ref="B5:E5"/>
    <mergeCell ref="F5:I5"/>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M19"/>
  <sheetViews>
    <sheetView workbookViewId="0">
      <selection activeCell="G33" sqref="G33"/>
    </sheetView>
  </sheetViews>
  <sheetFormatPr defaultRowHeight="15" x14ac:dyDescent="0.25"/>
  <cols>
    <col min="1" max="16384" width="9.140625" style="41"/>
  </cols>
  <sheetData>
    <row r="1" spans="1:13" x14ac:dyDescent="0.25">
      <c r="A1" s="42" t="s">
        <v>299</v>
      </c>
    </row>
    <row r="2" spans="1:13" x14ac:dyDescent="0.25">
      <c r="A2" s="161" t="s">
        <v>239</v>
      </c>
    </row>
    <row r="3" spans="1:13" ht="15" customHeight="1" x14ac:dyDescent="0.25">
      <c r="A3" s="333" t="s">
        <v>240</v>
      </c>
      <c r="B3" s="336" t="s">
        <v>198</v>
      </c>
      <c r="C3" s="336"/>
      <c r="D3" s="336"/>
      <c r="E3" s="336"/>
      <c r="F3" s="337" t="s">
        <v>7</v>
      </c>
      <c r="G3" s="337"/>
      <c r="H3" s="337"/>
      <c r="I3" s="337"/>
    </row>
    <row r="4" spans="1:13" x14ac:dyDescent="0.25">
      <c r="A4" s="334"/>
      <c r="B4" s="338">
        <v>2010</v>
      </c>
      <c r="C4" s="338"/>
      <c r="D4" s="339">
        <v>2017</v>
      </c>
      <c r="E4" s="339"/>
      <c r="F4" s="338">
        <v>2010</v>
      </c>
      <c r="G4" s="338"/>
      <c r="H4" s="339">
        <v>2017</v>
      </c>
      <c r="I4" s="339"/>
    </row>
    <row r="5" spans="1:13" x14ac:dyDescent="0.25">
      <c r="A5" s="335"/>
      <c r="B5" s="93" t="s">
        <v>241</v>
      </c>
      <c r="C5" s="93" t="s">
        <v>5</v>
      </c>
      <c r="D5" s="93" t="s">
        <v>241</v>
      </c>
      <c r="E5" s="93" t="s">
        <v>5</v>
      </c>
      <c r="F5" s="93" t="s">
        <v>241</v>
      </c>
      <c r="G5" s="93" t="s">
        <v>5</v>
      </c>
      <c r="H5" s="93" t="s">
        <v>241</v>
      </c>
      <c r="I5" s="93" t="s">
        <v>5</v>
      </c>
    </row>
    <row r="6" spans="1:13" x14ac:dyDescent="0.25">
      <c r="A6" s="162" t="s">
        <v>242</v>
      </c>
      <c r="B6" s="96">
        <v>1</v>
      </c>
      <c r="C6" s="95">
        <v>68</v>
      </c>
      <c r="D6" s="35" t="s">
        <v>91</v>
      </c>
      <c r="E6" s="163">
        <v>69</v>
      </c>
      <c r="F6" s="96">
        <v>27</v>
      </c>
      <c r="G6" s="95">
        <v>3381</v>
      </c>
      <c r="H6" s="164">
        <v>10</v>
      </c>
      <c r="I6" s="163">
        <v>3291</v>
      </c>
    </row>
    <row r="7" spans="1:13" x14ac:dyDescent="0.25">
      <c r="A7" s="94" t="s">
        <v>243</v>
      </c>
      <c r="B7" s="96">
        <v>2</v>
      </c>
      <c r="C7" s="95">
        <v>71</v>
      </c>
      <c r="D7" s="96">
        <v>2</v>
      </c>
      <c r="E7" s="163">
        <v>68</v>
      </c>
      <c r="F7" s="96">
        <v>14</v>
      </c>
      <c r="G7" s="95">
        <v>3137</v>
      </c>
      <c r="H7" s="164">
        <v>15</v>
      </c>
      <c r="I7" s="163">
        <v>2904</v>
      </c>
    </row>
    <row r="8" spans="1:13" x14ac:dyDescent="0.25">
      <c r="A8" s="94" t="s">
        <v>244</v>
      </c>
      <c r="B8" s="96">
        <v>1</v>
      </c>
      <c r="C8" s="95">
        <v>133</v>
      </c>
      <c r="D8" s="35" t="s">
        <v>91</v>
      </c>
      <c r="E8" s="163">
        <v>141</v>
      </c>
      <c r="F8" s="96">
        <v>29</v>
      </c>
      <c r="G8" s="95">
        <v>6314</v>
      </c>
      <c r="H8" s="164">
        <v>18</v>
      </c>
      <c r="I8" s="163">
        <v>5320</v>
      </c>
    </row>
    <row r="9" spans="1:13" x14ac:dyDescent="0.25">
      <c r="A9" s="94" t="s">
        <v>245</v>
      </c>
      <c r="B9" s="96">
        <v>7</v>
      </c>
      <c r="C9" s="95">
        <v>325</v>
      </c>
      <c r="D9" s="35">
        <v>7</v>
      </c>
      <c r="E9" s="163">
        <v>200</v>
      </c>
      <c r="F9" s="96">
        <v>121</v>
      </c>
      <c r="G9" s="95">
        <v>14678</v>
      </c>
      <c r="H9" s="164">
        <v>68</v>
      </c>
      <c r="I9" s="163">
        <v>9305</v>
      </c>
    </row>
    <row r="10" spans="1:13" x14ac:dyDescent="0.25">
      <c r="A10" s="94" t="s">
        <v>246</v>
      </c>
      <c r="B10" s="96">
        <v>10</v>
      </c>
      <c r="C10" s="95">
        <v>489</v>
      </c>
      <c r="D10" s="164">
        <v>4</v>
      </c>
      <c r="E10" s="163">
        <v>355</v>
      </c>
      <c r="F10" s="96">
        <v>253</v>
      </c>
      <c r="G10" s="95">
        <v>23858</v>
      </c>
      <c r="H10" s="164">
        <v>122</v>
      </c>
      <c r="I10" s="163">
        <v>15587</v>
      </c>
    </row>
    <row r="11" spans="1:13" x14ac:dyDescent="0.25">
      <c r="A11" s="94" t="s">
        <v>247</v>
      </c>
      <c r="B11" s="96">
        <v>11</v>
      </c>
      <c r="C11" s="95">
        <v>597</v>
      </c>
      <c r="D11" s="35">
        <v>9</v>
      </c>
      <c r="E11" s="163">
        <v>446</v>
      </c>
      <c r="F11" s="96">
        <v>294</v>
      </c>
      <c r="G11" s="95">
        <v>28690</v>
      </c>
      <c r="H11" s="164">
        <v>184</v>
      </c>
      <c r="I11" s="163">
        <v>20739</v>
      </c>
    </row>
    <row r="12" spans="1:13" x14ac:dyDescent="0.25">
      <c r="A12" s="94" t="s">
        <v>248</v>
      </c>
      <c r="B12" s="96">
        <v>14</v>
      </c>
      <c r="C12" s="95">
        <v>637</v>
      </c>
      <c r="D12" s="164">
        <v>5</v>
      </c>
      <c r="E12" s="163">
        <v>552</v>
      </c>
      <c r="F12" s="96">
        <v>351</v>
      </c>
      <c r="G12" s="95">
        <v>32620</v>
      </c>
      <c r="H12" s="164">
        <v>251</v>
      </c>
      <c r="I12" s="163">
        <v>24066</v>
      </c>
    </row>
    <row r="13" spans="1:13" x14ac:dyDescent="0.25">
      <c r="A13" s="94" t="s">
        <v>249</v>
      </c>
      <c r="B13" s="96">
        <v>24</v>
      </c>
      <c r="C13" s="95">
        <v>1520</v>
      </c>
      <c r="D13" s="164">
        <v>12</v>
      </c>
      <c r="E13" s="163">
        <v>1192</v>
      </c>
      <c r="F13" s="96">
        <v>948</v>
      </c>
      <c r="G13" s="95">
        <v>86891</v>
      </c>
      <c r="H13" s="164">
        <v>641</v>
      </c>
      <c r="I13" s="163">
        <v>61442</v>
      </c>
    </row>
    <row r="14" spans="1:13" x14ac:dyDescent="0.25">
      <c r="A14" s="94" t="s">
        <v>250</v>
      </c>
      <c r="B14" s="96">
        <v>19</v>
      </c>
      <c r="C14" s="95">
        <v>658</v>
      </c>
      <c r="D14" s="164">
        <v>15</v>
      </c>
      <c r="E14" s="163">
        <v>687</v>
      </c>
      <c r="F14" s="96">
        <v>522</v>
      </c>
      <c r="G14" s="95">
        <v>40907</v>
      </c>
      <c r="H14" s="164">
        <v>496</v>
      </c>
      <c r="I14" s="163">
        <v>41108</v>
      </c>
      <c r="M14" s="333"/>
    </row>
    <row r="15" spans="1:13" x14ac:dyDescent="0.25">
      <c r="A15" s="94" t="s">
        <v>251</v>
      </c>
      <c r="B15" s="96">
        <v>7</v>
      </c>
      <c r="C15" s="95">
        <v>239</v>
      </c>
      <c r="D15" s="164">
        <v>3</v>
      </c>
      <c r="E15" s="163">
        <v>273</v>
      </c>
      <c r="F15" s="96">
        <v>195</v>
      </c>
      <c r="G15" s="95">
        <v>13488</v>
      </c>
      <c r="H15" s="164">
        <v>216</v>
      </c>
      <c r="I15" s="163">
        <v>15680</v>
      </c>
      <c r="M15" s="334"/>
    </row>
    <row r="16" spans="1:13" x14ac:dyDescent="0.25">
      <c r="A16" s="94" t="s">
        <v>252</v>
      </c>
      <c r="B16" s="96">
        <v>8</v>
      </c>
      <c r="C16" s="95">
        <v>227</v>
      </c>
      <c r="D16" s="164">
        <v>4</v>
      </c>
      <c r="E16" s="163">
        <v>231</v>
      </c>
      <c r="F16" s="96">
        <v>202</v>
      </c>
      <c r="G16" s="95">
        <v>11264</v>
      </c>
      <c r="H16" s="164">
        <v>195</v>
      </c>
      <c r="I16" s="163">
        <v>11471</v>
      </c>
      <c r="M16" s="335"/>
    </row>
    <row r="17" spans="1:9" x14ac:dyDescent="0.25">
      <c r="A17" s="94" t="s">
        <v>253</v>
      </c>
      <c r="B17" s="96">
        <v>31</v>
      </c>
      <c r="C17" s="95">
        <v>445</v>
      </c>
      <c r="D17" s="164">
        <v>38</v>
      </c>
      <c r="E17" s="163">
        <v>527</v>
      </c>
      <c r="F17" s="96">
        <v>1064</v>
      </c>
      <c r="G17" s="95">
        <v>28223</v>
      </c>
      <c r="H17" s="164">
        <v>1109</v>
      </c>
      <c r="I17" s="163">
        <v>30849</v>
      </c>
    </row>
    <row r="18" spans="1:9" x14ac:dyDescent="0.25">
      <c r="A18" s="94" t="s">
        <v>254</v>
      </c>
      <c r="B18" s="96">
        <v>3</v>
      </c>
      <c r="C18" s="95">
        <v>236</v>
      </c>
      <c r="D18" s="96">
        <v>1</v>
      </c>
      <c r="E18" s="163">
        <v>122</v>
      </c>
      <c r="F18" s="96">
        <v>94</v>
      </c>
      <c r="G18" s="95">
        <v>11269</v>
      </c>
      <c r="H18" s="164">
        <v>53</v>
      </c>
      <c r="I18" s="163">
        <v>4988</v>
      </c>
    </row>
    <row r="19" spans="1:9" x14ac:dyDescent="0.25">
      <c r="A19" s="48" t="s">
        <v>14</v>
      </c>
      <c r="B19" s="49">
        <v>138</v>
      </c>
      <c r="C19" s="51">
        <v>5645</v>
      </c>
      <c r="D19" s="49">
        <f>SUM(D6:D18)</f>
        <v>100</v>
      </c>
      <c r="E19" s="51">
        <f>SUM(E6:E18)</f>
        <v>4863</v>
      </c>
      <c r="F19" s="49">
        <v>4114</v>
      </c>
      <c r="G19" s="51">
        <v>304720</v>
      </c>
      <c r="H19" s="49">
        <v>3378</v>
      </c>
      <c r="I19" s="51">
        <v>246750</v>
      </c>
    </row>
  </sheetData>
  <mergeCells count="8">
    <mergeCell ref="M14:M16"/>
    <mergeCell ref="A3:A5"/>
    <mergeCell ref="B3:E3"/>
    <mergeCell ref="F3:I3"/>
    <mergeCell ref="B4:C4"/>
    <mergeCell ref="D4:E4"/>
    <mergeCell ref="F4:G4"/>
    <mergeCell ref="H4:I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2:O17"/>
  <sheetViews>
    <sheetView workbookViewId="0">
      <selection activeCell="D17" sqref="D17"/>
    </sheetView>
  </sheetViews>
  <sheetFormatPr defaultRowHeight="15" x14ac:dyDescent="0.25"/>
  <cols>
    <col min="1" max="1" width="9.140625" style="41"/>
    <col min="2" max="2" width="18.7109375" style="41" customWidth="1"/>
    <col min="3" max="16384" width="9.140625" style="41"/>
  </cols>
  <sheetData>
    <row r="2" spans="2:15" x14ac:dyDescent="0.25">
      <c r="B2" s="42" t="s">
        <v>308</v>
      </c>
      <c r="C2" s="102"/>
      <c r="D2" s="102"/>
      <c r="E2" s="102"/>
      <c r="F2" s="102"/>
      <c r="G2" s="102"/>
    </row>
    <row r="3" spans="2:15" x14ac:dyDescent="0.25">
      <c r="B3" s="165" t="s">
        <v>17</v>
      </c>
      <c r="C3" s="102"/>
      <c r="D3" s="102"/>
      <c r="E3" s="102"/>
      <c r="F3" s="102"/>
      <c r="G3" s="102"/>
    </row>
    <row r="4" spans="2:15" ht="15" customHeight="1" x14ac:dyDescent="0.25">
      <c r="B4" s="341" t="s">
        <v>18</v>
      </c>
      <c r="C4" s="340" t="s">
        <v>3</v>
      </c>
      <c r="D4" s="340" t="s">
        <v>4</v>
      </c>
      <c r="E4" s="340" t="s">
        <v>5</v>
      </c>
      <c r="F4" s="340" t="s">
        <v>19</v>
      </c>
      <c r="G4" s="340" t="s">
        <v>20</v>
      </c>
    </row>
    <row r="5" spans="2:15" ht="15" customHeight="1" x14ac:dyDescent="0.25">
      <c r="B5" s="342"/>
      <c r="C5" s="340"/>
      <c r="D5" s="340"/>
      <c r="E5" s="340"/>
      <c r="F5" s="340" t="s">
        <v>21</v>
      </c>
      <c r="G5" s="340" t="s">
        <v>22</v>
      </c>
    </row>
    <row r="6" spans="2:15" ht="15" customHeight="1" x14ac:dyDescent="0.25">
      <c r="B6" s="166" t="s">
        <v>23</v>
      </c>
      <c r="C6" s="167">
        <v>1770</v>
      </c>
      <c r="D6" s="168">
        <v>38</v>
      </c>
      <c r="E6" s="167">
        <v>2755</v>
      </c>
      <c r="F6" s="169">
        <v>2.15</v>
      </c>
      <c r="G6" s="154">
        <v>155.65</v>
      </c>
      <c r="M6" s="130">
        <f>C6/C9</f>
        <v>0.60824742268041232</v>
      </c>
      <c r="O6" s="130"/>
    </row>
    <row r="7" spans="2:15" ht="15" customHeight="1" x14ac:dyDescent="0.25">
      <c r="B7" s="166" t="s">
        <v>24</v>
      </c>
      <c r="C7" s="167">
        <v>252</v>
      </c>
      <c r="D7" s="168">
        <v>10</v>
      </c>
      <c r="E7" s="167">
        <v>476</v>
      </c>
      <c r="F7" s="169">
        <v>3.97</v>
      </c>
      <c r="G7" s="154">
        <v>188.89</v>
      </c>
      <c r="M7" s="130">
        <f>D6/D9</f>
        <v>0.38</v>
      </c>
    </row>
    <row r="8" spans="2:15" ht="15" customHeight="1" x14ac:dyDescent="0.25">
      <c r="B8" s="166" t="s">
        <v>25</v>
      </c>
      <c r="C8" s="167">
        <v>888</v>
      </c>
      <c r="D8" s="168">
        <v>52</v>
      </c>
      <c r="E8" s="167">
        <v>1632</v>
      </c>
      <c r="F8" s="169">
        <v>5.86</v>
      </c>
      <c r="G8" s="154">
        <v>183.78</v>
      </c>
      <c r="M8" s="130">
        <f>E6/E9</f>
        <v>0.56652272259921854</v>
      </c>
    </row>
    <row r="9" spans="2:15" ht="15" customHeight="1" x14ac:dyDescent="0.25">
      <c r="B9" s="170" t="s">
        <v>14</v>
      </c>
      <c r="C9" s="171">
        <v>2910</v>
      </c>
      <c r="D9" s="171">
        <v>100</v>
      </c>
      <c r="E9" s="171">
        <v>4863</v>
      </c>
      <c r="F9" s="172">
        <v>3.44</v>
      </c>
      <c r="G9" s="172">
        <v>167.11</v>
      </c>
    </row>
    <row r="10" spans="2:15" x14ac:dyDescent="0.25">
      <c r="B10" s="9" t="s">
        <v>305</v>
      </c>
      <c r="C10" s="75"/>
      <c r="D10" s="75"/>
      <c r="E10" s="75"/>
      <c r="F10" s="77"/>
      <c r="G10" s="77"/>
      <c r="H10" s="75"/>
      <c r="I10" s="75"/>
      <c r="J10" s="9"/>
    </row>
    <row r="11" spans="2:15" x14ac:dyDescent="0.25">
      <c r="B11" s="173" t="s">
        <v>307</v>
      </c>
      <c r="C11" s="174"/>
      <c r="D11" s="174"/>
      <c r="E11" s="174"/>
      <c r="F11" s="175"/>
      <c r="G11" s="175"/>
      <c r="H11" s="174"/>
      <c r="I11" s="75"/>
      <c r="J11" s="173"/>
    </row>
    <row r="12" spans="2:15" x14ac:dyDescent="0.25">
      <c r="B12" s="9" t="s">
        <v>26</v>
      </c>
      <c r="C12" s="2"/>
      <c r="D12" s="2"/>
      <c r="E12" s="2"/>
      <c r="F12" s="3"/>
      <c r="G12" s="3"/>
      <c r="H12" s="2"/>
      <c r="I12" s="75"/>
      <c r="J12" s="9"/>
    </row>
    <row r="13" spans="2:15" x14ac:dyDescent="0.25">
      <c r="B13" s="9"/>
      <c r="C13" s="75"/>
      <c r="D13" s="75"/>
      <c r="E13" s="75"/>
      <c r="F13" s="77"/>
      <c r="G13" s="77"/>
      <c r="H13" s="75"/>
      <c r="I13" s="75"/>
      <c r="J13" s="9"/>
    </row>
    <row r="17" ht="15" customHeight="1" x14ac:dyDescent="0.25"/>
  </sheetData>
  <mergeCells count="6">
    <mergeCell ref="G4:G5"/>
    <mergeCell ref="B4:B5"/>
    <mergeCell ref="C4:C5"/>
    <mergeCell ref="D4:D5"/>
    <mergeCell ref="E4:E5"/>
    <mergeCell ref="F4:F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2:L17"/>
  <sheetViews>
    <sheetView workbookViewId="0">
      <selection activeCell="H35" sqref="H35"/>
    </sheetView>
  </sheetViews>
  <sheetFormatPr defaultRowHeight="15" x14ac:dyDescent="0.25"/>
  <cols>
    <col min="1" max="16384" width="9.140625" style="41"/>
  </cols>
  <sheetData>
    <row r="2" spans="2:12" x14ac:dyDescent="0.25">
      <c r="B2" s="42" t="s">
        <v>316</v>
      </c>
      <c r="C2" s="102"/>
      <c r="D2" s="102"/>
      <c r="E2" s="102"/>
      <c r="F2" s="102"/>
      <c r="G2" s="102"/>
    </row>
    <row r="3" spans="2:12" x14ac:dyDescent="0.25">
      <c r="B3" s="165" t="s">
        <v>303</v>
      </c>
      <c r="C3" s="102"/>
      <c r="D3" s="102"/>
      <c r="E3" s="102"/>
      <c r="F3" s="102"/>
      <c r="G3" s="102"/>
    </row>
    <row r="4" spans="2:12" ht="15" customHeight="1" x14ac:dyDescent="0.25">
      <c r="B4" s="341" t="s">
        <v>18</v>
      </c>
      <c r="C4" s="340" t="s">
        <v>3</v>
      </c>
      <c r="D4" s="340" t="s">
        <v>4</v>
      </c>
      <c r="E4" s="340" t="s">
        <v>5</v>
      </c>
      <c r="F4" s="340" t="s">
        <v>19</v>
      </c>
      <c r="G4" s="340" t="s">
        <v>20</v>
      </c>
    </row>
    <row r="5" spans="2:12" ht="15" customHeight="1" x14ac:dyDescent="0.25">
      <c r="B5" s="342"/>
      <c r="C5" s="340"/>
      <c r="D5" s="340"/>
      <c r="E5" s="340"/>
      <c r="F5" s="340" t="s">
        <v>21</v>
      </c>
      <c r="G5" s="340" t="s">
        <v>22</v>
      </c>
    </row>
    <row r="6" spans="2:12" ht="15" customHeight="1" x14ac:dyDescent="0.25">
      <c r="B6" s="166" t="s">
        <v>23</v>
      </c>
      <c r="C6" s="167">
        <v>1631</v>
      </c>
      <c r="D6" s="168">
        <v>38</v>
      </c>
      <c r="E6" s="167">
        <v>2622</v>
      </c>
      <c r="F6" s="169">
        <v>2.33</v>
      </c>
      <c r="G6" s="154">
        <v>160.76</v>
      </c>
      <c r="K6" s="130"/>
      <c r="L6" s="132"/>
    </row>
    <row r="7" spans="2:12" ht="15" customHeight="1" x14ac:dyDescent="0.25">
      <c r="B7" s="166" t="s">
        <v>24</v>
      </c>
      <c r="C7" s="167">
        <v>288</v>
      </c>
      <c r="D7" s="168">
        <v>13</v>
      </c>
      <c r="E7" s="167">
        <v>455</v>
      </c>
      <c r="F7" s="169">
        <v>4.51</v>
      </c>
      <c r="G7" s="154">
        <v>157.99</v>
      </c>
      <c r="K7" s="130"/>
    </row>
    <row r="8" spans="2:12" ht="15" customHeight="1" x14ac:dyDescent="0.25">
      <c r="B8" s="166" t="s">
        <v>25</v>
      </c>
      <c r="C8" s="167">
        <v>932</v>
      </c>
      <c r="D8" s="168">
        <v>66</v>
      </c>
      <c r="E8" s="167">
        <v>1791</v>
      </c>
      <c r="F8" s="169">
        <v>7.08</v>
      </c>
      <c r="G8" s="154">
        <v>192.17</v>
      </c>
      <c r="K8" s="130"/>
    </row>
    <row r="9" spans="2:12" ht="15" customHeight="1" x14ac:dyDescent="0.25">
      <c r="B9" s="170" t="s">
        <v>14</v>
      </c>
      <c r="C9" s="171">
        <v>2851</v>
      </c>
      <c r="D9" s="171">
        <v>117</v>
      </c>
      <c r="E9" s="171">
        <v>4868</v>
      </c>
      <c r="F9" s="172">
        <v>4.0999999999999996</v>
      </c>
      <c r="G9" s="172">
        <v>170.75</v>
      </c>
    </row>
    <row r="10" spans="2:12" x14ac:dyDescent="0.25">
      <c r="B10" s="9" t="s">
        <v>305</v>
      </c>
      <c r="C10" s="75"/>
      <c r="D10" s="75"/>
      <c r="E10" s="75"/>
      <c r="F10" s="77"/>
      <c r="G10" s="77"/>
      <c r="H10" s="75"/>
      <c r="I10" s="75"/>
      <c r="J10" s="9"/>
      <c r="K10" s="75"/>
    </row>
    <row r="11" spans="2:12" x14ac:dyDescent="0.25">
      <c r="B11" s="173" t="s">
        <v>307</v>
      </c>
      <c r="C11" s="174"/>
      <c r="D11" s="174"/>
      <c r="E11" s="174"/>
      <c r="F11" s="175"/>
      <c r="G11" s="175"/>
      <c r="H11" s="174"/>
      <c r="I11" s="75"/>
      <c r="J11" s="173"/>
      <c r="K11" s="174"/>
    </row>
    <row r="12" spans="2:12" x14ac:dyDescent="0.25">
      <c r="B12" s="9" t="s">
        <v>26</v>
      </c>
      <c r="C12" s="2"/>
      <c r="D12" s="2"/>
      <c r="E12" s="2"/>
      <c r="F12" s="3"/>
      <c r="G12" s="3"/>
      <c r="H12" s="2"/>
      <c r="I12" s="75"/>
      <c r="J12" s="9"/>
      <c r="K12" s="2"/>
    </row>
    <row r="17" ht="15" customHeight="1" x14ac:dyDescent="0.25"/>
  </sheetData>
  <mergeCells count="6">
    <mergeCell ref="G4:G5"/>
    <mergeCell ref="B4:B5"/>
    <mergeCell ref="C4:C5"/>
    <mergeCell ref="D4:D5"/>
    <mergeCell ref="E4:E5"/>
    <mergeCell ref="F4:F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32</vt:i4>
      </vt:variant>
      <vt:variant>
        <vt:lpstr>Intervalli denominati</vt:lpstr>
      </vt:variant>
      <vt:variant>
        <vt:i4>1</vt:i4>
      </vt:variant>
    </vt:vector>
  </HeadingPairs>
  <TitlesOfParts>
    <vt:vector size="33" baseType="lpstr">
      <vt:lpstr>Tav.1</vt:lpstr>
      <vt:lpstr>Tav.2</vt:lpstr>
      <vt:lpstr>Tav. 2 bis </vt:lpstr>
      <vt:lpstr>Tav.3</vt:lpstr>
      <vt:lpstr>Tav.4.1</vt:lpstr>
      <vt:lpstr>Tav.4.2</vt:lpstr>
      <vt:lpstr>Tav.4.3</vt:lpstr>
      <vt:lpstr>Tav.5</vt:lpstr>
      <vt:lpstr>Tav.5.1</vt:lpstr>
      <vt:lpstr>Tav.5bis</vt:lpstr>
      <vt:lpstr>Tav.6</vt:lpstr>
      <vt:lpstr>Tav.6.1</vt:lpstr>
      <vt:lpstr>Tav.6.2</vt:lpstr>
      <vt:lpstr>Tav.7</vt:lpstr>
      <vt:lpstr>Tav.8</vt:lpstr>
      <vt:lpstr>Tav.9</vt:lpstr>
      <vt:lpstr>Tav.10</vt:lpstr>
      <vt:lpstr>Tav.10.1</vt:lpstr>
      <vt:lpstr>Tav.10.2</vt:lpstr>
      <vt:lpstr>Tav.11</vt:lpstr>
      <vt:lpstr>Tav.12</vt:lpstr>
      <vt:lpstr>Tav.13</vt:lpstr>
      <vt:lpstr>Tav.14</vt:lpstr>
      <vt:lpstr>Tav. 15</vt:lpstr>
      <vt:lpstr>Tav. 16</vt:lpstr>
      <vt:lpstr>Tav.17</vt:lpstr>
      <vt:lpstr>Tav.18</vt:lpstr>
      <vt:lpstr>Tav.19</vt:lpstr>
      <vt:lpstr>Tav.20</vt:lpstr>
      <vt:lpstr>Tav.21</vt:lpstr>
      <vt:lpstr>Tav.22</vt:lpstr>
      <vt:lpstr>Tav.23</vt:lpstr>
      <vt:lpstr>Tav.3!Area_stampa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Lorella LS. Sicuro</dc:creator>
  <cp:lastModifiedBy>Domenico Di Spalatro</cp:lastModifiedBy>
  <dcterms:created xsi:type="dcterms:W3CDTF">2018-09-24T07:48:16Z</dcterms:created>
  <dcterms:modified xsi:type="dcterms:W3CDTF">2018-11-16T12:20:49Z</dcterms:modified>
</cp:coreProperties>
</file>