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c.istat.it\xendesktop\Oceano\caserra\My Documents\dati lavoro\Indagini 2018\Incidenti stradali Focus\Parte Carmen\Last\"/>
    </mc:Choice>
  </mc:AlternateContent>
  <bookViews>
    <workbookView xWindow="0" yWindow="1005" windowWidth="14505" windowHeight="11835" tabRatio="932" firstSheet="18" activeTab="24"/>
  </bookViews>
  <sheets>
    <sheet name="Tav.1" sheetId="49" r:id="rId1"/>
    <sheet name="Tav.2" sheetId="66" r:id="rId2"/>
    <sheet name="Tav. 2 bis " sheetId="55" r:id="rId3"/>
    <sheet name="Tav.3" sheetId="56" r:id="rId4"/>
    <sheet name="Tav.4.1" sheetId="74" r:id="rId5"/>
    <sheet name="Tav.4.2" sheetId="75" r:id="rId6"/>
    <sheet name="Tav.4.3" sheetId="29" r:id="rId7"/>
    <sheet name="Tav.5" sheetId="67" r:id="rId8"/>
    <sheet name="Tav.5.1" sheetId="68" r:id="rId9"/>
    <sheet name="Tav.5bis" sheetId="69" r:id="rId10"/>
    <sheet name="Tav.6" sheetId="57" r:id="rId11"/>
    <sheet name="Tav.6.1" sheetId="58" r:id="rId12"/>
    <sheet name="Tav.6.2" sheetId="59" r:id="rId13"/>
    <sheet name="Tav.7" sheetId="60" r:id="rId14"/>
    <sheet name="Tav.8" sheetId="61" r:id="rId15"/>
    <sheet name="Tav.9" sheetId="51" r:id="rId16"/>
    <sheet name="Tav.10" sheetId="52" r:id="rId17"/>
    <sheet name="Tav.10.1" sheetId="53" r:id="rId18"/>
    <sheet name="Tav.10.2" sheetId="54" r:id="rId19"/>
    <sheet name="Tav.11" sheetId="72" r:id="rId20"/>
    <sheet name="Tav.12" sheetId="73" r:id="rId21"/>
    <sheet name="Tav.13" sheetId="62" r:id="rId22"/>
    <sheet name="Tav.14" sheetId="24" r:id="rId23"/>
    <sheet name="Tav. 15" sheetId="81" r:id="rId24"/>
    <sheet name="Tav. 16" sheetId="80" r:id="rId25"/>
    <sheet name="Tav.17" sheetId="71" r:id="rId26"/>
    <sheet name="Tav.18" sheetId="76" r:id="rId27"/>
    <sheet name="Tav.19" sheetId="70" r:id="rId28"/>
    <sheet name="Tav.20" sheetId="63" r:id="rId29"/>
    <sheet name="Tav.21" sheetId="64" r:id="rId30"/>
    <sheet name="Tav.22" sheetId="65" r:id="rId31"/>
    <sheet name="Tav.23" sheetId="50" r:id="rId32"/>
  </sheets>
  <definedNames>
    <definedName name="_xlnm.Print_Area" localSheetId="3">Tav.3!$A$1:$L$30</definedName>
  </definedNames>
  <calcPr calcId="152511"/>
</workbook>
</file>

<file path=xl/calcChain.xml><?xml version="1.0" encoding="utf-8"?>
<calcChain xmlns="http://schemas.openxmlformats.org/spreadsheetml/2006/main">
  <c r="I16" i="71" l="1"/>
  <c r="I17" i="71"/>
  <c r="F20" i="29" l="1"/>
  <c r="E20" i="29"/>
  <c r="H17" i="71" l="1"/>
  <c r="G17" i="71"/>
  <c r="F17" i="71"/>
  <c r="H16" i="71"/>
  <c r="G16" i="71"/>
  <c r="F16" i="71"/>
  <c r="H15" i="71"/>
  <c r="F15" i="71"/>
  <c r="K9" i="49" l="1"/>
  <c r="J9" i="49"/>
  <c r="I9" i="49"/>
</calcChain>
</file>

<file path=xl/sharedStrings.xml><?xml version="1.0" encoding="utf-8"?>
<sst xmlns="http://schemas.openxmlformats.org/spreadsheetml/2006/main" count="1047" uniqueCount="300">
  <si>
    <t>Anni 2017 e 2016, valori assoluti e variazioni percentuali</t>
  </si>
  <si>
    <t>Variazioni %                                           2017/2016</t>
  </si>
  <si>
    <t>Incidenti</t>
  </si>
  <si>
    <t>Morti</t>
  </si>
  <si>
    <t>Feriti</t>
  </si>
  <si>
    <t>Abruzzo</t>
  </si>
  <si>
    <t>Italia</t>
  </si>
  <si>
    <t>Puglia</t>
  </si>
  <si>
    <t>Indice mortalità(a)</t>
  </si>
  <si>
    <t>Indice di gravità</t>
  </si>
  <si>
    <t xml:space="preserve"> Indice  di      mortalità(a)</t>
  </si>
  <si>
    <t xml:space="preserve"> Indice   di gravità (b)</t>
  </si>
  <si>
    <t>Totale</t>
  </si>
  <si>
    <t xml:space="preserve">Anno 2017, valori assoluti e indicatori </t>
  </si>
  <si>
    <t>AMBITO STRADALE</t>
  </si>
  <si>
    <t>Indice di mortalità (a)</t>
  </si>
  <si>
    <t>Indice di lesività (b)</t>
  </si>
  <si>
    <t>(a)</t>
  </si>
  <si>
    <t>(b)</t>
  </si>
  <si>
    <t>Strade urbane</t>
  </si>
  <si>
    <t>Autostrade e raccordi</t>
  </si>
  <si>
    <t>Altre strade (c)</t>
  </si>
  <si>
    <t>Anno 2017, valori assoluti e indicatori</t>
  </si>
  <si>
    <t>TIPO DI STRADA</t>
  </si>
  <si>
    <t>Una carreggiata a senso unico</t>
  </si>
  <si>
    <t>Una carreggiata a doppio senso</t>
  </si>
  <si>
    <t>Doppia carreggiata, più di due carreggiate</t>
  </si>
  <si>
    <t>Anno 2017, valori assoluti</t>
  </si>
  <si>
    <t>PROVINCIA</t>
  </si>
  <si>
    <t>STRADE URBANE</t>
  </si>
  <si>
    <t>STRADE EXTRAURBANE</t>
  </si>
  <si>
    <t>Incrocio</t>
  </si>
  <si>
    <t>Rotatoria</t>
  </si>
  <si>
    <t>Intersezione</t>
  </si>
  <si>
    <t>Rettilineo</t>
  </si>
  <si>
    <t>Curva</t>
  </si>
  <si>
    <t>Altro (passaggio a livello, dosso, pendenza, galleria)</t>
  </si>
  <si>
    <t>Anno 2017, composizioni percentuali</t>
  </si>
  <si>
    <t>Altro (passaggo a livello, dosso, galleria)</t>
  </si>
  <si>
    <t>Anno 2017, valori assoluti e composizioni percentuali</t>
  </si>
  <si>
    <t>MESE</t>
  </si>
  <si>
    <t>Valori assoluti</t>
  </si>
  <si>
    <t>Composizioni percentuali</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</si>
  <si>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</si>
  <si>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</si>
  <si>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</si>
  <si>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</si>
  <si>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</si>
  <si>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</si>
  <si>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</si>
  <si>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</si>
  <si>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</si>
  <si>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</si>
  <si>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</si>
  <si>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</si>
  <si>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</si>
  <si>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</si>
  <si>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</si>
  <si>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</si>
  <si>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</si>
  <si>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</si>
  <si>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</si>
  <si>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</si>
  <si>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ORA DEL GIORNO</t>
  </si>
  <si>
    <t>Venerdì notte</t>
  </si>
  <si>
    <t>Sabato notte</t>
  </si>
  <si>
    <t>Altre notti</t>
  </si>
  <si>
    <t>NATURA DELL'INCIDENTE</t>
  </si>
  <si>
    <t>Composizione percentuale</t>
  </si>
  <si>
    <t>Scontro frontale</t>
  </si>
  <si>
    <t>Scontro frontale-laterale</t>
  </si>
  <si>
    <t>Scontro laterale</t>
  </si>
  <si>
    <t>Tamponamento</t>
  </si>
  <si>
    <t>Totale incidenti tra veicoli</t>
  </si>
  <si>
    <t>Investimento di pedone</t>
  </si>
  <si>
    <t>Urto con veicolo in sosta</t>
  </si>
  <si>
    <t>Urto con ostacolo accidentale</t>
  </si>
  <si>
    <t>Urto con treno</t>
  </si>
  <si>
    <t>-</t>
  </si>
  <si>
    <t>Fuoriuscita</t>
  </si>
  <si>
    <t>Frenata improvvisa</t>
  </si>
  <si>
    <t>Caduta da veicolo</t>
  </si>
  <si>
    <t>Totale incidenti a veicoli isolati</t>
  </si>
  <si>
    <t>Totale generale</t>
  </si>
  <si>
    <t>CATEGORIA DELLA STRADA</t>
  </si>
  <si>
    <t>Strade Urbane</t>
  </si>
  <si>
    <t>Autostrade e Raccordi</t>
  </si>
  <si>
    <t>Altre Strade (a)</t>
  </si>
  <si>
    <t>Polizia stradale</t>
  </si>
  <si>
    <t>Carabinieri</t>
  </si>
  <si>
    <t>Polizia Municipale</t>
  </si>
  <si>
    <t>Campania</t>
  </si>
  <si>
    <t xml:space="preserve">Anno 2017, valori assoluti </t>
  </si>
  <si>
    <t>Polizia Stradale</t>
  </si>
  <si>
    <t xml:space="preserve">Anno </t>
  </si>
  <si>
    <t xml:space="preserve">Strade extra-urbane </t>
  </si>
  <si>
    <t>Altri comuni</t>
  </si>
  <si>
    <t>Anno 2017, valori assoluti e valori percentuali (a) (b)</t>
  </si>
  <si>
    <t>CAUSE</t>
  </si>
  <si>
    <t>Strade extraurbane</t>
  </si>
  <si>
    <t>%</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</si>
  <si>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</si>
  <si>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</si>
  <si>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</si>
  <si>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</si>
  <si>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</si>
  <si>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</si>
  <si>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</si>
  <si>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</si>
  <si>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</si>
  <si>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</si>
  <si>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</si>
  <si>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</si>
  <si>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</si>
  <si>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</si>
  <si>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</si>
  <si>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</si>
  <si>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</si>
  <si>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</si>
  <si>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</si>
  <si>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</si>
  <si>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</si>
  <si>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</si>
  <si>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</si>
  <si>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</si>
  <si>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t xml:space="preserve"> Anno 2017, valori assoluti, valori e variazioni percentuali</t>
  </si>
  <si>
    <t>TIPOLOGIA DI COMUNE</t>
  </si>
  <si>
    <t>Variazioni %</t>
  </si>
  <si>
    <t>2017/2016</t>
  </si>
  <si>
    <t>Numero comuni</t>
  </si>
  <si>
    <t>Polo</t>
  </si>
  <si>
    <t>Cintura</t>
  </si>
  <si>
    <t>Totale Centri</t>
  </si>
  <si>
    <t>Intermedio</t>
  </si>
  <si>
    <t>Periferico</t>
  </si>
  <si>
    <t>Totale Aree interne</t>
  </si>
  <si>
    <t>Anno 2017 e 2016, Indicatori</t>
  </si>
  <si>
    <t xml:space="preserve"> Indice  di      mortalità (a)</t>
  </si>
  <si>
    <t>65 +</t>
  </si>
  <si>
    <t>45-64</t>
  </si>
  <si>
    <t>30-44</t>
  </si>
  <si>
    <t>15-29</t>
  </si>
  <si>
    <t>FEMMINE</t>
  </si>
  <si>
    <t>MASCHI</t>
  </si>
  <si>
    <t xml:space="preserve">Totale </t>
  </si>
  <si>
    <t>Età imprecisata</t>
  </si>
  <si>
    <t>&lt; 14</t>
  </si>
  <si>
    <t>VALORI PERCENTUALI</t>
  </si>
  <si>
    <t>VALORI ASSOLUTI</t>
  </si>
  <si>
    <t>Pedone</t>
  </si>
  <si>
    <t>Persone trasportate</t>
  </si>
  <si>
    <t>Conducente</t>
  </si>
  <si>
    <t>CLASSE DI ETA'</t>
  </si>
  <si>
    <t>Anno 2017, valori assoluti e valori percentuali</t>
  </si>
  <si>
    <t>MASCHI e FEMMINE</t>
  </si>
  <si>
    <t>Totale femmine</t>
  </si>
  <si>
    <t>Totale maschi</t>
  </si>
  <si>
    <t>Valori   assoluti</t>
  </si>
  <si>
    <t>Indice di gravità (a)</t>
  </si>
  <si>
    <t>CAPOLUOGHI</t>
  </si>
  <si>
    <t>Altri Comuni</t>
  </si>
  <si>
    <t>Basilicata</t>
  </si>
  <si>
    <t>Calabria</t>
  </si>
  <si>
    <t>Lazio</t>
  </si>
  <si>
    <t>Liguria</t>
  </si>
  <si>
    <t>Lombardia</t>
  </si>
  <si>
    <t>Marche</t>
  </si>
  <si>
    <t>Molise</t>
  </si>
  <si>
    <t>Piemonte</t>
  </si>
  <si>
    <t>Sardegna</t>
  </si>
  <si>
    <t>Sicilia</t>
  </si>
  <si>
    <t>Toscana</t>
  </si>
  <si>
    <t>Umbria</t>
  </si>
  <si>
    <t>Aosta</t>
  </si>
  <si>
    <t>Valle d'Aosta</t>
  </si>
  <si>
    <t>Veneto</t>
  </si>
  <si>
    <t>ITALIA</t>
  </si>
  <si>
    <t>Indice di mortalità (b)</t>
  </si>
  <si>
    <t>Pubblica sicurezza</t>
  </si>
  <si>
    <t>Altri</t>
  </si>
  <si>
    <t>Polizia provinciale</t>
  </si>
  <si>
    <t>Polizia municipale</t>
  </si>
  <si>
    <t>Polizia Provinciale</t>
  </si>
  <si>
    <t>REGIONI</t>
  </si>
  <si>
    <t>COSTO SOCIALE (a)</t>
  </si>
  <si>
    <t>PROCAPITE (in euro)</t>
  </si>
  <si>
    <t>TOTALE (in euro)</t>
  </si>
  <si>
    <t xml:space="preserve">Valle d'Aosta/Vallée d'Aoste </t>
  </si>
  <si>
    <t>Friuli-Venezia-Giulia</t>
  </si>
  <si>
    <t>Emilia-Romagna</t>
  </si>
  <si>
    <t>Pedoni</t>
  </si>
  <si>
    <t>Anni 2010 e 2017, valori assoluti</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</si>
  <si>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</si>
  <si>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</si>
  <si>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</si>
  <si>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</si>
  <si>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</si>
  <si>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</si>
  <si>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</si>
  <si>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</si>
  <si>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</si>
  <si>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</si>
  <si>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</si>
  <si>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</si>
  <si>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</si>
  <si>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</si>
  <si>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Anni 2017 e 2010</t>
  </si>
  <si>
    <t>Anni 2001 - 2017, valori assoluti, indicatori e variazioni percentuali</t>
  </si>
  <si>
    <t>Variazione percentuale numero di morti rispetto all'anno precedente (c)</t>
  </si>
  <si>
    <t>Variazione percentuale numero di morti rispetto al 2001</t>
  </si>
  <si>
    <t>Chótillon</t>
  </si>
  <si>
    <t>Gressan</t>
  </si>
  <si>
    <t>Pont-Saint-Martin</t>
  </si>
  <si>
    <t>Quart</t>
  </si>
  <si>
    <t>Saint-Christophe</t>
  </si>
  <si>
    <t>Saint-Pierre</t>
  </si>
  <si>
    <t>Saint-Vincent</t>
  </si>
  <si>
    <t>Sarre</t>
  </si>
  <si>
    <t>Anni 2010 e 2017, valori percentuali e valori assoluti</t>
  </si>
  <si>
    <t>Bambini (0 - 14)</t>
  </si>
  <si>
    <t>Giovani (15 - 24)</t>
  </si>
  <si>
    <t>Anziani (65+)</t>
  </si>
  <si>
    <t>Altri utenti</t>
  </si>
  <si>
    <t>TOTALE</t>
  </si>
  <si>
    <t>2010</t>
  </si>
  <si>
    <t>Ciclomotori  (a)</t>
  </si>
  <si>
    <t>Motocicli (a)</t>
  </si>
  <si>
    <t>Velocipedi (a)</t>
  </si>
  <si>
    <t>Altri Utenti</t>
  </si>
  <si>
    <t>*dato non disponibile</t>
  </si>
  <si>
    <t>*nd</t>
  </si>
  <si>
    <t>Châtillon</t>
  </si>
  <si>
    <t xml:space="preserve">Anno 2016, valori assoluti e indicatori </t>
  </si>
  <si>
    <t>Anno 2017, valori assoluti e indicatore</t>
  </si>
  <si>
    <t>Buche, ecc- evitato</t>
  </si>
  <si>
    <t>Trentino-A-Adige</t>
  </si>
  <si>
    <t>TAVOLA 1. INCIDENTI STRADALI, MORTI E FERITI PER PROVINCIA. VALLE D'AOSTA.</t>
  </si>
  <si>
    <t>TAVOLA 2. INDICE DI MORTALITA' E DI GRAVITA' PER PROVINCA. VALLE D'AOSTA.</t>
  </si>
  <si>
    <t xml:space="preserve"> Anni 2017 e 2016</t>
  </si>
  <si>
    <t>(a) Rapporto tra il numero dei morti e il numero degli incidenti stradali con lesioni a persone, moltiplicato 100.</t>
  </si>
  <si>
    <t>(b) Rapporto tra il numero dei morti e il numero dei morti e dei feriti in incidenti stradali con lesioni a persone, moltiplicato 100.</t>
  </si>
  <si>
    <t>TAVOLA 2bis. INDICI DI MORTALITA' E GRAVITA' PER PROVINCIA. VALLE D'AOSTA.</t>
  </si>
  <si>
    <t>ANNO</t>
  </si>
  <si>
    <t>Morti per 100.000 abitanti (a)</t>
  </si>
  <si>
    <t>(a) Morti su popolazione media residente (per 100.000).</t>
  </si>
  <si>
    <t>(b) Rapporto tra il numero dei morti e il numero degli incidenti stradali con lesioni a persone, moltiplicato 100.</t>
  </si>
  <si>
    <t>(c) La variazione percentuale annua è calcolata per l'anno t rispetto all'anno t-1 su base variabile.</t>
  </si>
  <si>
    <t>TAVOLA 3. INCIDENTI STRADALI CON LESIONI A PERSONE MORTI E FERITI. VALLE D'AOSTA.</t>
  </si>
  <si>
    <t xml:space="preserve">TAVOLA 4.1. UTENTI VULNERABILI  MORTI IN INCIDENTI STRADALI PER ETA' IN VALLE D'AOSTA E IN ITALIA. </t>
  </si>
  <si>
    <t xml:space="preserve">Anni 2010 e 2017, valori assoluti e composizioni percentuali </t>
  </si>
  <si>
    <t xml:space="preserve">TAVOLA 4.2. UTENTI VULNERABILI  MORTI IN INCIDENTI STRADALI PER RUOLO IN VALLE D'AOSTA E IN ITALIA. </t>
  </si>
  <si>
    <t>(a) Conducenti e passeggeri.</t>
  </si>
  <si>
    <t xml:space="preserve">TAVOLA 4.3. UTENTI  MORTI E FERITI IN INCIDENTI STRADALI PER CLASSI DI ETA' IN VALLE D'AOSTA E IN ITALIA. </t>
  </si>
  <si>
    <t>TAVOLA 5. INCIDENTI STRADALI CON LESIONI A PERSONE SECONDO LA CATEGORIA DELLA STRADA. VALLE D'AOSTA.</t>
  </si>
  <si>
    <t>(b) Rapporto tra il numero dei feriti e il numero degli incidenti stradali con lesioni a persone, moltiplicato 100.</t>
  </si>
  <si>
    <t>(c) Sono incluse nella categoria 'Altre strade' le strade Statali, Regionali, Provinciali fuori dell'abitato e Comunali extraurbane.</t>
  </si>
  <si>
    <t>TAVOLA 5.1 INCIDENTI STRADALI CON LESIONI A PERSONE SECONDO LA CATEGORIA DELLA STRADA. VALLE D'AOSTA.</t>
  </si>
  <si>
    <t>TAVOLA 5bis. INCIDENTI STRADALI CON LESIONI A PERSONE SECONDO IL TIPO DI STRADA. VALLE D'AOSTA.</t>
  </si>
  <si>
    <t>TAVOLA 6. INCIDENTI STRADALI CON LESIONI A PERSONE PER PROVINCIA, CARATTERISTICA DELLA STRADA E AMBITO STRADALE. VALLE D'AOSTA.</t>
  </si>
  <si>
    <t>TAVOLA 6.1. INCIDENTI STRADALI CON LESIONI A PERSONE PER PROVINCIA, CARATTERISTICA DELLA STRADA E AMBITO STRADALE. VALLE D'AOSTA.</t>
  </si>
  <si>
    <t>TAVOLA  6.2. INCIDENTI STRADALI CON LESIONI A PERSONE PER PROVINCIA, CARATTERISTICA DELLA STRADA E AMBITO STRADALE. VALLE D'AOSTA.</t>
  </si>
  <si>
    <t>Strade ExtraUrbane</t>
  </si>
  <si>
    <t>TAVOLA 7. INCIDENTI STRADALI CON LESIONI A PERSONE, MORTI E FERITI PER MESE. VALLE D'AOSTA.</t>
  </si>
  <si>
    <t>TAVOLA 8. INCIDENTI STRADALI CON LESIONI A PERSONE, MORTI E FERITI PER GIORNO DELLA SETTIMANA. VALLE D'AOSTA.</t>
  </si>
  <si>
    <t>TAVOLA 9. INCIDENTI STRADALI CON LESIONI A PERSONE MORTI E FERITI PER ORA DEL GIORNO. VALLE D'AOSTA.</t>
  </si>
  <si>
    <t xml:space="preserve">TAVOLA 10. INCIDENTI STRADALI CON LESIONI A PERSONE, MORTI E FERITI E INDICE DI MORTALITA', PER PROVINCIA, GIORNO DELLA SETTIMANA E FASCIA ORARIA NOTTURNA (a). VALLE D'AOSTA.  </t>
  </si>
  <si>
    <t>Anno 2017, valori assoluti e indice di mortalità</t>
  </si>
  <si>
    <t>(a) Dalle ore 22 alle ore 6.</t>
  </si>
  <si>
    <t>TAVOLA 10.1. INCIDENTI STRADALI CON LESIONI A PERSONE, MORTI E FERITI E INDICE DI MORTALITA', PER PROVINCIA, GIORNO DELLA SETTIMANA E FASCIA ORARIA NOTTURNA (a). STRADE URBANE. VALLE D'AOSTA.</t>
  </si>
  <si>
    <t xml:space="preserve">TAVOLA 10.2. INCIDENTI STRADALI CON LESIONI A PERSONE, MORTI E FERITI E INDICE DI MORTALITA', PER PROVINCIA, GIORNO DELLA SETTIMANA E FASCIA ORARIA NOTTURNA (a). STRADE EXTRAURBANE. VALLE D'AOSTA. </t>
  </si>
  <si>
    <t>Tavola 11. INCIDENTI STRADALI, MORTI E FERITI PER TIPOLOGIA DI COMUNE. VALLE D'AOSTA.</t>
  </si>
  <si>
    <t>TAVOLA 12. INCIDENTI STRADALI, MORTI E FERITI PER TIPOLOGIA DI COMUNE. VALLE D'AOSTA.</t>
  </si>
  <si>
    <t>Urto con veicolo in fermata o arresto</t>
  </si>
  <si>
    <t>Anno 2017, valori assoluti, composizioni percentuali e indice di mortalità</t>
  </si>
  <si>
    <t>TAVOLA 13. INCIDENTI STRADALI CON LESIONI A PERSONE, MORTI E FERITI SECONDO LA NATURA. VALLE D'AOSTA.</t>
  </si>
  <si>
    <t>TAVOLA 14. CAUSE ACCERTATE O PRESUNTE DI INCIDENTE SECONDO L’AMBITO STRADALE. VALLE D'AOSTA.</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</si>
  <si>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</si>
  <si>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</si>
  <si>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15. MORTI E FERITI PER CATEGORIA DI UTENTI E CLASSE DI ETÀ. VALLE D'AOSTA.</t>
  </si>
  <si>
    <t>Anno 2017, valori assoluti, composizioni percentuali e indice di gravità</t>
  </si>
  <si>
    <t>CATEGORIA DI UTENTE</t>
  </si>
  <si>
    <t>Composizioni    percentuali</t>
  </si>
  <si>
    <t>Composizioni  percentuali</t>
  </si>
  <si>
    <r>
      <t>(</t>
    </r>
    <r>
      <rPr>
        <sz val="7.5"/>
        <color rgb="FF000000"/>
        <rFont val="Arial"/>
        <family val="2"/>
      </rPr>
      <t>a) Rapporto tra il numero dei morti e il numero dei morti e dei feriti in incidenti stradali con lesioni a persone, moltiplicato 100.</t>
    </r>
  </si>
  <si>
    <t>TAVOLA 16. MORTI E FERITI PER CATEGORIA DI UTENTI E GENERE.  VALLE D'AOSTA.</t>
  </si>
  <si>
    <t>TAVOLA 17. INCIDENTI STRADALI, MORTI E FERITI NEI COMUNI CAPOLUOGO E NEI COMUNI CON ALMENO 3.000 ABITANTI. VALLE D'AOSTA.</t>
  </si>
  <si>
    <t>Incidenti per 1.000 ab.</t>
  </si>
  <si>
    <t>Morti per 100.000 ab.</t>
  </si>
  <si>
    <t>Feriti per 100.000 ab.</t>
  </si>
  <si>
    <t>Totale comuni &gt;3.000 abitanti</t>
  </si>
  <si>
    <t>(a) Rapporto tra il numero dei feriti e il numero degli incidenti stradali con lesioni a persone, moltiplicato 100.</t>
  </si>
  <si>
    <t>TAVOLA 18. INCIDENTI STRADALI, MORTI E FERITI PER CATEGORIA DELLA STRADA NEI COMUNI CAPOLUOGO E NEI COMUNI CON ALMENO 3.000 ABITANTI. VALLE D'AOSTA.</t>
  </si>
  <si>
    <t>Totale comuni &gt; 3.000 abitanti</t>
  </si>
  <si>
    <r>
      <t xml:space="preserve">CAPOLUOGHI
</t>
    </r>
    <r>
      <rPr>
        <sz val="9"/>
        <color rgb="FF000000"/>
        <rFont val="Arial Narrow"/>
        <family val="2"/>
      </rPr>
      <t>Altri Comuni</t>
    </r>
  </si>
  <si>
    <t>TAVOLA 19. COSTI SOCIALI TOTALI E PRO-CAPITE PER REGIONE. ITALIA 2017.</t>
  </si>
  <si>
    <t>(a) Incidentalità con danni alle persone 2017.</t>
  </si>
  <si>
    <t>TAVOLA 20. INCIDENTI STRADALI CON LESIONI A PERSONE PER ORGANO DI RILEVAZIONE, CATEGORIA DELLA STRADA E PROVINCIA. VALLE D'AOSTA.</t>
  </si>
  <si>
    <t>TAVOLA 21. INCIDENTI STRADALI CON LESIONI A PERSONE PER ORGANO DI RILEVAZIONE E MESE. VALLE D'AOSTA.</t>
  </si>
  <si>
    <t>TAVOLA 22. INCIDENTI STRADALI CON LESIONI A PERSONE PER ORGANO DI RILEVAZIONE E GIORNO DELLA SETTIMANA. VALLE D'AOSTA.</t>
  </si>
  <si>
    <t>TAVOLA 23. INCIDENTI STRADALI CON LESIONI A PERSONE PER ORGANO DI RILEVAZIONE E ORA DEL GIORNO.  VALLE D'AOSTA.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</si>
</sst>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0.0"/>
    <numFmt numFmtId="166" formatCode="0.0000"/>
    <numFmt numFmtId="167" formatCode="_(* #,##0_);_(* \(#,##0\);_(* &quot;-&quot;_);_(@_)"/>
    <numFmt numFmtId="168" formatCode="_(&quot;$&quot;* #,##0_);_(&quot;$&quot;* \(#,##0\);_(&quot;$&quot;* &quot;-&quot;_);_(@_)"/>
    <numFmt numFmtId="169" formatCode="_-* #,##0_-;\-* #,##0_-;_-* &quot;-&quot;??_-;_-@_-"/>
  </numFmts>
  <fonts count="49" x14ac:knownFonts="1">
    <font>
      <sz val="11"/>
      <color theme="1"/>
      <name val="Calibri"/>
      <family val="2"/>
      <scheme val="minor"/>
    </font>
    <font>
      <b/>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sz val="10"/>
      <name val="MS Sans Serif"/>
      <family val="2"/>
    </font>
    <font>
      <sz val="9"/>
      <color theme="1"/>
      <name val="Calibri"/>
      <family val="2"/>
      <scheme val="minor"/>
    </font>
    <font>
      <sz val="8"/>
      <color theme="1"/>
      <name val="Arial"/>
      <family val="2"/>
    </font>
    <font>
      <b/>
      <sz val="9"/>
      <color theme="1"/>
      <name val="Arial Narrow"/>
      <family val="2"/>
    </font>
    <font>
      <sz val="9"/>
      <color theme="1"/>
      <name val="Arial Narrow"/>
      <family val="2"/>
    </font>
    <font>
      <sz val="9"/>
      <name val="Arial Narrow"/>
      <family val="2"/>
    </font>
    <font>
      <b/>
      <sz val="9"/>
      <name val="Arial Narrow"/>
      <family val="2"/>
    </font>
    <font>
      <sz val="7.5"/>
      <color rgb="FF000000"/>
      <name val="Arial Narrow"/>
      <family val="2"/>
    </font>
    <font>
      <sz val="9.5"/>
      <color theme="1"/>
      <name val="Arial Narrow"/>
      <family val="2"/>
    </font>
    <font>
      <sz val="7.5"/>
      <color theme="1"/>
      <name val="Arial Narrow"/>
      <family val="2"/>
    </font>
    <font>
      <sz val="11"/>
      <color theme="1"/>
      <name val="Arial Narrow"/>
      <family val="2"/>
    </font>
    <font>
      <sz val="9.5"/>
      <name val="Arial Narrow"/>
      <family val="2"/>
    </font>
    <font>
      <sz val="9.5"/>
      <name val="Calibri"/>
      <family val="2"/>
      <scheme val="minor"/>
    </font>
    <font>
      <b/>
      <sz val="10"/>
      <color theme="0" tint="-0.499984740745262"/>
      <name val="Arial Narrow"/>
      <family val="2"/>
    </font>
    <font>
      <b/>
      <sz val="8"/>
      <color theme="0" tint="-0.499984740745262"/>
      <name val="Arial"/>
      <family val="2"/>
    </font>
    <font>
      <b/>
      <sz val="9"/>
      <color theme="0"/>
      <name val="Arial Narrow"/>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7"/>
      <color theme="1"/>
      <name val="Arial"/>
      <family val="2"/>
    </font>
    <font>
      <sz val="7.5"/>
      <color rgb="FF000000"/>
      <name val="Arial"/>
      <family val="2"/>
    </font>
    <font>
      <b/>
      <sz val="10"/>
      <color theme="0"/>
      <name val="Arial"/>
      <family val="2"/>
    </font>
    <font>
      <b/>
      <sz val="8"/>
      <color theme="1"/>
      <name val="Arial"/>
      <family val="2"/>
    </font>
  </fonts>
  <fills count="35">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A71433"/>
        <bgColor indexed="64"/>
      </patternFill>
    </fill>
    <fill>
      <patternFill patternType="solid">
        <fgColor theme="0" tint="-4.9989318521683403E-2"/>
        <bgColor indexed="64"/>
      </patternFill>
    </fill>
    <fill>
      <patternFill patternType="solid">
        <fgColor rgb="FFFDFBF3"/>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00000"/>
        <bgColor indexed="64"/>
      </patternFill>
    </fill>
    <fill>
      <patternFill patternType="solid">
        <fgColor theme="0"/>
        <bgColor theme="0"/>
      </patternFill>
    </fill>
    <fill>
      <patternFill patternType="solid">
        <fgColor theme="0" tint="-4.9989318521683403E-2"/>
        <bgColor theme="0"/>
      </patternFill>
    </fill>
    <fill>
      <patternFill patternType="solid">
        <fgColor indexed="65"/>
        <bgColor theme="0"/>
      </patternFill>
    </fill>
    <fill>
      <patternFill patternType="solid">
        <fgColor rgb="FFA71433"/>
        <bgColor theme="0"/>
      </patternFill>
    </fill>
  </fills>
  <borders count="23">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diagonal/>
    </border>
    <border>
      <left/>
      <right style="thin">
        <color theme="0"/>
      </right>
      <top/>
      <bottom/>
      <diagonal/>
    </border>
    <border>
      <left/>
      <right style="thin">
        <color theme="0"/>
      </right>
      <top/>
      <bottom style="thin">
        <color indexed="64"/>
      </bottom>
      <diagonal/>
    </border>
    <border>
      <left/>
      <right/>
      <top style="medium">
        <color indexed="64"/>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s>
  <cellStyleXfs count="101">
    <xf numFmtId="0" fontId="0" fillId="0" borderId="0"/>
    <xf numFmtId="0" fontId="8" fillId="0" borderId="0"/>
    <xf numFmtId="43" fontId="24" fillId="0" borderId="0" applyFont="0" applyFill="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7"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7"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5" borderId="0" applyNumberFormat="0" applyBorder="0" applyAlignment="0" applyProtection="0"/>
    <xf numFmtId="0" fontId="27" fillId="9" borderId="0" applyNumberFormat="0" applyBorder="0" applyAlignment="0" applyProtection="0"/>
    <xf numFmtId="0" fontId="28" fillId="26" borderId="11" applyNumberFormat="0" applyAlignment="0" applyProtection="0"/>
    <xf numFmtId="0" fontId="28" fillId="26" borderId="11" applyNumberFormat="0" applyAlignment="0" applyProtection="0"/>
    <xf numFmtId="0" fontId="29" fillId="0" borderId="12" applyNumberFormat="0" applyFill="0" applyAlignment="0" applyProtection="0"/>
    <xf numFmtId="0" fontId="30" fillId="27" borderId="13" applyNumberFormat="0" applyAlignment="0" applyProtection="0"/>
    <xf numFmtId="0" fontId="30" fillId="27" borderId="13" applyNumberFormat="0" applyAlignment="0" applyProtection="0"/>
    <xf numFmtId="0" fontId="26"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5" borderId="0" applyNumberFormat="0" applyBorder="0" applyAlignment="0" applyProtection="0"/>
    <xf numFmtId="43" fontId="31" fillId="0" borderId="0" applyFont="0" applyFill="0" applyBorder="0" applyAlignment="0" applyProtection="0"/>
    <xf numFmtId="44" fontId="31" fillId="0" borderId="0" applyFont="0" applyFill="0" applyBorder="0" applyAlignment="0" applyProtection="0"/>
    <xf numFmtId="0" fontId="32" fillId="0" borderId="0" applyNumberFormat="0" applyFill="0" applyBorder="0" applyAlignment="0" applyProtection="0"/>
    <xf numFmtId="0" fontId="33" fillId="10" borderId="0" applyNumberFormat="0" applyBorder="0" applyAlignment="0" applyProtection="0"/>
    <xf numFmtId="0" fontId="34" fillId="0" borderId="14" applyNumberFormat="0" applyFill="0" applyAlignment="0" applyProtection="0"/>
    <xf numFmtId="0" fontId="35" fillId="0" borderId="15" applyNumberFormat="0" applyFill="0" applyAlignment="0" applyProtection="0"/>
    <xf numFmtId="0" fontId="36" fillId="0" borderId="16" applyNumberFormat="0" applyFill="0" applyAlignment="0" applyProtection="0"/>
    <xf numFmtId="0" fontId="36" fillId="0" borderId="0" applyNumberFormat="0" applyFill="0" applyBorder="0" applyAlignment="0" applyProtection="0"/>
    <xf numFmtId="0" fontId="37" fillId="13" borderId="11" applyNumberFormat="0" applyAlignment="0" applyProtection="0"/>
    <xf numFmtId="0" fontId="29" fillId="0" borderId="12" applyNumberFormat="0" applyFill="0" applyAlignment="0" applyProtection="0"/>
    <xf numFmtId="167" fontId="38" fillId="0" borderId="0" applyFont="0" applyFill="0" applyBorder="0" applyAlignment="0" applyProtection="0"/>
    <xf numFmtId="41" fontId="31" fillId="0" borderId="0" applyFont="0" applyFill="0" applyBorder="0" applyAlignment="0" applyProtection="0"/>
    <xf numFmtId="0" fontId="39" fillId="28" borderId="0" applyNumberFormat="0" applyBorder="0" applyAlignment="0" applyProtection="0"/>
    <xf numFmtId="0" fontId="39" fillId="28" borderId="0" applyNumberFormat="0" applyBorder="0" applyAlignment="0" applyProtection="0"/>
    <xf numFmtId="0" fontId="31" fillId="0" borderId="0" applyNumberFormat="0" applyFill="0" applyBorder="0" applyAlignment="0" applyProtection="0"/>
    <xf numFmtId="0" fontId="31" fillId="0" borderId="0"/>
    <xf numFmtId="0" fontId="31" fillId="0" borderId="0"/>
    <xf numFmtId="0" fontId="31" fillId="0" borderId="0"/>
    <xf numFmtId="0" fontId="31" fillId="0" borderId="0"/>
    <xf numFmtId="0" fontId="31" fillId="0" borderId="0"/>
    <xf numFmtId="0" fontId="8" fillId="0" borderId="0"/>
    <xf numFmtId="0" fontId="31" fillId="0" borderId="0"/>
    <xf numFmtId="0" fontId="31" fillId="0" borderId="0"/>
    <xf numFmtId="0" fontId="24" fillId="0" borderId="0"/>
    <xf numFmtId="0" fontId="24" fillId="0" borderId="0"/>
    <xf numFmtId="0" fontId="31" fillId="0" borderId="0"/>
    <xf numFmtId="0" fontId="31" fillId="29" borderId="17" applyNumberFormat="0" applyFont="0" applyAlignment="0" applyProtection="0"/>
    <xf numFmtId="0" fontId="31" fillId="29" borderId="17" applyNumberFormat="0" applyFont="0" applyAlignment="0" applyProtection="0"/>
    <xf numFmtId="0" fontId="40" fillId="26" borderId="18" applyNumberFormat="0" applyAlignment="0" applyProtection="0"/>
    <xf numFmtId="0" fontId="41" fillId="0" borderId="0" applyNumberFormat="0" applyFill="0" applyBorder="0" applyProtection="0"/>
    <xf numFmtId="0" fontId="42" fillId="0" borderId="0" applyNumberFormat="0" applyFill="0" applyBorder="0" applyAlignment="0" applyProtection="0"/>
    <xf numFmtId="0" fontId="32" fillId="0" borderId="0" applyNumberFormat="0" applyFill="0" applyBorder="0" applyAlignment="0" applyProtection="0"/>
    <xf numFmtId="0" fontId="43" fillId="0" borderId="0" applyNumberFormat="0" applyFill="0" applyBorder="0" applyAlignment="0" applyProtection="0"/>
    <xf numFmtId="0" fontId="34" fillId="0" borderId="14" applyNumberFormat="0" applyFill="0" applyAlignment="0" applyProtection="0"/>
    <xf numFmtId="0" fontId="35" fillId="0" borderId="15" applyNumberFormat="0" applyFill="0" applyAlignment="0" applyProtection="0"/>
    <xf numFmtId="0" fontId="36" fillId="0" borderId="16" applyNumberFormat="0" applyFill="0" applyAlignment="0" applyProtection="0"/>
    <xf numFmtId="0" fontId="36" fillId="0" borderId="0" applyNumberFormat="0" applyFill="0" applyBorder="0" applyAlignment="0" applyProtection="0"/>
    <xf numFmtId="0" fontId="43" fillId="0" borderId="0" applyNumberFormat="0" applyFill="0" applyBorder="0" applyAlignment="0" applyProtection="0"/>
    <xf numFmtId="0" fontId="44" fillId="0" borderId="19" applyNumberFormat="0" applyFill="0" applyAlignment="0" applyProtection="0"/>
    <xf numFmtId="0" fontId="44" fillId="0" borderId="19" applyNumberFormat="0" applyFill="0" applyAlignment="0" applyProtection="0"/>
    <xf numFmtId="0" fontId="27" fillId="9" borderId="0" applyNumberFormat="0" applyBorder="0" applyAlignment="0" applyProtection="0"/>
    <xf numFmtId="0" fontId="33" fillId="10" borderId="0" applyNumberFormat="0" applyBorder="0" applyAlignment="0" applyProtection="0"/>
    <xf numFmtId="168" fontId="38" fillId="0" borderId="0" applyFont="0" applyFill="0" applyBorder="0" applyAlignment="0" applyProtection="0"/>
    <xf numFmtId="0" fontId="42" fillId="0" borderId="0" applyNumberFormat="0" applyFill="0" applyBorder="0" applyAlignment="0" applyProtection="0"/>
  </cellStyleXfs>
  <cellXfs count="374">
    <xf numFmtId="0" fontId="0" fillId="0" borderId="0" xfId="0"/>
    <xf numFmtId="0" fontId="17" fillId="0" borderId="0" xfId="0" applyFont="1"/>
    <xf numFmtId="2" fontId="17" fillId="0" borderId="0" xfId="0" applyNumberFormat="1" applyFont="1"/>
    <xf numFmtId="0" fontId="5" fillId="0" borderId="1" xfId="0" applyFont="1" applyBorder="1" applyAlignment="1">
      <alignment wrapText="1"/>
    </xf>
    <xf numFmtId="0" fontId="15" fillId="0" borderId="0" xfId="0" applyFont="1" applyFill="1" applyAlignment="1">
      <alignment horizontal="left" vertical="top"/>
    </xf>
    <xf numFmtId="164" fontId="5" fillId="0" borderId="1" xfId="0" applyNumberFormat="1" applyFont="1" applyBorder="1" applyAlignment="1">
      <alignment vertical="top" wrapText="1"/>
    </xf>
    <xf numFmtId="0" fontId="4" fillId="0" borderId="1" xfId="0" applyFont="1" applyBorder="1" applyAlignment="1">
      <alignment horizontal="left" wrapText="1"/>
    </xf>
    <xf numFmtId="0" fontId="5" fillId="0" borderId="1" xfId="0" applyFont="1" applyBorder="1" applyAlignment="1">
      <alignment horizontal="left" vertical="top"/>
    </xf>
    <xf numFmtId="3" fontId="5" fillId="5" borderId="1" xfId="0" applyNumberFormat="1" applyFont="1" applyFill="1" applyBorder="1" applyAlignment="1">
      <alignment vertical="top" wrapText="1"/>
    </xf>
    <xf numFmtId="2" fontId="10" fillId="0" borderId="0" xfId="0" applyNumberFormat="1" applyFont="1" applyBorder="1"/>
    <xf numFmtId="0" fontId="10" fillId="0" borderId="0" xfId="0" applyFont="1" applyBorder="1"/>
    <xf numFmtId="0" fontId="4" fillId="0" borderId="1" xfId="0" applyFont="1" applyBorder="1" applyAlignment="1">
      <alignment horizontal="left" vertical="center" wrapText="1"/>
    </xf>
    <xf numFmtId="3" fontId="5" fillId="0" borderId="1" xfId="0" applyNumberFormat="1" applyFont="1" applyBorder="1" applyAlignment="1">
      <alignment wrapText="1"/>
    </xf>
    <xf numFmtId="0" fontId="7" fillId="0" borderId="0" xfId="0" applyFont="1" applyAlignment="1">
      <alignment horizontal="left" vertical="top"/>
    </xf>
    <xf numFmtId="0" fontId="22" fillId="0" borderId="0" xfId="0" applyFont="1" applyAlignment="1"/>
    <xf numFmtId="166" fontId="22" fillId="0" borderId="0" xfId="0" applyNumberFormat="1" applyFont="1" applyAlignment="1"/>
    <xf numFmtId="0" fontId="16" fillId="0" borderId="0" xfId="0" applyFont="1" applyAlignment="1">
      <alignment vertical="center"/>
    </xf>
    <xf numFmtId="0" fontId="11" fillId="3" borderId="1" xfId="0" applyFont="1" applyFill="1" applyBorder="1" applyAlignment="1">
      <alignment horizontal="left"/>
    </xf>
    <xf numFmtId="0" fontId="12" fillId="3" borderId="1" xfId="0" applyFont="1" applyFill="1" applyBorder="1" applyAlignment="1">
      <alignment horizontal="left"/>
    </xf>
    <xf numFmtId="0" fontId="12" fillId="0" borderId="1" xfId="0" applyFont="1" applyBorder="1"/>
    <xf numFmtId="0" fontId="6" fillId="4" borderId="10" xfId="0" applyFont="1" applyFill="1" applyBorder="1" applyAlignment="1">
      <alignment wrapText="1"/>
    </xf>
    <xf numFmtId="0" fontId="0" fillId="0" borderId="0" xfId="0"/>
    <xf numFmtId="0" fontId="2" fillId="0" borderId="0" xfId="0" applyFont="1" applyAlignment="1"/>
    <xf numFmtId="0" fontId="19" fillId="0" borderId="0" xfId="0" applyFont="1" applyAlignment="1"/>
    <xf numFmtId="0" fontId="2" fillId="0" borderId="0" xfId="0" applyFont="1" applyBorder="1" applyAlignment="1"/>
    <xf numFmtId="0" fontId="21" fillId="0" borderId="0" xfId="0" applyFont="1" applyAlignment="1"/>
    <xf numFmtId="0" fontId="6" fillId="4" borderId="1" xfId="0" applyFont="1" applyFill="1" applyBorder="1" applyAlignment="1">
      <alignment wrapText="1"/>
    </xf>
    <xf numFmtId="3" fontId="6" fillId="4" borderId="1" xfId="0" applyNumberFormat="1" applyFont="1" applyFill="1" applyBorder="1" applyAlignment="1">
      <alignment wrapText="1"/>
    </xf>
    <xf numFmtId="0" fontId="5" fillId="0" borderId="1" xfId="0" applyFont="1" applyBorder="1" applyAlignment="1">
      <alignment horizontal="left" wrapText="1"/>
    </xf>
    <xf numFmtId="164" fontId="6" fillId="4" borderId="1" xfId="0" applyNumberFormat="1" applyFont="1" applyFill="1" applyBorder="1" applyAlignment="1">
      <alignment wrapText="1"/>
    </xf>
    <xf numFmtId="0" fontId="5" fillId="7" borderId="1" xfId="0" applyFont="1" applyFill="1" applyBorder="1" applyAlignment="1">
      <alignment vertical="center" wrapText="1"/>
    </xf>
    <xf numFmtId="0" fontId="5" fillId="2" borderId="1" xfId="0" applyFont="1" applyFill="1" applyBorder="1" applyAlignment="1">
      <alignment horizontal="right" vertical="center" wrapText="1"/>
    </xf>
    <xf numFmtId="0" fontId="5" fillId="2" borderId="1" xfId="0" applyFont="1" applyFill="1" applyBorder="1" applyAlignment="1">
      <alignment horizontal="right" vertical="center"/>
    </xf>
    <xf numFmtId="0" fontId="4" fillId="7" borderId="1" xfId="0" applyFont="1" applyFill="1" applyBorder="1" applyAlignment="1">
      <alignment vertical="center" wrapText="1"/>
    </xf>
    <xf numFmtId="0" fontId="4" fillId="2" borderId="1" xfId="0" applyFont="1" applyFill="1" applyBorder="1" applyAlignment="1">
      <alignment horizontal="right" vertical="center" wrapText="1"/>
    </xf>
    <xf numFmtId="0" fontId="4" fillId="2" borderId="1" xfId="0" applyFont="1" applyFill="1" applyBorder="1" applyAlignment="1">
      <alignment horizontal="right" vertical="center"/>
    </xf>
    <xf numFmtId="0" fontId="4" fillId="0" borderId="1" xfId="0" applyFont="1" applyBorder="1" applyAlignment="1">
      <alignment vertical="center" wrapText="1"/>
    </xf>
    <xf numFmtId="0" fontId="6" fillId="4" borderId="1" xfId="0" applyFont="1" applyFill="1" applyBorder="1" applyAlignment="1">
      <alignment horizontal="right" vertical="center" wrapText="1"/>
    </xf>
    <xf numFmtId="164" fontId="6" fillId="4" borderId="1" xfId="0" applyNumberFormat="1" applyFont="1" applyFill="1" applyBorder="1" applyAlignment="1">
      <alignment horizontal="right" vertical="center" wrapText="1"/>
    </xf>
    <xf numFmtId="3" fontId="6" fillId="4" borderId="1" xfId="0" applyNumberFormat="1" applyFont="1" applyFill="1" applyBorder="1" applyAlignment="1">
      <alignment horizontal="right" vertical="center" wrapText="1"/>
    </xf>
    <xf numFmtId="164" fontId="5" fillId="2" borderId="1" xfId="0" applyNumberFormat="1" applyFont="1" applyFill="1" applyBorder="1" applyAlignment="1">
      <alignment horizontal="right" vertical="center" wrapText="1"/>
    </xf>
    <xf numFmtId="164" fontId="4" fillId="2" borderId="1" xfId="0" applyNumberFormat="1" applyFont="1" applyFill="1" applyBorder="1" applyAlignment="1">
      <alignment horizontal="right" vertical="center" wrapText="1"/>
    </xf>
    <xf numFmtId="164" fontId="5" fillId="7" borderId="1" xfId="0" applyNumberFormat="1" applyFont="1" applyFill="1" applyBorder="1" applyAlignment="1">
      <alignment horizontal="right" vertical="center" wrapText="1"/>
    </xf>
    <xf numFmtId="164" fontId="4" fillId="7" borderId="1" xfId="0" applyNumberFormat="1" applyFont="1" applyFill="1" applyBorder="1" applyAlignment="1">
      <alignment horizontal="right" vertical="center" wrapText="1"/>
    </xf>
    <xf numFmtId="164" fontId="4" fillId="0" borderId="1" xfId="0" applyNumberFormat="1" applyFont="1" applyBorder="1" applyAlignment="1">
      <alignment horizontal="right" vertical="center" wrapText="1"/>
    </xf>
    <xf numFmtId="164" fontId="5" fillId="5" borderId="1"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xf>
    <xf numFmtId="164" fontId="5" fillId="3" borderId="1" xfId="0" applyNumberFormat="1" applyFont="1" applyFill="1" applyBorder="1" applyAlignment="1">
      <alignment horizontal="right" vertical="center" wrapText="1"/>
    </xf>
    <xf numFmtId="3" fontId="4" fillId="3" borderId="1" xfId="0" applyNumberFormat="1" applyFont="1" applyFill="1" applyBorder="1" applyAlignment="1">
      <alignment horizontal="right" vertical="center"/>
    </xf>
    <xf numFmtId="0" fontId="5" fillId="3" borderId="1" xfId="0" applyFont="1" applyFill="1" applyBorder="1" applyAlignment="1">
      <alignment horizontal="right" vertical="center"/>
    </xf>
    <xf numFmtId="3" fontId="4" fillId="3" borderId="1" xfId="0" applyNumberFormat="1" applyFont="1" applyFill="1" applyBorder="1" applyAlignment="1">
      <alignment horizontal="right" vertical="center" wrapText="1"/>
    </xf>
    <xf numFmtId="0" fontId="0" fillId="0" borderId="0" xfId="0" applyBorder="1"/>
    <xf numFmtId="2" fontId="45" fillId="3" borderId="1" xfId="0" applyNumberFormat="1" applyFont="1" applyFill="1" applyBorder="1" applyAlignment="1">
      <alignment horizontal="left" wrapText="1"/>
    </xf>
    <xf numFmtId="164" fontId="45" fillId="3" borderId="1" xfId="0" applyNumberFormat="1" applyFont="1" applyFill="1" applyBorder="1" applyAlignment="1">
      <alignment horizontal="left" wrapText="1"/>
    </xf>
    <xf numFmtId="0" fontId="45" fillId="3" borderId="1" xfId="0" applyFont="1" applyFill="1" applyBorder="1" applyAlignment="1">
      <alignment horizontal="left" wrapText="1"/>
    </xf>
    <xf numFmtId="164" fontId="5" fillId="5" borderId="1" xfId="0" applyNumberFormat="1" applyFont="1" applyFill="1" applyBorder="1" applyAlignment="1">
      <alignment vertical="top" wrapText="1"/>
    </xf>
    <xf numFmtId="0" fontId="0" fillId="0" borderId="0" xfId="0" applyAlignment="1">
      <alignment wrapText="1"/>
    </xf>
    <xf numFmtId="0" fontId="10" fillId="0" borderId="0" xfId="0" applyFont="1"/>
    <xf numFmtId="0" fontId="10" fillId="0" borderId="0" xfId="0" applyFont="1" applyAlignment="1">
      <alignment horizontal="left"/>
    </xf>
    <xf numFmtId="2" fontId="10" fillId="0" borderId="0" xfId="0" applyNumberFormat="1" applyFont="1"/>
    <xf numFmtId="0" fontId="41" fillId="0" borderId="0" xfId="0" applyFont="1"/>
    <xf numFmtId="2" fontId="41" fillId="0" borderId="0" xfId="0" applyNumberFormat="1" applyFont="1"/>
    <xf numFmtId="0" fontId="0" fillId="0" borderId="0" xfId="0" applyFont="1"/>
    <xf numFmtId="169" fontId="24" fillId="0" borderId="0" xfId="2" applyNumberFormat="1" applyFont="1"/>
    <xf numFmtId="0" fontId="0" fillId="0" borderId="0" xfId="0" applyAlignment="1">
      <alignment horizontal="center"/>
    </xf>
    <xf numFmtId="0" fontId="22" fillId="0" borderId="0" xfId="0" applyFont="1" applyAlignment="1">
      <alignment horizontal="center"/>
    </xf>
    <xf numFmtId="3" fontId="0" fillId="0" borderId="0" xfId="0" applyNumberFormat="1"/>
    <xf numFmtId="3" fontId="5" fillId="0" borderId="2" xfId="0" applyNumberFormat="1" applyFont="1" applyBorder="1" applyAlignment="1">
      <alignment wrapText="1"/>
    </xf>
    <xf numFmtId="0" fontId="5" fillId="0" borderId="10" xfId="0" applyFont="1" applyBorder="1" applyAlignment="1">
      <alignment horizontal="left" wrapText="1"/>
    </xf>
    <xf numFmtId="49" fontId="47" fillId="30" borderId="3" xfId="0" applyNumberFormat="1" applyFont="1" applyFill="1" applyBorder="1"/>
    <xf numFmtId="0" fontId="16" fillId="0" borderId="0" xfId="0" applyFont="1"/>
    <xf numFmtId="164" fontId="0" fillId="0" borderId="0" xfId="0" applyNumberFormat="1"/>
    <xf numFmtId="0" fontId="13" fillId="3" borderId="1" xfId="0" applyFont="1" applyFill="1" applyBorder="1" applyAlignment="1">
      <alignment vertical="top" wrapText="1"/>
    </xf>
    <xf numFmtId="0" fontId="7" fillId="0" borderId="0" xfId="0" applyFont="1" applyAlignment="1">
      <alignment vertical="top"/>
    </xf>
    <xf numFmtId="0" fontId="17" fillId="0" borderId="22" xfId="0" applyFont="1" applyBorder="1"/>
    <xf numFmtId="0" fontId="0" fillId="0" borderId="0" xfId="0" applyAlignment="1"/>
    <xf numFmtId="0" fontId="19" fillId="0" borderId="0" xfId="0" applyFont="1" applyAlignment="1">
      <alignment horizontal="justify" vertical="top"/>
    </xf>
    <xf numFmtId="0" fontId="0" fillId="0" borderId="0" xfId="0" applyAlignment="1"/>
    <xf numFmtId="0" fontId="12" fillId="0" borderId="0" xfId="0" applyFont="1"/>
    <xf numFmtId="0" fontId="9" fillId="0" borderId="0" xfId="0" applyFont="1" applyFill="1"/>
    <xf numFmtId="0" fontId="17" fillId="0" borderId="0" xfId="0" quotePrefix="1" applyFont="1"/>
    <xf numFmtId="0" fontId="14" fillId="3" borderId="1" xfId="0" applyFont="1" applyFill="1" applyBorder="1" applyAlignment="1">
      <alignment wrapText="1"/>
    </xf>
    <xf numFmtId="0" fontId="11" fillId="0" borderId="1" xfId="0" applyFont="1" applyBorder="1"/>
    <xf numFmtId="0" fontId="5" fillId="3" borderId="3" xfId="0" applyFont="1" applyFill="1" applyBorder="1" applyAlignment="1">
      <alignment wrapText="1"/>
    </xf>
    <xf numFmtId="0" fontId="0" fillId="0" borderId="0" xfId="0" applyAlignment="1"/>
    <xf numFmtId="0" fontId="5" fillId="3" borderId="1" xfId="0" applyFont="1" applyFill="1" applyBorder="1" applyAlignment="1">
      <alignment horizontal="right" wrapText="1"/>
    </xf>
    <xf numFmtId="3" fontId="5" fillId="2" borderId="1" xfId="0" applyNumberFormat="1" applyFont="1" applyFill="1" applyBorder="1" applyAlignment="1">
      <alignment wrapText="1"/>
    </xf>
    <xf numFmtId="164" fontId="5" fillId="3" borderId="1" xfId="0" applyNumberFormat="1" applyFont="1" applyFill="1" applyBorder="1" applyAlignment="1">
      <alignment wrapText="1"/>
    </xf>
    <xf numFmtId="0" fontId="15" fillId="6" borderId="21" xfId="0" applyFont="1" applyFill="1" applyBorder="1" applyAlignment="1">
      <alignment vertical="top"/>
    </xf>
    <xf numFmtId="0" fontId="15" fillId="6" borderId="22" xfId="0" applyFont="1" applyFill="1" applyBorder="1" applyAlignment="1">
      <alignment vertical="top"/>
    </xf>
    <xf numFmtId="164" fontId="5" fillId="5" borderId="1" xfId="0" applyNumberFormat="1" applyFont="1" applyFill="1" applyBorder="1" applyAlignment="1">
      <alignment wrapText="1"/>
    </xf>
    <xf numFmtId="0" fontId="15" fillId="0" borderId="0" xfId="0" applyFont="1" applyFill="1" applyAlignment="1">
      <alignment vertical="top"/>
    </xf>
    <xf numFmtId="1" fontId="5" fillId="2" borderId="1" xfId="0" applyNumberFormat="1" applyFont="1" applyFill="1" applyBorder="1" applyAlignment="1">
      <alignment wrapText="1"/>
    </xf>
    <xf numFmtId="1" fontId="5" fillId="0" borderId="1" xfId="0" applyNumberFormat="1" applyFont="1" applyBorder="1" applyAlignment="1">
      <alignment wrapText="1"/>
    </xf>
    <xf numFmtId="1" fontId="5" fillId="5" borderId="1" xfId="0" applyNumberFormat="1" applyFont="1" applyFill="1" applyBorder="1" applyAlignment="1">
      <alignment wrapText="1"/>
    </xf>
    <xf numFmtId="164" fontId="5" fillId="2" borderId="10" xfId="0" applyNumberFormat="1" applyFont="1" applyFill="1" applyBorder="1" applyAlignment="1">
      <alignment wrapText="1"/>
    </xf>
    <xf numFmtId="0" fontId="15" fillId="0" borderId="0" xfId="0" applyFont="1" applyAlignment="1"/>
    <xf numFmtId="165" fontId="6" fillId="4" borderId="1" xfId="0" applyNumberFormat="1" applyFont="1" applyFill="1" applyBorder="1" applyAlignment="1">
      <alignment wrapText="1"/>
    </xf>
    <xf numFmtId="0" fontId="2" fillId="0" borderId="0" xfId="0" applyFont="1" applyAlignment="1">
      <alignment vertical="center"/>
    </xf>
    <xf numFmtId="0" fontId="11" fillId="3" borderId="1" xfId="0" applyFont="1" applyFill="1" applyBorder="1" applyAlignment="1"/>
    <xf numFmtId="0" fontId="4" fillId="3" borderId="20" xfId="0" applyFont="1" applyFill="1" applyBorder="1" applyAlignment="1">
      <alignment wrapText="1"/>
    </xf>
    <xf numFmtId="3" fontId="12" fillId="3" borderId="20" xfId="0" applyNumberFormat="1" applyFont="1" applyFill="1" applyBorder="1" applyAlignment="1"/>
    <xf numFmtId="0" fontId="5" fillId="0" borderId="10" xfId="0" applyFont="1" applyBorder="1" applyAlignment="1">
      <alignment wrapText="1"/>
    </xf>
    <xf numFmtId="164" fontId="23" fillId="30" borderId="10" xfId="0" applyNumberFormat="1" applyFont="1" applyFill="1" applyBorder="1" applyAlignment="1">
      <alignment wrapText="1"/>
    </xf>
    <xf numFmtId="0" fontId="21" fillId="0" borderId="0" xfId="0" applyFont="1" applyFill="1" applyAlignment="1"/>
    <xf numFmtId="0" fontId="2" fillId="0" borderId="0" xfId="0" applyFont="1" applyAlignment="1"/>
    <xf numFmtId="0" fontId="0" fillId="0" borderId="0" xfId="0" applyAlignment="1"/>
    <xf numFmtId="0" fontId="0" fillId="0" borderId="0" xfId="0" applyBorder="1" applyAlignment="1"/>
    <xf numFmtId="0" fontId="5" fillId="3" borderId="1" xfId="0" applyFont="1" applyFill="1" applyBorder="1" applyAlignment="1">
      <alignment wrapText="1"/>
    </xf>
    <xf numFmtId="0" fontId="4" fillId="0" borderId="1" xfId="0" applyFont="1" applyBorder="1" applyAlignment="1">
      <alignment wrapText="1"/>
    </xf>
    <xf numFmtId="0" fontId="5" fillId="3" borderId="1" xfId="0" applyFont="1" applyFill="1" applyBorder="1" applyAlignment="1">
      <alignment horizontal="right" wrapText="1"/>
    </xf>
    <xf numFmtId="0" fontId="5" fillId="3" borderId="3" xfId="0" applyFont="1" applyFill="1" applyBorder="1" applyAlignment="1">
      <alignment horizontal="right" wrapText="1"/>
    </xf>
    <xf numFmtId="0" fontId="4" fillId="3" borderId="1" xfId="0" applyFont="1" applyFill="1" applyBorder="1" applyAlignment="1">
      <alignment horizontal="right" wrapText="1"/>
    </xf>
    <xf numFmtId="0" fontId="20" fillId="0" borderId="0" xfId="0" applyFont="1" applyBorder="1" applyAlignment="1"/>
    <xf numFmtId="0" fontId="19" fillId="0" borderId="0" xfId="0" applyFont="1" applyBorder="1" applyAlignment="1"/>
    <xf numFmtId="0" fontId="15" fillId="0" borderId="0" xfId="0" applyFont="1" applyAlignment="1"/>
    <xf numFmtId="0" fontId="2" fillId="0" borderId="0" xfId="0" applyFont="1" applyAlignment="1">
      <alignment horizontal="justify"/>
    </xf>
    <xf numFmtId="0" fontId="5" fillId="3" borderId="2" xfId="0" applyFont="1" applyFill="1" applyBorder="1" applyAlignment="1">
      <alignment horizontal="right" wrapText="1"/>
    </xf>
    <xf numFmtId="0" fontId="5" fillId="0" borderId="1" xfId="0" applyFont="1" applyBorder="1" applyAlignment="1">
      <alignment horizontal="right" wrapText="1"/>
    </xf>
    <xf numFmtId="0" fontId="5" fillId="2" borderId="1" xfId="0" applyFont="1" applyFill="1" applyBorder="1" applyAlignment="1">
      <alignment horizontal="right" wrapText="1"/>
    </xf>
    <xf numFmtId="164" fontId="5" fillId="2" borderId="1" xfId="0" applyNumberFormat="1" applyFont="1" applyFill="1" applyBorder="1" applyAlignment="1">
      <alignment horizontal="right" wrapText="1"/>
    </xf>
    <xf numFmtId="164" fontId="5" fillId="0" borderId="1" xfId="0" applyNumberFormat="1" applyFont="1" applyBorder="1" applyAlignment="1">
      <alignment horizontal="right" wrapText="1"/>
    </xf>
    <xf numFmtId="3" fontId="6" fillId="4" borderId="1" xfId="0" applyNumberFormat="1" applyFont="1" applyFill="1" applyBorder="1" applyAlignment="1">
      <alignment horizontal="right" wrapText="1"/>
    </xf>
    <xf numFmtId="0" fontId="6" fillId="4" borderId="1" xfId="0" applyFont="1" applyFill="1" applyBorder="1" applyAlignment="1">
      <alignment horizontal="right" wrapText="1"/>
    </xf>
    <xf numFmtId="164" fontId="6" fillId="4" borderId="1" xfId="0" applyNumberFormat="1" applyFont="1" applyFill="1" applyBorder="1" applyAlignment="1">
      <alignment horizontal="right" wrapText="1"/>
    </xf>
    <xf numFmtId="0" fontId="5" fillId="0" borderId="1" xfId="0" applyFont="1" applyBorder="1" applyAlignment="1">
      <alignment vertical="center" wrapText="1"/>
    </xf>
    <xf numFmtId="164" fontId="5" fillId="0" borderId="1" xfId="0" applyNumberFormat="1" applyFont="1" applyBorder="1" applyAlignment="1">
      <alignment horizontal="right" vertical="center" wrapText="1"/>
    </xf>
    <xf numFmtId="0" fontId="6" fillId="4" borderId="1" xfId="0" applyFont="1" applyFill="1" applyBorder="1" applyAlignment="1">
      <alignment vertical="center" wrapText="1"/>
    </xf>
    <xf numFmtId="1" fontId="5" fillId="0" borderId="1" xfId="0" applyNumberFormat="1" applyFont="1" applyFill="1" applyBorder="1" applyAlignment="1">
      <alignment horizontal="left" vertical="center" wrapText="1"/>
    </xf>
    <xf numFmtId="169" fontId="12" fillId="5" borderId="1" xfId="2" applyNumberFormat="1" applyFont="1" applyFill="1" applyBorder="1" applyAlignment="1">
      <alignment horizontal="right" vertical="center"/>
    </xf>
    <xf numFmtId="169" fontId="12" fillId="0" borderId="1" xfId="2" applyNumberFormat="1" applyFont="1" applyFill="1" applyBorder="1" applyAlignment="1">
      <alignment horizontal="right" vertical="center"/>
    </xf>
    <xf numFmtId="164" fontId="12" fillId="0" borderId="1" xfId="0" applyNumberFormat="1" applyFont="1" applyFill="1" applyBorder="1" applyAlignment="1">
      <alignment horizontal="right" vertical="center" wrapText="1"/>
    </xf>
    <xf numFmtId="164" fontId="12" fillId="5" borderId="1" xfId="0" applyNumberFormat="1" applyFont="1" applyFill="1" applyBorder="1" applyAlignment="1">
      <alignment horizontal="right" vertical="center"/>
    </xf>
    <xf numFmtId="3" fontId="5" fillId="0" borderId="1" xfId="0" applyNumberFormat="1" applyFont="1" applyFill="1" applyBorder="1" applyAlignment="1">
      <alignment horizontal="right" vertical="center" wrapText="1"/>
    </xf>
    <xf numFmtId="3" fontId="12" fillId="5" borderId="1" xfId="0" applyNumberFormat="1" applyFont="1" applyFill="1" applyBorder="1" applyAlignment="1">
      <alignment horizontal="right"/>
    </xf>
    <xf numFmtId="164" fontId="12" fillId="0" borderId="1" xfId="0" applyNumberFormat="1" applyFont="1" applyFill="1" applyBorder="1" applyAlignment="1">
      <alignment horizontal="right" vertical="center"/>
    </xf>
    <xf numFmtId="0" fontId="15" fillId="0" borderId="22" xfId="0" applyFont="1" applyFill="1" applyBorder="1" applyAlignment="1">
      <alignment vertical="top"/>
    </xf>
    <xf numFmtId="0" fontId="5" fillId="0" borderId="4" xfId="0" applyNumberFormat="1" applyFont="1" applyFill="1" applyBorder="1" applyAlignment="1">
      <alignment horizontal="right" wrapText="1"/>
    </xf>
    <xf numFmtId="1" fontId="5" fillId="0" borderId="4" xfId="0" applyNumberFormat="1" applyFont="1" applyFill="1" applyBorder="1" applyAlignment="1">
      <alignment horizontal="right" wrapText="1"/>
    </xf>
    <xf numFmtId="1" fontId="5" fillId="0" borderId="5"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3" fontId="5" fillId="2" borderId="1" xfId="0" applyNumberFormat="1" applyFont="1" applyFill="1" applyBorder="1" applyAlignment="1">
      <alignment horizontal="right" wrapText="1"/>
    </xf>
    <xf numFmtId="3" fontId="5" fillId="0" borderId="1" xfId="0" applyNumberFormat="1" applyFont="1" applyFill="1" applyBorder="1" applyAlignment="1">
      <alignment horizontal="right" wrapText="1"/>
    </xf>
    <xf numFmtId="3" fontId="5" fillId="5" borderId="1" xfId="0" applyNumberFormat="1" applyFont="1" applyFill="1" applyBorder="1" applyAlignment="1">
      <alignment horizontal="right" wrapText="1"/>
    </xf>
    <xf numFmtId="165" fontId="5" fillId="2" borderId="1" xfId="0" applyNumberFormat="1" applyFont="1" applyFill="1" applyBorder="1" applyAlignment="1">
      <alignment horizontal="right" wrapText="1"/>
    </xf>
    <xf numFmtId="165" fontId="5" fillId="0" borderId="1" xfId="0" applyNumberFormat="1" applyFont="1" applyFill="1" applyBorder="1" applyAlignment="1">
      <alignment horizontal="right" wrapText="1"/>
    </xf>
    <xf numFmtId="165" fontId="5" fillId="5" borderId="1" xfId="0" applyNumberFormat="1" applyFont="1" applyFill="1" applyBorder="1" applyAlignment="1">
      <alignment horizontal="right" wrapText="1"/>
    </xf>
    <xf numFmtId="165" fontId="6" fillId="4" borderId="1" xfId="0" applyNumberFormat="1" applyFont="1" applyFill="1" applyBorder="1" applyAlignment="1">
      <alignment horizontal="right" wrapText="1"/>
    </xf>
    <xf numFmtId="0" fontId="19" fillId="3" borderId="0" xfId="0" applyFont="1" applyFill="1"/>
    <xf numFmtId="0" fontId="12" fillId="3" borderId="1" xfId="0" applyFont="1" applyFill="1" applyBorder="1" applyAlignment="1">
      <alignment horizontal="right"/>
    </xf>
    <xf numFmtId="0" fontId="13" fillId="3" borderId="3" xfId="0" applyFont="1" applyFill="1" applyBorder="1" applyAlignment="1">
      <alignment vertical="top" wrapText="1"/>
    </xf>
    <xf numFmtId="3" fontId="13" fillId="5" borderId="1" xfId="0" applyNumberFormat="1" applyFont="1" applyFill="1" applyBorder="1" applyAlignment="1">
      <alignment horizontal="right"/>
    </xf>
    <xf numFmtId="3" fontId="13" fillId="3" borderId="1" xfId="0" applyNumberFormat="1" applyFont="1" applyFill="1" applyBorder="1" applyAlignment="1">
      <alignment horizontal="right"/>
    </xf>
    <xf numFmtId="3" fontId="12" fillId="3" borderId="1" xfId="0" applyNumberFormat="1" applyFont="1" applyFill="1" applyBorder="1" applyAlignment="1">
      <alignment horizontal="right"/>
    </xf>
    <xf numFmtId="0" fontId="12" fillId="3" borderId="1" xfId="0" applyFont="1" applyFill="1" applyBorder="1" applyAlignment="1">
      <alignment horizontal="left" wrapText="1"/>
    </xf>
    <xf numFmtId="3" fontId="12" fillId="5" borderId="1" xfId="0" applyNumberFormat="1" applyFont="1" applyFill="1" applyBorder="1" applyAlignment="1">
      <alignment horizontal="right" vertical="center"/>
    </xf>
    <xf numFmtId="3" fontId="12" fillId="3" borderId="1" xfId="0" applyNumberFormat="1" applyFont="1" applyFill="1" applyBorder="1" applyAlignment="1">
      <alignment horizontal="right" vertical="center"/>
    </xf>
    <xf numFmtId="164" fontId="12" fillId="3" borderId="1" xfId="0" applyNumberFormat="1" applyFont="1" applyFill="1" applyBorder="1" applyAlignment="1">
      <alignment horizontal="right" vertical="center"/>
    </xf>
    <xf numFmtId="0" fontId="23" fillId="4" borderId="1" xfId="0" applyFont="1" applyFill="1" applyBorder="1" applyAlignment="1">
      <alignment horizontal="left" wrapText="1"/>
    </xf>
    <xf numFmtId="3" fontId="23" fillId="4" borderId="1" xfId="0" applyNumberFormat="1" applyFont="1" applyFill="1" applyBorder="1" applyAlignment="1">
      <alignment horizontal="right" vertical="center" wrapText="1"/>
    </xf>
    <xf numFmtId="164" fontId="23" fillId="4" borderId="1" xfId="0" applyNumberFormat="1" applyFont="1" applyFill="1" applyBorder="1" applyAlignment="1">
      <alignment horizontal="right" vertical="center" wrapText="1"/>
    </xf>
    <xf numFmtId="0" fontId="15" fillId="3" borderId="0" xfId="0" applyFont="1" applyFill="1" applyAlignment="1">
      <alignment horizontal="left" vertical="top"/>
    </xf>
    <xf numFmtId="3" fontId="5" fillId="0" borderId="1" xfId="0" applyNumberFormat="1" applyFont="1" applyBorder="1" applyAlignment="1">
      <alignment horizontal="right" wrapText="1"/>
    </xf>
    <xf numFmtId="164" fontId="5" fillId="3" borderId="1" xfId="0" applyNumberFormat="1" applyFont="1" applyFill="1" applyBorder="1" applyAlignment="1">
      <alignment horizontal="right" wrapText="1"/>
    </xf>
    <xf numFmtId="0" fontId="0" fillId="0" borderId="0" xfId="0" applyFill="1"/>
    <xf numFmtId="0" fontId="12" fillId="3" borderId="1" xfId="0" applyFont="1" applyFill="1" applyBorder="1" applyAlignment="1">
      <alignment horizontal="left" vertical="center" wrapText="1"/>
    </xf>
    <xf numFmtId="0" fontId="12" fillId="5" borderId="1" xfId="0" applyFont="1" applyFill="1" applyBorder="1" applyAlignment="1">
      <alignment horizontal="right" vertical="center"/>
    </xf>
    <xf numFmtId="0" fontId="12" fillId="0" borderId="1" xfId="0" applyFont="1" applyFill="1" applyBorder="1" applyAlignment="1">
      <alignment horizontal="right" vertical="center"/>
    </xf>
    <xf numFmtId="0" fontId="11" fillId="5" borderId="1" xfId="0" applyFont="1" applyFill="1" applyBorder="1" applyAlignment="1">
      <alignment horizontal="right" vertical="center"/>
    </xf>
    <xf numFmtId="0" fontId="12" fillId="0" borderId="1" xfId="0" applyFont="1" applyFill="1" applyBorder="1" applyAlignment="1">
      <alignment horizontal="right"/>
    </xf>
    <xf numFmtId="0" fontId="12" fillId="5" borderId="1" xfId="0" applyFont="1" applyFill="1" applyBorder="1" applyAlignment="1">
      <alignment horizontal="right"/>
    </xf>
    <xf numFmtId="0" fontId="11" fillId="0" borderId="1" xfId="0" applyFont="1" applyFill="1" applyBorder="1" applyAlignment="1">
      <alignment horizontal="right"/>
    </xf>
    <xf numFmtId="0" fontId="23" fillId="4" borderId="1" xfId="0" applyFont="1" applyFill="1" applyBorder="1" applyAlignment="1">
      <alignment horizontal="left" vertical="center" wrapText="1"/>
    </xf>
    <xf numFmtId="3" fontId="23" fillId="4" borderId="1" xfId="0" applyNumberFormat="1" applyFont="1" applyFill="1" applyBorder="1" applyAlignment="1">
      <alignment horizontal="right" wrapText="1"/>
    </xf>
    <xf numFmtId="0" fontId="5" fillId="3" borderId="1" xfId="0" applyFont="1" applyFill="1" applyBorder="1" applyAlignment="1">
      <alignment horizontal="right"/>
    </xf>
    <xf numFmtId="0" fontId="4" fillId="3" borderId="1" xfId="0" applyFont="1" applyFill="1" applyBorder="1" applyAlignment="1">
      <alignment horizontal="right"/>
    </xf>
    <xf numFmtId="0" fontId="5" fillId="31" borderId="1" xfId="0" applyFont="1" applyFill="1" applyBorder="1" applyAlignment="1">
      <alignment horizontal="right"/>
    </xf>
    <xf numFmtId="0" fontId="12" fillId="31" borderId="1" xfId="0" applyFont="1" applyFill="1" applyBorder="1" applyAlignment="1">
      <alignment horizontal="left" vertical="center" wrapText="1"/>
    </xf>
    <xf numFmtId="3" fontId="12" fillId="32" borderId="1" xfId="0" applyNumberFormat="1" applyFont="1" applyFill="1" applyBorder="1" applyAlignment="1">
      <alignment horizontal="right" vertical="center"/>
    </xf>
    <xf numFmtId="3" fontId="12" fillId="31" borderId="1" xfId="0" applyNumberFormat="1" applyFont="1" applyFill="1" applyBorder="1" applyAlignment="1">
      <alignment horizontal="right" vertical="center"/>
    </xf>
    <xf numFmtId="164" fontId="12" fillId="31" borderId="1" xfId="0" applyNumberFormat="1" applyFont="1" applyFill="1" applyBorder="1" applyAlignment="1">
      <alignment horizontal="right" vertical="center"/>
    </xf>
    <xf numFmtId="164" fontId="12" fillId="32" borderId="1" xfId="0" applyNumberFormat="1" applyFont="1" applyFill="1" applyBorder="1" applyAlignment="1">
      <alignment horizontal="right" vertical="center"/>
    </xf>
    <xf numFmtId="3" fontId="12" fillId="31" borderId="1" xfId="0" applyNumberFormat="1" applyFont="1" applyFill="1" applyBorder="1" applyAlignment="1">
      <alignment horizontal="right" vertical="center" wrapText="1"/>
    </xf>
    <xf numFmtId="3" fontId="12" fillId="32" borderId="1" xfId="0" applyNumberFormat="1" applyFont="1" applyFill="1" applyBorder="1" applyAlignment="1">
      <alignment horizontal="right" vertical="center" wrapText="1"/>
    </xf>
    <xf numFmtId="164" fontId="12" fillId="31" borderId="1" xfId="0" applyNumberFormat="1" applyFont="1" applyFill="1" applyBorder="1" applyAlignment="1">
      <alignment horizontal="right" vertical="center" wrapText="1"/>
    </xf>
    <xf numFmtId="164" fontId="12" fillId="32" borderId="1" xfId="0" applyNumberFormat="1" applyFont="1" applyFill="1" applyBorder="1" applyAlignment="1">
      <alignment horizontal="right" vertical="center" wrapText="1"/>
    </xf>
    <xf numFmtId="1" fontId="5" fillId="0" borderId="1" xfId="0" applyNumberFormat="1" applyFont="1" applyBorder="1" applyAlignment="1">
      <alignment horizontal="right" wrapText="1"/>
    </xf>
    <xf numFmtId="2" fontId="5" fillId="3" borderId="1" xfId="0" applyNumberFormat="1" applyFont="1" applyFill="1" applyBorder="1" applyAlignment="1">
      <alignment horizontal="right" wrapText="1"/>
    </xf>
    <xf numFmtId="0" fontId="5" fillId="0" borderId="1" xfId="0" applyFont="1" applyBorder="1" applyAlignment="1">
      <alignment horizontal="right" vertical="top" wrapText="1"/>
    </xf>
    <xf numFmtId="0" fontId="5" fillId="5" borderId="1" xfId="0" applyFont="1" applyFill="1" applyBorder="1" applyAlignment="1">
      <alignment horizontal="right" vertical="top" wrapText="1"/>
    </xf>
    <xf numFmtId="164" fontId="5" fillId="0" borderId="1" xfId="0" applyNumberFormat="1" applyFont="1" applyBorder="1" applyAlignment="1">
      <alignment horizontal="right" vertical="top" wrapText="1"/>
    </xf>
    <xf numFmtId="0" fontId="15" fillId="0" borderId="0" xfId="0" applyFont="1" applyFill="1" applyAlignment="1">
      <alignment horizontal="left"/>
    </xf>
    <xf numFmtId="0" fontId="5" fillId="7" borderId="1" xfId="0" applyFont="1" applyFill="1" applyBorder="1" applyAlignment="1">
      <alignment horizontal="right" vertical="center" wrapText="1"/>
    </xf>
    <xf numFmtId="0" fontId="5" fillId="7" borderId="1" xfId="0" quotePrefix="1" applyFont="1" applyFill="1" applyBorder="1" applyAlignment="1">
      <alignment horizontal="right" vertical="center" wrapText="1"/>
    </xf>
    <xf numFmtId="0" fontId="5" fillId="7" borderId="3" xfId="0" applyFont="1" applyFill="1" applyBorder="1" applyAlignment="1">
      <alignment horizontal="right" vertical="center" wrapText="1"/>
    </xf>
    <xf numFmtId="164" fontId="4" fillId="5" borderId="1" xfId="0" applyNumberFormat="1" applyFont="1" applyFill="1" applyBorder="1" applyAlignment="1">
      <alignment horizontal="right" vertical="center" wrapText="1"/>
    </xf>
    <xf numFmtId="164" fontId="4" fillId="3" borderId="1" xfId="0" applyNumberFormat="1" applyFont="1" applyFill="1" applyBorder="1" applyAlignment="1">
      <alignment horizontal="right" vertical="center" wrapText="1"/>
    </xf>
    <xf numFmtId="0" fontId="12" fillId="7" borderId="1" xfId="0" applyFont="1" applyFill="1" applyBorder="1" applyAlignment="1">
      <alignment vertical="center" wrapText="1"/>
    </xf>
    <xf numFmtId="0" fontId="11" fillId="7" borderId="1" xfId="0" applyFont="1" applyFill="1" applyBorder="1" applyAlignment="1">
      <alignment vertical="center" wrapText="1"/>
    </xf>
    <xf numFmtId="0" fontId="11" fillId="0" borderId="1" xfId="0" applyFont="1" applyBorder="1" applyAlignment="1">
      <alignment vertical="center" wrapText="1"/>
    </xf>
    <xf numFmtId="164" fontId="12" fillId="3" borderId="1" xfId="0" applyNumberFormat="1" applyFont="1" applyFill="1" applyBorder="1" applyAlignment="1">
      <alignment horizontal="right" vertical="center"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165" fontId="4" fillId="0" borderId="1" xfId="0" applyNumberFormat="1" applyFont="1" applyFill="1" applyBorder="1" applyAlignment="1">
      <alignment horizontal="right" wrapText="1"/>
    </xf>
    <xf numFmtId="165" fontId="4" fillId="2" borderId="1" xfId="0" applyNumberFormat="1" applyFont="1" applyFill="1" applyBorder="1" applyAlignment="1">
      <alignment horizontal="right" wrapText="1"/>
    </xf>
    <xf numFmtId="164" fontId="4" fillId="2" borderId="1" xfId="0" applyNumberFormat="1" applyFont="1" applyFill="1" applyBorder="1" applyAlignment="1">
      <alignment horizontal="right" wrapText="1"/>
    </xf>
    <xf numFmtId="3" fontId="5" fillId="2" borderId="1" xfId="0" quotePrefix="1" applyNumberFormat="1" applyFont="1" applyFill="1" applyBorder="1" applyAlignment="1">
      <alignment horizontal="right" wrapText="1"/>
    </xf>
    <xf numFmtId="3" fontId="5" fillId="0" borderId="1" xfId="0" quotePrefix="1" applyNumberFormat="1" applyFont="1" applyFill="1" applyBorder="1" applyAlignment="1">
      <alignment horizontal="right" wrapText="1"/>
    </xf>
    <xf numFmtId="165" fontId="5" fillId="0" borderId="1" xfId="0" quotePrefix="1" applyNumberFormat="1" applyFont="1" applyFill="1" applyBorder="1" applyAlignment="1">
      <alignment horizontal="right" wrapText="1"/>
    </xf>
    <xf numFmtId="165" fontId="5" fillId="2" borderId="1" xfId="0" quotePrefix="1" applyNumberFormat="1" applyFont="1" applyFill="1" applyBorder="1" applyAlignment="1">
      <alignment horizontal="right" wrapText="1"/>
    </xf>
    <xf numFmtId="0" fontId="11" fillId="3" borderId="1" xfId="0" applyFont="1" applyFill="1" applyBorder="1" applyAlignment="1">
      <alignment horizontal="left" vertical="center" wrapText="1"/>
    </xf>
    <xf numFmtId="3" fontId="11" fillId="5" borderId="1"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164" fontId="11" fillId="3" borderId="1" xfId="0" applyNumberFormat="1" applyFont="1" applyFill="1" applyBorder="1" applyAlignment="1">
      <alignment horizontal="right" vertical="center" wrapText="1"/>
    </xf>
    <xf numFmtId="164" fontId="11" fillId="5" borderId="1" xfId="0" applyNumberFormat="1" applyFont="1" applyFill="1" applyBorder="1" applyAlignment="1">
      <alignment horizontal="right" vertical="center"/>
    </xf>
    <xf numFmtId="3" fontId="23" fillId="4" borderId="1" xfId="0" applyNumberFormat="1" applyFont="1" applyFill="1" applyBorder="1" applyAlignment="1">
      <alignment horizontal="right" vertical="center"/>
    </xf>
    <xf numFmtId="164" fontId="23" fillId="4" borderId="1" xfId="0" applyNumberFormat="1" applyFont="1" applyFill="1" applyBorder="1" applyAlignment="1">
      <alignment horizontal="right" vertical="center"/>
    </xf>
    <xf numFmtId="0" fontId="15" fillId="0" borderId="2" xfId="0" applyFont="1" applyBorder="1" applyAlignment="1">
      <alignment vertical="center"/>
    </xf>
    <xf numFmtId="0" fontId="18" fillId="0" borderId="2" xfId="0" applyFont="1" applyBorder="1" applyAlignment="1"/>
    <xf numFmtId="3" fontId="0" fillId="0" borderId="0" xfId="0" applyNumberFormat="1" applyFill="1"/>
    <xf numFmtId="0" fontId="13" fillId="0" borderId="1" xfId="1" applyFont="1" applyBorder="1" applyAlignment="1">
      <alignment horizontal="right"/>
    </xf>
    <xf numFmtId="3" fontId="13" fillId="32" borderId="1" xfId="1" applyNumberFormat="1" applyFont="1" applyFill="1" applyBorder="1" applyAlignment="1">
      <alignment horizontal="right" vertical="center"/>
    </xf>
    <xf numFmtId="164" fontId="13" fillId="33" borderId="1" xfId="1" applyNumberFormat="1" applyFont="1" applyFill="1" applyBorder="1" applyAlignment="1">
      <alignment horizontal="right" vertical="center"/>
    </xf>
    <xf numFmtId="164" fontId="13" fillId="31" borderId="1" xfId="1" applyNumberFormat="1" applyFont="1" applyFill="1" applyBorder="1" applyAlignment="1">
      <alignment horizontal="right" vertical="center"/>
    </xf>
    <xf numFmtId="0" fontId="23" fillId="34" borderId="1" xfId="0" applyFont="1" applyFill="1" applyBorder="1" applyAlignment="1">
      <alignment horizontal="left" vertical="center" wrapText="1"/>
    </xf>
    <xf numFmtId="164" fontId="13" fillId="0" borderId="1" xfId="1" applyNumberFormat="1" applyFont="1" applyFill="1" applyBorder="1" applyAlignment="1">
      <alignment horizontal="right" vertical="center"/>
    </xf>
    <xf numFmtId="3" fontId="23" fillId="34" borderId="1" xfId="1" applyNumberFormat="1" applyFont="1" applyFill="1" applyBorder="1" applyAlignment="1">
      <alignment horizontal="right" vertical="center"/>
    </xf>
    <xf numFmtId="164" fontId="23" fillId="34" borderId="1" xfId="1" applyNumberFormat="1" applyFont="1" applyFill="1" applyBorder="1" applyAlignment="1">
      <alignment horizontal="right" vertical="center"/>
    </xf>
    <xf numFmtId="2" fontId="12" fillId="3" borderId="1" xfId="0" applyNumberFormat="1" applyFont="1" applyFill="1" applyBorder="1" applyAlignment="1">
      <alignment horizontal="right" wrapText="1"/>
    </xf>
    <xf numFmtId="2" fontId="4" fillId="3" borderId="1" xfId="0" applyNumberFormat="1" applyFont="1" applyFill="1" applyBorder="1" applyAlignment="1">
      <alignment horizontal="right" wrapText="1"/>
    </xf>
    <xf numFmtId="0" fontId="12" fillId="7" borderId="1" xfId="0" applyFont="1" applyFill="1" applyBorder="1" applyAlignment="1">
      <alignment horizontal="right" wrapText="1"/>
    </xf>
    <xf numFmtId="165" fontId="5" fillId="0" borderId="1" xfId="0" applyNumberFormat="1" applyFont="1" applyBorder="1" applyAlignment="1">
      <alignment horizontal="right" wrapText="1"/>
    </xf>
    <xf numFmtId="165" fontId="5" fillId="3" borderId="1" xfId="0" applyNumberFormat="1" applyFont="1" applyFill="1" applyBorder="1" applyAlignment="1">
      <alignment horizontal="right" wrapText="1"/>
    </xf>
    <xf numFmtId="1" fontId="5" fillId="2" borderId="1" xfId="0" applyNumberFormat="1" applyFont="1" applyFill="1" applyBorder="1" applyAlignment="1">
      <alignment horizontal="right" wrapText="1"/>
    </xf>
    <xf numFmtId="1" fontId="4" fillId="2" borderId="1" xfId="0" applyNumberFormat="1" applyFont="1" applyFill="1" applyBorder="1" applyAlignment="1">
      <alignment horizontal="right" wrapText="1"/>
    </xf>
    <xf numFmtId="164" fontId="4" fillId="0" borderId="1" xfId="0" applyNumberFormat="1" applyFont="1" applyBorder="1" applyAlignment="1">
      <alignment horizontal="right" wrapText="1"/>
    </xf>
    <xf numFmtId="1" fontId="6" fillId="4" borderId="1" xfId="0" applyNumberFormat="1" applyFont="1" applyFill="1" applyBorder="1" applyAlignment="1">
      <alignment horizontal="right" wrapText="1"/>
    </xf>
    <xf numFmtId="0" fontId="4" fillId="3" borderId="2" xfId="0" applyFont="1" applyFill="1" applyBorder="1" applyAlignment="1">
      <alignment vertical="center" wrapText="1"/>
    </xf>
    <xf numFmtId="3" fontId="11" fillId="5" borderId="1" xfId="0" applyNumberFormat="1" applyFont="1" applyFill="1" applyBorder="1" applyAlignment="1">
      <alignment horizontal="right"/>
    </xf>
    <xf numFmtId="3" fontId="11" fillId="3" borderId="1" xfId="0" applyNumberFormat="1" applyFont="1" applyFill="1" applyBorder="1" applyAlignment="1">
      <alignment horizontal="right"/>
    </xf>
    <xf numFmtId="164" fontId="11" fillId="3" borderId="1" xfId="0" applyNumberFormat="1" applyFont="1" applyFill="1" applyBorder="1" applyAlignment="1">
      <alignment horizontal="right"/>
    </xf>
    <xf numFmtId="164" fontId="11" fillId="5" borderId="1" xfId="0" applyNumberFormat="1" applyFont="1" applyFill="1" applyBorder="1" applyAlignment="1">
      <alignment horizontal="right"/>
    </xf>
    <xf numFmtId="164" fontId="12" fillId="3" borderId="1" xfId="0" applyNumberFormat="1" applyFont="1" applyFill="1" applyBorder="1" applyAlignment="1">
      <alignment horizontal="right"/>
    </xf>
    <xf numFmtId="164" fontId="12" fillId="5" borderId="1" xfId="0" applyNumberFormat="1" applyFont="1" applyFill="1" applyBorder="1" applyAlignment="1">
      <alignment horizontal="right"/>
    </xf>
    <xf numFmtId="164" fontId="5" fillId="5" borderId="1" xfId="0" applyNumberFormat="1" applyFont="1" applyFill="1" applyBorder="1" applyAlignment="1">
      <alignment horizontal="right" wrapText="1"/>
    </xf>
    <xf numFmtId="165" fontId="11" fillId="3" borderId="1" xfId="0" applyNumberFormat="1" applyFont="1" applyFill="1" applyBorder="1" applyAlignment="1">
      <alignment horizontal="right"/>
    </xf>
    <xf numFmtId="165" fontId="11" fillId="5" borderId="1" xfId="0" applyNumberFormat="1" applyFont="1" applyFill="1" applyBorder="1" applyAlignment="1">
      <alignment horizontal="right"/>
    </xf>
    <xf numFmtId="0" fontId="11" fillId="5" borderId="0" xfId="0" applyFont="1" applyFill="1" applyAlignment="1">
      <alignment horizontal="right"/>
    </xf>
    <xf numFmtId="0" fontId="11" fillId="0" borderId="0" xfId="0" applyFont="1" applyAlignment="1">
      <alignment horizontal="right"/>
    </xf>
    <xf numFmtId="0" fontId="12" fillId="5" borderId="0" xfId="0" applyFont="1" applyFill="1" applyAlignment="1">
      <alignment horizontal="right"/>
    </xf>
    <xf numFmtId="0" fontId="12" fillId="0" borderId="0" xfId="0" applyFont="1" applyAlignment="1">
      <alignment horizontal="right"/>
    </xf>
    <xf numFmtId="3" fontId="14" fillId="5" borderId="1" xfId="0" applyNumberFormat="1" applyFont="1" applyFill="1" applyBorder="1" applyAlignment="1">
      <alignment horizontal="right" wrapText="1"/>
    </xf>
    <xf numFmtId="3" fontId="14" fillId="3" borderId="1" xfId="0" applyNumberFormat="1" applyFont="1" applyFill="1" applyBorder="1" applyAlignment="1">
      <alignment horizontal="right" wrapText="1"/>
    </xf>
    <xf numFmtId="0" fontId="14" fillId="3" borderId="1" xfId="0" applyFont="1" applyFill="1" applyBorder="1" applyAlignment="1">
      <alignment horizontal="right" wrapText="1"/>
    </xf>
    <xf numFmtId="3" fontId="23" fillId="30" borderId="20" xfId="0" applyNumberFormat="1" applyFont="1" applyFill="1" applyBorder="1" applyAlignment="1">
      <alignment horizontal="right"/>
    </xf>
    <xf numFmtId="3" fontId="4" fillId="0" borderId="1" xfId="0" applyNumberFormat="1" applyFont="1" applyBorder="1" applyAlignment="1">
      <alignment horizontal="right" wrapText="1"/>
    </xf>
    <xf numFmtId="0" fontId="5" fillId="3" borderId="0" xfId="0" applyFont="1" applyFill="1" applyBorder="1" applyAlignment="1">
      <alignment horizontal="right" wrapText="1"/>
    </xf>
    <xf numFmtId="3" fontId="5" fillId="0" borderId="1" xfId="0" applyNumberFormat="1" applyFont="1" applyBorder="1" applyAlignment="1">
      <alignment vertical="top" wrapText="1"/>
    </xf>
    <xf numFmtId="3" fontId="5" fillId="5" borderId="1" xfId="0" applyNumberFormat="1" applyFont="1" applyFill="1" applyBorder="1" applyAlignment="1">
      <alignment horizontal="right" vertical="top" wrapText="1"/>
    </xf>
    <xf numFmtId="3" fontId="5" fillId="0" borderId="1" xfId="0" applyNumberFormat="1" applyFont="1" applyBorder="1" applyAlignment="1">
      <alignment horizontal="right" vertical="top" wrapText="1"/>
    </xf>
    <xf numFmtId="3" fontId="4" fillId="5" borderId="1" xfId="0" applyNumberFormat="1" applyFont="1" applyFill="1" applyBorder="1" applyAlignment="1">
      <alignment vertical="top" wrapText="1"/>
    </xf>
    <xf numFmtId="0" fontId="3" fillId="0" borderId="0" xfId="0" applyFont="1" applyBorder="1" applyAlignment="1">
      <alignment horizontal="left" vertical="center"/>
    </xf>
    <xf numFmtId="0" fontId="10" fillId="0" borderId="0" xfId="0" applyFont="1" applyBorder="1" applyAlignment="1">
      <alignment horizontal="right"/>
    </xf>
    <xf numFmtId="1" fontId="5" fillId="5" borderId="1" xfId="0" applyNumberFormat="1" applyFont="1" applyFill="1" applyBorder="1" applyAlignment="1">
      <alignment horizontal="right" wrapText="1"/>
    </xf>
    <xf numFmtId="1" fontId="4" fillId="3" borderId="1" xfId="0" applyNumberFormat="1" applyFont="1" applyFill="1" applyBorder="1" applyAlignment="1">
      <alignment horizontal="right" wrapText="1"/>
    </xf>
    <xf numFmtId="1" fontId="4" fillId="0" borderId="1" xfId="0" applyNumberFormat="1" applyFont="1" applyBorder="1" applyAlignment="1">
      <alignment horizontal="right" wrapText="1"/>
    </xf>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2" borderId="1" xfId="0" applyFont="1" applyFill="1" applyBorder="1" applyAlignment="1">
      <alignment horizontal="center" wrapText="1"/>
    </xf>
    <xf numFmtId="0" fontId="4" fillId="0" borderId="1" xfId="0" applyFont="1" applyBorder="1" applyAlignment="1">
      <alignment horizontal="center" wrapText="1"/>
    </xf>
    <xf numFmtId="0" fontId="0" fillId="0" borderId="1" xfId="0" applyBorder="1" applyAlignment="1">
      <alignment horizontal="center"/>
    </xf>
    <xf numFmtId="0" fontId="2" fillId="0" borderId="0" xfId="0" applyFont="1" applyAlignment="1"/>
    <xf numFmtId="0" fontId="2" fillId="0" borderId="0" xfId="0" applyFont="1" applyAlignment="1">
      <alignment horizontal="center"/>
    </xf>
    <xf numFmtId="0" fontId="2" fillId="0" borderId="0" xfId="0" applyFont="1" applyAlignment="1">
      <alignment horizontal="left"/>
    </xf>
    <xf numFmtId="0" fontId="4" fillId="3" borderId="2" xfId="0" applyFont="1" applyFill="1" applyBorder="1" applyAlignment="1">
      <alignment horizontal="left"/>
    </xf>
    <xf numFmtId="0" fontId="4" fillId="3" borderId="0" xfId="0" applyFont="1" applyFill="1" applyBorder="1" applyAlignment="1">
      <alignment horizontal="left"/>
    </xf>
    <xf numFmtId="0" fontId="4" fillId="3" borderId="3" xfId="0" applyFont="1" applyFill="1" applyBorder="1" applyAlignment="1">
      <alignment horizontal="left"/>
    </xf>
    <xf numFmtId="0" fontId="5" fillId="3" borderId="2" xfId="0" applyFont="1" applyFill="1" applyBorder="1" applyAlignment="1">
      <alignment horizontal="right" wrapText="1"/>
    </xf>
    <xf numFmtId="0" fontId="5" fillId="3" borderId="0" xfId="0" applyFont="1" applyFill="1" applyBorder="1" applyAlignment="1">
      <alignment horizontal="right" wrapText="1"/>
    </xf>
    <xf numFmtId="0" fontId="5" fillId="3" borderId="3" xfId="0" applyFont="1" applyFill="1" applyBorder="1" applyAlignment="1">
      <alignment horizontal="right" wrapText="1"/>
    </xf>
    <xf numFmtId="0" fontId="9" fillId="0" borderId="2" xfId="0" applyFont="1" applyBorder="1" applyAlignment="1">
      <alignment horizontal="center"/>
    </xf>
    <xf numFmtId="0" fontId="9" fillId="0" borderId="0" xfId="0" applyFont="1" applyBorder="1" applyAlignment="1">
      <alignment horizontal="center"/>
    </xf>
    <xf numFmtId="0" fontId="9" fillId="0" borderId="3" xfId="0" applyFont="1" applyBorder="1" applyAlignment="1">
      <alignment horizontal="center"/>
    </xf>
    <xf numFmtId="0" fontId="4" fillId="0" borderId="1" xfId="0" applyFont="1" applyFill="1" applyBorder="1" applyAlignment="1">
      <alignment horizontal="center" wrapText="1"/>
    </xf>
    <xf numFmtId="0" fontId="14" fillId="3" borderId="2" xfId="0" applyFont="1" applyFill="1" applyBorder="1" applyAlignment="1">
      <alignment horizontal="left" vertical="center" wrapText="1"/>
    </xf>
    <xf numFmtId="0" fontId="12" fillId="3" borderId="0" xfId="0" applyFont="1" applyFill="1" applyBorder="1" applyAlignment="1">
      <alignment horizontal="left" vertical="center"/>
    </xf>
    <xf numFmtId="0" fontId="12" fillId="3" borderId="3" xfId="0" applyFont="1" applyFill="1" applyBorder="1" applyAlignment="1">
      <alignment horizontal="left" vertical="center"/>
    </xf>
    <xf numFmtId="0" fontId="11" fillId="5" borderId="1" xfId="0" applyFont="1" applyFill="1" applyBorder="1" applyAlignment="1">
      <alignment horizontal="center"/>
    </xf>
    <xf numFmtId="0" fontId="11" fillId="0" borderId="1" xfId="0" applyFont="1" applyBorder="1" applyAlignment="1">
      <alignment horizontal="center"/>
    </xf>
    <xf numFmtId="0" fontId="12" fillId="0" borderId="1" xfId="0" applyFont="1" applyBorder="1" applyAlignment="1">
      <alignment horizontal="center"/>
    </xf>
    <xf numFmtId="0" fontId="12" fillId="5" borderId="1" xfId="0" applyFont="1" applyFill="1" applyBorder="1" applyAlignment="1">
      <alignment horizontal="center"/>
    </xf>
    <xf numFmtId="0" fontId="5" fillId="3" borderId="1" xfId="0" applyFont="1" applyFill="1" applyBorder="1" applyAlignment="1">
      <alignment horizontal="right" wrapText="1"/>
    </xf>
    <xf numFmtId="0" fontId="4" fillId="3" borderId="2" xfId="0" applyFont="1" applyFill="1" applyBorder="1" applyAlignment="1">
      <alignment horizontal="justify" wrapText="1"/>
    </xf>
    <xf numFmtId="0" fontId="4" fillId="3" borderId="3" xfId="0" applyFont="1" applyFill="1" applyBorder="1" applyAlignment="1">
      <alignment horizontal="justify" wrapText="1"/>
    </xf>
    <xf numFmtId="0" fontId="4" fillId="3" borderId="2" xfId="0" applyFont="1" applyFill="1" applyBorder="1" applyAlignment="1">
      <alignment horizontal="left" wrapText="1"/>
    </xf>
    <xf numFmtId="0" fontId="4" fillId="3" borderId="3" xfId="0" applyFont="1" applyFill="1" applyBorder="1" applyAlignment="1">
      <alignment horizontal="left" wrapText="1"/>
    </xf>
    <xf numFmtId="0" fontId="19" fillId="0" borderId="0" xfId="0" applyFont="1" applyAlignment="1">
      <alignment horizontal="justify" vertical="top"/>
    </xf>
    <xf numFmtId="0" fontId="20" fillId="0" borderId="0" xfId="0" applyFont="1" applyAlignment="1">
      <alignment vertical="top"/>
    </xf>
    <xf numFmtId="0" fontId="4" fillId="3" borderId="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right" wrapText="1"/>
    </xf>
    <xf numFmtId="0" fontId="4" fillId="3" borderId="0" xfId="0" applyFont="1" applyFill="1" applyBorder="1" applyAlignment="1">
      <alignment horizontal="right" wrapText="1"/>
    </xf>
    <xf numFmtId="0" fontId="4" fillId="3" borderId="3" xfId="0" applyFont="1" applyFill="1" applyBorder="1" applyAlignment="1">
      <alignment horizontal="right" wrapText="1"/>
    </xf>
    <xf numFmtId="0" fontId="21" fillId="0" borderId="0" xfId="0" applyFont="1" applyFill="1" applyAlignment="1">
      <alignment vertical="top" wrapText="1"/>
    </xf>
    <xf numFmtId="0" fontId="21" fillId="0" borderId="0" xfId="0" applyFont="1" applyFill="1" applyAlignment="1">
      <alignment horizontal="left" vertical="top" wrapText="1"/>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14" fillId="0" borderId="1" xfId="0" applyFont="1" applyFill="1" applyBorder="1" applyAlignment="1">
      <alignment horizontal="center" vertical="center"/>
    </xf>
    <xf numFmtId="0" fontId="19" fillId="0" borderId="0" xfId="0" applyFont="1" applyBorder="1" applyAlignment="1">
      <alignment horizontal="justify"/>
    </xf>
    <xf numFmtId="0" fontId="20" fillId="0" borderId="0" xfId="0" applyFont="1" applyBorder="1" applyAlignment="1"/>
    <xf numFmtId="0" fontId="4" fillId="31" borderId="2" xfId="0" applyFont="1" applyFill="1" applyBorder="1" applyAlignment="1">
      <alignment horizontal="left" vertical="center" wrapText="1"/>
    </xf>
    <xf numFmtId="0" fontId="11" fillId="31" borderId="3" xfId="0" applyFont="1" applyFill="1" applyBorder="1" applyAlignment="1">
      <alignment horizontal="left" vertical="center" wrapText="1"/>
    </xf>
    <xf numFmtId="0" fontId="48" fillId="5" borderId="1" xfId="0" applyFont="1" applyFill="1" applyBorder="1" applyAlignment="1">
      <alignment horizontal="center"/>
    </xf>
    <xf numFmtId="0" fontId="4" fillId="31" borderId="1" xfId="0" applyFont="1" applyFill="1" applyBorder="1" applyAlignment="1">
      <alignment horizont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5" borderId="1" xfId="0" applyFont="1" applyFill="1" applyBorder="1" applyAlignment="1">
      <alignment horizontal="center"/>
    </xf>
    <xf numFmtId="0" fontId="4" fillId="3" borderId="1" xfId="0" applyFont="1" applyFill="1" applyBorder="1" applyAlignment="1">
      <alignment horizontal="center"/>
    </xf>
    <xf numFmtId="0" fontId="4" fillId="3" borderId="1" xfId="0" applyFont="1" applyFill="1" applyBorder="1" applyAlignment="1">
      <alignment horizontal="left" wrapText="1"/>
    </xf>
    <xf numFmtId="0" fontId="19" fillId="0" borderId="0" xfId="0" applyFont="1" applyBorder="1" applyAlignment="1"/>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 xfId="0" applyFont="1" applyBorder="1" applyAlignment="1">
      <alignment horizontal="center" vertical="top" wrapText="1"/>
    </xf>
    <xf numFmtId="0" fontId="4" fillId="5" borderId="1" xfId="0" applyFont="1" applyFill="1" applyBorder="1" applyAlignment="1">
      <alignment horizontal="center" vertical="top" wrapText="1"/>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3" xfId="0" applyFont="1" applyBorder="1" applyAlignment="1">
      <alignment horizontal="left" vertical="center"/>
    </xf>
    <xf numFmtId="0" fontId="4" fillId="7" borderId="2"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15" fillId="0" borderId="0" xfId="0" applyFont="1" applyAlignment="1">
      <alignment horizontal="justify"/>
    </xf>
    <xf numFmtId="0" fontId="18" fillId="0" borderId="0" xfId="0" applyFont="1" applyAlignment="1"/>
    <xf numFmtId="0" fontId="4" fillId="5" borderId="1" xfId="0" applyFont="1" applyFill="1" applyBorder="1" applyAlignment="1">
      <alignment horizontal="center" vertical="center"/>
    </xf>
    <xf numFmtId="0" fontId="5" fillId="0" borderId="1" xfId="0" applyFont="1" applyFill="1" applyBorder="1" applyAlignment="1">
      <alignment horizontal="right" wrapText="1"/>
    </xf>
    <xf numFmtId="0" fontId="19" fillId="0" borderId="0" xfId="0" applyFont="1" applyBorder="1" applyAlignment="1">
      <alignment horizontal="justify" wrapText="1"/>
    </xf>
    <xf numFmtId="0" fontId="19" fillId="0" borderId="0" xfId="0" applyFont="1" applyBorder="1" applyAlignment="1">
      <alignment wrapText="1"/>
    </xf>
    <xf numFmtId="0" fontId="4" fillId="3"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15" fillId="0" borderId="0" xfId="0" applyFont="1" applyBorder="1" applyAlignment="1">
      <alignment horizontal="justify" vertical="center"/>
    </xf>
    <xf numFmtId="0" fontId="18" fillId="0" borderId="0" xfId="0" applyFont="1" applyBorder="1" applyAlignment="1">
      <alignment vertical="center"/>
    </xf>
    <xf numFmtId="0" fontId="4" fillId="31" borderId="1" xfId="0" applyFont="1" applyFill="1" applyBorder="1" applyAlignment="1">
      <alignment horizontal="left" vertical="center"/>
    </xf>
    <xf numFmtId="0" fontId="4" fillId="32" borderId="1" xfId="0" applyFont="1" applyFill="1" applyBorder="1" applyAlignment="1">
      <alignment horizontal="center"/>
    </xf>
    <xf numFmtId="2" fontId="12" fillId="3" borderId="1" xfId="0" applyNumberFormat="1" applyFont="1" applyFill="1" applyBorder="1" applyAlignment="1">
      <alignment horizontal="center" wrapText="1"/>
    </xf>
    <xf numFmtId="2" fontId="4" fillId="3" borderId="1" xfId="0" applyNumberFormat="1" applyFont="1" applyFill="1" applyBorder="1" applyAlignment="1">
      <alignment horizontal="center"/>
    </xf>
    <xf numFmtId="2" fontId="4" fillId="5" borderId="1" xfId="0" applyNumberFormat="1" applyFont="1" applyFill="1" applyBorder="1" applyAlignment="1">
      <alignment horizontal="center"/>
    </xf>
    <xf numFmtId="0" fontId="12" fillId="3" borderId="1" xfId="0" applyFont="1" applyFill="1" applyBorder="1" applyAlignment="1">
      <alignment horizontal="center" wrapText="1"/>
    </xf>
    <xf numFmtId="0" fontId="15" fillId="0" borderId="0" xfId="0" applyFont="1" applyBorder="1" applyAlignment="1">
      <alignment horizontal="justify"/>
    </xf>
    <xf numFmtId="0" fontId="4" fillId="31" borderId="3" xfId="0" applyFont="1" applyFill="1" applyBorder="1" applyAlignment="1">
      <alignment horizontal="left" vertical="center" wrapText="1"/>
    </xf>
    <xf numFmtId="0" fontId="15" fillId="0" borderId="0" xfId="0" applyFont="1" applyAlignment="1">
      <alignment horizontal="justify" vertical="center"/>
    </xf>
    <xf numFmtId="0" fontId="18" fillId="0" borderId="0" xfId="0" applyFont="1" applyAlignment="1">
      <alignment vertical="center"/>
    </xf>
    <xf numFmtId="0" fontId="4" fillId="5" borderId="1" xfId="0" applyFont="1" applyFill="1" applyBorder="1" applyAlignment="1">
      <alignment horizontal="center" wrapText="1"/>
    </xf>
    <xf numFmtId="0" fontId="4" fillId="3" borderId="1" xfId="0" applyFont="1" applyFill="1" applyBorder="1" applyAlignment="1">
      <alignment horizontal="center" wrapText="1"/>
    </xf>
    <xf numFmtId="0" fontId="14" fillId="0" borderId="9" xfId="1" applyFont="1" applyBorder="1" applyAlignment="1"/>
    <xf numFmtId="0" fontId="14" fillId="0" borderId="10" xfId="1" applyFont="1" applyBorder="1" applyAlignment="1"/>
    <xf numFmtId="0" fontId="4" fillId="2" borderId="20" xfId="0" applyFont="1" applyFill="1" applyBorder="1" applyAlignment="1">
      <alignment horizontal="center" wrapText="1"/>
    </xf>
    <xf numFmtId="0" fontId="19" fillId="0" borderId="3" xfId="0" applyFont="1" applyBorder="1" applyAlignment="1">
      <alignment horizontal="justify"/>
    </xf>
    <xf numFmtId="0" fontId="4" fillId="3" borderId="2" xfId="0" applyFont="1" applyFill="1" applyBorder="1" applyAlignment="1">
      <alignment horizontal="center" wrapText="1"/>
    </xf>
    <xf numFmtId="0" fontId="4" fillId="2" borderId="3" xfId="0" applyFont="1" applyFill="1" applyBorder="1" applyAlignment="1">
      <alignment horizontal="center" wrapText="1"/>
    </xf>
    <xf numFmtId="0" fontId="4" fillId="3" borderId="3" xfId="0" applyFont="1" applyFill="1" applyBorder="1" applyAlignment="1">
      <alignment horizontal="center"/>
    </xf>
    <xf numFmtId="0" fontId="0" fillId="0" borderId="3" xfId="0" applyBorder="1" applyAlignment="1"/>
    <xf numFmtId="0" fontId="0" fillId="0" borderId="3" xfId="0" applyBorder="1" applyAlignment="1">
      <alignment horizontal="right" wrapText="1"/>
    </xf>
    <xf numFmtId="0" fontId="1" fillId="0" borderId="3" xfId="0" applyFont="1" applyBorder="1" applyAlignment="1">
      <alignment wrapText="1"/>
    </xf>
    <xf numFmtId="0" fontId="4" fillId="3" borderId="1" xfId="0" applyFont="1" applyFill="1" applyBorder="1" applyAlignment="1">
      <alignment horizontal="right" wrapText="1"/>
    </xf>
  </cellXfs>
  <cellStyles count="101">
    <cellStyle name="20% - Accent1" xfId="3"/>
    <cellStyle name="20% - Accent2" xfId="4"/>
    <cellStyle name="20% - Accent3" xfId="5"/>
    <cellStyle name="20% - Accent4" xfId="6"/>
    <cellStyle name="20% - Accent5" xfId="7"/>
    <cellStyle name="20% - Accent6" xfId="8"/>
    <cellStyle name="20% - Colore 1 2" xfId="9"/>
    <cellStyle name="20% - Colore 2 2" xfId="10"/>
    <cellStyle name="20% - Colore 3 2" xfId="11"/>
    <cellStyle name="20% - Colore 4 2" xfId="12"/>
    <cellStyle name="20% - Colore 5 2" xfId="13"/>
    <cellStyle name="20% - Colore 6 2" xfId="14"/>
    <cellStyle name="40% - Accent1" xfId="15"/>
    <cellStyle name="40% - Accent2" xfId="16"/>
    <cellStyle name="40% - Accent3" xfId="17"/>
    <cellStyle name="40% - Accent4" xfId="18"/>
    <cellStyle name="40% - Accent5" xfId="19"/>
    <cellStyle name="40% - Accent6" xfId="20"/>
    <cellStyle name="40% - Colore 1 2" xfId="21"/>
    <cellStyle name="40% - Colore 2 2" xfId="22"/>
    <cellStyle name="40% - Colore 3 2" xfId="23"/>
    <cellStyle name="40% - Colore 4 2" xfId="24"/>
    <cellStyle name="40% - Colore 5 2" xfId="25"/>
    <cellStyle name="40% - Colore 6 2" xfId="26"/>
    <cellStyle name="60% - Accent1" xfId="27"/>
    <cellStyle name="60% - Accent2" xfId="28"/>
    <cellStyle name="60% - Accent3" xfId="29"/>
    <cellStyle name="60% - Accent4" xfId="30"/>
    <cellStyle name="60% - Accent5" xfId="31"/>
    <cellStyle name="60% - Accent6" xfId="32"/>
    <cellStyle name="60% - Colore 1 2" xfId="33"/>
    <cellStyle name="60% - Colore 2 2" xfId="34"/>
    <cellStyle name="60% - Colore 3 2" xfId="35"/>
    <cellStyle name="60% - Colore 4 2" xfId="36"/>
    <cellStyle name="60% - Colore 5 2" xfId="37"/>
    <cellStyle name="60% - Colore 6 2" xfId="38"/>
    <cellStyle name="Accent1" xfId="39"/>
    <cellStyle name="Accent2" xfId="40"/>
    <cellStyle name="Accent3" xfId="41"/>
    <cellStyle name="Accent4" xfId="42"/>
    <cellStyle name="Accent5" xfId="43"/>
    <cellStyle name="Accent6" xfId="44"/>
    <cellStyle name="Bad" xfId="45"/>
    <cellStyle name="Calcolo 2" xfId="46"/>
    <cellStyle name="Calculation" xfId="47"/>
    <cellStyle name="Cella collegata 2" xfId="48"/>
    <cellStyle name="Cella da controllare 2" xfId="49"/>
    <cellStyle name="Check Cell" xfId="50"/>
    <cellStyle name="Colore 1 2" xfId="51"/>
    <cellStyle name="Colore 2 2" xfId="52"/>
    <cellStyle name="Colore 3 2" xfId="53"/>
    <cellStyle name="Colore 4 2" xfId="54"/>
    <cellStyle name="Colore 5 2" xfId="55"/>
    <cellStyle name="Colore 6 2" xfId="56"/>
    <cellStyle name="Comma 2" xfId="57"/>
    <cellStyle name="Euro" xfId="58"/>
    <cellStyle name="Explanatory Text" xfId="59"/>
    <cellStyle name="Good" xfId="60"/>
    <cellStyle name="Heading 1" xfId="61"/>
    <cellStyle name="Heading 2" xfId="62"/>
    <cellStyle name="Heading 3" xfId="63"/>
    <cellStyle name="Heading 4" xfId="64"/>
    <cellStyle name="Input 2" xfId="65"/>
    <cellStyle name="Linked Cell" xfId="66"/>
    <cellStyle name="Migliaia" xfId="2" builtinId="3"/>
    <cellStyle name="Migliaia (0)_Foglio1" xfId="67"/>
    <cellStyle name="Migliaia [0] 2" xfId="68"/>
    <cellStyle name="Neutral" xfId="69"/>
    <cellStyle name="Neutrale 2" xfId="70"/>
    <cellStyle name="Normal 2" xfId="71"/>
    <cellStyle name="Normal 3" xfId="72"/>
    <cellStyle name="Normal 3 2" xfId="73"/>
    <cellStyle name="Normal_Cas_05Q3(met adjusted)" xfId="74"/>
    <cellStyle name="Normale" xfId="0" builtinId="0"/>
    <cellStyle name="Normale 2" xfId="1"/>
    <cellStyle name="Normale 2 2" xfId="75"/>
    <cellStyle name="Normale 2 3" xfId="76"/>
    <cellStyle name="Normale 2 4" xfId="77"/>
    <cellStyle name="Normale 3" xfId="78"/>
    <cellStyle name="Normale 3 2" xfId="79"/>
    <cellStyle name="Normale 4" xfId="80"/>
    <cellStyle name="Normale 5" xfId="81"/>
    <cellStyle name="Normale 6" xfId="82"/>
    <cellStyle name="Nota 2" xfId="83"/>
    <cellStyle name="Note" xfId="84"/>
    <cellStyle name="Output 2" xfId="85"/>
    <cellStyle name="Standaard_Verkeersprestaties_v_240513064826" xfId="86"/>
    <cellStyle name="Testo avviso 2" xfId="87"/>
    <cellStyle name="Testo descrittivo 2" xfId="88"/>
    <cellStyle name="Title" xfId="89"/>
    <cellStyle name="Titolo 1 2" xfId="90"/>
    <cellStyle name="Titolo 2 2" xfId="91"/>
    <cellStyle name="Titolo 3 2" xfId="92"/>
    <cellStyle name="Titolo 4 2" xfId="93"/>
    <cellStyle name="Titolo 5" xfId="94"/>
    <cellStyle name="Total" xfId="95"/>
    <cellStyle name="Totale 2" xfId="96"/>
    <cellStyle name="Valore non valido 2" xfId="97"/>
    <cellStyle name="Valore valido 2" xfId="98"/>
    <cellStyle name="Valuta (0)_Foglio1" xfId="99"/>
    <cellStyle name="Warning Text" xfId="1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9"/>
  <sheetViews>
    <sheetView workbookViewId="0">
      <selection activeCell="C15" sqref="C15"/>
    </sheetView>
  </sheetViews>
  <sheetFormatPr defaultRowHeight="15" x14ac:dyDescent="0.25"/>
  <cols>
    <col min="1" max="1" width="9.140625" style="21"/>
    <col min="2" max="2" width="10.140625" style="21" customWidth="1"/>
    <col min="3" max="16384" width="9.140625" style="21"/>
  </cols>
  <sheetData>
    <row r="2" spans="2:11" x14ac:dyDescent="0.25">
      <c r="B2" s="266" t="s">
        <v>236</v>
      </c>
      <c r="C2" s="267"/>
      <c r="D2" s="267"/>
      <c r="E2" s="267"/>
      <c r="F2" s="267"/>
      <c r="G2" s="267"/>
      <c r="H2" s="267"/>
      <c r="I2" s="267"/>
      <c r="J2" s="267"/>
      <c r="K2" s="267"/>
    </row>
    <row r="3" spans="2:11" ht="15" customHeight="1" x14ac:dyDescent="0.25">
      <c r="B3" s="268" t="s">
        <v>0</v>
      </c>
      <c r="C3" s="269"/>
      <c r="D3" s="269"/>
      <c r="E3" s="269"/>
      <c r="F3" s="269"/>
      <c r="G3" s="269"/>
      <c r="H3" s="269"/>
      <c r="I3" s="269"/>
      <c r="J3" s="269"/>
      <c r="K3" s="269"/>
    </row>
    <row r="4" spans="2:11" ht="15" customHeight="1" x14ac:dyDescent="0.25">
      <c r="B4" s="270" t="s">
        <v>28</v>
      </c>
      <c r="C4" s="273">
        <v>2017</v>
      </c>
      <c r="D4" s="273"/>
      <c r="E4" s="273"/>
      <c r="F4" s="274">
        <v>2016</v>
      </c>
      <c r="G4" s="274"/>
      <c r="H4" s="274"/>
      <c r="I4" s="273" t="s">
        <v>1</v>
      </c>
      <c r="J4" s="273"/>
      <c r="K4" s="273"/>
    </row>
    <row r="5" spans="2:11" x14ac:dyDescent="0.25">
      <c r="B5" s="271"/>
      <c r="C5" s="273"/>
      <c r="D5" s="273"/>
      <c r="E5" s="273"/>
      <c r="F5" s="274"/>
      <c r="G5" s="274"/>
      <c r="H5" s="274"/>
      <c r="I5" s="275"/>
      <c r="J5" s="275"/>
      <c r="K5" s="275"/>
    </row>
    <row r="6" spans="2:11" x14ac:dyDescent="0.25">
      <c r="B6" s="272"/>
      <c r="C6" s="117" t="s">
        <v>2</v>
      </c>
      <c r="D6" s="117" t="s">
        <v>3</v>
      </c>
      <c r="E6" s="117" t="s">
        <v>4</v>
      </c>
      <c r="F6" s="117" t="s">
        <v>2</v>
      </c>
      <c r="G6" s="117" t="s">
        <v>3</v>
      </c>
      <c r="H6" s="117" t="s">
        <v>4</v>
      </c>
      <c r="I6" s="117" t="s">
        <v>2</v>
      </c>
      <c r="J6" s="117" t="s">
        <v>3</v>
      </c>
      <c r="K6" s="117" t="s">
        <v>4</v>
      </c>
    </row>
    <row r="7" spans="2:11" x14ac:dyDescent="0.25">
      <c r="B7" s="3" t="s">
        <v>173</v>
      </c>
      <c r="C7" s="119">
        <v>256</v>
      </c>
      <c r="D7" s="118">
        <v>8</v>
      </c>
      <c r="E7" s="119">
        <v>348</v>
      </c>
      <c r="F7" s="118">
        <v>285</v>
      </c>
      <c r="G7" s="119">
        <v>3</v>
      </c>
      <c r="H7" s="118">
        <v>386</v>
      </c>
      <c r="I7" s="120">
        <v>-10.18</v>
      </c>
      <c r="J7" s="121">
        <v>166.67</v>
      </c>
      <c r="K7" s="120">
        <v>-9.84</v>
      </c>
    </row>
    <row r="8" spans="2:11" x14ac:dyDescent="0.25">
      <c r="B8" s="26" t="s">
        <v>174</v>
      </c>
      <c r="C8" s="122">
        <v>256</v>
      </c>
      <c r="D8" s="123">
        <v>8</v>
      </c>
      <c r="E8" s="122">
        <v>348</v>
      </c>
      <c r="F8" s="122">
        <v>285</v>
      </c>
      <c r="G8" s="123">
        <v>3</v>
      </c>
      <c r="H8" s="122">
        <v>386</v>
      </c>
      <c r="I8" s="124">
        <v>-10.18</v>
      </c>
      <c r="J8" s="124">
        <v>166.67</v>
      </c>
      <c r="K8" s="124">
        <v>-9.84</v>
      </c>
    </row>
    <row r="9" spans="2:11" x14ac:dyDescent="0.25">
      <c r="B9" s="26" t="s">
        <v>6</v>
      </c>
      <c r="C9" s="122">
        <v>174933</v>
      </c>
      <c r="D9" s="122">
        <v>3378</v>
      </c>
      <c r="E9" s="122">
        <v>246750</v>
      </c>
      <c r="F9" s="122">
        <v>175791</v>
      </c>
      <c r="G9" s="122">
        <v>3283</v>
      </c>
      <c r="H9" s="122">
        <v>249175</v>
      </c>
      <c r="I9" s="124">
        <f t="shared" ref="I9:K9" si="0">C9/F9*100-100</f>
        <v>-0.48807959451848149</v>
      </c>
      <c r="J9" s="124">
        <f t="shared" si="0"/>
        <v>2.8936947913493754</v>
      </c>
      <c r="K9" s="124">
        <f t="shared" si="0"/>
        <v>-0.97321159827430392</v>
      </c>
    </row>
  </sheetData>
  <mergeCells count="6">
    <mergeCell ref="B2:K2"/>
    <mergeCell ref="B3:K3"/>
    <mergeCell ref="B4:B6"/>
    <mergeCell ref="C4:E5"/>
    <mergeCell ref="F4:H5"/>
    <mergeCell ref="I4:K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F10"/>
  <sheetViews>
    <sheetView workbookViewId="0">
      <selection activeCell="B14" sqref="B14"/>
    </sheetView>
  </sheetViews>
  <sheetFormatPr defaultRowHeight="15" x14ac:dyDescent="0.25"/>
  <cols>
    <col min="1" max="1" width="9.140625" style="21"/>
    <col min="2" max="2" width="28.140625" style="21" customWidth="1"/>
    <col min="3" max="16384" width="9.140625" style="21"/>
  </cols>
  <sheetData>
    <row r="2" spans="2:6" x14ac:dyDescent="0.25">
      <c r="B2" s="105" t="s">
        <v>257</v>
      </c>
      <c r="C2" s="106"/>
      <c r="D2" s="106"/>
      <c r="E2" s="106"/>
      <c r="F2" s="106"/>
    </row>
    <row r="3" spans="2:6" x14ac:dyDescent="0.25">
      <c r="B3" s="23" t="s">
        <v>233</v>
      </c>
      <c r="C3" s="106"/>
      <c r="D3" s="106"/>
      <c r="E3" s="106"/>
      <c r="F3" s="106"/>
    </row>
    <row r="4" spans="2:6" ht="15" customHeight="1" x14ac:dyDescent="0.25">
      <c r="B4" s="299" t="s">
        <v>23</v>
      </c>
      <c r="C4" s="296" t="s">
        <v>2</v>
      </c>
      <c r="D4" s="296" t="s">
        <v>3</v>
      </c>
      <c r="E4" s="296" t="s">
        <v>4</v>
      </c>
      <c r="F4" s="296" t="s">
        <v>15</v>
      </c>
    </row>
    <row r="5" spans="2:6" x14ac:dyDescent="0.25">
      <c r="B5" s="300"/>
      <c r="C5" s="296"/>
      <c r="D5" s="296"/>
      <c r="E5" s="296"/>
      <c r="F5" s="296" t="s">
        <v>17</v>
      </c>
    </row>
    <row r="6" spans="2:6" x14ac:dyDescent="0.25">
      <c r="B6" s="3" t="s">
        <v>24</v>
      </c>
      <c r="C6" s="141">
        <v>28</v>
      </c>
      <c r="D6" s="162" t="s">
        <v>78</v>
      </c>
      <c r="E6" s="143">
        <v>34</v>
      </c>
      <c r="F6" s="163" t="s">
        <v>78</v>
      </c>
    </row>
    <row r="7" spans="2:6" x14ac:dyDescent="0.25">
      <c r="B7" s="3" t="s">
        <v>25</v>
      </c>
      <c r="C7" s="141">
        <v>205</v>
      </c>
      <c r="D7" s="162">
        <v>6</v>
      </c>
      <c r="E7" s="143">
        <v>275</v>
      </c>
      <c r="F7" s="163">
        <v>2.93</v>
      </c>
    </row>
    <row r="8" spans="2:6" x14ac:dyDescent="0.25">
      <c r="B8" s="3" t="s">
        <v>26</v>
      </c>
      <c r="C8" s="141">
        <v>23</v>
      </c>
      <c r="D8" s="162">
        <v>2</v>
      </c>
      <c r="E8" s="143">
        <v>39</v>
      </c>
      <c r="F8" s="163">
        <v>8.6999999999999993</v>
      </c>
    </row>
    <row r="9" spans="2:6" x14ac:dyDescent="0.25">
      <c r="B9" s="26" t="s">
        <v>12</v>
      </c>
      <c r="C9" s="122">
        <v>256</v>
      </c>
      <c r="D9" s="122">
        <v>8</v>
      </c>
      <c r="E9" s="122">
        <v>348</v>
      </c>
      <c r="F9" s="124">
        <v>3.13</v>
      </c>
    </row>
    <row r="10" spans="2:6" s="164" customFormat="1" x14ac:dyDescent="0.25">
      <c r="B10" s="4" t="s">
        <v>239</v>
      </c>
      <c r="C10" s="4"/>
      <c r="D10" s="4"/>
      <c r="E10" s="4"/>
      <c r="F10" s="4"/>
    </row>
  </sheetData>
  <mergeCells count="5">
    <mergeCell ref="F4:F5"/>
    <mergeCell ref="B4:B5"/>
    <mergeCell ref="C4:C5"/>
    <mergeCell ref="D4:D5"/>
    <mergeCell ref="E4: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0"/>
  <sheetViews>
    <sheetView workbookViewId="0">
      <selection activeCell="B4" sqref="B4:B8"/>
    </sheetView>
  </sheetViews>
  <sheetFormatPr defaultRowHeight="15" x14ac:dyDescent="0.25"/>
  <cols>
    <col min="1" max="1" width="4.85546875" style="21" customWidth="1"/>
    <col min="2" max="2" width="9.140625" style="21"/>
    <col min="3" max="3" width="8" style="21" customWidth="1"/>
    <col min="4" max="4" width="7.5703125" style="21" customWidth="1"/>
    <col min="5" max="5" width="9.140625" style="21"/>
    <col min="6" max="6" width="8.140625" style="21" customWidth="1"/>
    <col min="7" max="7" width="8" style="21" customWidth="1"/>
    <col min="8" max="8" width="11.42578125" style="21" customWidth="1"/>
    <col min="9" max="9" width="7.42578125" style="21" customWidth="1"/>
    <col min="10" max="10" width="7.85546875" style="21" customWidth="1"/>
    <col min="11" max="11" width="8.28515625" style="21" customWidth="1"/>
    <col min="12" max="12" width="9.140625" style="21"/>
    <col min="13" max="13" width="8" style="21" customWidth="1"/>
    <col min="14" max="14" width="7.85546875" style="21" customWidth="1"/>
    <col min="15" max="15" width="11.5703125" style="21" customWidth="1"/>
    <col min="16" max="16" width="7.28515625" style="21" customWidth="1"/>
    <col min="17" max="16384" width="9.140625" style="21"/>
  </cols>
  <sheetData>
    <row r="2" spans="2:16" x14ac:dyDescent="0.25">
      <c r="B2" s="24" t="s">
        <v>258</v>
      </c>
      <c r="C2" s="24"/>
      <c r="D2" s="24"/>
      <c r="E2" s="24"/>
      <c r="F2" s="24"/>
      <c r="G2" s="24"/>
      <c r="H2" s="24"/>
      <c r="I2" s="24"/>
      <c r="J2" s="24"/>
      <c r="K2" s="24"/>
      <c r="L2" s="24"/>
      <c r="M2" s="24"/>
      <c r="N2" s="24"/>
      <c r="O2" s="24"/>
      <c r="P2" s="24"/>
    </row>
    <row r="3" spans="2:16" x14ac:dyDescent="0.25">
      <c r="B3" s="301" t="s">
        <v>27</v>
      </c>
      <c r="C3" s="302"/>
      <c r="D3" s="302"/>
      <c r="E3" s="302"/>
      <c r="F3" s="302"/>
      <c r="G3" s="302"/>
      <c r="H3" s="302"/>
      <c r="I3" s="24"/>
      <c r="J3" s="24"/>
      <c r="K3" s="24"/>
      <c r="L3" s="24"/>
      <c r="M3" s="24"/>
      <c r="N3" s="24"/>
      <c r="O3" s="24"/>
      <c r="P3" s="24"/>
    </row>
    <row r="4" spans="2:16" ht="15" customHeight="1" x14ac:dyDescent="0.25">
      <c r="B4" s="303" t="s">
        <v>28</v>
      </c>
      <c r="C4" s="273" t="s">
        <v>29</v>
      </c>
      <c r="D4" s="273"/>
      <c r="E4" s="273"/>
      <c r="F4" s="273"/>
      <c r="G4" s="273"/>
      <c r="H4" s="273"/>
      <c r="I4" s="273"/>
      <c r="J4" s="274" t="s">
        <v>30</v>
      </c>
      <c r="K4" s="274"/>
      <c r="L4" s="274"/>
      <c r="M4" s="274"/>
      <c r="N4" s="274"/>
      <c r="O4" s="274"/>
      <c r="P4" s="274"/>
    </row>
    <row r="5" spans="2:16" ht="12.75" customHeight="1" x14ac:dyDescent="0.25">
      <c r="B5" s="304"/>
      <c r="C5" s="282" t="s">
        <v>31</v>
      </c>
      <c r="D5" s="282" t="s">
        <v>32</v>
      </c>
      <c r="E5" s="282" t="s">
        <v>33</v>
      </c>
      <c r="F5" s="282" t="s">
        <v>34</v>
      </c>
      <c r="G5" s="282" t="s">
        <v>35</v>
      </c>
      <c r="H5" s="282" t="s">
        <v>36</v>
      </c>
      <c r="I5" s="306" t="s">
        <v>12</v>
      </c>
      <c r="J5" s="282" t="s">
        <v>31</v>
      </c>
      <c r="K5" s="282" t="s">
        <v>32</v>
      </c>
      <c r="L5" s="282" t="s">
        <v>33</v>
      </c>
      <c r="M5" s="282" t="s">
        <v>34</v>
      </c>
      <c r="N5" s="282" t="s">
        <v>35</v>
      </c>
      <c r="O5" s="282" t="s">
        <v>36</v>
      </c>
      <c r="P5" s="306" t="s">
        <v>12</v>
      </c>
    </row>
    <row r="6" spans="2:16" x14ac:dyDescent="0.25">
      <c r="B6" s="304"/>
      <c r="C6" s="283"/>
      <c r="D6" s="283"/>
      <c r="E6" s="283"/>
      <c r="F6" s="283"/>
      <c r="G6" s="283"/>
      <c r="H6" s="283"/>
      <c r="I6" s="307"/>
      <c r="J6" s="283"/>
      <c r="K6" s="283"/>
      <c r="L6" s="283"/>
      <c r="M6" s="283"/>
      <c r="N6" s="283"/>
      <c r="O6" s="283"/>
      <c r="P6" s="307"/>
    </row>
    <row r="7" spans="2:16" x14ac:dyDescent="0.25">
      <c r="B7" s="304"/>
      <c r="C7" s="283"/>
      <c r="D7" s="283"/>
      <c r="E7" s="283"/>
      <c r="F7" s="283"/>
      <c r="G7" s="283"/>
      <c r="H7" s="283"/>
      <c r="I7" s="307"/>
      <c r="J7" s="283"/>
      <c r="K7" s="283"/>
      <c r="L7" s="283"/>
      <c r="M7" s="283"/>
      <c r="N7" s="283"/>
      <c r="O7" s="283"/>
      <c r="P7" s="307"/>
    </row>
    <row r="8" spans="2:16" x14ac:dyDescent="0.25">
      <c r="B8" s="305"/>
      <c r="C8" s="284"/>
      <c r="D8" s="284"/>
      <c r="E8" s="284"/>
      <c r="F8" s="284"/>
      <c r="G8" s="284"/>
      <c r="H8" s="284"/>
      <c r="I8" s="308"/>
      <c r="J8" s="284"/>
      <c r="K8" s="284"/>
      <c r="L8" s="284"/>
      <c r="M8" s="284"/>
      <c r="N8" s="284"/>
      <c r="O8" s="284"/>
      <c r="P8" s="308"/>
    </row>
    <row r="9" spans="2:16" ht="13.5" customHeight="1" x14ac:dyDescent="0.25">
      <c r="B9" s="165" t="s">
        <v>173</v>
      </c>
      <c r="C9" s="166">
        <v>31</v>
      </c>
      <c r="D9" s="167">
        <v>8</v>
      </c>
      <c r="E9" s="166">
        <v>10</v>
      </c>
      <c r="F9" s="167">
        <v>89</v>
      </c>
      <c r="G9" s="166">
        <v>14</v>
      </c>
      <c r="H9" s="167">
        <v>2</v>
      </c>
      <c r="I9" s="168">
        <v>154</v>
      </c>
      <c r="J9" s="169">
        <v>10</v>
      </c>
      <c r="K9" s="170">
        <v>2</v>
      </c>
      <c r="L9" s="169">
        <v>10</v>
      </c>
      <c r="M9" s="170">
        <v>39</v>
      </c>
      <c r="N9" s="169">
        <v>36</v>
      </c>
      <c r="O9" s="170">
        <v>5</v>
      </c>
      <c r="P9" s="171">
        <v>102</v>
      </c>
    </row>
    <row r="10" spans="2:16" ht="13.5" customHeight="1" x14ac:dyDescent="0.25">
      <c r="B10" s="172" t="s">
        <v>12</v>
      </c>
      <c r="C10" s="159">
        <v>31</v>
      </c>
      <c r="D10" s="159">
        <v>8</v>
      </c>
      <c r="E10" s="159">
        <v>10</v>
      </c>
      <c r="F10" s="159">
        <v>89</v>
      </c>
      <c r="G10" s="159">
        <v>14</v>
      </c>
      <c r="H10" s="159">
        <v>2</v>
      </c>
      <c r="I10" s="159">
        <v>154</v>
      </c>
      <c r="J10" s="173">
        <v>10</v>
      </c>
      <c r="K10" s="173">
        <v>2</v>
      </c>
      <c r="L10" s="173">
        <v>10</v>
      </c>
      <c r="M10" s="173">
        <v>39</v>
      </c>
      <c r="N10" s="173">
        <v>36</v>
      </c>
      <c r="O10" s="173">
        <v>5</v>
      </c>
      <c r="P10" s="173">
        <v>102</v>
      </c>
    </row>
  </sheetData>
  <mergeCells count="18">
    <mergeCell ref="N5:N8"/>
    <mergeCell ref="J5:J8"/>
    <mergeCell ref="K5:K8"/>
    <mergeCell ref="L5:L8"/>
    <mergeCell ref="B3:H3"/>
    <mergeCell ref="B4:B8"/>
    <mergeCell ref="C4:I4"/>
    <mergeCell ref="I5:I8"/>
    <mergeCell ref="J4:P4"/>
    <mergeCell ref="C5:C8"/>
    <mergeCell ref="D5:D8"/>
    <mergeCell ref="E5:E8"/>
    <mergeCell ref="F5:F8"/>
    <mergeCell ref="G5:G8"/>
    <mergeCell ref="H5:H8"/>
    <mergeCell ref="O5:O8"/>
    <mergeCell ref="P5:P8"/>
    <mergeCell ref="M5:M8"/>
  </mergeCell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L7"/>
  <sheetViews>
    <sheetView workbookViewId="0">
      <selection activeCell="D12" sqref="D12"/>
    </sheetView>
  </sheetViews>
  <sheetFormatPr defaultRowHeight="15" x14ac:dyDescent="0.25"/>
  <cols>
    <col min="1" max="1" width="4.85546875" style="21" customWidth="1"/>
    <col min="2" max="11" width="9.140625" style="21"/>
    <col min="12" max="12" width="31.85546875" style="21" customWidth="1"/>
    <col min="13" max="16384" width="9.140625" style="21"/>
  </cols>
  <sheetData>
    <row r="2" spans="2:12" x14ac:dyDescent="0.25">
      <c r="B2" s="309" t="s">
        <v>259</v>
      </c>
      <c r="C2" s="310"/>
      <c r="D2" s="310"/>
      <c r="E2" s="310"/>
      <c r="F2" s="310"/>
      <c r="G2" s="310"/>
      <c r="H2" s="310"/>
      <c r="I2" s="310"/>
      <c r="J2" s="310"/>
      <c r="K2" s="310"/>
      <c r="L2" s="310"/>
    </row>
    <row r="3" spans="2:12" x14ac:dyDescent="0.25">
      <c r="B3" s="301" t="s">
        <v>37</v>
      </c>
      <c r="C3" s="302"/>
      <c r="D3" s="302"/>
      <c r="E3" s="302"/>
      <c r="F3" s="302"/>
      <c r="G3" s="302"/>
      <c r="H3" s="302"/>
      <c r="I3" s="76"/>
    </row>
    <row r="4" spans="2:12" ht="15" customHeight="1" x14ac:dyDescent="0.25">
      <c r="B4" s="311" t="s">
        <v>28</v>
      </c>
      <c r="C4" s="313" t="s">
        <v>85</v>
      </c>
      <c r="D4" s="313"/>
      <c r="E4" s="313"/>
      <c r="F4" s="313"/>
      <c r="G4" s="313"/>
      <c r="H4" s="313"/>
      <c r="I4" s="313"/>
    </row>
    <row r="5" spans="2:12" ht="51.75" customHeight="1" x14ac:dyDescent="0.25">
      <c r="B5" s="312"/>
      <c r="C5" s="174" t="s">
        <v>31</v>
      </c>
      <c r="D5" s="174" t="s">
        <v>32</v>
      </c>
      <c r="E5" s="174" t="s">
        <v>33</v>
      </c>
      <c r="F5" s="174" t="s">
        <v>34</v>
      </c>
      <c r="G5" s="174" t="s">
        <v>35</v>
      </c>
      <c r="H5" s="110" t="s">
        <v>38</v>
      </c>
      <c r="I5" s="175" t="s">
        <v>12</v>
      </c>
    </row>
    <row r="6" spans="2:12" x14ac:dyDescent="0.25">
      <c r="B6" s="7" t="s">
        <v>173</v>
      </c>
      <c r="C6" s="55">
        <v>20.13</v>
      </c>
      <c r="D6" s="5">
        <v>5.19</v>
      </c>
      <c r="E6" s="55">
        <v>6.49</v>
      </c>
      <c r="F6" s="5">
        <v>57.79</v>
      </c>
      <c r="G6" s="55">
        <v>9.09</v>
      </c>
      <c r="H6" s="5">
        <v>1.3</v>
      </c>
      <c r="I6" s="55">
        <v>100</v>
      </c>
    </row>
    <row r="7" spans="2:12" x14ac:dyDescent="0.25">
      <c r="B7" s="29" t="s">
        <v>12</v>
      </c>
      <c r="C7" s="29">
        <v>20.13</v>
      </c>
      <c r="D7" s="29">
        <v>5.19</v>
      </c>
      <c r="E7" s="29">
        <v>6.49</v>
      </c>
      <c r="F7" s="29">
        <v>57.79</v>
      </c>
      <c r="G7" s="29">
        <v>9.09</v>
      </c>
      <c r="H7" s="29">
        <v>1.3</v>
      </c>
      <c r="I7" s="29">
        <v>100</v>
      </c>
    </row>
  </sheetData>
  <mergeCells count="4">
    <mergeCell ref="B2:L2"/>
    <mergeCell ref="B3:H3"/>
    <mergeCell ref="B4:B5"/>
    <mergeCell ref="C4:I4"/>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7"/>
  <sheetViews>
    <sheetView workbookViewId="0">
      <selection activeCell="E13" sqref="E13"/>
    </sheetView>
  </sheetViews>
  <sheetFormatPr defaultRowHeight="15" x14ac:dyDescent="0.25"/>
  <cols>
    <col min="1" max="1" width="4.7109375" style="21" customWidth="1"/>
    <col min="2" max="7" width="9.140625" style="21"/>
    <col min="8" max="8" width="12" style="21" customWidth="1"/>
    <col min="9" max="16384" width="9.140625" style="21"/>
  </cols>
  <sheetData>
    <row r="2" spans="2:9" x14ac:dyDescent="0.25">
      <c r="B2" s="22" t="s">
        <v>260</v>
      </c>
      <c r="C2" s="75"/>
    </row>
    <row r="3" spans="2:9" x14ac:dyDescent="0.25">
      <c r="B3" s="314" t="s">
        <v>37</v>
      </c>
      <c r="C3" s="315"/>
      <c r="D3" s="315"/>
      <c r="E3" s="315"/>
      <c r="F3" s="315"/>
      <c r="G3" s="315"/>
      <c r="H3" s="315"/>
    </row>
    <row r="4" spans="2:9" ht="15" customHeight="1" x14ac:dyDescent="0.25">
      <c r="B4" s="311" t="s">
        <v>28</v>
      </c>
      <c r="C4" s="313" t="s">
        <v>261</v>
      </c>
      <c r="D4" s="313"/>
      <c r="E4" s="313"/>
      <c r="F4" s="313"/>
      <c r="G4" s="313"/>
      <c r="H4" s="313"/>
      <c r="I4" s="313"/>
    </row>
    <row r="5" spans="2:9" ht="40.5" customHeight="1" x14ac:dyDescent="0.25">
      <c r="B5" s="312"/>
      <c r="C5" s="174" t="s">
        <v>31</v>
      </c>
      <c r="D5" s="174" t="s">
        <v>32</v>
      </c>
      <c r="E5" s="174" t="s">
        <v>33</v>
      </c>
      <c r="F5" s="174" t="s">
        <v>34</v>
      </c>
      <c r="G5" s="174" t="s">
        <v>35</v>
      </c>
      <c r="H5" s="110" t="s">
        <v>38</v>
      </c>
      <c r="I5" s="175" t="s">
        <v>12</v>
      </c>
    </row>
    <row r="6" spans="2:9" x14ac:dyDescent="0.25">
      <c r="B6" s="7" t="s">
        <v>173</v>
      </c>
      <c r="C6" s="55">
        <v>9.8000000000000007</v>
      </c>
      <c r="D6" s="5">
        <v>1.96</v>
      </c>
      <c r="E6" s="55">
        <v>9.8000000000000007</v>
      </c>
      <c r="F6" s="5">
        <v>38.24</v>
      </c>
      <c r="G6" s="55">
        <v>35.29</v>
      </c>
      <c r="H6" s="5">
        <v>4.9000000000000004</v>
      </c>
      <c r="I6" s="55">
        <v>100</v>
      </c>
    </row>
    <row r="7" spans="2:9" x14ac:dyDescent="0.25">
      <c r="B7" s="26" t="s">
        <v>12</v>
      </c>
      <c r="C7" s="29">
        <v>9.8000000000000007</v>
      </c>
      <c r="D7" s="29">
        <v>1.96</v>
      </c>
      <c r="E7" s="29">
        <v>9.8000000000000007</v>
      </c>
      <c r="F7" s="29">
        <v>38.24</v>
      </c>
      <c r="G7" s="29">
        <v>35.29</v>
      </c>
      <c r="H7" s="29">
        <v>4.9000000000000004</v>
      </c>
      <c r="I7" s="29">
        <v>100</v>
      </c>
    </row>
  </sheetData>
  <mergeCells count="3">
    <mergeCell ref="B3:H3"/>
    <mergeCell ref="B4:B5"/>
    <mergeCell ref="C4:I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workbookViewId="0">
      <selection activeCell="G17" sqref="G17"/>
    </sheetView>
  </sheetViews>
  <sheetFormatPr defaultRowHeight="15" x14ac:dyDescent="0.25"/>
  <cols>
    <col min="1" max="1" width="5.140625" style="21" customWidth="1"/>
    <col min="2" max="16384" width="9.140625" style="21"/>
  </cols>
  <sheetData>
    <row r="2" spans="2:8" x14ac:dyDescent="0.25">
      <c r="B2" s="25" t="s">
        <v>262</v>
      </c>
      <c r="C2" s="14"/>
      <c r="D2" s="14"/>
      <c r="E2" s="14"/>
      <c r="F2" s="15"/>
      <c r="G2" s="15"/>
      <c r="H2" s="15"/>
    </row>
    <row r="3" spans="2:8" x14ac:dyDescent="0.25">
      <c r="B3" s="314" t="s">
        <v>39</v>
      </c>
      <c r="C3" s="315"/>
      <c r="D3" s="315"/>
      <c r="E3" s="315"/>
      <c r="F3" s="315"/>
      <c r="G3" s="315"/>
      <c r="H3" s="315"/>
    </row>
    <row r="4" spans="2:8" ht="15" customHeight="1" x14ac:dyDescent="0.25">
      <c r="B4" s="316" t="s">
        <v>40</v>
      </c>
      <c r="C4" s="318" t="s">
        <v>41</v>
      </c>
      <c r="D4" s="318"/>
      <c r="E4" s="318"/>
      <c r="F4" s="319" t="s">
        <v>42</v>
      </c>
      <c r="G4" s="319"/>
      <c r="H4" s="319"/>
    </row>
    <row r="5" spans="2:8" x14ac:dyDescent="0.25">
      <c r="B5" s="317"/>
      <c r="C5" s="176" t="s">
        <v>2</v>
      </c>
      <c r="D5" s="176" t="s">
        <v>3</v>
      </c>
      <c r="E5" s="176" t="s">
        <v>4</v>
      </c>
      <c r="F5" s="176" t="s">
        <v>2</v>
      </c>
      <c r="G5" s="176" t="s">
        <v>3</v>
      </c>
      <c r="H5" s="176" t="s">
        <v>4</v>
      </c>
    </row>
    <row r="6" spans="2:8" x14ac:dyDescent="0.25">
      <c r="B6" s="177" t="s">
        <v>43</v>
      </c>
      <c r="C6" s="178">
        <v>21</v>
      </c>
      <c r="D6" s="179">
        <v>2</v>
      </c>
      <c r="E6" s="178">
        <v>33</v>
      </c>
      <c r="F6" s="180">
        <v>8.2030999999999992</v>
      </c>
      <c r="G6" s="181">
        <v>25</v>
      </c>
      <c r="H6" s="180">
        <v>9.4827999999999992</v>
      </c>
    </row>
    <row r="7" spans="2:8" x14ac:dyDescent="0.25">
      <c r="B7" s="177" t="s">
        <v>44</v>
      </c>
      <c r="C7" s="178">
        <v>14</v>
      </c>
      <c r="D7" s="179" t="s">
        <v>78</v>
      </c>
      <c r="E7" s="178">
        <v>16</v>
      </c>
      <c r="F7" s="180">
        <v>5.4687999999999999</v>
      </c>
      <c r="G7" s="181" t="s">
        <v>78</v>
      </c>
      <c r="H7" s="180">
        <v>4.5976999999999997</v>
      </c>
    </row>
    <row r="8" spans="2:8" x14ac:dyDescent="0.25">
      <c r="B8" s="177" t="s">
        <v>45</v>
      </c>
      <c r="C8" s="178">
        <v>24</v>
      </c>
      <c r="D8" s="179">
        <v>1</v>
      </c>
      <c r="E8" s="178">
        <v>30</v>
      </c>
      <c r="F8" s="180">
        <v>9.375</v>
      </c>
      <c r="G8" s="181">
        <v>12.5</v>
      </c>
      <c r="H8" s="180">
        <v>8.6206999999999994</v>
      </c>
    </row>
    <row r="9" spans="2:8" x14ac:dyDescent="0.25">
      <c r="B9" s="177" t="s">
        <v>46</v>
      </c>
      <c r="C9" s="178">
        <v>20</v>
      </c>
      <c r="D9" s="179" t="s">
        <v>78</v>
      </c>
      <c r="E9" s="178">
        <v>25</v>
      </c>
      <c r="F9" s="180">
        <v>7.8125</v>
      </c>
      <c r="G9" s="181" t="s">
        <v>78</v>
      </c>
      <c r="H9" s="180">
        <v>7.1839000000000004</v>
      </c>
    </row>
    <row r="10" spans="2:8" x14ac:dyDescent="0.25">
      <c r="B10" s="177" t="s">
        <v>47</v>
      </c>
      <c r="C10" s="178">
        <v>19</v>
      </c>
      <c r="D10" s="179" t="s">
        <v>78</v>
      </c>
      <c r="E10" s="178">
        <v>24</v>
      </c>
      <c r="F10" s="180">
        <v>7.4218999999999999</v>
      </c>
      <c r="G10" s="181" t="s">
        <v>78</v>
      </c>
      <c r="H10" s="180">
        <v>6.8966000000000003</v>
      </c>
    </row>
    <row r="11" spans="2:8" x14ac:dyDescent="0.25">
      <c r="B11" s="177" t="s">
        <v>48</v>
      </c>
      <c r="C11" s="178">
        <v>28</v>
      </c>
      <c r="D11" s="179" t="s">
        <v>78</v>
      </c>
      <c r="E11" s="178">
        <v>40</v>
      </c>
      <c r="F11" s="180">
        <v>10.9375</v>
      </c>
      <c r="G11" s="181" t="s">
        <v>78</v>
      </c>
      <c r="H11" s="180">
        <v>11.494300000000001</v>
      </c>
    </row>
    <row r="12" spans="2:8" x14ac:dyDescent="0.25">
      <c r="B12" s="177" t="s">
        <v>49</v>
      </c>
      <c r="C12" s="178">
        <v>32</v>
      </c>
      <c r="D12" s="179">
        <v>2</v>
      </c>
      <c r="E12" s="178">
        <v>41</v>
      </c>
      <c r="F12" s="180">
        <v>12.5</v>
      </c>
      <c r="G12" s="181">
        <v>25</v>
      </c>
      <c r="H12" s="180">
        <v>11.781599999999999</v>
      </c>
    </row>
    <row r="13" spans="2:8" x14ac:dyDescent="0.25">
      <c r="B13" s="177" t="s">
        <v>50</v>
      </c>
      <c r="C13" s="178">
        <v>21</v>
      </c>
      <c r="D13" s="179" t="s">
        <v>78</v>
      </c>
      <c r="E13" s="178">
        <v>36</v>
      </c>
      <c r="F13" s="180">
        <v>8.2030999999999992</v>
      </c>
      <c r="G13" s="181" t="s">
        <v>78</v>
      </c>
      <c r="H13" s="180">
        <v>10.344799999999999</v>
      </c>
    </row>
    <row r="14" spans="2:8" x14ac:dyDescent="0.25">
      <c r="B14" s="177" t="s">
        <v>51</v>
      </c>
      <c r="C14" s="178">
        <v>19</v>
      </c>
      <c r="D14" s="179">
        <v>1</v>
      </c>
      <c r="E14" s="178">
        <v>18</v>
      </c>
      <c r="F14" s="180">
        <v>7.4218999999999999</v>
      </c>
      <c r="G14" s="181">
        <v>12.5</v>
      </c>
      <c r="H14" s="180">
        <v>5.1723999999999997</v>
      </c>
    </row>
    <row r="15" spans="2:8" x14ac:dyDescent="0.25">
      <c r="B15" s="177" t="s">
        <v>52</v>
      </c>
      <c r="C15" s="178">
        <v>19</v>
      </c>
      <c r="D15" s="179">
        <v>1</v>
      </c>
      <c r="E15" s="178">
        <v>22</v>
      </c>
      <c r="F15" s="180">
        <v>7.4218999999999999</v>
      </c>
      <c r="G15" s="181">
        <v>12.5</v>
      </c>
      <c r="H15" s="180">
        <v>6.3217999999999996</v>
      </c>
    </row>
    <row r="16" spans="2:8" x14ac:dyDescent="0.25">
      <c r="B16" s="177" t="s">
        <v>53</v>
      </c>
      <c r="C16" s="178">
        <v>23</v>
      </c>
      <c r="D16" s="179" t="s">
        <v>78</v>
      </c>
      <c r="E16" s="178">
        <v>33</v>
      </c>
      <c r="F16" s="180">
        <v>8.9844000000000008</v>
      </c>
      <c r="G16" s="181" t="s">
        <v>78</v>
      </c>
      <c r="H16" s="180">
        <v>9.4827999999999992</v>
      </c>
    </row>
    <row r="17" spans="2:8" x14ac:dyDescent="0.25">
      <c r="B17" s="177" t="s">
        <v>54</v>
      </c>
      <c r="C17" s="178">
        <v>16</v>
      </c>
      <c r="D17" s="182">
        <v>1</v>
      </c>
      <c r="E17" s="183">
        <v>30</v>
      </c>
      <c r="F17" s="184">
        <v>6.25</v>
      </c>
      <c r="G17" s="185">
        <v>12.5</v>
      </c>
      <c r="H17" s="184">
        <v>8.6206999999999994</v>
      </c>
    </row>
    <row r="18" spans="2:8" x14ac:dyDescent="0.25">
      <c r="B18" s="26" t="s">
        <v>12</v>
      </c>
      <c r="C18" s="27">
        <v>256</v>
      </c>
      <c r="D18" s="26">
        <v>8</v>
      </c>
      <c r="E18" s="27">
        <v>348</v>
      </c>
      <c r="F18" s="29">
        <v>100</v>
      </c>
      <c r="G18" s="29">
        <v>100</v>
      </c>
      <c r="H18" s="29">
        <v>100</v>
      </c>
    </row>
  </sheetData>
  <mergeCells count="4">
    <mergeCell ref="B3:H3"/>
    <mergeCell ref="B4:B5"/>
    <mergeCell ref="C4:E4"/>
    <mergeCell ref="F4:H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workbookViewId="0">
      <selection activeCell="G11" sqref="G11"/>
    </sheetView>
  </sheetViews>
  <sheetFormatPr defaultRowHeight="15" x14ac:dyDescent="0.25"/>
  <cols>
    <col min="1" max="1" width="4.28515625" style="21" customWidth="1"/>
    <col min="2" max="2" width="11.28515625" style="21" customWidth="1"/>
    <col min="3" max="16384" width="9.140625" style="21"/>
  </cols>
  <sheetData>
    <row r="2" spans="2:8" x14ac:dyDescent="0.25">
      <c r="B2" s="25" t="s">
        <v>263</v>
      </c>
      <c r="C2" s="14"/>
      <c r="D2" s="14"/>
      <c r="E2" s="14"/>
      <c r="F2" s="15"/>
      <c r="G2" s="15"/>
      <c r="H2" s="15"/>
    </row>
    <row r="3" spans="2:8" x14ac:dyDescent="0.25">
      <c r="B3" s="314" t="s">
        <v>39</v>
      </c>
      <c r="C3" s="315"/>
      <c r="D3" s="315"/>
      <c r="E3" s="315"/>
      <c r="F3" s="315"/>
      <c r="G3" s="315"/>
      <c r="H3" s="315"/>
    </row>
    <row r="4" spans="2:8" ht="15" customHeight="1" x14ac:dyDescent="0.25">
      <c r="B4" s="320" t="s">
        <v>55</v>
      </c>
      <c r="C4" s="322" t="s">
        <v>41</v>
      </c>
      <c r="D4" s="322"/>
      <c r="E4" s="322"/>
      <c r="F4" s="323" t="s">
        <v>42</v>
      </c>
      <c r="G4" s="323"/>
      <c r="H4" s="323"/>
    </row>
    <row r="5" spans="2:8" x14ac:dyDescent="0.25">
      <c r="B5" s="321"/>
      <c r="C5" s="174" t="s">
        <v>2</v>
      </c>
      <c r="D5" s="174" t="s">
        <v>3</v>
      </c>
      <c r="E5" s="174" t="s">
        <v>4</v>
      </c>
      <c r="F5" s="174" t="s">
        <v>2</v>
      </c>
      <c r="G5" s="174" t="s">
        <v>3</v>
      </c>
      <c r="H5" s="174" t="s">
        <v>4</v>
      </c>
    </row>
    <row r="6" spans="2:8" x14ac:dyDescent="0.25">
      <c r="B6" s="108" t="s">
        <v>56</v>
      </c>
      <c r="C6" s="162">
        <v>29</v>
      </c>
      <c r="D6" s="141" t="s">
        <v>78</v>
      </c>
      <c r="E6" s="162">
        <v>35</v>
      </c>
      <c r="F6" s="120">
        <v>11.328099999999999</v>
      </c>
      <c r="G6" s="121" t="s">
        <v>78</v>
      </c>
      <c r="H6" s="120">
        <v>10.057499999999999</v>
      </c>
    </row>
    <row r="7" spans="2:8" x14ac:dyDescent="0.25">
      <c r="B7" s="108" t="s">
        <v>57</v>
      </c>
      <c r="C7" s="162">
        <v>33</v>
      </c>
      <c r="D7" s="141" t="s">
        <v>78</v>
      </c>
      <c r="E7" s="162">
        <v>38</v>
      </c>
      <c r="F7" s="120">
        <v>12.890599999999999</v>
      </c>
      <c r="G7" s="121" t="s">
        <v>78</v>
      </c>
      <c r="H7" s="120">
        <v>10.919499999999999</v>
      </c>
    </row>
    <row r="8" spans="2:8" x14ac:dyDescent="0.25">
      <c r="B8" s="108" t="s">
        <v>58</v>
      </c>
      <c r="C8" s="162">
        <v>37</v>
      </c>
      <c r="D8" s="141" t="s">
        <v>78</v>
      </c>
      <c r="E8" s="162">
        <v>52</v>
      </c>
      <c r="F8" s="120">
        <v>14.453099999999999</v>
      </c>
      <c r="G8" s="121" t="s">
        <v>78</v>
      </c>
      <c r="H8" s="120">
        <v>14.942500000000001</v>
      </c>
    </row>
    <row r="9" spans="2:8" x14ac:dyDescent="0.25">
      <c r="B9" s="108" t="s">
        <v>59</v>
      </c>
      <c r="C9" s="162">
        <v>47</v>
      </c>
      <c r="D9" s="141">
        <v>2</v>
      </c>
      <c r="E9" s="162">
        <v>63</v>
      </c>
      <c r="F9" s="120">
        <v>18.359400000000001</v>
      </c>
      <c r="G9" s="121">
        <v>25</v>
      </c>
      <c r="H9" s="120">
        <v>18.103400000000001</v>
      </c>
    </row>
    <row r="10" spans="2:8" x14ac:dyDescent="0.25">
      <c r="B10" s="108" t="s">
        <v>60</v>
      </c>
      <c r="C10" s="162">
        <v>35</v>
      </c>
      <c r="D10" s="141" t="s">
        <v>78</v>
      </c>
      <c r="E10" s="162">
        <v>40</v>
      </c>
      <c r="F10" s="120">
        <v>13.671900000000001</v>
      </c>
      <c r="G10" s="121" t="s">
        <v>78</v>
      </c>
      <c r="H10" s="120">
        <v>11.494300000000001</v>
      </c>
    </row>
    <row r="11" spans="2:8" x14ac:dyDescent="0.25">
      <c r="B11" s="108" t="s">
        <v>61</v>
      </c>
      <c r="C11" s="162">
        <v>39</v>
      </c>
      <c r="D11" s="141">
        <v>3</v>
      </c>
      <c r="E11" s="162">
        <v>54</v>
      </c>
      <c r="F11" s="120">
        <v>15.234400000000001</v>
      </c>
      <c r="G11" s="121">
        <v>37.5</v>
      </c>
      <c r="H11" s="120">
        <v>15.517200000000001</v>
      </c>
    </row>
    <row r="12" spans="2:8" x14ac:dyDescent="0.25">
      <c r="B12" s="108" t="s">
        <v>62</v>
      </c>
      <c r="C12" s="162">
        <v>36</v>
      </c>
      <c r="D12" s="141">
        <v>3</v>
      </c>
      <c r="E12" s="162">
        <v>66</v>
      </c>
      <c r="F12" s="120">
        <v>14.0625</v>
      </c>
      <c r="G12" s="121">
        <v>37.5</v>
      </c>
      <c r="H12" s="120">
        <v>18.965499999999999</v>
      </c>
    </row>
    <row r="13" spans="2:8" x14ac:dyDescent="0.25">
      <c r="B13" s="26" t="s">
        <v>12</v>
      </c>
      <c r="C13" s="122">
        <v>256</v>
      </c>
      <c r="D13" s="123">
        <v>8</v>
      </c>
      <c r="E13" s="122">
        <v>348</v>
      </c>
      <c r="F13" s="147">
        <v>100</v>
      </c>
      <c r="G13" s="147">
        <v>100</v>
      </c>
      <c r="H13" s="147">
        <v>100</v>
      </c>
    </row>
  </sheetData>
  <mergeCells count="4">
    <mergeCell ref="B3:H3"/>
    <mergeCell ref="B4:B5"/>
    <mergeCell ref="C4:E4"/>
    <mergeCell ref="F4:H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J32"/>
  <sheetViews>
    <sheetView topLeftCell="A16" workbookViewId="0">
      <selection activeCell="J16" sqref="J16"/>
    </sheetView>
  </sheetViews>
  <sheetFormatPr defaultRowHeight="15" x14ac:dyDescent="0.25"/>
  <cols>
    <col min="1" max="16384" width="9.140625" style="21"/>
  </cols>
  <sheetData>
    <row r="2" spans="2:10" x14ac:dyDescent="0.25">
      <c r="B2" s="25" t="s">
        <v>264</v>
      </c>
      <c r="C2" s="14"/>
      <c r="D2" s="14"/>
      <c r="E2" s="14"/>
      <c r="F2" s="15"/>
      <c r="G2" s="15"/>
      <c r="H2" s="15"/>
      <c r="I2" s="56"/>
      <c r="J2" s="56"/>
    </row>
    <row r="3" spans="2:10" x14ac:dyDescent="0.25">
      <c r="B3" s="314" t="s">
        <v>22</v>
      </c>
      <c r="C3" s="315"/>
      <c r="D3" s="315"/>
      <c r="E3" s="315"/>
      <c r="F3" s="315"/>
      <c r="G3" s="315"/>
      <c r="H3" s="315"/>
      <c r="I3" s="56"/>
      <c r="J3" s="56"/>
    </row>
    <row r="4" spans="2:10" x14ac:dyDescent="0.25">
      <c r="B4" s="324" t="s">
        <v>63</v>
      </c>
      <c r="C4" s="296" t="s">
        <v>2</v>
      </c>
      <c r="D4" s="296" t="s">
        <v>3</v>
      </c>
      <c r="E4" s="296" t="s">
        <v>4</v>
      </c>
      <c r="F4" s="296" t="s">
        <v>15</v>
      </c>
      <c r="G4" s="296" t="s">
        <v>16</v>
      </c>
      <c r="H4" s="57"/>
      <c r="I4" s="57"/>
      <c r="J4" s="57"/>
    </row>
    <row r="5" spans="2:10" x14ac:dyDescent="0.25">
      <c r="B5" s="324"/>
      <c r="C5" s="296"/>
      <c r="D5" s="296"/>
      <c r="E5" s="296"/>
      <c r="F5" s="296"/>
      <c r="G5" s="296" t="s">
        <v>18</v>
      </c>
      <c r="H5" s="57"/>
      <c r="I5" s="57"/>
      <c r="J5" s="57"/>
    </row>
    <row r="6" spans="2:10" x14ac:dyDescent="0.25">
      <c r="B6" s="28">
        <v>1</v>
      </c>
      <c r="C6" s="92">
        <v>3</v>
      </c>
      <c r="D6" s="186" t="s">
        <v>78</v>
      </c>
      <c r="E6" s="94">
        <v>6</v>
      </c>
      <c r="F6" s="186" t="s">
        <v>78</v>
      </c>
      <c r="G6" s="90">
        <v>200</v>
      </c>
      <c r="H6" s="57"/>
      <c r="I6" s="57"/>
      <c r="J6" s="57"/>
    </row>
    <row r="7" spans="2:10" x14ac:dyDescent="0.25">
      <c r="B7" s="28">
        <v>2</v>
      </c>
      <c r="C7" s="92">
        <v>4</v>
      </c>
      <c r="D7" s="186" t="s">
        <v>78</v>
      </c>
      <c r="E7" s="94">
        <v>8</v>
      </c>
      <c r="F7" s="186" t="s">
        <v>78</v>
      </c>
      <c r="G7" s="90">
        <v>200</v>
      </c>
      <c r="H7" s="57"/>
      <c r="I7" s="57"/>
      <c r="J7" s="57"/>
    </row>
    <row r="8" spans="2:10" x14ac:dyDescent="0.25">
      <c r="B8" s="28">
        <v>3</v>
      </c>
      <c r="C8" s="92">
        <v>2</v>
      </c>
      <c r="D8" s="186" t="s">
        <v>78</v>
      </c>
      <c r="E8" s="94">
        <v>2</v>
      </c>
      <c r="F8" s="186" t="s">
        <v>78</v>
      </c>
      <c r="G8" s="90">
        <v>100</v>
      </c>
      <c r="H8" s="57"/>
      <c r="I8" s="57"/>
      <c r="J8" s="57"/>
    </row>
    <row r="9" spans="2:10" x14ac:dyDescent="0.25">
      <c r="B9" s="28">
        <v>4</v>
      </c>
      <c r="C9" s="92">
        <v>1</v>
      </c>
      <c r="D9" s="186" t="s">
        <v>78</v>
      </c>
      <c r="E9" s="94">
        <v>3</v>
      </c>
      <c r="F9" s="186" t="s">
        <v>78</v>
      </c>
      <c r="G9" s="90">
        <v>300</v>
      </c>
      <c r="H9" s="57"/>
      <c r="I9" s="57"/>
      <c r="J9" s="57"/>
    </row>
    <row r="10" spans="2:10" x14ac:dyDescent="0.25">
      <c r="B10" s="28">
        <v>5</v>
      </c>
      <c r="C10" s="92">
        <v>1</v>
      </c>
      <c r="D10" s="186" t="s">
        <v>78</v>
      </c>
      <c r="E10" s="94">
        <v>1</v>
      </c>
      <c r="F10" s="186" t="s">
        <v>78</v>
      </c>
      <c r="G10" s="90">
        <v>100</v>
      </c>
      <c r="H10" s="57"/>
      <c r="I10" s="57"/>
      <c r="J10" s="57"/>
    </row>
    <row r="11" spans="2:10" x14ac:dyDescent="0.25">
      <c r="B11" s="28">
        <v>6</v>
      </c>
      <c r="C11" s="92">
        <v>4</v>
      </c>
      <c r="D11" s="186" t="s">
        <v>78</v>
      </c>
      <c r="E11" s="94">
        <v>10</v>
      </c>
      <c r="F11" s="186" t="s">
        <v>78</v>
      </c>
      <c r="G11" s="90">
        <v>250</v>
      </c>
      <c r="H11" s="57"/>
      <c r="I11" s="57"/>
      <c r="J11" s="57"/>
    </row>
    <row r="12" spans="2:10" x14ac:dyDescent="0.25">
      <c r="B12" s="28">
        <v>7</v>
      </c>
      <c r="C12" s="92">
        <v>7</v>
      </c>
      <c r="D12" s="93">
        <v>1</v>
      </c>
      <c r="E12" s="94">
        <v>8</v>
      </c>
      <c r="F12" s="87">
        <v>14.29</v>
      </c>
      <c r="G12" s="90">
        <v>114.29</v>
      </c>
      <c r="H12" s="57"/>
      <c r="I12" s="57"/>
      <c r="J12" s="57"/>
    </row>
    <row r="13" spans="2:10" x14ac:dyDescent="0.25">
      <c r="B13" s="28">
        <v>8</v>
      </c>
      <c r="C13" s="92">
        <v>8</v>
      </c>
      <c r="D13" s="93">
        <v>2</v>
      </c>
      <c r="E13" s="94">
        <v>14</v>
      </c>
      <c r="F13" s="87">
        <v>25</v>
      </c>
      <c r="G13" s="90">
        <v>175</v>
      </c>
      <c r="H13" s="57"/>
      <c r="I13" s="57"/>
      <c r="J13" s="57"/>
    </row>
    <row r="14" spans="2:10" x14ac:dyDescent="0.25">
      <c r="B14" s="28">
        <v>9</v>
      </c>
      <c r="C14" s="92">
        <v>10</v>
      </c>
      <c r="D14" s="186" t="s">
        <v>78</v>
      </c>
      <c r="E14" s="94">
        <v>14</v>
      </c>
      <c r="F14" s="186" t="s">
        <v>78</v>
      </c>
      <c r="G14" s="90">
        <v>140</v>
      </c>
      <c r="H14" s="57"/>
      <c r="I14" s="57"/>
      <c r="J14" s="57"/>
    </row>
    <row r="15" spans="2:10" x14ac:dyDescent="0.25">
      <c r="B15" s="28">
        <v>10</v>
      </c>
      <c r="C15" s="92">
        <v>21</v>
      </c>
      <c r="D15" s="186" t="s">
        <v>78</v>
      </c>
      <c r="E15" s="94">
        <v>22</v>
      </c>
      <c r="F15" s="186" t="s">
        <v>78</v>
      </c>
      <c r="G15" s="90">
        <v>104.76</v>
      </c>
      <c r="H15" s="57"/>
      <c r="I15" s="57"/>
      <c r="J15" s="57"/>
    </row>
    <row r="16" spans="2:10" x14ac:dyDescent="0.25">
      <c r="B16" s="28">
        <v>11</v>
      </c>
      <c r="C16" s="92">
        <v>20</v>
      </c>
      <c r="D16" s="186" t="s">
        <v>78</v>
      </c>
      <c r="E16" s="94">
        <v>27</v>
      </c>
      <c r="F16" s="186" t="s">
        <v>78</v>
      </c>
      <c r="G16" s="90">
        <v>135</v>
      </c>
      <c r="H16" s="57"/>
      <c r="I16" s="57"/>
      <c r="J16" s="57"/>
    </row>
    <row r="17" spans="2:10" x14ac:dyDescent="0.25">
      <c r="B17" s="28">
        <v>12</v>
      </c>
      <c r="C17" s="92">
        <v>20</v>
      </c>
      <c r="D17" s="186" t="s">
        <v>78</v>
      </c>
      <c r="E17" s="94">
        <v>28</v>
      </c>
      <c r="F17" s="186" t="s">
        <v>78</v>
      </c>
      <c r="G17" s="90">
        <v>140</v>
      </c>
      <c r="H17" s="57"/>
      <c r="I17" s="57"/>
      <c r="J17" s="57"/>
    </row>
    <row r="18" spans="2:10" x14ac:dyDescent="0.25">
      <c r="B18" s="28">
        <v>13</v>
      </c>
      <c r="C18" s="92">
        <v>11</v>
      </c>
      <c r="D18" s="93">
        <v>1</v>
      </c>
      <c r="E18" s="94">
        <v>13</v>
      </c>
      <c r="F18" s="87">
        <v>9.09</v>
      </c>
      <c r="G18" s="90">
        <v>118.18</v>
      </c>
      <c r="H18" s="57"/>
      <c r="I18" s="57"/>
      <c r="J18" s="57"/>
    </row>
    <row r="19" spans="2:10" x14ac:dyDescent="0.25">
      <c r="B19" s="28">
        <v>14</v>
      </c>
      <c r="C19" s="92">
        <v>14</v>
      </c>
      <c r="D19" s="186" t="s">
        <v>78</v>
      </c>
      <c r="E19" s="94">
        <v>15</v>
      </c>
      <c r="F19" s="186" t="s">
        <v>78</v>
      </c>
      <c r="G19" s="90">
        <v>107.14</v>
      </c>
      <c r="H19" s="57"/>
      <c r="I19" s="57"/>
      <c r="J19" s="57"/>
    </row>
    <row r="20" spans="2:10" x14ac:dyDescent="0.25">
      <c r="B20" s="28">
        <v>15</v>
      </c>
      <c r="C20" s="92">
        <v>17</v>
      </c>
      <c r="D20" s="93">
        <v>1</v>
      </c>
      <c r="E20" s="94">
        <v>25</v>
      </c>
      <c r="F20" s="87">
        <v>5.88</v>
      </c>
      <c r="G20" s="90">
        <v>147.06</v>
      </c>
      <c r="H20" s="57"/>
      <c r="I20" s="57"/>
      <c r="J20" s="57"/>
    </row>
    <row r="21" spans="2:10" x14ac:dyDescent="0.25">
      <c r="B21" s="28">
        <v>16</v>
      </c>
      <c r="C21" s="92">
        <v>14</v>
      </c>
      <c r="D21" s="186" t="s">
        <v>78</v>
      </c>
      <c r="E21" s="94">
        <v>19</v>
      </c>
      <c r="F21" s="186" t="s">
        <v>78</v>
      </c>
      <c r="G21" s="90">
        <v>135.71</v>
      </c>
      <c r="H21" s="57"/>
      <c r="I21" s="57"/>
      <c r="J21" s="57"/>
    </row>
    <row r="22" spans="2:10" x14ac:dyDescent="0.25">
      <c r="B22" s="28">
        <v>17</v>
      </c>
      <c r="C22" s="92">
        <v>18</v>
      </c>
      <c r="D22" s="93">
        <v>1</v>
      </c>
      <c r="E22" s="94">
        <v>23</v>
      </c>
      <c r="F22" s="87">
        <v>5.56</v>
      </c>
      <c r="G22" s="90">
        <v>127.78</v>
      </c>
      <c r="H22" s="57"/>
      <c r="I22" s="57"/>
      <c r="J22" s="57"/>
    </row>
    <row r="23" spans="2:10" x14ac:dyDescent="0.25">
      <c r="B23" s="28">
        <v>18</v>
      </c>
      <c r="C23" s="92">
        <v>19</v>
      </c>
      <c r="D23" s="186" t="s">
        <v>78</v>
      </c>
      <c r="E23" s="94">
        <v>23</v>
      </c>
      <c r="F23" s="186" t="s">
        <v>78</v>
      </c>
      <c r="G23" s="90">
        <v>121.05</v>
      </c>
      <c r="H23" s="57"/>
      <c r="I23" s="57"/>
      <c r="J23" s="57"/>
    </row>
    <row r="24" spans="2:10" x14ac:dyDescent="0.25">
      <c r="B24" s="28">
        <v>19</v>
      </c>
      <c r="C24" s="92">
        <v>28</v>
      </c>
      <c r="D24" s="186" t="s">
        <v>78</v>
      </c>
      <c r="E24" s="94">
        <v>38</v>
      </c>
      <c r="F24" s="186" t="s">
        <v>78</v>
      </c>
      <c r="G24" s="90">
        <v>135.71</v>
      </c>
      <c r="H24" s="57"/>
      <c r="I24" s="57"/>
      <c r="J24" s="57"/>
    </row>
    <row r="25" spans="2:10" x14ac:dyDescent="0.25">
      <c r="B25" s="28">
        <v>20</v>
      </c>
      <c r="C25" s="92">
        <v>14</v>
      </c>
      <c r="D25" s="93">
        <v>1</v>
      </c>
      <c r="E25" s="94">
        <v>16</v>
      </c>
      <c r="F25" s="87">
        <v>7.14</v>
      </c>
      <c r="G25" s="90">
        <v>114.29</v>
      </c>
      <c r="H25" s="57"/>
      <c r="I25" s="57"/>
      <c r="J25" s="57"/>
    </row>
    <row r="26" spans="2:10" x14ac:dyDescent="0.25">
      <c r="B26" s="28">
        <v>21</v>
      </c>
      <c r="C26" s="92">
        <v>8</v>
      </c>
      <c r="D26" s="186" t="s">
        <v>78</v>
      </c>
      <c r="E26" s="94">
        <v>8</v>
      </c>
      <c r="F26" s="186" t="s">
        <v>78</v>
      </c>
      <c r="G26" s="90">
        <v>100</v>
      </c>
      <c r="H26" s="57"/>
      <c r="I26" s="57"/>
      <c r="J26" s="57"/>
    </row>
    <row r="27" spans="2:10" x14ac:dyDescent="0.25">
      <c r="B27" s="28">
        <v>22</v>
      </c>
      <c r="C27" s="92">
        <v>6</v>
      </c>
      <c r="D27" s="186" t="s">
        <v>78</v>
      </c>
      <c r="E27" s="94">
        <v>9</v>
      </c>
      <c r="F27" s="186" t="s">
        <v>78</v>
      </c>
      <c r="G27" s="90">
        <v>150</v>
      </c>
      <c r="H27" s="57"/>
      <c r="I27" s="57"/>
      <c r="J27" s="57"/>
    </row>
    <row r="28" spans="2:10" x14ac:dyDescent="0.25">
      <c r="B28" s="28">
        <v>23</v>
      </c>
      <c r="C28" s="92">
        <v>2</v>
      </c>
      <c r="D28" s="93">
        <v>1</v>
      </c>
      <c r="E28" s="94">
        <v>9</v>
      </c>
      <c r="F28" s="87">
        <v>50</v>
      </c>
      <c r="G28" s="90">
        <v>450</v>
      </c>
      <c r="H28" s="57"/>
      <c r="I28" s="57"/>
      <c r="J28" s="57"/>
    </row>
    <row r="29" spans="2:10" x14ac:dyDescent="0.25">
      <c r="B29" s="28">
        <v>24</v>
      </c>
      <c r="C29" s="92">
        <v>4</v>
      </c>
      <c r="D29" s="186" t="s">
        <v>78</v>
      </c>
      <c r="E29" s="94">
        <v>7</v>
      </c>
      <c r="F29" s="186" t="s">
        <v>78</v>
      </c>
      <c r="G29" s="90">
        <v>175</v>
      </c>
      <c r="H29" s="57"/>
      <c r="I29" s="57"/>
      <c r="J29" s="57"/>
    </row>
    <row r="30" spans="2:10" x14ac:dyDescent="0.25">
      <c r="B30" s="26" t="s">
        <v>12</v>
      </c>
      <c r="C30" s="27">
        <v>256</v>
      </c>
      <c r="D30" s="27">
        <v>8</v>
      </c>
      <c r="E30" s="27">
        <v>348</v>
      </c>
      <c r="F30" s="29">
        <v>3.13</v>
      </c>
      <c r="G30" s="29">
        <v>135.94</v>
      </c>
      <c r="H30" s="57"/>
      <c r="I30" s="57"/>
      <c r="J30" s="57"/>
    </row>
    <row r="31" spans="2:10" x14ac:dyDescent="0.25">
      <c r="B31" s="91" t="s">
        <v>239</v>
      </c>
      <c r="C31" s="1"/>
      <c r="D31" s="1"/>
      <c r="E31" s="1"/>
      <c r="F31" s="2"/>
      <c r="G31" s="2"/>
      <c r="H31" s="1"/>
      <c r="I31" s="1"/>
    </row>
    <row r="32" spans="2:10" x14ac:dyDescent="0.25">
      <c r="B32" s="91" t="s">
        <v>254</v>
      </c>
      <c r="C32" s="1"/>
      <c r="D32" s="1"/>
      <c r="E32" s="1"/>
      <c r="F32" s="2"/>
      <c r="G32" s="2"/>
      <c r="H32" s="1"/>
      <c r="I32" s="1"/>
    </row>
  </sheetData>
  <mergeCells count="7">
    <mergeCell ref="B3:H3"/>
    <mergeCell ref="B4:B5"/>
    <mergeCell ref="C4:C5"/>
    <mergeCell ref="D4:D5"/>
    <mergeCell ref="E4:E5"/>
    <mergeCell ref="F4:F5"/>
    <mergeCell ref="G4:G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S12"/>
  <sheetViews>
    <sheetView workbookViewId="0">
      <selection activeCell="C4" sqref="C4:R6"/>
    </sheetView>
  </sheetViews>
  <sheetFormatPr defaultRowHeight="15" x14ac:dyDescent="0.25"/>
  <cols>
    <col min="1" max="16384" width="9.140625" style="21"/>
  </cols>
  <sheetData>
    <row r="1" spans="2:19" x14ac:dyDescent="0.25">
      <c r="B1" s="58"/>
      <c r="C1" s="57"/>
      <c r="D1" s="57"/>
      <c r="E1" s="57"/>
      <c r="F1" s="59"/>
      <c r="G1" s="57"/>
      <c r="H1" s="57"/>
      <c r="I1" s="57"/>
      <c r="J1" s="59"/>
      <c r="K1" s="57"/>
      <c r="L1" s="57"/>
      <c r="M1" s="57"/>
      <c r="N1" s="59"/>
      <c r="O1" s="57"/>
      <c r="P1" s="57"/>
      <c r="Q1" s="57"/>
      <c r="R1" s="59"/>
      <c r="S1" s="57"/>
    </row>
    <row r="2" spans="2:19" x14ac:dyDescent="0.25">
      <c r="B2" s="25" t="s">
        <v>265</v>
      </c>
      <c r="C2" s="57"/>
      <c r="D2" s="57"/>
      <c r="E2" s="57"/>
      <c r="F2" s="59"/>
      <c r="G2" s="57"/>
      <c r="H2" s="57"/>
      <c r="I2" s="57"/>
      <c r="J2" s="59"/>
      <c r="K2" s="57"/>
      <c r="L2" s="57"/>
      <c r="M2" s="57"/>
      <c r="N2" s="59"/>
      <c r="O2" s="57"/>
      <c r="P2" s="57"/>
      <c r="Q2" s="57"/>
      <c r="R2" s="59"/>
      <c r="S2" s="57"/>
    </row>
    <row r="3" spans="2:19" x14ac:dyDescent="0.25">
      <c r="B3" s="325" t="s">
        <v>266</v>
      </c>
      <c r="C3" s="315"/>
      <c r="D3" s="315"/>
      <c r="E3" s="315"/>
      <c r="F3" s="315"/>
      <c r="G3" s="315"/>
      <c r="H3" s="315"/>
      <c r="I3" s="57"/>
      <c r="J3" s="59"/>
      <c r="K3" s="57"/>
      <c r="L3" s="57"/>
      <c r="M3" s="57"/>
      <c r="N3" s="59"/>
      <c r="O3" s="57"/>
      <c r="P3" s="57"/>
      <c r="Q3" s="57"/>
      <c r="R3" s="59"/>
      <c r="S3" s="57"/>
    </row>
    <row r="4" spans="2:19" ht="15" customHeight="1" x14ac:dyDescent="0.25">
      <c r="B4" s="326" t="s">
        <v>28</v>
      </c>
      <c r="C4" s="329" t="s">
        <v>55</v>
      </c>
      <c r="D4" s="329"/>
      <c r="E4" s="329"/>
      <c r="F4" s="329"/>
      <c r="G4" s="329"/>
      <c r="H4" s="329"/>
      <c r="I4" s="329"/>
      <c r="J4" s="329"/>
      <c r="K4" s="329"/>
      <c r="L4" s="329"/>
      <c r="M4" s="329"/>
      <c r="N4" s="329"/>
      <c r="O4" s="329"/>
      <c r="P4" s="329"/>
      <c r="Q4" s="329"/>
      <c r="R4" s="329"/>
      <c r="S4" s="57"/>
    </row>
    <row r="5" spans="2:19" ht="15" customHeight="1" x14ac:dyDescent="0.25">
      <c r="B5" s="327"/>
      <c r="C5" s="330" t="s">
        <v>64</v>
      </c>
      <c r="D5" s="330"/>
      <c r="E5" s="330"/>
      <c r="F5" s="330"/>
      <c r="G5" s="329" t="s">
        <v>65</v>
      </c>
      <c r="H5" s="329"/>
      <c r="I5" s="329"/>
      <c r="J5" s="329"/>
      <c r="K5" s="330" t="s">
        <v>66</v>
      </c>
      <c r="L5" s="330"/>
      <c r="M5" s="330"/>
      <c r="N5" s="330"/>
      <c r="O5" s="329" t="s">
        <v>12</v>
      </c>
      <c r="P5" s="329"/>
      <c r="Q5" s="329"/>
      <c r="R5" s="329"/>
      <c r="S5" s="57"/>
    </row>
    <row r="6" spans="2:19" ht="27" x14ac:dyDescent="0.25">
      <c r="B6" s="328"/>
      <c r="C6" s="110" t="s">
        <v>2</v>
      </c>
      <c r="D6" s="110" t="s">
        <v>3</v>
      </c>
      <c r="E6" s="110" t="s">
        <v>4</v>
      </c>
      <c r="F6" s="187" t="s">
        <v>177</v>
      </c>
      <c r="G6" s="110" t="s">
        <v>2</v>
      </c>
      <c r="H6" s="110" t="s">
        <v>3</v>
      </c>
      <c r="I6" s="110" t="s">
        <v>4</v>
      </c>
      <c r="J6" s="187" t="s">
        <v>177</v>
      </c>
      <c r="K6" s="110" t="s">
        <v>2</v>
      </c>
      <c r="L6" s="110" t="s">
        <v>3</v>
      </c>
      <c r="M6" s="110" t="s">
        <v>4</v>
      </c>
      <c r="N6" s="187" t="s">
        <v>177</v>
      </c>
      <c r="O6" s="110" t="s">
        <v>2</v>
      </c>
      <c r="P6" s="110" t="s">
        <v>3</v>
      </c>
      <c r="Q6" s="110" t="s">
        <v>4</v>
      </c>
      <c r="R6" s="187" t="s">
        <v>177</v>
      </c>
      <c r="S6" s="57"/>
    </row>
    <row r="7" spans="2:19" x14ac:dyDescent="0.25">
      <c r="B7" s="7" t="s">
        <v>173</v>
      </c>
      <c r="C7" s="189">
        <v>5</v>
      </c>
      <c r="D7" s="188" t="s">
        <v>78</v>
      </c>
      <c r="E7" s="189">
        <v>12</v>
      </c>
      <c r="F7" s="190" t="s">
        <v>78</v>
      </c>
      <c r="G7" s="189">
        <v>7</v>
      </c>
      <c r="H7" s="188" t="s">
        <v>78</v>
      </c>
      <c r="I7" s="189">
        <v>12</v>
      </c>
      <c r="J7" s="190" t="s">
        <v>78</v>
      </c>
      <c r="K7" s="189">
        <v>15</v>
      </c>
      <c r="L7" s="188">
        <v>1</v>
      </c>
      <c r="M7" s="189">
        <v>31</v>
      </c>
      <c r="N7" s="190">
        <v>6.67</v>
      </c>
      <c r="O7" s="189">
        <v>27</v>
      </c>
      <c r="P7" s="188">
        <v>1</v>
      </c>
      <c r="Q7" s="189">
        <v>55</v>
      </c>
      <c r="R7" s="190">
        <v>3.7</v>
      </c>
      <c r="S7" s="57"/>
    </row>
    <row r="8" spans="2:19" x14ac:dyDescent="0.25">
      <c r="B8" s="26" t="s">
        <v>12</v>
      </c>
      <c r="C8" s="123">
        <v>5</v>
      </c>
      <c r="D8" s="123" t="s">
        <v>78</v>
      </c>
      <c r="E8" s="123">
        <v>12</v>
      </c>
      <c r="F8" s="124" t="s">
        <v>78</v>
      </c>
      <c r="G8" s="123">
        <v>7</v>
      </c>
      <c r="H8" s="123" t="s">
        <v>78</v>
      </c>
      <c r="I8" s="123">
        <v>12</v>
      </c>
      <c r="J8" s="124" t="s">
        <v>78</v>
      </c>
      <c r="K8" s="123">
        <v>15</v>
      </c>
      <c r="L8" s="123">
        <v>1</v>
      </c>
      <c r="M8" s="122">
        <v>31</v>
      </c>
      <c r="N8" s="124">
        <v>6.67</v>
      </c>
      <c r="O8" s="122">
        <v>27</v>
      </c>
      <c r="P8" s="123">
        <v>1</v>
      </c>
      <c r="Q8" s="122">
        <v>55</v>
      </c>
      <c r="R8" s="124">
        <v>3.7</v>
      </c>
      <c r="S8" s="57"/>
    </row>
    <row r="9" spans="2:19" ht="12.75" customHeight="1" x14ac:dyDescent="0.25">
      <c r="B9" s="191" t="s">
        <v>267</v>
      </c>
      <c r="C9" s="1"/>
      <c r="D9" s="1"/>
      <c r="E9" s="1"/>
      <c r="F9" s="2"/>
      <c r="G9" s="1"/>
      <c r="H9" s="1"/>
      <c r="I9" s="57"/>
      <c r="J9" s="59"/>
      <c r="K9" s="57"/>
      <c r="L9" s="57"/>
      <c r="M9" s="57"/>
      <c r="N9" s="59"/>
      <c r="O9" s="57"/>
      <c r="P9" s="57"/>
      <c r="Q9" s="57"/>
      <c r="R9" s="59"/>
      <c r="S9" s="57"/>
    </row>
    <row r="10" spans="2:19" x14ac:dyDescent="0.25">
      <c r="B10" s="191" t="s">
        <v>245</v>
      </c>
      <c r="C10" s="1"/>
      <c r="D10" s="1"/>
      <c r="E10" s="1"/>
      <c r="F10" s="2"/>
      <c r="G10" s="1"/>
      <c r="H10" s="1"/>
      <c r="I10" s="57"/>
      <c r="J10" s="59"/>
      <c r="K10" s="57"/>
      <c r="L10" s="57"/>
      <c r="M10" s="57"/>
      <c r="N10" s="59"/>
      <c r="O10" s="57"/>
      <c r="P10" s="57"/>
      <c r="Q10" s="57"/>
      <c r="R10" s="59"/>
      <c r="S10" s="57"/>
    </row>
    <row r="11" spans="2:19" x14ac:dyDescent="0.25">
      <c r="B11" s="58"/>
      <c r="C11" s="57"/>
      <c r="D11" s="57"/>
      <c r="E11" s="57"/>
      <c r="F11" s="59"/>
      <c r="G11" s="57"/>
      <c r="H11" s="57"/>
      <c r="I11" s="57"/>
      <c r="J11" s="59"/>
      <c r="K11" s="57"/>
      <c r="L11" s="57"/>
      <c r="M11" s="57"/>
      <c r="N11" s="59"/>
      <c r="O11" s="57"/>
      <c r="P11" s="57"/>
      <c r="Q11" s="57"/>
      <c r="R11" s="59"/>
      <c r="S11" s="57"/>
    </row>
    <row r="12" spans="2:19" x14ac:dyDescent="0.25">
      <c r="B12" s="58"/>
      <c r="C12" s="57"/>
      <c r="D12" s="57"/>
      <c r="E12" s="57"/>
      <c r="F12" s="59"/>
      <c r="G12" s="57"/>
      <c r="H12" s="57"/>
      <c r="I12" s="57"/>
      <c r="J12" s="59"/>
      <c r="K12" s="57"/>
      <c r="L12" s="57"/>
      <c r="M12" s="57"/>
      <c r="N12" s="59"/>
      <c r="O12" s="57"/>
      <c r="P12" s="57"/>
      <c r="Q12" s="57"/>
      <c r="R12" s="59"/>
      <c r="S12" s="57"/>
    </row>
  </sheetData>
  <mergeCells count="7">
    <mergeCell ref="B3:H3"/>
    <mergeCell ref="B4:B6"/>
    <mergeCell ref="C4:R4"/>
    <mergeCell ref="C5:F5"/>
    <mergeCell ref="G5:J5"/>
    <mergeCell ref="K5:N5"/>
    <mergeCell ref="O5:R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S12"/>
  <sheetViews>
    <sheetView workbookViewId="0">
      <selection activeCell="A7" sqref="A7:XFD8"/>
    </sheetView>
  </sheetViews>
  <sheetFormatPr defaultRowHeight="15" x14ac:dyDescent="0.25"/>
  <cols>
    <col min="1" max="16384" width="9.140625" style="21"/>
  </cols>
  <sheetData>
    <row r="1" spans="2:19" x14ac:dyDescent="0.25">
      <c r="B1" s="58"/>
      <c r="C1" s="57"/>
      <c r="D1" s="57"/>
      <c r="E1" s="57"/>
      <c r="F1" s="59"/>
      <c r="G1" s="57"/>
      <c r="H1" s="57"/>
      <c r="I1" s="57"/>
      <c r="J1" s="59"/>
      <c r="K1" s="57"/>
      <c r="L1" s="57"/>
      <c r="M1" s="57"/>
      <c r="N1" s="59"/>
      <c r="O1" s="57"/>
      <c r="P1" s="57"/>
      <c r="Q1" s="57"/>
      <c r="R1" s="59"/>
      <c r="S1" s="57"/>
    </row>
    <row r="2" spans="2:19" x14ac:dyDescent="0.25">
      <c r="B2" s="25" t="s">
        <v>268</v>
      </c>
      <c r="C2" s="57"/>
      <c r="D2" s="57"/>
      <c r="E2" s="57"/>
      <c r="F2" s="59"/>
      <c r="G2" s="57"/>
      <c r="H2" s="57"/>
      <c r="I2" s="57"/>
      <c r="J2" s="59"/>
      <c r="K2" s="57"/>
      <c r="L2" s="57"/>
      <c r="M2" s="57"/>
      <c r="N2" s="59"/>
      <c r="O2" s="57"/>
      <c r="P2" s="57"/>
      <c r="Q2" s="57"/>
      <c r="R2" s="59"/>
      <c r="S2" s="57"/>
    </row>
    <row r="3" spans="2:19" x14ac:dyDescent="0.25">
      <c r="B3" s="23" t="s">
        <v>266</v>
      </c>
      <c r="C3" s="60"/>
      <c r="D3" s="60"/>
      <c r="E3" s="60"/>
      <c r="F3" s="61"/>
      <c r="G3" s="60"/>
      <c r="H3" s="60"/>
      <c r="I3" s="60"/>
      <c r="J3" s="61"/>
      <c r="K3" s="60"/>
      <c r="L3" s="60"/>
      <c r="M3" s="60"/>
      <c r="N3" s="61"/>
      <c r="O3" s="60"/>
      <c r="P3" s="60"/>
      <c r="Q3" s="60"/>
      <c r="R3" s="61"/>
      <c r="S3" s="57"/>
    </row>
    <row r="4" spans="2:19" ht="15" customHeight="1" x14ac:dyDescent="0.25">
      <c r="B4" s="331" t="s">
        <v>28</v>
      </c>
      <c r="C4" s="329" t="s">
        <v>55</v>
      </c>
      <c r="D4" s="329"/>
      <c r="E4" s="329"/>
      <c r="F4" s="329"/>
      <c r="G4" s="329"/>
      <c r="H4" s="329"/>
      <c r="I4" s="329"/>
      <c r="J4" s="329"/>
      <c r="K4" s="329"/>
      <c r="L4" s="329"/>
      <c r="M4" s="329"/>
      <c r="N4" s="329"/>
      <c r="O4" s="329"/>
      <c r="P4" s="329"/>
      <c r="Q4" s="329"/>
      <c r="R4" s="329"/>
      <c r="S4" s="57"/>
    </row>
    <row r="5" spans="2:19" ht="15" customHeight="1" x14ac:dyDescent="0.25">
      <c r="B5" s="332"/>
      <c r="C5" s="330" t="s">
        <v>64</v>
      </c>
      <c r="D5" s="330"/>
      <c r="E5" s="330"/>
      <c r="F5" s="330"/>
      <c r="G5" s="329" t="s">
        <v>65</v>
      </c>
      <c r="H5" s="329"/>
      <c r="I5" s="329"/>
      <c r="J5" s="329"/>
      <c r="K5" s="330" t="s">
        <v>66</v>
      </c>
      <c r="L5" s="330"/>
      <c r="M5" s="330"/>
      <c r="N5" s="330"/>
      <c r="O5" s="329" t="s">
        <v>12</v>
      </c>
      <c r="P5" s="329"/>
      <c r="Q5" s="329"/>
      <c r="R5" s="329"/>
      <c r="S5" s="57"/>
    </row>
    <row r="6" spans="2:19" ht="27" x14ac:dyDescent="0.25">
      <c r="B6" s="333"/>
      <c r="C6" s="110" t="s">
        <v>2</v>
      </c>
      <c r="D6" s="110" t="s">
        <v>3</v>
      </c>
      <c r="E6" s="110" t="s">
        <v>4</v>
      </c>
      <c r="F6" s="187" t="s">
        <v>177</v>
      </c>
      <c r="G6" s="110" t="s">
        <v>2</v>
      </c>
      <c r="H6" s="110" t="s">
        <v>3</v>
      </c>
      <c r="I6" s="110" t="s">
        <v>4</v>
      </c>
      <c r="J6" s="187" t="s">
        <v>177</v>
      </c>
      <c r="K6" s="110" t="s">
        <v>2</v>
      </c>
      <c r="L6" s="110" t="s">
        <v>3</v>
      </c>
      <c r="M6" s="110" t="s">
        <v>4</v>
      </c>
      <c r="N6" s="187" t="s">
        <v>177</v>
      </c>
      <c r="O6" s="110" t="s">
        <v>2</v>
      </c>
      <c r="P6" s="110" t="s">
        <v>3</v>
      </c>
      <c r="Q6" s="110" t="s">
        <v>4</v>
      </c>
      <c r="R6" s="187" t="s">
        <v>177</v>
      </c>
      <c r="S6" s="57"/>
    </row>
    <row r="7" spans="2:19" x14ac:dyDescent="0.25">
      <c r="B7" s="7" t="s">
        <v>173</v>
      </c>
      <c r="C7" s="189">
        <v>1</v>
      </c>
      <c r="D7" s="186" t="s">
        <v>78</v>
      </c>
      <c r="E7" s="189">
        <v>1</v>
      </c>
      <c r="F7" s="121" t="s">
        <v>78</v>
      </c>
      <c r="G7" s="189">
        <v>4</v>
      </c>
      <c r="H7" s="188" t="s">
        <v>78</v>
      </c>
      <c r="I7" s="189">
        <v>7</v>
      </c>
      <c r="J7" s="190" t="s">
        <v>78</v>
      </c>
      <c r="K7" s="189">
        <v>7</v>
      </c>
      <c r="L7" s="188" t="s">
        <v>78</v>
      </c>
      <c r="M7" s="189">
        <v>7</v>
      </c>
      <c r="N7" s="190" t="s">
        <v>78</v>
      </c>
      <c r="O7" s="189">
        <v>12</v>
      </c>
      <c r="P7" s="188" t="s">
        <v>78</v>
      </c>
      <c r="Q7" s="189">
        <v>15</v>
      </c>
      <c r="R7" s="190" t="s">
        <v>78</v>
      </c>
      <c r="S7" s="57"/>
    </row>
    <row r="8" spans="2:19" x14ac:dyDescent="0.25">
      <c r="B8" s="26" t="s">
        <v>12</v>
      </c>
      <c r="C8" s="123">
        <v>1</v>
      </c>
      <c r="D8" s="123" t="s">
        <v>78</v>
      </c>
      <c r="E8" s="123">
        <v>1</v>
      </c>
      <c r="F8" s="124" t="s">
        <v>78</v>
      </c>
      <c r="G8" s="123">
        <v>4</v>
      </c>
      <c r="H8" s="123" t="s">
        <v>78</v>
      </c>
      <c r="I8" s="123">
        <v>7</v>
      </c>
      <c r="J8" s="124" t="s">
        <v>78</v>
      </c>
      <c r="K8" s="123">
        <v>7</v>
      </c>
      <c r="L8" s="123" t="s">
        <v>78</v>
      </c>
      <c r="M8" s="123">
        <v>7</v>
      </c>
      <c r="N8" s="124" t="s">
        <v>78</v>
      </c>
      <c r="O8" s="122">
        <v>12</v>
      </c>
      <c r="P8" s="123" t="s">
        <v>78</v>
      </c>
      <c r="Q8" s="122">
        <v>15</v>
      </c>
      <c r="R8" s="124" t="s">
        <v>78</v>
      </c>
      <c r="S8" s="57"/>
    </row>
    <row r="9" spans="2:19" ht="12.75" customHeight="1" x14ac:dyDescent="0.25">
      <c r="B9" s="191" t="s">
        <v>267</v>
      </c>
      <c r="C9" s="1"/>
      <c r="D9" s="1"/>
      <c r="E9" s="1"/>
      <c r="F9" s="2"/>
      <c r="G9" s="1"/>
      <c r="H9" s="1"/>
      <c r="I9" s="57"/>
      <c r="J9" s="59"/>
      <c r="K9" s="57"/>
      <c r="L9" s="57"/>
      <c r="M9" s="57"/>
      <c r="N9" s="59"/>
      <c r="O9" s="57"/>
      <c r="P9" s="57"/>
      <c r="Q9" s="57"/>
      <c r="R9" s="59"/>
      <c r="S9" s="57"/>
    </row>
    <row r="10" spans="2:19" x14ac:dyDescent="0.25">
      <c r="B10" s="191" t="s">
        <v>245</v>
      </c>
      <c r="C10" s="1"/>
      <c r="D10" s="1"/>
      <c r="E10" s="1"/>
      <c r="F10" s="2"/>
      <c r="G10" s="1"/>
      <c r="H10" s="1"/>
      <c r="I10" s="57"/>
      <c r="J10" s="59"/>
      <c r="K10" s="57"/>
      <c r="L10" s="57"/>
      <c r="M10" s="57"/>
      <c r="N10" s="59"/>
      <c r="O10" s="57"/>
      <c r="P10" s="57"/>
      <c r="Q10" s="57"/>
      <c r="R10" s="59"/>
      <c r="S10" s="57"/>
    </row>
    <row r="11" spans="2:19" x14ac:dyDescent="0.25">
      <c r="B11" s="58"/>
      <c r="C11" s="57"/>
      <c r="D11" s="57"/>
      <c r="E11" s="57"/>
      <c r="F11" s="59"/>
      <c r="G11" s="57"/>
      <c r="H11" s="57"/>
      <c r="I11" s="57"/>
      <c r="J11" s="59"/>
      <c r="K11" s="57"/>
      <c r="L11" s="57"/>
      <c r="M11" s="57"/>
      <c r="N11" s="59"/>
      <c r="O11" s="57"/>
      <c r="P11" s="57"/>
      <c r="Q11" s="57"/>
      <c r="R11" s="59"/>
      <c r="S11" s="57"/>
    </row>
    <row r="12" spans="2:19" x14ac:dyDescent="0.25">
      <c r="B12" s="58"/>
      <c r="C12" s="57"/>
      <c r="D12" s="57"/>
      <c r="E12" s="57"/>
      <c r="F12" s="59"/>
      <c r="G12" s="57"/>
      <c r="H12" s="57"/>
      <c r="I12" s="57"/>
      <c r="J12" s="59"/>
      <c r="K12" s="57"/>
      <c r="L12" s="57"/>
      <c r="M12" s="57"/>
      <c r="N12" s="59"/>
      <c r="O12" s="57"/>
      <c r="P12" s="57"/>
      <c r="Q12" s="57"/>
      <c r="R12" s="59"/>
      <c r="S12" s="57"/>
    </row>
  </sheetData>
  <mergeCells count="6">
    <mergeCell ref="B4:B6"/>
    <mergeCell ref="C4:R4"/>
    <mergeCell ref="C5:F5"/>
    <mergeCell ref="G5:J5"/>
    <mergeCell ref="K5:N5"/>
    <mergeCell ref="O5:R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T14"/>
  <sheetViews>
    <sheetView workbookViewId="0">
      <selection activeCell="A9" sqref="A9"/>
    </sheetView>
  </sheetViews>
  <sheetFormatPr defaultRowHeight="15" x14ac:dyDescent="0.25"/>
  <cols>
    <col min="1" max="16384" width="9.140625" style="21"/>
  </cols>
  <sheetData>
    <row r="1" spans="2:20" x14ac:dyDescent="0.25">
      <c r="B1" s="58"/>
      <c r="C1" s="57"/>
      <c r="D1" s="57"/>
      <c r="E1" s="57"/>
      <c r="F1" s="59"/>
      <c r="G1" s="57"/>
      <c r="H1" s="57"/>
      <c r="I1" s="57"/>
      <c r="J1" s="59"/>
      <c r="K1" s="57"/>
      <c r="L1" s="57"/>
      <c r="M1" s="57"/>
      <c r="N1" s="59"/>
      <c r="O1" s="57"/>
      <c r="P1" s="57"/>
      <c r="Q1" s="57"/>
      <c r="R1" s="59"/>
      <c r="S1" s="57"/>
      <c r="T1" s="57"/>
    </row>
    <row r="2" spans="2:20" x14ac:dyDescent="0.25">
      <c r="B2" s="25" t="s">
        <v>269</v>
      </c>
      <c r="C2" s="57"/>
      <c r="D2" s="57"/>
      <c r="E2" s="57"/>
      <c r="F2" s="59"/>
      <c r="G2" s="57"/>
      <c r="H2" s="57"/>
      <c r="I2" s="57"/>
      <c r="J2" s="59"/>
      <c r="K2" s="57"/>
      <c r="L2" s="57"/>
      <c r="M2" s="57"/>
      <c r="N2" s="59"/>
      <c r="O2" s="57"/>
      <c r="P2" s="57"/>
      <c r="Q2" s="57"/>
      <c r="R2" s="59"/>
      <c r="S2" s="57"/>
      <c r="T2" s="57"/>
    </row>
    <row r="3" spans="2:20" x14ac:dyDescent="0.25">
      <c r="B3" s="23" t="s">
        <v>266</v>
      </c>
      <c r="C3" s="60"/>
      <c r="D3" s="60"/>
      <c r="E3" s="60"/>
      <c r="F3" s="61"/>
      <c r="G3" s="60"/>
      <c r="H3" s="60"/>
      <c r="I3" s="60"/>
      <c r="J3" s="61"/>
      <c r="K3" s="60"/>
      <c r="L3" s="60"/>
      <c r="M3" s="60"/>
      <c r="N3" s="61"/>
      <c r="O3" s="60"/>
      <c r="P3" s="60"/>
      <c r="Q3" s="60"/>
      <c r="R3" s="61"/>
      <c r="S3" s="57"/>
    </row>
    <row r="4" spans="2:20" ht="15" customHeight="1" x14ac:dyDescent="0.25">
      <c r="B4" s="331" t="s">
        <v>28</v>
      </c>
      <c r="C4" s="329" t="s">
        <v>55</v>
      </c>
      <c r="D4" s="329"/>
      <c r="E4" s="329"/>
      <c r="F4" s="329"/>
      <c r="G4" s="329"/>
      <c r="H4" s="329"/>
      <c r="I4" s="329"/>
      <c r="J4" s="329"/>
      <c r="K4" s="329"/>
      <c r="L4" s="329"/>
      <c r="M4" s="329"/>
      <c r="N4" s="329"/>
      <c r="O4" s="329"/>
      <c r="P4" s="329"/>
      <c r="Q4" s="329"/>
      <c r="R4" s="329"/>
      <c r="S4" s="57"/>
      <c r="T4" s="57"/>
    </row>
    <row r="5" spans="2:20" ht="15" customHeight="1" x14ac:dyDescent="0.25">
      <c r="B5" s="332"/>
      <c r="C5" s="330" t="s">
        <v>64</v>
      </c>
      <c r="D5" s="330"/>
      <c r="E5" s="330"/>
      <c r="F5" s="330"/>
      <c r="G5" s="329" t="s">
        <v>65</v>
      </c>
      <c r="H5" s="329"/>
      <c r="I5" s="329"/>
      <c r="J5" s="329"/>
      <c r="K5" s="330" t="s">
        <v>66</v>
      </c>
      <c r="L5" s="330"/>
      <c r="M5" s="330"/>
      <c r="N5" s="330"/>
      <c r="O5" s="329" t="s">
        <v>12</v>
      </c>
      <c r="P5" s="329"/>
      <c r="Q5" s="329"/>
      <c r="R5" s="329"/>
      <c r="S5" s="57"/>
      <c r="T5" s="57"/>
    </row>
    <row r="6" spans="2:20" ht="27" x14ac:dyDescent="0.25">
      <c r="B6" s="333"/>
      <c r="C6" s="110" t="s">
        <v>2</v>
      </c>
      <c r="D6" s="110" t="s">
        <v>3</v>
      </c>
      <c r="E6" s="110" t="s">
        <v>4</v>
      </c>
      <c r="F6" s="187" t="s">
        <v>177</v>
      </c>
      <c r="G6" s="110" t="s">
        <v>2</v>
      </c>
      <c r="H6" s="110" t="s">
        <v>3</v>
      </c>
      <c r="I6" s="110" t="s">
        <v>4</v>
      </c>
      <c r="J6" s="187" t="s">
        <v>177</v>
      </c>
      <c r="K6" s="110" t="s">
        <v>2</v>
      </c>
      <c r="L6" s="110" t="s">
        <v>3</v>
      </c>
      <c r="M6" s="110" t="s">
        <v>4</v>
      </c>
      <c r="N6" s="187" t="s">
        <v>177</v>
      </c>
      <c r="O6" s="110" t="s">
        <v>2</v>
      </c>
      <c r="P6" s="110" t="s">
        <v>3</v>
      </c>
      <c r="Q6" s="110" t="s">
        <v>4</v>
      </c>
      <c r="R6" s="187" t="s">
        <v>177</v>
      </c>
      <c r="S6" s="57"/>
      <c r="T6" s="57"/>
    </row>
    <row r="7" spans="2:20" x14ac:dyDescent="0.25">
      <c r="B7" s="7" t="s">
        <v>173</v>
      </c>
      <c r="C7" s="189">
        <v>4</v>
      </c>
      <c r="D7" s="186" t="s">
        <v>78</v>
      </c>
      <c r="E7" s="189">
        <v>11</v>
      </c>
      <c r="F7" s="121" t="s">
        <v>78</v>
      </c>
      <c r="G7" s="189">
        <v>3</v>
      </c>
      <c r="H7" s="186" t="s">
        <v>78</v>
      </c>
      <c r="I7" s="189">
        <v>5</v>
      </c>
      <c r="J7" s="186" t="s">
        <v>78</v>
      </c>
      <c r="K7" s="189">
        <v>8</v>
      </c>
      <c r="L7" s="188">
        <v>1</v>
      </c>
      <c r="M7" s="189">
        <v>24</v>
      </c>
      <c r="N7" s="190">
        <v>12.5</v>
      </c>
      <c r="O7" s="189">
        <v>15</v>
      </c>
      <c r="P7" s="188">
        <v>1</v>
      </c>
      <c r="Q7" s="189">
        <v>40</v>
      </c>
      <c r="R7" s="190">
        <v>6.67</v>
      </c>
      <c r="S7" s="57"/>
    </row>
    <row r="8" spans="2:20" x14ac:dyDescent="0.25">
      <c r="B8" s="26" t="s">
        <v>12</v>
      </c>
      <c r="C8" s="123">
        <v>4</v>
      </c>
      <c r="D8" s="123" t="s">
        <v>78</v>
      </c>
      <c r="E8" s="123">
        <v>11</v>
      </c>
      <c r="F8" s="124" t="s">
        <v>78</v>
      </c>
      <c r="G8" s="123">
        <v>3</v>
      </c>
      <c r="H8" s="123" t="s">
        <v>78</v>
      </c>
      <c r="I8" s="123">
        <v>5</v>
      </c>
      <c r="J8" s="123" t="s">
        <v>78</v>
      </c>
      <c r="K8" s="123">
        <v>8</v>
      </c>
      <c r="L8" s="123">
        <v>1</v>
      </c>
      <c r="M8" s="123">
        <v>24</v>
      </c>
      <c r="N8" s="124">
        <v>12.5</v>
      </c>
      <c r="O8" s="122">
        <v>15</v>
      </c>
      <c r="P8" s="123">
        <v>1</v>
      </c>
      <c r="Q8" s="122">
        <v>40</v>
      </c>
      <c r="R8" s="124">
        <v>6.67</v>
      </c>
      <c r="S8" s="57"/>
    </row>
    <row r="9" spans="2:20" ht="12.75" customHeight="1" x14ac:dyDescent="0.25">
      <c r="B9" s="191" t="s">
        <v>267</v>
      </c>
      <c r="C9" s="1"/>
      <c r="D9" s="1"/>
      <c r="E9" s="1"/>
      <c r="F9" s="2"/>
      <c r="G9" s="1"/>
      <c r="H9" s="1"/>
      <c r="I9" s="57"/>
      <c r="J9" s="59"/>
      <c r="K9" s="57"/>
      <c r="L9" s="57"/>
      <c r="M9" s="57"/>
      <c r="N9" s="59"/>
      <c r="O9" s="57"/>
      <c r="P9" s="57"/>
      <c r="Q9" s="57"/>
      <c r="R9" s="59"/>
      <c r="S9" s="57"/>
    </row>
    <row r="10" spans="2:20" x14ac:dyDescent="0.25">
      <c r="B10" s="191" t="s">
        <v>245</v>
      </c>
      <c r="C10" s="1"/>
      <c r="D10" s="1"/>
      <c r="E10" s="1"/>
      <c r="F10" s="2"/>
      <c r="G10" s="1"/>
      <c r="H10" s="1"/>
      <c r="I10" s="57"/>
      <c r="J10" s="59"/>
      <c r="K10" s="57"/>
      <c r="L10" s="57"/>
      <c r="M10" s="57"/>
      <c r="N10" s="59"/>
      <c r="O10" s="57"/>
      <c r="P10" s="57"/>
      <c r="Q10" s="57"/>
      <c r="R10" s="59"/>
      <c r="S10" s="57"/>
    </row>
    <row r="11" spans="2:20" x14ac:dyDescent="0.25">
      <c r="B11" s="58"/>
      <c r="C11" s="57"/>
      <c r="D11" s="57"/>
      <c r="E11" s="57"/>
      <c r="F11" s="59"/>
      <c r="G11" s="57"/>
      <c r="H11" s="57"/>
      <c r="I11" s="57"/>
      <c r="J11" s="59"/>
      <c r="K11" s="57"/>
      <c r="L11" s="57"/>
      <c r="M11" s="57"/>
      <c r="N11" s="59"/>
      <c r="O11" s="57"/>
      <c r="P11" s="57"/>
      <c r="Q11" s="57"/>
      <c r="R11" s="59"/>
      <c r="S11" s="57"/>
    </row>
    <row r="12" spans="2:20" x14ac:dyDescent="0.25">
      <c r="B12" s="58"/>
      <c r="C12" s="57"/>
      <c r="D12" s="57"/>
      <c r="E12" s="57"/>
      <c r="F12" s="59"/>
      <c r="G12" s="57"/>
      <c r="H12" s="57"/>
      <c r="I12" s="57"/>
      <c r="J12" s="59"/>
      <c r="K12" s="57"/>
      <c r="L12" s="57"/>
      <c r="M12" s="57"/>
      <c r="N12" s="59"/>
      <c r="O12" s="57"/>
      <c r="P12" s="57"/>
      <c r="Q12" s="57"/>
      <c r="R12" s="59"/>
      <c r="S12" s="57"/>
      <c r="T12" s="57"/>
    </row>
    <row r="13" spans="2:20" x14ac:dyDescent="0.25">
      <c r="B13" s="58"/>
      <c r="C13" s="57"/>
      <c r="D13" s="57"/>
      <c r="E13" s="57"/>
      <c r="F13" s="59"/>
      <c r="G13" s="57"/>
      <c r="H13" s="57"/>
      <c r="I13" s="57"/>
      <c r="J13" s="59"/>
      <c r="K13" s="57"/>
      <c r="L13" s="57"/>
      <c r="M13" s="57"/>
      <c r="N13" s="59"/>
      <c r="O13" s="57"/>
      <c r="P13" s="57"/>
      <c r="Q13" s="57"/>
      <c r="R13" s="59"/>
      <c r="S13" s="57"/>
      <c r="T13" s="57"/>
    </row>
    <row r="14" spans="2:20" x14ac:dyDescent="0.25">
      <c r="B14" s="58"/>
      <c r="C14" s="57"/>
      <c r="D14" s="57"/>
      <c r="E14" s="57"/>
      <c r="F14" s="59"/>
      <c r="G14" s="57"/>
      <c r="H14" s="57"/>
      <c r="I14" s="57"/>
      <c r="J14" s="59"/>
      <c r="K14" s="57"/>
      <c r="L14" s="57"/>
      <c r="M14" s="57"/>
      <c r="N14" s="59"/>
      <c r="O14" s="57"/>
      <c r="P14" s="57"/>
      <c r="Q14" s="57"/>
      <c r="R14" s="59"/>
      <c r="S14" s="57"/>
      <c r="T14" s="57"/>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I13"/>
  <sheetViews>
    <sheetView workbookViewId="0">
      <selection activeCell="C17" sqref="C17"/>
    </sheetView>
  </sheetViews>
  <sheetFormatPr defaultRowHeight="15" x14ac:dyDescent="0.25"/>
  <cols>
    <col min="1" max="1" width="9.140625" style="21"/>
    <col min="2" max="2" width="15.5703125" style="21" customWidth="1"/>
    <col min="3" max="16384" width="9.140625" style="21"/>
  </cols>
  <sheetData>
    <row r="1" spans="2:9" x14ac:dyDescent="0.25">
      <c r="B1" s="73"/>
      <c r="C1" s="77"/>
      <c r="D1" s="77"/>
      <c r="E1" s="77"/>
      <c r="F1" s="77"/>
    </row>
    <row r="2" spans="2:9" x14ac:dyDescent="0.25">
      <c r="B2" s="276" t="s">
        <v>237</v>
      </c>
      <c r="C2" s="267"/>
      <c r="D2" s="267"/>
      <c r="E2" s="267"/>
      <c r="F2" s="267"/>
      <c r="G2" s="267"/>
      <c r="H2" s="267"/>
      <c r="I2" s="267"/>
    </row>
    <row r="3" spans="2:9" x14ac:dyDescent="0.25">
      <c r="B3" s="268" t="s">
        <v>238</v>
      </c>
      <c r="C3" s="269"/>
      <c r="D3" s="269"/>
      <c r="E3" s="269"/>
      <c r="F3" s="269"/>
      <c r="G3" s="77"/>
      <c r="H3" s="77"/>
      <c r="I3" s="77"/>
    </row>
    <row r="4" spans="2:9" ht="15" customHeight="1" x14ac:dyDescent="0.25">
      <c r="B4" s="270" t="s">
        <v>28</v>
      </c>
      <c r="C4" s="273">
        <v>2017</v>
      </c>
      <c r="D4" s="273">
        <v>2017</v>
      </c>
      <c r="E4" s="274">
        <v>2016</v>
      </c>
      <c r="F4" s="274">
        <v>2016</v>
      </c>
    </row>
    <row r="5" spans="2:9" ht="15" customHeight="1" x14ac:dyDescent="0.25">
      <c r="B5" s="271"/>
      <c r="C5" s="273" t="s">
        <v>8</v>
      </c>
      <c r="D5" s="273" t="s">
        <v>9</v>
      </c>
      <c r="E5" s="274" t="s">
        <v>8</v>
      </c>
      <c r="F5" s="274" t="s">
        <v>9</v>
      </c>
    </row>
    <row r="6" spans="2:9" ht="27" x14ac:dyDescent="0.25">
      <c r="B6" s="272"/>
      <c r="C6" s="85" t="s">
        <v>137</v>
      </c>
      <c r="D6" s="85" t="s">
        <v>11</v>
      </c>
      <c r="E6" s="85" t="s">
        <v>137</v>
      </c>
      <c r="F6" s="85" t="s">
        <v>11</v>
      </c>
    </row>
    <row r="7" spans="2:9" ht="15" customHeight="1" x14ac:dyDescent="0.25">
      <c r="B7" s="125" t="s">
        <v>173</v>
      </c>
      <c r="C7" s="40">
        <v>3.13</v>
      </c>
      <c r="D7" s="126">
        <v>2.25</v>
      </c>
      <c r="E7" s="45">
        <v>1.05</v>
      </c>
      <c r="F7" s="47">
        <v>0.77</v>
      </c>
    </row>
    <row r="8" spans="2:9" ht="15" customHeight="1" x14ac:dyDescent="0.25">
      <c r="B8" s="127" t="s">
        <v>174</v>
      </c>
      <c r="C8" s="38">
        <v>1.96</v>
      </c>
      <c r="D8" s="38">
        <v>1.4</v>
      </c>
      <c r="E8" s="38">
        <v>2.25</v>
      </c>
      <c r="F8" s="38">
        <v>1.63</v>
      </c>
    </row>
    <row r="9" spans="2:9" x14ac:dyDescent="0.25">
      <c r="B9" s="127" t="s">
        <v>6</v>
      </c>
      <c r="C9" s="38">
        <v>1.9310250210080431</v>
      </c>
      <c r="D9" s="38">
        <v>1.3505085396277106</v>
      </c>
      <c r="E9" s="38">
        <v>1.8675586349699358</v>
      </c>
      <c r="F9" s="38">
        <v>1.3004143263433918</v>
      </c>
    </row>
    <row r="10" spans="2:9" x14ac:dyDescent="0.25">
      <c r="B10" s="96" t="s">
        <v>239</v>
      </c>
      <c r="C10" s="84"/>
      <c r="D10" s="84"/>
      <c r="E10" s="84"/>
      <c r="F10" s="84"/>
    </row>
    <row r="11" spans="2:9" x14ac:dyDescent="0.25">
      <c r="B11" s="96" t="s">
        <v>240</v>
      </c>
      <c r="C11" s="84"/>
      <c r="D11" s="84"/>
      <c r="E11" s="84"/>
      <c r="F11" s="84"/>
    </row>
    <row r="12" spans="2:9" x14ac:dyDescent="0.25">
      <c r="B12" s="73"/>
      <c r="C12" s="77"/>
      <c r="D12" s="77"/>
      <c r="E12" s="77"/>
      <c r="F12" s="77"/>
    </row>
    <row r="13" spans="2:9" ht="15" customHeight="1" x14ac:dyDescent="0.25"/>
  </sheetData>
  <mergeCells count="5">
    <mergeCell ref="B4:B6"/>
    <mergeCell ref="C4:D5"/>
    <mergeCell ref="E4:F5"/>
    <mergeCell ref="B2:I2"/>
    <mergeCell ref="B3:F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M15"/>
  <sheetViews>
    <sheetView workbookViewId="0">
      <selection activeCell="A7" sqref="A7:XFD8"/>
    </sheetView>
  </sheetViews>
  <sheetFormatPr defaultRowHeight="15" x14ac:dyDescent="0.25"/>
  <cols>
    <col min="1" max="1" width="9.140625" style="21"/>
    <col min="2" max="2" width="21.7109375" style="21" customWidth="1"/>
    <col min="3" max="3" width="7.140625" style="21" customWidth="1"/>
    <col min="4" max="4" width="4.28515625" style="21" customWidth="1"/>
    <col min="5" max="5" width="6.7109375" style="21" customWidth="1"/>
    <col min="6" max="6" width="4.42578125" style="21" customWidth="1"/>
    <col min="7" max="7" width="5.85546875" style="21" customWidth="1"/>
    <col min="8" max="8" width="4.28515625" style="21" customWidth="1"/>
    <col min="9" max="9" width="5.5703125" style="21" customWidth="1"/>
    <col min="10" max="10" width="4.42578125" style="21" customWidth="1"/>
    <col min="11" max="11" width="7.42578125" style="21" customWidth="1"/>
    <col min="12" max="12" width="6.5703125" style="21" customWidth="1"/>
    <col min="13" max="13" width="6.85546875" style="21" customWidth="1"/>
    <col min="14" max="16384" width="9.140625" style="21"/>
  </cols>
  <sheetData>
    <row r="2" spans="2:13" x14ac:dyDescent="0.25">
      <c r="B2" s="25" t="s">
        <v>270</v>
      </c>
    </row>
    <row r="3" spans="2:13" x14ac:dyDescent="0.25">
      <c r="B3" s="23" t="s">
        <v>125</v>
      </c>
    </row>
    <row r="4" spans="2:13" ht="15" customHeight="1" x14ac:dyDescent="0.25">
      <c r="B4" s="334" t="s">
        <v>126</v>
      </c>
      <c r="C4" s="337">
        <v>2017</v>
      </c>
      <c r="D4" s="337"/>
      <c r="E4" s="337"/>
      <c r="F4" s="337"/>
      <c r="G4" s="337"/>
      <c r="H4" s="337"/>
      <c r="I4" s="337"/>
      <c r="J4" s="337"/>
      <c r="K4" s="339" t="s">
        <v>127</v>
      </c>
      <c r="L4" s="339"/>
      <c r="M4" s="339"/>
    </row>
    <row r="5" spans="2:13" x14ac:dyDescent="0.25">
      <c r="B5" s="335"/>
      <c r="C5" s="338"/>
      <c r="D5" s="338"/>
      <c r="E5" s="338"/>
      <c r="F5" s="338"/>
      <c r="G5" s="338"/>
      <c r="H5" s="338"/>
      <c r="I5" s="338"/>
      <c r="J5" s="338"/>
      <c r="K5" s="340" t="s">
        <v>128</v>
      </c>
      <c r="L5" s="340"/>
      <c r="M5" s="340"/>
    </row>
    <row r="6" spans="2:13" ht="27" x14ac:dyDescent="0.25">
      <c r="B6" s="336"/>
      <c r="C6" s="192" t="s">
        <v>129</v>
      </c>
      <c r="D6" s="193" t="s">
        <v>100</v>
      </c>
      <c r="E6" s="192" t="s">
        <v>2</v>
      </c>
      <c r="F6" s="193" t="s">
        <v>100</v>
      </c>
      <c r="G6" s="192" t="s">
        <v>3</v>
      </c>
      <c r="H6" s="193" t="s">
        <v>100</v>
      </c>
      <c r="I6" s="192" t="s">
        <v>4</v>
      </c>
      <c r="J6" s="193" t="s">
        <v>100</v>
      </c>
      <c r="K6" s="194" t="s">
        <v>2</v>
      </c>
      <c r="L6" s="194" t="s">
        <v>3</v>
      </c>
      <c r="M6" s="194" t="s">
        <v>4</v>
      </c>
    </row>
    <row r="7" spans="2:13" x14ac:dyDescent="0.25">
      <c r="B7" s="30" t="s">
        <v>130</v>
      </c>
      <c r="C7" s="31">
        <v>1</v>
      </c>
      <c r="D7" s="45">
        <v>1.3513513513513513</v>
      </c>
      <c r="E7" s="46">
        <v>93</v>
      </c>
      <c r="F7" s="47">
        <v>36.328125</v>
      </c>
      <c r="G7" s="32" t="s">
        <v>78</v>
      </c>
      <c r="H7" s="45" t="s">
        <v>78</v>
      </c>
      <c r="I7" s="46">
        <v>115</v>
      </c>
      <c r="J7" s="47">
        <v>33.045977011494251</v>
      </c>
      <c r="K7" s="40">
        <v>-17.69911504424779</v>
      </c>
      <c r="L7" s="47" t="s">
        <v>78</v>
      </c>
      <c r="M7" s="40">
        <v>-14.81481481481481</v>
      </c>
    </row>
    <row r="8" spans="2:13" x14ac:dyDescent="0.25">
      <c r="B8" s="30" t="s">
        <v>131</v>
      </c>
      <c r="C8" s="31">
        <v>29</v>
      </c>
      <c r="D8" s="45">
        <v>39.189189189189186</v>
      </c>
      <c r="E8" s="46">
        <v>116</v>
      </c>
      <c r="F8" s="47">
        <v>45.3125</v>
      </c>
      <c r="G8" s="32">
        <v>5</v>
      </c>
      <c r="H8" s="45">
        <v>62.5</v>
      </c>
      <c r="I8" s="46">
        <v>159</v>
      </c>
      <c r="J8" s="47">
        <v>45.689655172413794</v>
      </c>
      <c r="K8" s="40">
        <v>-7.9365079365079367</v>
      </c>
      <c r="L8" s="42">
        <v>150</v>
      </c>
      <c r="M8" s="40">
        <v>-11.666666666666671</v>
      </c>
    </row>
    <row r="9" spans="2:13" x14ac:dyDescent="0.25">
      <c r="B9" s="33" t="s">
        <v>132</v>
      </c>
      <c r="C9" s="34">
        <v>30</v>
      </c>
      <c r="D9" s="195">
        <v>40.54054054054054</v>
      </c>
      <c r="E9" s="48">
        <v>209</v>
      </c>
      <c r="F9" s="196">
        <v>81.640625</v>
      </c>
      <c r="G9" s="35">
        <v>5</v>
      </c>
      <c r="H9" s="195">
        <v>62.5</v>
      </c>
      <c r="I9" s="48">
        <v>274</v>
      </c>
      <c r="J9" s="196">
        <v>78.735632183908038</v>
      </c>
      <c r="K9" s="41">
        <v>-12.55230125523012</v>
      </c>
      <c r="L9" s="43">
        <v>150</v>
      </c>
      <c r="M9" s="41">
        <v>-13.015873015873012</v>
      </c>
    </row>
    <row r="10" spans="2:13" x14ac:dyDescent="0.25">
      <c r="B10" s="30" t="s">
        <v>133</v>
      </c>
      <c r="C10" s="31">
        <v>33</v>
      </c>
      <c r="D10" s="45">
        <v>44.594594594594597</v>
      </c>
      <c r="E10" s="49">
        <v>37</v>
      </c>
      <c r="F10" s="47">
        <v>14.453125</v>
      </c>
      <c r="G10" s="32">
        <v>3</v>
      </c>
      <c r="H10" s="45">
        <v>37.5</v>
      </c>
      <c r="I10" s="46">
        <v>59</v>
      </c>
      <c r="J10" s="47">
        <v>16.954022988505745</v>
      </c>
      <c r="K10" s="40" t="s">
        <v>78</v>
      </c>
      <c r="L10" s="42" t="s">
        <v>78</v>
      </c>
      <c r="M10" s="40">
        <v>3.5087719298245759</v>
      </c>
    </row>
    <row r="11" spans="2:13" x14ac:dyDescent="0.25">
      <c r="B11" s="30" t="s">
        <v>134</v>
      </c>
      <c r="C11" s="31">
        <v>11</v>
      </c>
      <c r="D11" s="45">
        <v>14.864864864864865</v>
      </c>
      <c r="E11" s="49">
        <v>10</v>
      </c>
      <c r="F11" s="47">
        <v>3.90625</v>
      </c>
      <c r="G11" s="32" t="s">
        <v>78</v>
      </c>
      <c r="H11" s="45" t="s">
        <v>78</v>
      </c>
      <c r="I11" s="49">
        <v>15</v>
      </c>
      <c r="J11" s="47">
        <v>4.3103448275862073</v>
      </c>
      <c r="K11" s="40">
        <v>11.111111111111114</v>
      </c>
      <c r="L11" s="42">
        <v>-100</v>
      </c>
      <c r="M11" s="40">
        <v>7.1428571428571388</v>
      </c>
    </row>
    <row r="12" spans="2:13" x14ac:dyDescent="0.25">
      <c r="B12" s="36" t="s">
        <v>135</v>
      </c>
      <c r="C12" s="34">
        <v>44</v>
      </c>
      <c r="D12" s="195">
        <v>59.45945945945946</v>
      </c>
      <c r="E12" s="50">
        <v>47</v>
      </c>
      <c r="F12" s="196">
        <v>18.359375</v>
      </c>
      <c r="G12" s="34">
        <v>3</v>
      </c>
      <c r="H12" s="195">
        <v>37.5</v>
      </c>
      <c r="I12" s="50">
        <v>74</v>
      </c>
      <c r="J12" s="196">
        <v>21.264367816091951</v>
      </c>
      <c r="K12" s="41">
        <v>2.1739130434782652</v>
      </c>
      <c r="L12" s="44">
        <v>200</v>
      </c>
      <c r="M12" s="41">
        <v>4.2253521126760489</v>
      </c>
    </row>
    <row r="13" spans="2:13" ht="15.75" thickBot="1" x14ac:dyDescent="0.3">
      <c r="B13" s="20" t="s">
        <v>174</v>
      </c>
      <c r="C13" s="37">
        <v>74</v>
      </c>
      <c r="D13" s="38">
        <v>100</v>
      </c>
      <c r="E13" s="39">
        <v>256</v>
      </c>
      <c r="F13" s="38">
        <v>100</v>
      </c>
      <c r="G13" s="39">
        <v>8</v>
      </c>
      <c r="H13" s="38">
        <v>100</v>
      </c>
      <c r="I13" s="39">
        <v>348</v>
      </c>
      <c r="J13" s="38">
        <v>100</v>
      </c>
      <c r="K13" s="38">
        <v>-10.175438596491233</v>
      </c>
      <c r="L13" s="38">
        <v>166.66666666666663</v>
      </c>
      <c r="M13" s="38">
        <v>-9.8445595854922345</v>
      </c>
    </row>
    <row r="14" spans="2:13" ht="16.5" customHeight="1" x14ac:dyDescent="0.25"/>
    <row r="15" spans="2:13" ht="16.5" customHeight="1" x14ac:dyDescent="0.25"/>
  </sheetData>
  <mergeCells count="4">
    <mergeCell ref="B4:B6"/>
    <mergeCell ref="C4:J5"/>
    <mergeCell ref="K4:M4"/>
    <mergeCell ref="K5:M5"/>
  </mergeCells>
  <pageMargins left="0.7" right="0.7" top="0.75" bottom="0.75" header="0.3" footer="0.3"/>
  <pageSetup paperSize="9"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I15"/>
  <sheetViews>
    <sheetView workbookViewId="0">
      <selection activeCell="K15" sqref="K15"/>
    </sheetView>
  </sheetViews>
  <sheetFormatPr defaultRowHeight="15" x14ac:dyDescent="0.25"/>
  <cols>
    <col min="1" max="1" width="9.140625" style="21"/>
    <col min="2" max="2" width="22.42578125" style="21" customWidth="1"/>
    <col min="3" max="16384" width="9.140625" style="21"/>
  </cols>
  <sheetData>
    <row r="2" spans="2:9" x14ac:dyDescent="0.25">
      <c r="B2" s="22" t="s">
        <v>271</v>
      </c>
      <c r="C2" s="22"/>
      <c r="D2" s="22"/>
      <c r="E2" s="22"/>
      <c r="F2" s="22"/>
    </row>
    <row r="3" spans="2:9" x14ac:dyDescent="0.25">
      <c r="B3" s="268" t="s">
        <v>136</v>
      </c>
      <c r="C3" s="268"/>
      <c r="D3" s="268"/>
      <c r="E3" s="268"/>
      <c r="F3" s="268"/>
    </row>
    <row r="4" spans="2:9" ht="15" customHeight="1" x14ac:dyDescent="0.25">
      <c r="B4" s="334" t="s">
        <v>126</v>
      </c>
      <c r="C4" s="273">
        <v>2017</v>
      </c>
      <c r="D4" s="273"/>
      <c r="E4" s="288">
        <v>2016</v>
      </c>
      <c r="F4" s="288"/>
    </row>
    <row r="5" spans="2:9" x14ac:dyDescent="0.25">
      <c r="B5" s="335"/>
      <c r="C5" s="273"/>
      <c r="D5" s="273"/>
      <c r="E5" s="288"/>
      <c r="F5" s="288"/>
    </row>
    <row r="6" spans="2:9" ht="27" x14ac:dyDescent="0.25">
      <c r="B6" s="336"/>
      <c r="C6" s="110" t="s">
        <v>10</v>
      </c>
      <c r="D6" s="110" t="s">
        <v>11</v>
      </c>
      <c r="E6" s="110" t="s">
        <v>10</v>
      </c>
      <c r="F6" s="110" t="s">
        <v>11</v>
      </c>
    </row>
    <row r="7" spans="2:9" x14ac:dyDescent="0.25">
      <c r="B7" s="197" t="s">
        <v>130</v>
      </c>
      <c r="C7" s="40" t="s">
        <v>78</v>
      </c>
      <c r="D7" s="126" t="s">
        <v>78</v>
      </c>
      <c r="E7" s="40" t="s">
        <v>78</v>
      </c>
      <c r="F7" s="126" t="s">
        <v>78</v>
      </c>
    </row>
    <row r="8" spans="2:9" x14ac:dyDescent="0.25">
      <c r="B8" s="197" t="s">
        <v>131</v>
      </c>
      <c r="C8" s="40">
        <v>4.3103448275862073</v>
      </c>
      <c r="D8" s="126">
        <v>3.0487804878048781</v>
      </c>
      <c r="E8" s="40">
        <v>1.5873015873015872</v>
      </c>
      <c r="F8" s="126">
        <v>1.098901098901099</v>
      </c>
    </row>
    <row r="9" spans="2:9" x14ac:dyDescent="0.25">
      <c r="B9" s="198" t="s">
        <v>132</v>
      </c>
      <c r="C9" s="41">
        <v>2.3923444976076556</v>
      </c>
      <c r="D9" s="44">
        <v>1.7921146953405016</v>
      </c>
      <c r="E9" s="41">
        <v>0.83682008368200833</v>
      </c>
      <c r="F9" s="44">
        <v>0.63091482649842268</v>
      </c>
    </row>
    <row r="10" spans="2:9" x14ac:dyDescent="0.25">
      <c r="B10" s="197" t="s">
        <v>133</v>
      </c>
      <c r="C10" s="40">
        <v>8.1081081081081088</v>
      </c>
      <c r="D10" s="126">
        <v>4.838709677419355</v>
      </c>
      <c r="E10" s="40" t="s">
        <v>78</v>
      </c>
      <c r="F10" s="126" t="s">
        <v>78</v>
      </c>
    </row>
    <row r="11" spans="2:9" x14ac:dyDescent="0.25">
      <c r="B11" s="197" t="s">
        <v>134</v>
      </c>
      <c r="C11" s="40" t="s">
        <v>78</v>
      </c>
      <c r="D11" s="126" t="s">
        <v>78</v>
      </c>
      <c r="E11" s="40">
        <v>11.111111111111111</v>
      </c>
      <c r="F11" s="126">
        <v>6.666666666666667</v>
      </c>
    </row>
    <row r="12" spans="2:9" x14ac:dyDescent="0.25">
      <c r="B12" s="199" t="s">
        <v>135</v>
      </c>
      <c r="C12" s="41">
        <v>6.3829787234042552</v>
      </c>
      <c r="D12" s="44">
        <v>3.8961038961038961</v>
      </c>
      <c r="E12" s="41">
        <v>2.1739130434782608</v>
      </c>
      <c r="F12" s="44">
        <v>1.3888888888888888</v>
      </c>
    </row>
    <row r="13" spans="2:9" x14ac:dyDescent="0.25">
      <c r="B13" s="127" t="s">
        <v>174</v>
      </c>
      <c r="C13" s="38">
        <v>3.125</v>
      </c>
      <c r="D13" s="38">
        <v>2.2471910112359552</v>
      </c>
      <c r="E13" s="38">
        <v>1.0526315789473684</v>
      </c>
      <c r="F13" s="38">
        <v>0.77120822622107965</v>
      </c>
    </row>
    <row r="14" spans="2:9" ht="16.5" customHeight="1" x14ac:dyDescent="0.3">
      <c r="B14" s="341" t="s">
        <v>239</v>
      </c>
      <c r="C14" s="342"/>
      <c r="D14" s="342"/>
      <c r="E14" s="342"/>
      <c r="F14" s="342"/>
      <c r="G14" s="342"/>
      <c r="H14" s="342"/>
      <c r="I14" s="342"/>
    </row>
    <row r="15" spans="2:9" ht="11.25" customHeight="1" x14ac:dyDescent="0.25">
      <c r="B15" s="115" t="s">
        <v>240</v>
      </c>
      <c r="C15" s="115"/>
      <c r="D15" s="115"/>
      <c r="E15" s="115"/>
      <c r="F15" s="115"/>
      <c r="G15" s="115"/>
      <c r="H15" s="115"/>
      <c r="I15" s="115"/>
    </row>
  </sheetData>
  <mergeCells count="5">
    <mergeCell ref="B3:F3"/>
    <mergeCell ref="B4:B6"/>
    <mergeCell ref="C4:D5"/>
    <mergeCell ref="E4:F5"/>
    <mergeCell ref="B14:I1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R21"/>
  <sheetViews>
    <sheetView zoomScaleNormal="100" workbookViewId="0">
      <selection activeCell="K8" sqref="K8"/>
    </sheetView>
  </sheetViews>
  <sheetFormatPr defaultRowHeight="15" x14ac:dyDescent="0.25"/>
  <cols>
    <col min="1" max="1" width="9.140625" style="21"/>
    <col min="2" max="2" width="27.28515625" style="21" customWidth="1"/>
    <col min="3" max="16384" width="9.140625" style="21"/>
  </cols>
  <sheetData>
    <row r="2" spans="2:18" x14ac:dyDescent="0.25">
      <c r="B2" s="24" t="s">
        <v>274</v>
      </c>
      <c r="C2" s="24"/>
      <c r="D2" s="24"/>
      <c r="E2" s="24"/>
      <c r="F2" s="24"/>
      <c r="G2" s="24"/>
      <c r="H2" s="24"/>
      <c r="I2" s="24"/>
      <c r="J2" s="106"/>
    </row>
    <row r="3" spans="2:18" x14ac:dyDescent="0.25">
      <c r="B3" s="345" t="s">
        <v>273</v>
      </c>
      <c r="C3" s="346"/>
      <c r="D3" s="346"/>
      <c r="E3" s="346"/>
      <c r="F3" s="346"/>
      <c r="G3" s="346"/>
      <c r="H3" s="346"/>
      <c r="I3" s="346"/>
    </row>
    <row r="4" spans="2:18" ht="15" customHeight="1" x14ac:dyDescent="0.25">
      <c r="B4" s="347" t="s">
        <v>67</v>
      </c>
      <c r="C4" s="348" t="s">
        <v>41</v>
      </c>
      <c r="D4" s="348"/>
      <c r="E4" s="348"/>
      <c r="F4" s="343" t="s">
        <v>68</v>
      </c>
      <c r="G4" s="343"/>
      <c r="H4" s="343"/>
      <c r="I4" s="344" t="s">
        <v>15</v>
      </c>
    </row>
    <row r="5" spans="2:18" x14ac:dyDescent="0.25">
      <c r="B5" s="347"/>
      <c r="C5" s="49" t="s">
        <v>2</v>
      </c>
      <c r="D5" s="49" t="s">
        <v>3</v>
      </c>
      <c r="E5" s="49" t="s">
        <v>4</v>
      </c>
      <c r="F5" s="49" t="s">
        <v>2</v>
      </c>
      <c r="G5" s="49" t="s">
        <v>3</v>
      </c>
      <c r="H5" s="49" t="s">
        <v>4</v>
      </c>
      <c r="I5" s="344"/>
    </row>
    <row r="6" spans="2:18" x14ac:dyDescent="0.25">
      <c r="B6" s="165" t="s">
        <v>69</v>
      </c>
      <c r="C6" s="155">
        <v>14</v>
      </c>
      <c r="D6" s="156" t="s">
        <v>78</v>
      </c>
      <c r="E6" s="155">
        <v>26</v>
      </c>
      <c r="F6" s="200">
        <v>5.47</v>
      </c>
      <c r="G6" s="132" t="s">
        <v>78</v>
      </c>
      <c r="H6" s="200">
        <v>7.47</v>
      </c>
      <c r="I6" s="132" t="s">
        <v>78</v>
      </c>
      <c r="K6" s="66"/>
      <c r="L6" s="66"/>
      <c r="M6" s="66"/>
      <c r="N6" s="66"/>
      <c r="O6" s="66"/>
      <c r="P6" s="66"/>
      <c r="Q6" s="66"/>
    </row>
    <row r="7" spans="2:18" x14ac:dyDescent="0.25">
      <c r="B7" s="165" t="s">
        <v>70</v>
      </c>
      <c r="C7" s="155">
        <v>58</v>
      </c>
      <c r="D7" s="156">
        <v>3</v>
      </c>
      <c r="E7" s="155">
        <v>92</v>
      </c>
      <c r="F7" s="200">
        <v>22.66</v>
      </c>
      <c r="G7" s="132">
        <v>37.5</v>
      </c>
      <c r="H7" s="200">
        <v>26.44</v>
      </c>
      <c r="I7" s="132">
        <v>5.1724137931034484</v>
      </c>
      <c r="K7" s="66"/>
      <c r="L7" s="66"/>
      <c r="M7" s="66"/>
      <c r="N7" s="66"/>
      <c r="O7" s="66"/>
      <c r="P7" s="66"/>
      <c r="Q7" s="66"/>
    </row>
    <row r="8" spans="2:18" x14ac:dyDescent="0.25">
      <c r="B8" s="165" t="s">
        <v>71</v>
      </c>
      <c r="C8" s="155">
        <v>24</v>
      </c>
      <c r="D8" s="156">
        <v>1</v>
      </c>
      <c r="E8" s="155">
        <v>30</v>
      </c>
      <c r="F8" s="200">
        <v>9.3800000000000008</v>
      </c>
      <c r="G8" s="132">
        <v>12.5</v>
      </c>
      <c r="H8" s="200">
        <v>8.6199999999999992</v>
      </c>
      <c r="I8" s="132">
        <v>4.1666666666666661</v>
      </c>
      <c r="K8" s="66"/>
      <c r="L8" s="66"/>
      <c r="M8" s="66"/>
      <c r="N8" s="66"/>
      <c r="O8" s="66"/>
      <c r="P8" s="66"/>
      <c r="Q8" s="66"/>
    </row>
    <row r="9" spans="2:18" x14ac:dyDescent="0.25">
      <c r="B9" s="165" t="s">
        <v>72</v>
      </c>
      <c r="C9" s="155">
        <v>61</v>
      </c>
      <c r="D9" s="156" t="s">
        <v>78</v>
      </c>
      <c r="E9" s="155">
        <v>85</v>
      </c>
      <c r="F9" s="200">
        <v>23.83</v>
      </c>
      <c r="G9" s="132" t="s">
        <v>78</v>
      </c>
      <c r="H9" s="200">
        <v>24.43</v>
      </c>
      <c r="I9" s="132" t="s">
        <v>78</v>
      </c>
      <c r="K9" s="66"/>
      <c r="L9" s="66"/>
      <c r="M9" s="66"/>
      <c r="N9" s="66"/>
      <c r="O9" s="66"/>
      <c r="P9" s="66"/>
      <c r="Q9" s="66"/>
    </row>
    <row r="10" spans="2:18" x14ac:dyDescent="0.25">
      <c r="B10" s="28" t="s">
        <v>272</v>
      </c>
      <c r="C10" s="141">
        <v>7</v>
      </c>
      <c r="D10" s="156" t="s">
        <v>78</v>
      </c>
      <c r="E10" s="141">
        <v>7</v>
      </c>
      <c r="F10" s="145">
        <v>2.73</v>
      </c>
      <c r="G10" s="144" t="s">
        <v>78</v>
      </c>
      <c r="H10" s="145">
        <v>2.0099999999999998</v>
      </c>
      <c r="I10" s="120" t="s">
        <v>78</v>
      </c>
      <c r="K10" s="66"/>
      <c r="L10" s="66"/>
      <c r="M10" s="66"/>
      <c r="N10" s="66"/>
      <c r="O10" s="66"/>
      <c r="P10" s="66"/>
      <c r="Q10" s="66"/>
    </row>
    <row r="11" spans="2:18" x14ac:dyDescent="0.25">
      <c r="B11" s="6" t="s">
        <v>73</v>
      </c>
      <c r="C11" s="201">
        <v>164</v>
      </c>
      <c r="D11" s="202">
        <v>4</v>
      </c>
      <c r="E11" s="201">
        <v>240</v>
      </c>
      <c r="F11" s="203">
        <v>64.06</v>
      </c>
      <c r="G11" s="204">
        <v>50</v>
      </c>
      <c r="H11" s="203">
        <v>68.97</v>
      </c>
      <c r="I11" s="205">
        <v>2.4390243902439024</v>
      </c>
      <c r="K11" s="66"/>
      <c r="L11" s="66"/>
      <c r="M11" s="66"/>
      <c r="N11" s="66"/>
      <c r="O11" s="66"/>
      <c r="P11" s="66"/>
      <c r="Q11" s="66"/>
    </row>
    <row r="12" spans="2:18" x14ac:dyDescent="0.25">
      <c r="B12" s="28" t="s">
        <v>74</v>
      </c>
      <c r="C12" s="141">
        <v>38</v>
      </c>
      <c r="D12" s="156" t="s">
        <v>78</v>
      </c>
      <c r="E12" s="141">
        <v>39</v>
      </c>
      <c r="F12" s="145">
        <v>14.84</v>
      </c>
      <c r="G12" s="144" t="s">
        <v>78</v>
      </c>
      <c r="H12" s="145">
        <v>11.21</v>
      </c>
      <c r="I12" s="120" t="s">
        <v>78</v>
      </c>
      <c r="K12" s="66"/>
      <c r="L12" s="66"/>
      <c r="M12" s="66"/>
      <c r="N12" s="66"/>
      <c r="O12" s="66"/>
      <c r="P12" s="66"/>
      <c r="Q12" s="66"/>
    </row>
    <row r="13" spans="2:18" x14ac:dyDescent="0.25">
      <c r="B13" s="28" t="s">
        <v>75</v>
      </c>
      <c r="C13" s="141">
        <v>3</v>
      </c>
      <c r="D13" s="156" t="s">
        <v>78</v>
      </c>
      <c r="E13" s="141">
        <v>4</v>
      </c>
      <c r="F13" s="145">
        <v>1.17</v>
      </c>
      <c r="G13" s="144" t="s">
        <v>78</v>
      </c>
      <c r="H13" s="145">
        <v>1.1499999999999999</v>
      </c>
      <c r="I13" s="120" t="s">
        <v>78</v>
      </c>
      <c r="K13" s="66"/>
      <c r="L13" s="66"/>
      <c r="M13" s="66"/>
      <c r="N13" s="66"/>
      <c r="O13" s="66"/>
      <c r="P13" s="66"/>
      <c r="Q13" s="66"/>
    </row>
    <row r="14" spans="2:18" x14ac:dyDescent="0.25">
      <c r="B14" s="28" t="s">
        <v>76</v>
      </c>
      <c r="C14" s="141">
        <v>22</v>
      </c>
      <c r="D14" s="142">
        <v>2</v>
      </c>
      <c r="E14" s="141">
        <v>27</v>
      </c>
      <c r="F14" s="145">
        <v>8.59</v>
      </c>
      <c r="G14" s="144">
        <v>25</v>
      </c>
      <c r="H14" s="145">
        <v>7.76</v>
      </c>
      <c r="I14" s="120">
        <v>9.0909090909090917</v>
      </c>
      <c r="K14" s="66"/>
      <c r="L14" s="66"/>
      <c r="M14" s="66"/>
      <c r="N14" s="66"/>
      <c r="O14" s="66"/>
      <c r="P14" s="66"/>
      <c r="Q14" s="66"/>
    </row>
    <row r="15" spans="2:18" x14ac:dyDescent="0.25">
      <c r="B15" s="28" t="s">
        <v>77</v>
      </c>
      <c r="C15" s="206" t="s">
        <v>78</v>
      </c>
      <c r="D15" s="207" t="s">
        <v>78</v>
      </c>
      <c r="E15" s="206" t="s">
        <v>78</v>
      </c>
      <c r="F15" s="208" t="s">
        <v>78</v>
      </c>
      <c r="G15" s="209" t="s">
        <v>78</v>
      </c>
      <c r="H15" s="208" t="s">
        <v>78</v>
      </c>
      <c r="I15" s="206" t="s">
        <v>78</v>
      </c>
    </row>
    <row r="16" spans="2:18" x14ac:dyDescent="0.25">
      <c r="B16" s="28" t="s">
        <v>79</v>
      </c>
      <c r="C16" s="141">
        <v>27</v>
      </c>
      <c r="D16" s="142">
        <v>2</v>
      </c>
      <c r="E16" s="141">
        <v>35</v>
      </c>
      <c r="F16" s="145">
        <v>10.55</v>
      </c>
      <c r="G16" s="144">
        <v>25</v>
      </c>
      <c r="H16" s="145">
        <v>10.06</v>
      </c>
      <c r="I16" s="120">
        <v>7.4074074074074066</v>
      </c>
      <c r="K16" s="66"/>
      <c r="L16" s="66"/>
      <c r="M16" s="66"/>
      <c r="N16" s="66"/>
      <c r="O16" s="66"/>
      <c r="P16" s="66"/>
      <c r="Q16" s="66"/>
      <c r="R16" s="66"/>
    </row>
    <row r="17" spans="2:17" x14ac:dyDescent="0.25">
      <c r="B17" s="28" t="s">
        <v>80</v>
      </c>
      <c r="C17" s="141" t="s">
        <v>78</v>
      </c>
      <c r="D17" s="142" t="s">
        <v>78</v>
      </c>
      <c r="E17" s="141" t="s">
        <v>78</v>
      </c>
      <c r="F17" s="145" t="s">
        <v>78</v>
      </c>
      <c r="G17" s="144" t="s">
        <v>78</v>
      </c>
      <c r="H17" s="145" t="s">
        <v>78</v>
      </c>
      <c r="I17" s="120" t="s">
        <v>78</v>
      </c>
    </row>
    <row r="18" spans="2:17" x14ac:dyDescent="0.25">
      <c r="B18" s="28" t="s">
        <v>81</v>
      </c>
      <c r="C18" s="141">
        <v>2</v>
      </c>
      <c r="D18" s="156" t="s">
        <v>78</v>
      </c>
      <c r="E18" s="141">
        <v>3</v>
      </c>
      <c r="F18" s="145">
        <v>0.78</v>
      </c>
      <c r="G18" s="144" t="s">
        <v>78</v>
      </c>
      <c r="H18" s="145">
        <v>0.86</v>
      </c>
      <c r="I18" s="120" t="s">
        <v>78</v>
      </c>
      <c r="K18" s="66"/>
      <c r="L18" s="66"/>
      <c r="M18" s="66"/>
      <c r="N18" s="66"/>
      <c r="O18" s="66"/>
      <c r="P18" s="66"/>
      <c r="Q18" s="66"/>
    </row>
    <row r="19" spans="2:17" x14ac:dyDescent="0.25">
      <c r="B19" s="210" t="s">
        <v>82</v>
      </c>
      <c r="C19" s="211">
        <v>92</v>
      </c>
      <c r="D19" s="212">
        <v>4</v>
      </c>
      <c r="E19" s="211">
        <v>108</v>
      </c>
      <c r="F19" s="213">
        <v>35.94</v>
      </c>
      <c r="G19" s="214">
        <v>50</v>
      </c>
      <c r="H19" s="213">
        <v>31.03</v>
      </c>
      <c r="I19" s="214">
        <v>4.3478260869565215</v>
      </c>
      <c r="K19" s="66"/>
      <c r="L19" s="66"/>
      <c r="M19" s="66"/>
      <c r="N19" s="66"/>
      <c r="O19" s="66"/>
      <c r="P19" s="66"/>
      <c r="Q19" s="66"/>
    </row>
    <row r="20" spans="2:17" x14ac:dyDescent="0.25">
      <c r="B20" s="172" t="s">
        <v>83</v>
      </c>
      <c r="C20" s="215">
        <v>256</v>
      </c>
      <c r="D20" s="215">
        <v>8</v>
      </c>
      <c r="E20" s="215">
        <v>348</v>
      </c>
      <c r="F20" s="160">
        <v>100</v>
      </c>
      <c r="G20" s="216">
        <v>100</v>
      </c>
      <c r="H20" s="160">
        <v>100</v>
      </c>
      <c r="I20" s="160">
        <v>3.125</v>
      </c>
      <c r="K20" s="66"/>
      <c r="L20" s="66"/>
      <c r="M20" s="66"/>
      <c r="N20" s="66"/>
      <c r="O20" s="66"/>
      <c r="P20" s="66"/>
      <c r="Q20" s="66"/>
    </row>
    <row r="21" spans="2:17" s="164" customFormat="1" ht="16.5" x14ac:dyDescent="0.3">
      <c r="B21" s="217" t="s">
        <v>239</v>
      </c>
      <c r="C21" s="218"/>
      <c r="D21" s="218"/>
      <c r="E21" s="218"/>
      <c r="F21" s="218"/>
      <c r="G21" s="218"/>
      <c r="H21" s="218"/>
      <c r="I21" s="218"/>
      <c r="K21" s="219"/>
      <c r="L21" s="219"/>
      <c r="M21" s="219"/>
      <c r="N21" s="219"/>
      <c r="O21" s="219"/>
      <c r="P21" s="219"/>
      <c r="Q21" s="219"/>
    </row>
  </sheetData>
  <mergeCells count="5">
    <mergeCell ref="F4:H4"/>
    <mergeCell ref="I4:I5"/>
    <mergeCell ref="B3:I3"/>
    <mergeCell ref="B4:B5"/>
    <mergeCell ref="C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H32"/>
  <sheetViews>
    <sheetView workbookViewId="0">
      <selection activeCell="F21" sqref="F21"/>
    </sheetView>
  </sheetViews>
  <sheetFormatPr defaultRowHeight="15" x14ac:dyDescent="0.25"/>
  <cols>
    <col min="1" max="1" width="9.140625" style="21"/>
    <col min="2" max="2" width="56.140625" style="21" customWidth="1"/>
    <col min="3" max="8" width="9.140625" style="21"/>
  </cols>
  <sheetData>
    <row r="2" spans="2:8" x14ac:dyDescent="0.25">
      <c r="B2" s="24" t="s">
        <v>275</v>
      </c>
    </row>
    <row r="3" spans="2:8" s="21" customFormat="1" x14ac:dyDescent="0.25">
      <c r="B3" s="114" t="s">
        <v>97</v>
      </c>
    </row>
    <row r="4" spans="2:8" ht="15" customHeight="1" x14ac:dyDescent="0.25">
      <c r="B4" s="351" t="s">
        <v>98</v>
      </c>
      <c r="C4" s="352" t="s">
        <v>19</v>
      </c>
      <c r="D4" s="352"/>
      <c r="E4" s="319" t="s">
        <v>99</v>
      </c>
      <c r="F4" s="319"/>
      <c r="G4" s="352" t="s">
        <v>12</v>
      </c>
      <c r="H4" s="352"/>
    </row>
    <row r="5" spans="2:8" x14ac:dyDescent="0.25">
      <c r="B5" s="351"/>
      <c r="C5" s="220" t="s">
        <v>41</v>
      </c>
      <c r="D5" s="176" t="s">
        <v>100</v>
      </c>
      <c r="E5" s="220" t="s">
        <v>41</v>
      </c>
      <c r="F5" s="176" t="s">
        <v>100</v>
      </c>
      <c r="G5" s="220" t="s">
        <v>41</v>
      </c>
      <c r="H5" s="176" t="s">
        <v>100</v>
      </c>
    </row>
    <row r="6" spans="2:8" x14ac:dyDescent="0.25">
      <c r="B6" s="177" t="s">
        <v>101</v>
      </c>
      <c r="C6" s="221">
        <v>18</v>
      </c>
      <c r="D6" s="222">
        <v>9.5744680851063837</v>
      </c>
      <c r="E6" s="221">
        <v>23</v>
      </c>
      <c r="F6" s="222">
        <v>17.829457364341085</v>
      </c>
      <c r="G6" s="221">
        <v>41</v>
      </c>
      <c r="H6" s="225">
        <v>12.933753943217665</v>
      </c>
    </row>
    <row r="7" spans="2:8" x14ac:dyDescent="0.25">
      <c r="B7" s="177" t="s">
        <v>102</v>
      </c>
      <c r="C7" s="221">
        <v>17</v>
      </c>
      <c r="D7" s="222">
        <v>9.0425531914893629</v>
      </c>
      <c r="E7" s="221">
        <v>6</v>
      </c>
      <c r="F7" s="222">
        <v>4.6511627906976747</v>
      </c>
      <c r="G7" s="221">
        <v>23</v>
      </c>
      <c r="H7" s="225">
        <v>7.2555205047318623</v>
      </c>
    </row>
    <row r="8" spans="2:8" x14ac:dyDescent="0.25">
      <c r="B8" s="177" t="s">
        <v>103</v>
      </c>
      <c r="C8" s="221">
        <v>3</v>
      </c>
      <c r="D8" s="222">
        <v>1.5957446808510638</v>
      </c>
      <c r="E8" s="221">
        <v>3</v>
      </c>
      <c r="F8" s="222">
        <v>2.3255813953488373</v>
      </c>
      <c r="G8" s="221">
        <v>6</v>
      </c>
      <c r="H8" s="225">
        <v>1.8927444794952681</v>
      </c>
    </row>
    <row r="9" spans="2:8" x14ac:dyDescent="0.25">
      <c r="B9" s="177" t="s">
        <v>104</v>
      </c>
      <c r="C9" s="221">
        <v>1</v>
      </c>
      <c r="D9" s="222">
        <v>0.53191489361702127</v>
      </c>
      <c r="E9" s="221" t="s">
        <v>78</v>
      </c>
      <c r="F9" s="222" t="s">
        <v>78</v>
      </c>
      <c r="G9" s="221">
        <v>1</v>
      </c>
      <c r="H9" s="225">
        <v>0.31545741324921134</v>
      </c>
    </row>
    <row r="10" spans="2:8" x14ac:dyDescent="0.25">
      <c r="B10" s="177" t="s">
        <v>105</v>
      </c>
      <c r="C10" s="221">
        <v>12</v>
      </c>
      <c r="D10" s="222">
        <v>6.3829787234042552</v>
      </c>
      <c r="E10" s="221">
        <v>3</v>
      </c>
      <c r="F10" s="222">
        <v>2.3255813953488373</v>
      </c>
      <c r="G10" s="221">
        <v>15</v>
      </c>
      <c r="H10" s="225">
        <v>4.7318611987381702</v>
      </c>
    </row>
    <row r="11" spans="2:8" x14ac:dyDescent="0.25">
      <c r="B11" s="177" t="s">
        <v>106</v>
      </c>
      <c r="C11" s="221">
        <v>1</v>
      </c>
      <c r="D11" s="222">
        <v>0.53191489361702127</v>
      </c>
      <c r="E11" s="221" t="s">
        <v>78</v>
      </c>
      <c r="F11" s="222" t="s">
        <v>78</v>
      </c>
      <c r="G11" s="221">
        <v>1</v>
      </c>
      <c r="H11" s="225">
        <v>0.31545741324921134</v>
      </c>
    </row>
    <row r="12" spans="2:8" x14ac:dyDescent="0.25">
      <c r="B12" s="177" t="s">
        <v>107</v>
      </c>
      <c r="C12" s="221">
        <v>28</v>
      </c>
      <c r="D12" s="222">
        <v>14.893617021276595</v>
      </c>
      <c r="E12" s="221">
        <v>20</v>
      </c>
      <c r="F12" s="222">
        <v>15.503875968992247</v>
      </c>
      <c r="G12" s="221">
        <v>48</v>
      </c>
      <c r="H12" s="225">
        <v>15.141955835962145</v>
      </c>
    </row>
    <row r="13" spans="2:8" x14ac:dyDescent="0.25">
      <c r="B13" s="177" t="s">
        <v>108</v>
      </c>
      <c r="C13" s="221">
        <v>28</v>
      </c>
      <c r="D13" s="222">
        <v>14.893617021276595</v>
      </c>
      <c r="E13" s="221">
        <v>20</v>
      </c>
      <c r="F13" s="222">
        <v>15.503875968992247</v>
      </c>
      <c r="G13" s="221">
        <v>48</v>
      </c>
      <c r="H13" s="225">
        <v>15.141955835962145</v>
      </c>
    </row>
    <row r="14" spans="2:8" x14ac:dyDescent="0.25">
      <c r="B14" s="177" t="s">
        <v>109</v>
      </c>
      <c r="C14" s="221" t="s">
        <v>78</v>
      </c>
      <c r="D14" s="222" t="s">
        <v>78</v>
      </c>
      <c r="E14" s="221" t="s">
        <v>78</v>
      </c>
      <c r="F14" s="222" t="s">
        <v>78</v>
      </c>
      <c r="G14" s="221" t="s">
        <v>78</v>
      </c>
      <c r="H14" s="222" t="s">
        <v>78</v>
      </c>
    </row>
    <row r="15" spans="2:8" x14ac:dyDescent="0.25">
      <c r="B15" s="177" t="s">
        <v>110</v>
      </c>
      <c r="C15" s="221">
        <v>27</v>
      </c>
      <c r="D15" s="222">
        <v>14.361702127659576</v>
      </c>
      <c r="E15" s="221">
        <v>12</v>
      </c>
      <c r="F15" s="222">
        <v>9.3023255813953494</v>
      </c>
      <c r="G15" s="221">
        <v>39</v>
      </c>
      <c r="H15" s="222">
        <v>12.302839116719243</v>
      </c>
    </row>
    <row r="16" spans="2:8" x14ac:dyDescent="0.25">
      <c r="B16" s="177" t="s">
        <v>111</v>
      </c>
      <c r="C16" s="221">
        <v>20</v>
      </c>
      <c r="D16" s="222">
        <v>10.638297872340425</v>
      </c>
      <c r="E16" s="221">
        <v>11</v>
      </c>
      <c r="F16" s="222">
        <v>8.5271317829457356</v>
      </c>
      <c r="G16" s="221">
        <v>31</v>
      </c>
      <c r="H16" s="222">
        <v>9.7791798107255516</v>
      </c>
    </row>
    <row r="17" spans="2:8" x14ac:dyDescent="0.25">
      <c r="B17" s="177" t="s">
        <v>112</v>
      </c>
      <c r="C17" s="221">
        <v>1</v>
      </c>
      <c r="D17" s="222">
        <v>0.53191489361702127</v>
      </c>
      <c r="E17" s="221">
        <v>2</v>
      </c>
      <c r="F17" s="222">
        <v>1.5503875968992249</v>
      </c>
      <c r="G17" s="221">
        <v>3</v>
      </c>
      <c r="H17" s="222">
        <v>0.94637223974763407</v>
      </c>
    </row>
    <row r="18" spans="2:8" x14ac:dyDescent="0.25">
      <c r="B18" s="177" t="s">
        <v>113</v>
      </c>
      <c r="C18" s="221">
        <v>3</v>
      </c>
      <c r="D18" s="222">
        <v>1.5957446808510638</v>
      </c>
      <c r="E18" s="221">
        <v>10</v>
      </c>
      <c r="F18" s="222">
        <v>7.7519379844961236</v>
      </c>
      <c r="G18" s="221">
        <v>13</v>
      </c>
      <c r="H18" s="222">
        <v>4.1009463722397479</v>
      </c>
    </row>
    <row r="19" spans="2:8" x14ac:dyDescent="0.25">
      <c r="B19" s="177" t="s">
        <v>114</v>
      </c>
      <c r="C19" s="221">
        <v>7</v>
      </c>
      <c r="D19" s="222">
        <v>3.7234042553191489</v>
      </c>
      <c r="E19" s="221">
        <v>2</v>
      </c>
      <c r="F19" s="222">
        <v>1.5503875968992249</v>
      </c>
      <c r="G19" s="221">
        <v>9</v>
      </c>
      <c r="H19" s="222">
        <v>2.8391167192429023</v>
      </c>
    </row>
    <row r="20" spans="2:8" x14ac:dyDescent="0.25">
      <c r="B20" s="177" t="s">
        <v>115</v>
      </c>
      <c r="C20" s="221">
        <v>19</v>
      </c>
      <c r="D20" s="222">
        <v>10.106382978723403</v>
      </c>
      <c r="E20" s="221" t="s">
        <v>78</v>
      </c>
      <c r="F20" s="223" t="s">
        <v>78</v>
      </c>
      <c r="G20" s="221">
        <v>19</v>
      </c>
      <c r="H20" s="222">
        <v>5.9936908517350158</v>
      </c>
    </row>
    <row r="21" spans="2:8" x14ac:dyDescent="0.25">
      <c r="B21" s="177" t="s">
        <v>116</v>
      </c>
      <c r="C21" s="221">
        <v>4</v>
      </c>
      <c r="D21" s="222">
        <v>2.1276595744680851</v>
      </c>
      <c r="E21" s="221">
        <v>7</v>
      </c>
      <c r="F21" s="222">
        <v>5.4263565891472867</v>
      </c>
      <c r="G21" s="221">
        <v>11</v>
      </c>
      <c r="H21" s="222">
        <v>3.4700315457413247</v>
      </c>
    </row>
    <row r="22" spans="2:8" x14ac:dyDescent="0.25">
      <c r="B22" s="177" t="s">
        <v>117</v>
      </c>
      <c r="C22" s="221">
        <v>4</v>
      </c>
      <c r="D22" s="222">
        <v>2.1276595744680851</v>
      </c>
      <c r="E22" s="221" t="s">
        <v>78</v>
      </c>
      <c r="F22" s="222" t="s">
        <v>78</v>
      </c>
      <c r="G22" s="221">
        <v>4</v>
      </c>
      <c r="H22" s="222">
        <v>1.2618296529968454</v>
      </c>
    </row>
    <row r="23" spans="2:8" x14ac:dyDescent="0.25">
      <c r="B23" s="177" t="s">
        <v>118</v>
      </c>
      <c r="C23" s="221">
        <v>1</v>
      </c>
      <c r="D23" s="222">
        <v>0.53191489361702127</v>
      </c>
      <c r="E23" s="221">
        <v>2</v>
      </c>
      <c r="F23" s="222">
        <v>1.5503875968992249</v>
      </c>
      <c r="G23" s="221">
        <v>3</v>
      </c>
      <c r="H23" s="222">
        <v>0.94637223974763407</v>
      </c>
    </row>
    <row r="24" spans="2:8" x14ac:dyDescent="0.25">
      <c r="B24" s="177" t="s">
        <v>234</v>
      </c>
      <c r="C24" s="221">
        <v>1</v>
      </c>
      <c r="D24" s="222">
        <v>0.53191489361702127</v>
      </c>
      <c r="E24" s="221">
        <v>1</v>
      </c>
      <c r="F24" s="222">
        <v>0.77519379844961245</v>
      </c>
      <c r="G24" s="221">
        <v>2</v>
      </c>
      <c r="H24" s="222">
        <v>0.63091482649842268</v>
      </c>
    </row>
    <row r="25" spans="2:8" x14ac:dyDescent="0.25">
      <c r="B25" s="177" t="s">
        <v>119</v>
      </c>
      <c r="C25" s="221">
        <v>10</v>
      </c>
      <c r="D25" s="222">
        <v>5.3191489361702127</v>
      </c>
      <c r="E25" s="221">
        <v>10</v>
      </c>
      <c r="F25" s="222">
        <v>7.7519379844961236</v>
      </c>
      <c r="G25" s="221">
        <v>20</v>
      </c>
      <c r="H25" s="222">
        <v>6.309148264984227</v>
      </c>
    </row>
    <row r="26" spans="2:8" x14ac:dyDescent="0.25">
      <c r="B26" s="177" t="s">
        <v>120</v>
      </c>
      <c r="C26" s="221">
        <v>2</v>
      </c>
      <c r="D26" s="222">
        <v>1.0638297872340425</v>
      </c>
      <c r="E26" s="221">
        <v>2</v>
      </c>
      <c r="F26" s="222">
        <v>1.5503875968992249</v>
      </c>
      <c r="G26" s="221">
        <v>4</v>
      </c>
      <c r="H26" s="222">
        <v>1.2618296529968454</v>
      </c>
    </row>
    <row r="27" spans="2:8" x14ac:dyDescent="0.25">
      <c r="B27" s="177" t="s">
        <v>121</v>
      </c>
      <c r="C27" s="221">
        <v>11</v>
      </c>
      <c r="D27" s="222">
        <v>5.8510638297872344</v>
      </c>
      <c r="E27" s="221">
        <v>2</v>
      </c>
      <c r="F27" s="222">
        <v>1.5503875968992249</v>
      </c>
      <c r="G27" s="221">
        <v>13</v>
      </c>
      <c r="H27" s="222">
        <v>4.1009463722397479</v>
      </c>
    </row>
    <row r="28" spans="2:8" ht="16.5" customHeight="1" x14ac:dyDescent="0.25">
      <c r="B28" s="177" t="s">
        <v>122</v>
      </c>
      <c r="C28" s="221">
        <v>173</v>
      </c>
      <c r="D28" s="222">
        <v>92.021276595744681</v>
      </c>
      <c r="E28" s="221">
        <v>110</v>
      </c>
      <c r="F28" s="222">
        <v>85.271317829457359</v>
      </c>
      <c r="G28" s="221">
        <v>283</v>
      </c>
      <c r="H28" s="222">
        <v>89.274447949526817</v>
      </c>
    </row>
    <row r="29" spans="2:8" x14ac:dyDescent="0.25">
      <c r="B29" s="177" t="s">
        <v>123</v>
      </c>
      <c r="C29" s="221">
        <v>15</v>
      </c>
      <c r="D29" s="222">
        <v>7.9787234042553195</v>
      </c>
      <c r="E29" s="221">
        <v>19</v>
      </c>
      <c r="F29" s="222">
        <v>14.728682170542637</v>
      </c>
      <c r="G29" s="221">
        <v>34</v>
      </c>
      <c r="H29" s="222">
        <v>10.725552050473187</v>
      </c>
    </row>
    <row r="30" spans="2:8" x14ac:dyDescent="0.25">
      <c r="B30" s="224" t="s">
        <v>124</v>
      </c>
      <c r="C30" s="226">
        <v>188</v>
      </c>
      <c r="D30" s="227">
        <v>100</v>
      </c>
      <c r="E30" s="226">
        <v>129</v>
      </c>
      <c r="F30" s="227">
        <v>100</v>
      </c>
      <c r="G30" s="226">
        <v>317</v>
      </c>
      <c r="H30" s="227">
        <v>100</v>
      </c>
    </row>
    <row r="31" spans="2:8" s="21" customFormat="1" ht="21.75" customHeight="1" x14ac:dyDescent="0.25">
      <c r="B31" s="349" t="s">
        <v>276</v>
      </c>
      <c r="C31" s="350"/>
      <c r="D31" s="350"/>
      <c r="E31" s="350"/>
      <c r="F31" s="350"/>
      <c r="G31" s="350"/>
      <c r="H31" s="350"/>
    </row>
    <row r="32" spans="2:8" s="21" customFormat="1" ht="56.25" customHeight="1" x14ac:dyDescent="0.3">
      <c r="B32" s="341" t="s">
        <v>277</v>
      </c>
      <c r="C32" s="342"/>
      <c r="D32" s="342"/>
      <c r="E32" s="342"/>
      <c r="F32" s="342"/>
      <c r="G32" s="342"/>
      <c r="H32" s="342"/>
    </row>
  </sheetData>
  <mergeCells count="6">
    <mergeCell ref="B31:H31"/>
    <mergeCell ref="B32:H32"/>
    <mergeCell ref="B4:B5"/>
    <mergeCell ref="C4:D4"/>
    <mergeCell ref="E4:F4"/>
    <mergeCell ref="G4:H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89"/>
  <sheetViews>
    <sheetView workbookViewId="0">
      <selection activeCell="L10" sqref="L10"/>
    </sheetView>
  </sheetViews>
  <sheetFormatPr defaultRowHeight="15" x14ac:dyDescent="0.25"/>
  <cols>
    <col min="1" max="1" width="9.140625" style="21"/>
    <col min="2" max="2" width="12.85546875" style="21" customWidth="1"/>
    <col min="3" max="16384" width="9.140625" style="21"/>
  </cols>
  <sheetData>
    <row r="2" spans="2:10" x14ac:dyDescent="0.25">
      <c r="B2" s="98" t="s">
        <v>278</v>
      </c>
      <c r="C2" s="107"/>
      <c r="D2" s="107"/>
      <c r="E2" s="107"/>
      <c r="F2" s="107"/>
      <c r="G2" s="107"/>
      <c r="H2" s="107"/>
      <c r="I2" s="107"/>
      <c r="J2" s="107"/>
    </row>
    <row r="3" spans="2:10" ht="15" customHeight="1" x14ac:dyDescent="0.25">
      <c r="B3" s="23" t="s">
        <v>153</v>
      </c>
      <c r="C3" s="107"/>
      <c r="D3" s="107"/>
      <c r="E3" s="107"/>
      <c r="F3" s="107"/>
      <c r="G3" s="107"/>
      <c r="H3" s="107"/>
      <c r="I3" s="107"/>
      <c r="J3" s="107"/>
    </row>
    <row r="4" spans="2:10" ht="15" customHeight="1" x14ac:dyDescent="0.25">
      <c r="B4" s="320" t="s">
        <v>152</v>
      </c>
      <c r="C4" s="354" t="s">
        <v>3</v>
      </c>
      <c r="D4" s="354"/>
      <c r="E4" s="354"/>
      <c r="F4" s="354"/>
      <c r="G4" s="355" t="s">
        <v>4</v>
      </c>
      <c r="H4" s="355"/>
      <c r="I4" s="355"/>
      <c r="J4" s="355"/>
    </row>
    <row r="5" spans="2:10" ht="27" x14ac:dyDescent="0.25">
      <c r="B5" s="321"/>
      <c r="C5" s="228" t="s">
        <v>151</v>
      </c>
      <c r="D5" s="228" t="s">
        <v>150</v>
      </c>
      <c r="E5" s="228" t="s">
        <v>149</v>
      </c>
      <c r="F5" s="229" t="s">
        <v>12</v>
      </c>
      <c r="G5" s="228" t="s">
        <v>151</v>
      </c>
      <c r="H5" s="228" t="s">
        <v>150</v>
      </c>
      <c r="I5" s="228" t="s">
        <v>149</v>
      </c>
      <c r="J5" s="229" t="s">
        <v>12</v>
      </c>
    </row>
    <row r="6" spans="2:10" ht="15" customHeight="1" x14ac:dyDescent="0.25">
      <c r="B6" s="52"/>
      <c r="C6" s="353" t="s">
        <v>148</v>
      </c>
      <c r="D6" s="353"/>
      <c r="E6" s="353"/>
      <c r="F6" s="353"/>
      <c r="G6" s="353"/>
      <c r="H6" s="353"/>
      <c r="I6" s="353"/>
      <c r="J6" s="353"/>
    </row>
    <row r="7" spans="2:10" x14ac:dyDescent="0.25">
      <c r="B7" s="28" t="s">
        <v>146</v>
      </c>
      <c r="C7" s="141" t="s">
        <v>78</v>
      </c>
      <c r="D7" s="162" t="s">
        <v>78</v>
      </c>
      <c r="E7" s="141" t="s">
        <v>78</v>
      </c>
      <c r="F7" s="162" t="s">
        <v>78</v>
      </c>
      <c r="G7" s="141">
        <v>2</v>
      </c>
      <c r="H7" s="162">
        <v>15</v>
      </c>
      <c r="I7" s="141">
        <v>3</v>
      </c>
      <c r="J7" s="162">
        <v>20</v>
      </c>
    </row>
    <row r="8" spans="2:10" x14ac:dyDescent="0.25">
      <c r="B8" s="28" t="s">
        <v>141</v>
      </c>
      <c r="C8" s="86">
        <v>4</v>
      </c>
      <c r="D8" s="162">
        <v>2</v>
      </c>
      <c r="E8" s="141" t="s">
        <v>78</v>
      </c>
      <c r="F8" s="162">
        <v>6</v>
      </c>
      <c r="G8" s="141">
        <v>62</v>
      </c>
      <c r="H8" s="162">
        <v>26</v>
      </c>
      <c r="I8" s="141">
        <v>1</v>
      </c>
      <c r="J8" s="162">
        <v>89</v>
      </c>
    </row>
    <row r="9" spans="2:10" x14ac:dyDescent="0.25">
      <c r="B9" s="28" t="s">
        <v>140</v>
      </c>
      <c r="C9" s="86" t="s">
        <v>78</v>
      </c>
      <c r="D9" s="162" t="s">
        <v>78</v>
      </c>
      <c r="E9" s="141" t="s">
        <v>78</v>
      </c>
      <c r="F9" s="162" t="s">
        <v>78</v>
      </c>
      <c r="G9" s="141">
        <v>52</v>
      </c>
      <c r="H9" s="162">
        <v>16</v>
      </c>
      <c r="I9" s="141">
        <v>9</v>
      </c>
      <c r="J9" s="162">
        <v>77</v>
      </c>
    </row>
    <row r="10" spans="2:10" x14ac:dyDescent="0.25">
      <c r="B10" s="28" t="s">
        <v>139</v>
      </c>
      <c r="C10" s="86">
        <v>1</v>
      </c>
      <c r="D10" s="230" t="s">
        <v>78</v>
      </c>
      <c r="E10" s="141" t="s">
        <v>78</v>
      </c>
      <c r="F10" s="162">
        <v>1</v>
      </c>
      <c r="G10" s="141">
        <v>73</v>
      </c>
      <c r="H10" s="162">
        <v>12</v>
      </c>
      <c r="I10" s="141">
        <v>14</v>
      </c>
      <c r="J10" s="162">
        <v>99</v>
      </c>
    </row>
    <row r="11" spans="2:10" x14ac:dyDescent="0.25">
      <c r="B11" s="28" t="s">
        <v>138</v>
      </c>
      <c r="C11" s="86">
        <v>1</v>
      </c>
      <c r="D11" s="162" t="s">
        <v>78</v>
      </c>
      <c r="E11" s="141" t="s">
        <v>78</v>
      </c>
      <c r="F11" s="162">
        <v>1</v>
      </c>
      <c r="G11" s="141">
        <v>30</v>
      </c>
      <c r="H11" s="162">
        <v>13</v>
      </c>
      <c r="I11" s="141">
        <v>13</v>
      </c>
      <c r="J11" s="162">
        <v>56</v>
      </c>
    </row>
    <row r="12" spans="2:10" x14ac:dyDescent="0.25">
      <c r="B12" s="28" t="s">
        <v>145</v>
      </c>
      <c r="C12" s="141" t="s">
        <v>78</v>
      </c>
      <c r="D12" s="162" t="s">
        <v>78</v>
      </c>
      <c r="E12" s="141" t="s">
        <v>78</v>
      </c>
      <c r="F12" s="162" t="s">
        <v>78</v>
      </c>
      <c r="G12" s="141">
        <v>2</v>
      </c>
      <c r="H12" s="162">
        <v>4</v>
      </c>
      <c r="I12" s="120">
        <v>1</v>
      </c>
      <c r="J12" s="162">
        <v>7</v>
      </c>
    </row>
    <row r="13" spans="2:10" x14ac:dyDescent="0.25">
      <c r="B13" s="26" t="s">
        <v>144</v>
      </c>
      <c r="C13" s="122">
        <v>6</v>
      </c>
      <c r="D13" s="27">
        <v>2</v>
      </c>
      <c r="E13" s="122" t="s">
        <v>78</v>
      </c>
      <c r="F13" s="122">
        <v>8</v>
      </c>
      <c r="G13" s="122">
        <v>221</v>
      </c>
      <c r="H13" s="122">
        <v>86</v>
      </c>
      <c r="I13" s="27">
        <v>41</v>
      </c>
      <c r="J13" s="122">
        <v>348</v>
      </c>
    </row>
    <row r="14" spans="2:10" ht="15" customHeight="1" x14ac:dyDescent="0.25">
      <c r="B14" s="52"/>
      <c r="C14" s="353" t="s">
        <v>147</v>
      </c>
      <c r="D14" s="353"/>
      <c r="E14" s="353"/>
      <c r="F14" s="353"/>
      <c r="G14" s="353"/>
      <c r="H14" s="353"/>
      <c r="I14" s="353"/>
      <c r="J14" s="353"/>
    </row>
    <row r="15" spans="2:10" x14ac:dyDescent="0.25">
      <c r="B15" s="28" t="s">
        <v>146</v>
      </c>
      <c r="C15" s="144" t="s">
        <v>78</v>
      </c>
      <c r="D15" s="231" t="s">
        <v>78</v>
      </c>
      <c r="E15" s="144" t="s">
        <v>78</v>
      </c>
      <c r="F15" s="232" t="s">
        <v>78</v>
      </c>
      <c r="G15" s="144">
        <v>0.90497737556561098</v>
      </c>
      <c r="H15" s="231">
        <v>17.441860465116278</v>
      </c>
      <c r="I15" s="144">
        <v>7.3170731707317067</v>
      </c>
      <c r="J15" s="231">
        <v>5.7471264367816088</v>
      </c>
    </row>
    <row r="16" spans="2:10" x14ac:dyDescent="0.25">
      <c r="B16" s="28" t="s">
        <v>141</v>
      </c>
      <c r="C16" s="144">
        <v>66.666666666666657</v>
      </c>
      <c r="D16" s="231">
        <v>100</v>
      </c>
      <c r="E16" s="144" t="s">
        <v>78</v>
      </c>
      <c r="F16" s="232">
        <v>75</v>
      </c>
      <c r="G16" s="144">
        <v>28.054298642533936</v>
      </c>
      <c r="H16" s="231">
        <v>30.232558139534881</v>
      </c>
      <c r="I16" s="144">
        <v>2.4390243902439024</v>
      </c>
      <c r="J16" s="231">
        <v>25.574712643678161</v>
      </c>
    </row>
    <row r="17" spans="2:10" x14ac:dyDescent="0.25">
      <c r="B17" s="28" t="s">
        <v>140</v>
      </c>
      <c r="C17" s="144" t="s">
        <v>78</v>
      </c>
      <c r="D17" s="231" t="s">
        <v>78</v>
      </c>
      <c r="E17" s="144" t="s">
        <v>78</v>
      </c>
      <c r="F17" s="232" t="s">
        <v>78</v>
      </c>
      <c r="G17" s="144">
        <v>23.52941176470588</v>
      </c>
      <c r="H17" s="231">
        <v>18.604651162790699</v>
      </c>
      <c r="I17" s="144">
        <v>21.951219512195124</v>
      </c>
      <c r="J17" s="231">
        <v>22.126436781609197</v>
      </c>
    </row>
    <row r="18" spans="2:10" x14ac:dyDescent="0.25">
      <c r="B18" s="28" t="s">
        <v>139</v>
      </c>
      <c r="C18" s="144">
        <v>16.666666666666664</v>
      </c>
      <c r="D18" s="231" t="s">
        <v>78</v>
      </c>
      <c r="E18" s="144" t="s">
        <v>78</v>
      </c>
      <c r="F18" s="232">
        <v>12.5</v>
      </c>
      <c r="G18" s="144">
        <v>33.031674208144793</v>
      </c>
      <c r="H18" s="231">
        <v>13.953488372093023</v>
      </c>
      <c r="I18" s="144">
        <v>34.146341463414636</v>
      </c>
      <c r="J18" s="231">
        <v>28.448275862068968</v>
      </c>
    </row>
    <row r="19" spans="2:10" x14ac:dyDescent="0.25">
      <c r="B19" s="28" t="s">
        <v>138</v>
      </c>
      <c r="C19" s="144">
        <v>16.666666666666664</v>
      </c>
      <c r="D19" s="231" t="s">
        <v>78</v>
      </c>
      <c r="E19" s="144" t="s">
        <v>78</v>
      </c>
      <c r="F19" s="232">
        <v>12.5</v>
      </c>
      <c r="G19" s="144">
        <v>13.574660633484163</v>
      </c>
      <c r="H19" s="231">
        <v>15.11627906976744</v>
      </c>
      <c r="I19" s="144">
        <v>31.707317073170731</v>
      </c>
      <c r="J19" s="231">
        <v>16.091954022988507</v>
      </c>
    </row>
    <row r="20" spans="2:10" x14ac:dyDescent="0.25">
      <c r="B20" s="28" t="s">
        <v>145</v>
      </c>
      <c r="C20" s="144" t="s">
        <v>78</v>
      </c>
      <c r="D20" s="231" t="s">
        <v>78</v>
      </c>
      <c r="E20" s="144" t="s">
        <v>78</v>
      </c>
      <c r="F20" s="232" t="s">
        <v>78</v>
      </c>
      <c r="G20" s="144">
        <v>0.90497737556561098</v>
      </c>
      <c r="H20" s="231">
        <v>4.6511627906976747</v>
      </c>
      <c r="I20" s="144">
        <v>2.4390243902439024</v>
      </c>
      <c r="J20" s="231">
        <v>2.0114942528735633</v>
      </c>
    </row>
    <row r="21" spans="2:10" x14ac:dyDescent="0.25">
      <c r="B21" s="26" t="s">
        <v>144</v>
      </c>
      <c r="C21" s="147">
        <v>100</v>
      </c>
      <c r="D21" s="97">
        <v>100</v>
      </c>
      <c r="E21" s="147" t="s">
        <v>78</v>
      </c>
      <c r="F21" s="147">
        <v>100</v>
      </c>
      <c r="G21" s="147">
        <v>100</v>
      </c>
      <c r="H21" s="147">
        <v>100</v>
      </c>
      <c r="I21" s="97">
        <v>100</v>
      </c>
      <c r="J21" s="147">
        <v>100</v>
      </c>
    </row>
    <row r="72" ht="15" customHeight="1" x14ac:dyDescent="0.25"/>
    <row r="74" ht="15" customHeight="1" x14ac:dyDescent="0.25"/>
    <row r="82" ht="15" customHeight="1" x14ac:dyDescent="0.25"/>
    <row r="92" ht="15" customHeight="1" x14ac:dyDescent="0.25"/>
    <row r="93" ht="15" customHeight="1" x14ac:dyDescent="0.25"/>
    <row r="94" ht="15" customHeight="1" x14ac:dyDescent="0.25"/>
    <row r="95" ht="15" customHeight="1" x14ac:dyDescent="0.25"/>
    <row r="102" ht="15" customHeight="1" x14ac:dyDescent="0.25"/>
    <row r="103" ht="15" customHeight="1" x14ac:dyDescent="0.25"/>
    <row r="113" ht="15" customHeight="1" x14ac:dyDescent="0.25"/>
    <row r="114" ht="15" customHeight="1" x14ac:dyDescent="0.25"/>
    <row r="115" ht="15" customHeight="1" x14ac:dyDescent="0.25"/>
    <row r="116" ht="15" customHeight="1" x14ac:dyDescent="0.25"/>
    <row r="123" ht="15" customHeight="1" x14ac:dyDescent="0.25"/>
    <row r="124" ht="15" customHeight="1" x14ac:dyDescent="0.25"/>
    <row r="135" ht="15" customHeight="1" x14ac:dyDescent="0.25"/>
    <row r="136" ht="15" customHeight="1" x14ac:dyDescent="0.25"/>
    <row r="137" ht="15" customHeight="1" x14ac:dyDescent="0.25"/>
    <row r="138" ht="15" customHeight="1" x14ac:dyDescent="0.25"/>
    <row r="145" ht="15" customHeight="1" x14ac:dyDescent="0.25"/>
    <row r="146" ht="15" customHeight="1" x14ac:dyDescent="0.25"/>
    <row r="157" ht="15" customHeight="1" x14ac:dyDescent="0.25"/>
    <row r="158" ht="15" customHeight="1" x14ac:dyDescent="0.25"/>
    <row r="159" ht="15" customHeight="1" x14ac:dyDescent="0.25"/>
    <row r="160" ht="15" customHeight="1" x14ac:dyDescent="0.25"/>
    <row r="167" ht="15" customHeight="1" x14ac:dyDescent="0.25"/>
    <row r="168" ht="15" customHeight="1" x14ac:dyDescent="0.25"/>
    <row r="178" ht="15" customHeight="1" x14ac:dyDescent="0.25"/>
    <row r="179" ht="15" customHeight="1" x14ac:dyDescent="0.25"/>
    <row r="180" ht="15" customHeight="1" x14ac:dyDescent="0.25"/>
    <row r="181" ht="15" customHeight="1" x14ac:dyDescent="0.25"/>
    <row r="188" ht="15" customHeight="1" x14ac:dyDescent="0.25"/>
    <row r="189" ht="15" customHeight="1" x14ac:dyDescent="0.25"/>
  </sheetData>
  <mergeCells count="5">
    <mergeCell ref="C6:J6"/>
    <mergeCell ref="C14:J14"/>
    <mergeCell ref="B4:B5"/>
    <mergeCell ref="C4:F4"/>
    <mergeCell ref="G4:J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tabSelected="1" workbookViewId="0">
      <selection activeCell="J11" sqref="J11"/>
    </sheetView>
  </sheetViews>
  <sheetFormatPr defaultRowHeight="15" x14ac:dyDescent="0.25"/>
  <cols>
    <col min="1" max="1" width="9.140625" style="21"/>
    <col min="2" max="2" width="21.140625" style="21" customWidth="1"/>
    <col min="3" max="4" width="9.140625" style="21" customWidth="1"/>
    <col min="5" max="5" width="9.140625" style="21"/>
    <col min="6" max="6" width="9.140625" style="21" customWidth="1"/>
    <col min="7" max="16384" width="9.140625" style="21"/>
  </cols>
  <sheetData>
    <row r="2" spans="2:7" x14ac:dyDescent="0.25">
      <c r="B2" s="98" t="s">
        <v>284</v>
      </c>
      <c r="C2" s="107"/>
      <c r="D2" s="107"/>
      <c r="E2" s="106"/>
      <c r="F2" s="106"/>
      <c r="G2" s="106"/>
    </row>
    <row r="3" spans="2:7" x14ac:dyDescent="0.25">
      <c r="B3" s="23" t="s">
        <v>279</v>
      </c>
      <c r="E3" s="106"/>
      <c r="F3" s="106"/>
      <c r="G3" s="106"/>
    </row>
    <row r="4" spans="2:7" ht="15" customHeight="1" x14ac:dyDescent="0.25">
      <c r="B4" s="316" t="s">
        <v>280</v>
      </c>
      <c r="C4" s="273" t="s">
        <v>3</v>
      </c>
      <c r="D4" s="273"/>
      <c r="E4" s="274" t="s">
        <v>4</v>
      </c>
      <c r="F4" s="274"/>
      <c r="G4" s="282" t="s">
        <v>158</v>
      </c>
    </row>
    <row r="5" spans="2:7" ht="27" x14ac:dyDescent="0.25">
      <c r="B5" s="358"/>
      <c r="C5" s="110" t="s">
        <v>41</v>
      </c>
      <c r="D5" s="110" t="s">
        <v>281</v>
      </c>
      <c r="E5" s="110" t="s">
        <v>157</v>
      </c>
      <c r="F5" s="110" t="s">
        <v>282</v>
      </c>
      <c r="G5" s="284"/>
    </row>
    <row r="6" spans="2:7" x14ac:dyDescent="0.25">
      <c r="B6" s="54"/>
      <c r="C6" s="356" t="s">
        <v>143</v>
      </c>
      <c r="D6" s="356"/>
      <c r="E6" s="356"/>
      <c r="F6" s="356"/>
      <c r="G6" s="54"/>
    </row>
    <row r="7" spans="2:7" x14ac:dyDescent="0.25">
      <c r="B7" s="28" t="s">
        <v>151</v>
      </c>
      <c r="C7" s="233">
        <v>6</v>
      </c>
      <c r="D7" s="121">
        <v>85.714285714285708</v>
      </c>
      <c r="E7" s="141">
        <v>147</v>
      </c>
      <c r="F7" s="121">
        <v>73.5</v>
      </c>
      <c r="G7" s="120">
        <v>3.9215686274509802</v>
      </c>
    </row>
    <row r="8" spans="2:7" x14ac:dyDescent="0.25">
      <c r="B8" s="28" t="s">
        <v>150</v>
      </c>
      <c r="C8" s="233">
        <v>1</v>
      </c>
      <c r="D8" s="121">
        <v>14.285714285714285</v>
      </c>
      <c r="E8" s="141">
        <v>38</v>
      </c>
      <c r="F8" s="121">
        <v>19</v>
      </c>
      <c r="G8" s="120">
        <v>2.5641025641025639</v>
      </c>
    </row>
    <row r="9" spans="2:7" x14ac:dyDescent="0.25">
      <c r="B9" s="28" t="s">
        <v>149</v>
      </c>
      <c r="C9" s="233" t="s">
        <v>78</v>
      </c>
      <c r="D9" s="121" t="s">
        <v>78</v>
      </c>
      <c r="E9" s="141">
        <v>15</v>
      </c>
      <c r="F9" s="121">
        <v>7.5</v>
      </c>
      <c r="G9" s="120" t="s">
        <v>78</v>
      </c>
    </row>
    <row r="10" spans="2:7" x14ac:dyDescent="0.25">
      <c r="B10" s="6" t="s">
        <v>156</v>
      </c>
      <c r="C10" s="234">
        <v>7</v>
      </c>
      <c r="D10" s="235">
        <v>100</v>
      </c>
      <c r="E10" s="201">
        <v>200</v>
      </c>
      <c r="F10" s="235">
        <v>100</v>
      </c>
      <c r="G10" s="205">
        <v>3.3816425120772946</v>
      </c>
    </row>
    <row r="11" spans="2:7" x14ac:dyDescent="0.25">
      <c r="B11" s="54"/>
      <c r="C11" s="356" t="s">
        <v>142</v>
      </c>
      <c r="D11" s="356"/>
      <c r="E11" s="356"/>
      <c r="F11" s="356"/>
      <c r="G11" s="53"/>
    </row>
    <row r="12" spans="2:7" x14ac:dyDescent="0.25">
      <c r="B12" s="28" t="s">
        <v>151</v>
      </c>
      <c r="C12" s="233" t="s">
        <v>78</v>
      </c>
      <c r="D12" s="121" t="s">
        <v>78</v>
      </c>
      <c r="E12" s="141">
        <v>74</v>
      </c>
      <c r="F12" s="121">
        <v>50</v>
      </c>
      <c r="G12" s="120" t="s">
        <v>78</v>
      </c>
    </row>
    <row r="13" spans="2:7" x14ac:dyDescent="0.25">
      <c r="B13" s="28" t="s">
        <v>150</v>
      </c>
      <c r="C13" s="233">
        <v>1</v>
      </c>
      <c r="D13" s="121">
        <v>100</v>
      </c>
      <c r="E13" s="141">
        <v>48</v>
      </c>
      <c r="F13" s="121">
        <v>32.432432432432435</v>
      </c>
      <c r="G13" s="120">
        <v>2.0408163265306123</v>
      </c>
    </row>
    <row r="14" spans="2:7" x14ac:dyDescent="0.25">
      <c r="B14" s="28" t="s">
        <v>149</v>
      </c>
      <c r="C14" s="233" t="s">
        <v>78</v>
      </c>
      <c r="D14" s="121" t="s">
        <v>78</v>
      </c>
      <c r="E14" s="141">
        <v>26</v>
      </c>
      <c r="F14" s="121">
        <v>17.567567567567568</v>
      </c>
      <c r="G14" s="120" t="s">
        <v>78</v>
      </c>
    </row>
    <row r="15" spans="2:7" x14ac:dyDescent="0.25">
      <c r="B15" s="6" t="s">
        <v>155</v>
      </c>
      <c r="C15" s="234">
        <v>1</v>
      </c>
      <c r="D15" s="235">
        <v>100</v>
      </c>
      <c r="E15" s="201">
        <v>148</v>
      </c>
      <c r="F15" s="235">
        <v>100</v>
      </c>
      <c r="G15" s="205">
        <v>0.67114093959731547</v>
      </c>
    </row>
    <row r="16" spans="2:7" ht="15" customHeight="1" x14ac:dyDescent="0.25">
      <c r="B16" s="54"/>
      <c r="C16" s="356" t="s">
        <v>154</v>
      </c>
      <c r="D16" s="356"/>
      <c r="E16" s="356"/>
      <c r="F16" s="356"/>
      <c r="G16" s="53"/>
    </row>
    <row r="17" spans="2:7" x14ac:dyDescent="0.25">
      <c r="B17" s="28" t="s">
        <v>151</v>
      </c>
      <c r="C17" s="233">
        <v>6</v>
      </c>
      <c r="D17" s="121">
        <v>75</v>
      </c>
      <c r="E17" s="141">
        <v>221</v>
      </c>
      <c r="F17" s="121">
        <v>63.505747126436788</v>
      </c>
      <c r="G17" s="120">
        <v>2.643171806167401</v>
      </c>
    </row>
    <row r="18" spans="2:7" x14ac:dyDescent="0.25">
      <c r="B18" s="28" t="s">
        <v>150</v>
      </c>
      <c r="C18" s="233">
        <v>2</v>
      </c>
      <c r="D18" s="121">
        <v>25</v>
      </c>
      <c r="E18" s="141">
        <v>86</v>
      </c>
      <c r="F18" s="121">
        <v>24.712643678160919</v>
      </c>
      <c r="G18" s="120">
        <v>2.2727272727272729</v>
      </c>
    </row>
    <row r="19" spans="2:7" x14ac:dyDescent="0.25">
      <c r="B19" s="28" t="s">
        <v>149</v>
      </c>
      <c r="C19" s="233" t="s">
        <v>78</v>
      </c>
      <c r="D19" s="121" t="s">
        <v>78</v>
      </c>
      <c r="E19" s="141">
        <v>41</v>
      </c>
      <c r="F19" s="121">
        <v>11.781609195402298</v>
      </c>
      <c r="G19" s="120" t="s">
        <v>78</v>
      </c>
    </row>
    <row r="20" spans="2:7" x14ac:dyDescent="0.25">
      <c r="B20" s="26" t="s">
        <v>12</v>
      </c>
      <c r="C20" s="236">
        <v>8</v>
      </c>
      <c r="D20" s="29">
        <v>100</v>
      </c>
      <c r="E20" s="122">
        <v>348</v>
      </c>
      <c r="F20" s="124">
        <v>100</v>
      </c>
      <c r="G20" s="124">
        <v>2.2471910112359552</v>
      </c>
    </row>
    <row r="21" spans="2:7" ht="28.5" customHeight="1" x14ac:dyDescent="0.25">
      <c r="B21" s="357" t="s">
        <v>283</v>
      </c>
      <c r="C21" s="269"/>
      <c r="D21" s="269"/>
      <c r="E21" s="269"/>
      <c r="F21" s="269"/>
      <c r="G21" s="269"/>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J19"/>
  <sheetViews>
    <sheetView workbookViewId="0">
      <selection activeCell="C6" sqref="C6:C14"/>
    </sheetView>
  </sheetViews>
  <sheetFormatPr defaultRowHeight="15" x14ac:dyDescent="0.25"/>
  <cols>
    <col min="1" max="1" width="9.140625" style="21"/>
    <col min="2" max="2" width="24.7109375" style="21" customWidth="1"/>
    <col min="3" max="7" width="9.140625" style="21"/>
    <col min="8" max="8" width="13.7109375" style="21" bestFit="1" customWidth="1"/>
    <col min="9" max="11" width="9.140625" style="21"/>
    <col min="12" max="12" width="9.5703125" style="21" bestFit="1" customWidth="1"/>
    <col min="13" max="16384" width="9.140625" style="21"/>
  </cols>
  <sheetData>
    <row r="2" spans="2:10" x14ac:dyDescent="0.25">
      <c r="B2" s="24" t="s">
        <v>285</v>
      </c>
    </row>
    <row r="3" spans="2:10" x14ac:dyDescent="0.25">
      <c r="B3" s="16" t="s">
        <v>92</v>
      </c>
    </row>
    <row r="4" spans="2:10" ht="15" customHeight="1" x14ac:dyDescent="0.25">
      <c r="B4" s="237" t="s">
        <v>159</v>
      </c>
      <c r="C4" s="296" t="s">
        <v>2</v>
      </c>
      <c r="D4" s="296" t="s">
        <v>3</v>
      </c>
      <c r="E4" s="296" t="s">
        <v>4</v>
      </c>
      <c r="F4" s="296" t="s">
        <v>286</v>
      </c>
      <c r="G4" s="296" t="s">
        <v>287</v>
      </c>
      <c r="H4" s="296" t="s">
        <v>288</v>
      </c>
      <c r="I4" s="296" t="s">
        <v>15</v>
      </c>
      <c r="J4" s="296" t="s">
        <v>16</v>
      </c>
    </row>
    <row r="5" spans="2:10" x14ac:dyDescent="0.25">
      <c r="B5" s="83" t="s">
        <v>160</v>
      </c>
      <c r="C5" s="296"/>
      <c r="D5" s="296"/>
      <c r="E5" s="296"/>
      <c r="F5" s="296"/>
      <c r="G5" s="296"/>
      <c r="H5" s="296"/>
      <c r="I5" s="296"/>
      <c r="J5" s="296"/>
    </row>
    <row r="6" spans="2:10" x14ac:dyDescent="0.25">
      <c r="B6" s="17" t="s">
        <v>173</v>
      </c>
      <c r="C6" s="238">
        <v>93</v>
      </c>
      <c r="D6" s="239" t="s">
        <v>78</v>
      </c>
      <c r="E6" s="238">
        <v>115</v>
      </c>
      <c r="F6" s="240">
        <v>2.7175898192656698</v>
      </c>
      <c r="G6" s="241" t="s">
        <v>78</v>
      </c>
      <c r="H6" s="240">
        <v>336.04605291994801</v>
      </c>
      <c r="I6" s="241" t="s">
        <v>78</v>
      </c>
      <c r="J6" s="240">
        <v>123.65591397849499</v>
      </c>
    </row>
    <row r="7" spans="2:10" x14ac:dyDescent="0.25">
      <c r="B7" s="18" t="s">
        <v>210</v>
      </c>
      <c r="C7" s="134">
        <v>6</v>
      </c>
      <c r="D7" s="153" t="s">
        <v>78</v>
      </c>
      <c r="E7" s="134">
        <v>6</v>
      </c>
      <c r="F7" s="242">
        <v>1.2756457956840701</v>
      </c>
      <c r="G7" s="243" t="s">
        <v>78</v>
      </c>
      <c r="H7" s="242">
        <v>127.564579568406</v>
      </c>
      <c r="I7" s="243" t="s">
        <v>78</v>
      </c>
      <c r="J7" s="242">
        <v>100</v>
      </c>
    </row>
    <row r="8" spans="2:10" x14ac:dyDescent="0.25">
      <c r="B8" s="18" t="s">
        <v>211</v>
      </c>
      <c r="C8" s="134">
        <v>5</v>
      </c>
      <c r="D8" s="239" t="s">
        <v>78</v>
      </c>
      <c r="E8" s="134">
        <v>6</v>
      </c>
      <c r="F8" s="242">
        <v>1.4757969303423799</v>
      </c>
      <c r="G8" s="243" t="s">
        <v>78</v>
      </c>
      <c r="H8" s="242">
        <v>177.09563164108599</v>
      </c>
      <c r="I8" s="243" t="s">
        <v>78</v>
      </c>
      <c r="J8" s="242">
        <v>120</v>
      </c>
    </row>
    <row r="9" spans="2:10" x14ac:dyDescent="0.25">
      <c r="B9" s="18" t="s">
        <v>212</v>
      </c>
      <c r="C9" s="134">
        <v>2</v>
      </c>
      <c r="D9" s="153" t="s">
        <v>78</v>
      </c>
      <c r="E9" s="134">
        <v>2</v>
      </c>
      <c r="F9" s="242">
        <v>0.526592943654555</v>
      </c>
      <c r="G9" s="243" t="s">
        <v>78</v>
      </c>
      <c r="H9" s="242">
        <v>52.659294365455501</v>
      </c>
      <c r="I9" s="243" t="s">
        <v>78</v>
      </c>
      <c r="J9" s="242">
        <v>100</v>
      </c>
    </row>
    <row r="10" spans="2:10" x14ac:dyDescent="0.25">
      <c r="B10" s="18" t="s">
        <v>213</v>
      </c>
      <c r="C10" s="134">
        <v>14</v>
      </c>
      <c r="D10" s="239" t="s">
        <v>78</v>
      </c>
      <c r="E10" s="134">
        <v>20</v>
      </c>
      <c r="F10" s="242">
        <v>3.4453057708871699</v>
      </c>
      <c r="G10" s="243" t="s">
        <v>78</v>
      </c>
      <c r="H10" s="242">
        <v>492.18653869816598</v>
      </c>
      <c r="I10" s="243" t="s">
        <v>78</v>
      </c>
      <c r="J10" s="242">
        <v>142.857142857143</v>
      </c>
    </row>
    <row r="11" spans="2:10" x14ac:dyDescent="0.25">
      <c r="B11" s="18" t="s">
        <v>214</v>
      </c>
      <c r="C11" s="134">
        <v>13</v>
      </c>
      <c r="D11" s="153" t="s">
        <v>78</v>
      </c>
      <c r="E11" s="134">
        <v>18</v>
      </c>
      <c r="F11" s="242">
        <v>3.7637521713954798</v>
      </c>
      <c r="G11" s="243" t="s">
        <v>78</v>
      </c>
      <c r="H11" s="242">
        <v>521.13491603937405</v>
      </c>
      <c r="I11" s="243" t="s">
        <v>78</v>
      </c>
      <c r="J11" s="242">
        <v>138.461538461538</v>
      </c>
    </row>
    <row r="12" spans="2:10" x14ac:dyDescent="0.25">
      <c r="B12" s="18" t="s">
        <v>215</v>
      </c>
      <c r="C12" s="134">
        <v>8</v>
      </c>
      <c r="D12" s="153" t="s">
        <v>78</v>
      </c>
      <c r="E12" s="134">
        <v>16</v>
      </c>
      <c r="F12" s="242">
        <v>2.49843847595253</v>
      </c>
      <c r="G12" s="243" t="s">
        <v>78</v>
      </c>
      <c r="H12" s="242">
        <v>499.68769519050602</v>
      </c>
      <c r="I12" s="243" t="s">
        <v>78</v>
      </c>
      <c r="J12" s="242">
        <v>200</v>
      </c>
    </row>
    <row r="13" spans="2:10" x14ac:dyDescent="0.25">
      <c r="B13" s="18" t="s">
        <v>216</v>
      </c>
      <c r="C13" s="134">
        <v>5</v>
      </c>
      <c r="D13" s="153" t="s">
        <v>78</v>
      </c>
      <c r="E13" s="134">
        <v>6</v>
      </c>
      <c r="F13" s="242">
        <v>1.08213396818526</v>
      </c>
      <c r="G13" s="243" t="s">
        <v>78</v>
      </c>
      <c r="H13" s="242">
        <v>129.85607618223099</v>
      </c>
      <c r="I13" s="243" t="s">
        <v>78</v>
      </c>
      <c r="J13" s="242">
        <v>120</v>
      </c>
    </row>
    <row r="14" spans="2:10" x14ac:dyDescent="0.25">
      <c r="B14" s="18" t="s">
        <v>217</v>
      </c>
      <c r="C14" s="134">
        <v>16</v>
      </c>
      <c r="D14" s="153" t="s">
        <v>78</v>
      </c>
      <c r="E14" s="134">
        <v>20</v>
      </c>
      <c r="F14" s="242">
        <v>3.2770097286226298</v>
      </c>
      <c r="G14" s="243" t="s">
        <v>78</v>
      </c>
      <c r="H14" s="242">
        <v>409.62621607782899</v>
      </c>
      <c r="I14" s="244" t="s">
        <v>78</v>
      </c>
      <c r="J14" s="242">
        <v>125</v>
      </c>
    </row>
    <row r="15" spans="2:10" x14ac:dyDescent="0.25">
      <c r="B15" s="99" t="s">
        <v>289</v>
      </c>
      <c r="C15" s="238">
        <v>162</v>
      </c>
      <c r="D15" s="239" t="s">
        <v>78</v>
      </c>
      <c r="E15" s="238">
        <v>209</v>
      </c>
      <c r="F15" s="245">
        <f>C15*1000/66333.5</f>
        <v>2.4422049190831179</v>
      </c>
      <c r="G15" s="241" t="s">
        <v>78</v>
      </c>
      <c r="H15" s="240">
        <f>E15*100000/66333.5</f>
        <v>315.0745852397356</v>
      </c>
      <c r="I15" s="241" t="s">
        <v>78</v>
      </c>
      <c r="J15" s="245">
        <v>129.01234567901236</v>
      </c>
    </row>
    <row r="16" spans="2:10" x14ac:dyDescent="0.25">
      <c r="B16" s="17" t="s">
        <v>96</v>
      </c>
      <c r="C16" s="238">
        <v>94</v>
      </c>
      <c r="D16" s="239">
        <v>8</v>
      </c>
      <c r="E16" s="238">
        <v>139</v>
      </c>
      <c r="F16" s="245">
        <f>C16*1000/60209</f>
        <v>1.5612283877825575</v>
      </c>
      <c r="G16" s="246">
        <f>D16*100000/60209</f>
        <v>13.287050108787723</v>
      </c>
      <c r="H16" s="240">
        <f>E16*100000/60209</f>
        <v>230.86249564018669</v>
      </c>
      <c r="I16" s="241">
        <f>D16/C16*100</f>
        <v>8.5106382978723403</v>
      </c>
      <c r="J16" s="245">
        <v>147.87234042553192</v>
      </c>
    </row>
    <row r="17" spans="2:10" x14ac:dyDescent="0.25">
      <c r="B17" s="26" t="s">
        <v>174</v>
      </c>
      <c r="C17" s="122">
        <v>256</v>
      </c>
      <c r="D17" s="122">
        <v>8</v>
      </c>
      <c r="E17" s="122">
        <v>348</v>
      </c>
      <c r="F17" s="147">
        <f>C17*1000/126542.5</f>
        <v>2.0230357389809748</v>
      </c>
      <c r="G17" s="147">
        <f>D17*100000/126542.5</f>
        <v>6.3219866843155463</v>
      </c>
      <c r="H17" s="147">
        <f>E17*100000/126542.5</f>
        <v>275.00642076772624</v>
      </c>
      <c r="I17" s="147">
        <f>D17/C17*100</f>
        <v>3.125</v>
      </c>
      <c r="J17" s="124">
        <v>135.9375</v>
      </c>
    </row>
    <row r="18" spans="2:10" ht="16.5" customHeight="1" x14ac:dyDescent="0.25">
      <c r="B18" s="359" t="s">
        <v>239</v>
      </c>
      <c r="C18" s="360"/>
      <c r="D18" s="360"/>
      <c r="E18" s="360"/>
      <c r="F18" s="360"/>
      <c r="G18" s="360"/>
      <c r="H18" s="360"/>
      <c r="I18" s="360"/>
      <c r="J18" s="360"/>
    </row>
    <row r="19" spans="2:10" ht="16.5" customHeight="1" x14ac:dyDescent="0.25">
      <c r="B19" s="359" t="s">
        <v>290</v>
      </c>
      <c r="C19" s="360"/>
      <c r="D19" s="360"/>
      <c r="E19" s="360"/>
      <c r="F19" s="360"/>
      <c r="G19" s="360"/>
      <c r="H19" s="360"/>
      <c r="I19" s="360"/>
      <c r="J19" s="360"/>
    </row>
  </sheetData>
  <mergeCells count="10">
    <mergeCell ref="B18:J18"/>
    <mergeCell ref="B19:J19"/>
    <mergeCell ref="C4:C5"/>
    <mergeCell ref="D4:D5"/>
    <mergeCell ref="E4:E5"/>
    <mergeCell ref="F4:F5"/>
    <mergeCell ref="G4:G5"/>
    <mergeCell ref="H4:H5"/>
    <mergeCell ref="I4:I5"/>
    <mergeCell ref="J4:J5"/>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18"/>
  <sheetViews>
    <sheetView topLeftCell="A2" workbookViewId="0">
      <selection activeCell="J14" sqref="J14"/>
    </sheetView>
  </sheetViews>
  <sheetFormatPr defaultRowHeight="15" x14ac:dyDescent="0.25"/>
  <cols>
    <col min="1" max="1" width="3.7109375" style="21" customWidth="1"/>
    <col min="2" max="2" width="24.140625" style="21" customWidth="1"/>
    <col min="3" max="16384" width="9.140625" style="21"/>
  </cols>
  <sheetData>
    <row r="2" spans="2:8" x14ac:dyDescent="0.25">
      <c r="B2" s="24" t="s">
        <v>291</v>
      </c>
    </row>
    <row r="3" spans="2:8" x14ac:dyDescent="0.25">
      <c r="B3" s="16" t="s">
        <v>92</v>
      </c>
    </row>
    <row r="4" spans="2:8" ht="15" customHeight="1" x14ac:dyDescent="0.25">
      <c r="B4" s="320" t="s">
        <v>293</v>
      </c>
      <c r="C4" s="361" t="s">
        <v>19</v>
      </c>
      <c r="D4" s="361"/>
      <c r="E4" s="361"/>
      <c r="F4" s="362" t="s">
        <v>95</v>
      </c>
      <c r="G4" s="362"/>
      <c r="H4" s="362"/>
    </row>
    <row r="5" spans="2:8" x14ac:dyDescent="0.25">
      <c r="B5" s="321"/>
      <c r="C5" s="110" t="s">
        <v>2</v>
      </c>
      <c r="D5" s="110" t="s">
        <v>3</v>
      </c>
      <c r="E5" s="110" t="s">
        <v>4</v>
      </c>
      <c r="F5" s="110" t="s">
        <v>2</v>
      </c>
      <c r="G5" s="110" t="s">
        <v>3</v>
      </c>
      <c r="H5" s="110" t="s">
        <v>4</v>
      </c>
    </row>
    <row r="6" spans="2:8" x14ac:dyDescent="0.25">
      <c r="B6" s="82" t="s">
        <v>173</v>
      </c>
      <c r="C6" s="247">
        <v>89</v>
      </c>
      <c r="D6" s="248" t="s">
        <v>78</v>
      </c>
      <c r="E6" s="247">
        <v>110</v>
      </c>
      <c r="F6" s="248">
        <v>4</v>
      </c>
      <c r="G6" s="247" t="s">
        <v>78</v>
      </c>
      <c r="H6" s="248">
        <v>5</v>
      </c>
    </row>
    <row r="7" spans="2:8" x14ac:dyDescent="0.25">
      <c r="B7" s="19" t="s">
        <v>231</v>
      </c>
      <c r="C7" s="249">
        <v>5</v>
      </c>
      <c r="D7" s="250" t="s">
        <v>78</v>
      </c>
      <c r="E7" s="249">
        <v>5</v>
      </c>
      <c r="F7" s="250">
        <v>1</v>
      </c>
      <c r="G7" s="249" t="s">
        <v>78</v>
      </c>
      <c r="H7" s="250">
        <v>1</v>
      </c>
    </row>
    <row r="8" spans="2:8" x14ac:dyDescent="0.25">
      <c r="B8" s="19" t="s">
        <v>211</v>
      </c>
      <c r="C8" s="249" t="s">
        <v>78</v>
      </c>
      <c r="D8" s="250" t="s">
        <v>78</v>
      </c>
      <c r="E8" s="249" t="s">
        <v>78</v>
      </c>
      <c r="F8" s="250">
        <v>5</v>
      </c>
      <c r="G8" s="249" t="s">
        <v>78</v>
      </c>
      <c r="H8" s="250">
        <v>6</v>
      </c>
    </row>
    <row r="9" spans="2:8" x14ac:dyDescent="0.25">
      <c r="B9" s="19" t="s">
        <v>212</v>
      </c>
      <c r="C9" s="249">
        <v>2</v>
      </c>
      <c r="D9" s="250" t="s">
        <v>78</v>
      </c>
      <c r="E9" s="249">
        <v>2</v>
      </c>
      <c r="F9" s="250" t="s">
        <v>230</v>
      </c>
      <c r="G9" s="249" t="s">
        <v>230</v>
      </c>
      <c r="H9" s="250" t="s">
        <v>78</v>
      </c>
    </row>
    <row r="10" spans="2:8" x14ac:dyDescent="0.25">
      <c r="B10" s="19" t="s">
        <v>213</v>
      </c>
      <c r="C10" s="249">
        <v>2</v>
      </c>
      <c r="D10" s="250" t="s">
        <v>78</v>
      </c>
      <c r="E10" s="249">
        <v>2</v>
      </c>
      <c r="F10" s="250">
        <v>12</v>
      </c>
      <c r="G10" s="249" t="s">
        <v>78</v>
      </c>
      <c r="H10" s="250">
        <v>18</v>
      </c>
    </row>
    <row r="11" spans="2:8" x14ac:dyDescent="0.25">
      <c r="B11" s="19" t="s">
        <v>214</v>
      </c>
      <c r="C11" s="249">
        <v>11</v>
      </c>
      <c r="D11" s="250" t="s">
        <v>78</v>
      </c>
      <c r="E11" s="249">
        <v>13</v>
      </c>
      <c r="F11" s="250">
        <v>2</v>
      </c>
      <c r="G11" s="249" t="s">
        <v>78</v>
      </c>
      <c r="H11" s="250">
        <v>5</v>
      </c>
    </row>
    <row r="12" spans="2:8" x14ac:dyDescent="0.25">
      <c r="B12" s="19" t="s">
        <v>215</v>
      </c>
      <c r="C12" s="249">
        <v>2</v>
      </c>
      <c r="D12" s="250" t="s">
        <v>78</v>
      </c>
      <c r="E12" s="249">
        <v>2</v>
      </c>
      <c r="F12" s="250">
        <v>6</v>
      </c>
      <c r="G12" s="249" t="s">
        <v>78</v>
      </c>
      <c r="H12" s="250">
        <v>14</v>
      </c>
    </row>
    <row r="13" spans="2:8" x14ac:dyDescent="0.25">
      <c r="B13" s="19" t="s">
        <v>216</v>
      </c>
      <c r="C13" s="249">
        <v>4</v>
      </c>
      <c r="D13" s="250" t="s">
        <v>78</v>
      </c>
      <c r="E13" s="249">
        <v>5</v>
      </c>
      <c r="F13" s="250">
        <v>1</v>
      </c>
      <c r="G13" s="249" t="s">
        <v>78</v>
      </c>
      <c r="H13" s="250">
        <v>1</v>
      </c>
    </row>
    <row r="14" spans="2:8" x14ac:dyDescent="0.25">
      <c r="B14" s="19" t="s">
        <v>217</v>
      </c>
      <c r="C14" s="249">
        <v>13</v>
      </c>
      <c r="D14" s="250" t="s">
        <v>78</v>
      </c>
      <c r="E14" s="249">
        <v>14</v>
      </c>
      <c r="F14" s="250">
        <v>3</v>
      </c>
      <c r="G14" s="249" t="s">
        <v>78</v>
      </c>
      <c r="H14" s="250">
        <v>6</v>
      </c>
    </row>
    <row r="15" spans="2:8" x14ac:dyDescent="0.25">
      <c r="B15" s="81" t="s">
        <v>292</v>
      </c>
      <c r="C15" s="251">
        <v>128</v>
      </c>
      <c r="D15" s="252" t="s">
        <v>78</v>
      </c>
      <c r="E15" s="251">
        <v>153</v>
      </c>
      <c r="F15" s="253">
        <v>34</v>
      </c>
      <c r="G15" s="251" t="s">
        <v>78</v>
      </c>
      <c r="H15" s="252">
        <v>56</v>
      </c>
    </row>
    <row r="16" spans="2:8" x14ac:dyDescent="0.25">
      <c r="B16" s="81" t="s">
        <v>96</v>
      </c>
      <c r="C16" s="251">
        <v>26</v>
      </c>
      <c r="D16" s="252">
        <v>2</v>
      </c>
      <c r="E16" s="251">
        <v>29</v>
      </c>
      <c r="F16" s="252">
        <v>68</v>
      </c>
      <c r="G16" s="251">
        <v>6</v>
      </c>
      <c r="H16" s="252">
        <v>110</v>
      </c>
    </row>
    <row r="17" spans="2:8" x14ac:dyDescent="0.25">
      <c r="B17" s="26" t="s">
        <v>174</v>
      </c>
      <c r="C17" s="122">
        <v>154</v>
      </c>
      <c r="D17" s="123">
        <v>2</v>
      </c>
      <c r="E17" s="122">
        <v>182</v>
      </c>
      <c r="F17" s="122">
        <v>102</v>
      </c>
      <c r="G17" s="122">
        <v>6</v>
      </c>
      <c r="H17" s="122">
        <v>166</v>
      </c>
    </row>
    <row r="18" spans="2:8" x14ac:dyDescent="0.25">
      <c r="B18" s="78" t="s">
        <v>229</v>
      </c>
    </row>
  </sheetData>
  <mergeCells count="3">
    <mergeCell ref="C4:E4"/>
    <mergeCell ref="F4:H4"/>
    <mergeCell ref="B4:B5"/>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2:F27"/>
  <sheetViews>
    <sheetView workbookViewId="0">
      <selection activeCell="F7" sqref="F7"/>
    </sheetView>
  </sheetViews>
  <sheetFormatPr defaultRowHeight="15" x14ac:dyDescent="0.25"/>
  <cols>
    <col min="1" max="1" width="6.28515625" style="21" customWidth="1"/>
    <col min="2" max="2" width="20.28515625" style="21" customWidth="1"/>
    <col min="3" max="3" width="31" style="21" customWidth="1"/>
    <col min="4" max="4" width="21" style="21" customWidth="1"/>
    <col min="5" max="5" width="16.42578125" style="21" customWidth="1"/>
    <col min="6" max="6" width="16.85546875" style="21" customWidth="1"/>
    <col min="7" max="16384" width="9.140625" style="21"/>
  </cols>
  <sheetData>
    <row r="2" spans="2:6" x14ac:dyDescent="0.25">
      <c r="B2" s="105" t="s">
        <v>294</v>
      </c>
      <c r="C2" s="106"/>
      <c r="D2" s="106"/>
    </row>
    <row r="3" spans="2:6" ht="15.75" thickBot="1" x14ac:dyDescent="0.3"/>
    <row r="4" spans="2:6" ht="15.75" thickBot="1" x14ac:dyDescent="0.3">
      <c r="B4" s="363" t="s">
        <v>183</v>
      </c>
      <c r="C4" s="365" t="s">
        <v>184</v>
      </c>
      <c r="D4" s="365"/>
    </row>
    <row r="5" spans="2:6" ht="15.75" thickBot="1" x14ac:dyDescent="0.3">
      <c r="B5" s="364"/>
      <c r="C5" s="100" t="s">
        <v>185</v>
      </c>
      <c r="D5" s="100" t="s">
        <v>186</v>
      </c>
      <c r="F5" s="71"/>
    </row>
    <row r="6" spans="2:6" ht="15.75" thickBot="1" x14ac:dyDescent="0.3">
      <c r="B6" s="68" t="s">
        <v>91</v>
      </c>
      <c r="C6" s="95">
        <v>187.99049643989378</v>
      </c>
      <c r="D6" s="101">
        <v>1096543302</v>
      </c>
    </row>
    <row r="7" spans="2:6" ht="15.75" thickBot="1" x14ac:dyDescent="0.3">
      <c r="B7" s="68" t="s">
        <v>162</v>
      </c>
      <c r="C7" s="95">
        <v>197.70400031618013</v>
      </c>
      <c r="D7" s="101">
        <v>387679257</v>
      </c>
    </row>
    <row r="8" spans="2:6" ht="15.75" thickBot="1" x14ac:dyDescent="0.3">
      <c r="B8" s="68" t="s">
        <v>161</v>
      </c>
      <c r="C8" s="95">
        <v>204.23082015291658</v>
      </c>
      <c r="D8" s="101">
        <v>116154543</v>
      </c>
    </row>
    <row r="9" spans="2:6" ht="15.75" thickBot="1" x14ac:dyDescent="0.3">
      <c r="B9" s="68" t="s">
        <v>170</v>
      </c>
      <c r="C9" s="95">
        <v>223.94499183329813</v>
      </c>
      <c r="D9" s="101">
        <v>1129089219</v>
      </c>
    </row>
    <row r="10" spans="2:6" ht="15.75" thickBot="1" x14ac:dyDescent="0.3">
      <c r="B10" s="68" t="s">
        <v>187</v>
      </c>
      <c r="C10" s="95">
        <v>233.41207894580873</v>
      </c>
      <c r="D10" s="101">
        <v>29536548</v>
      </c>
    </row>
    <row r="11" spans="2:6" ht="15.75" thickBot="1" x14ac:dyDescent="0.3">
      <c r="B11" s="68" t="s">
        <v>169</v>
      </c>
      <c r="C11" s="95">
        <v>233.83498555573831</v>
      </c>
      <c r="D11" s="101">
        <v>385981005</v>
      </c>
    </row>
    <row r="12" spans="2:6" ht="15.75" thickBot="1" x14ac:dyDescent="0.3">
      <c r="B12" s="68" t="s">
        <v>5</v>
      </c>
      <c r="C12" s="95">
        <v>243.94276653561803</v>
      </c>
      <c r="D12" s="101">
        <v>321692571</v>
      </c>
    </row>
    <row r="13" spans="2:6" ht="15.75" thickBot="1" x14ac:dyDescent="0.3">
      <c r="B13" s="68" t="s">
        <v>167</v>
      </c>
      <c r="C13" s="95">
        <v>253.95776340917243</v>
      </c>
      <c r="D13" s="101">
        <v>78592563</v>
      </c>
    </row>
    <row r="14" spans="2:6" ht="15.75" thickBot="1" x14ac:dyDescent="0.3">
      <c r="B14" s="68" t="s">
        <v>172</v>
      </c>
      <c r="C14" s="95">
        <v>265.7711750682812</v>
      </c>
      <c r="D14" s="101">
        <v>235678968</v>
      </c>
    </row>
    <row r="15" spans="2:6" ht="15.75" thickBot="1" x14ac:dyDescent="0.3">
      <c r="B15" s="68" t="s">
        <v>168</v>
      </c>
      <c r="C15" s="95">
        <v>274.81830246849165</v>
      </c>
      <c r="D15" s="101">
        <v>1204857165</v>
      </c>
    </row>
    <row r="16" spans="2:6" ht="15.75" thickBot="1" x14ac:dyDescent="0.3">
      <c r="B16" s="102" t="s">
        <v>235</v>
      </c>
      <c r="C16" s="95">
        <v>278.59063847683274</v>
      </c>
      <c r="D16" s="101">
        <v>296769792</v>
      </c>
    </row>
    <row r="17" spans="2:5" ht="15.75" thickBot="1" x14ac:dyDescent="0.3">
      <c r="B17" s="68" t="s">
        <v>188</v>
      </c>
      <c r="C17" s="95">
        <v>278.82566686255092</v>
      </c>
      <c r="D17" s="101">
        <v>339248583</v>
      </c>
    </row>
    <row r="18" spans="2:5" ht="15.75" thickBot="1" x14ac:dyDescent="0.3">
      <c r="B18" s="68" t="s">
        <v>7</v>
      </c>
      <c r="C18" s="95">
        <v>281.7637389933347</v>
      </c>
      <c r="D18" s="101">
        <v>1142852040</v>
      </c>
    </row>
    <row r="19" spans="2:5" ht="15.75" thickBot="1" x14ac:dyDescent="0.3">
      <c r="B19" s="68" t="s">
        <v>175</v>
      </c>
      <c r="C19" s="95">
        <v>286.62771185437123</v>
      </c>
      <c r="D19" s="101">
        <v>1406276670</v>
      </c>
    </row>
    <row r="20" spans="2:5" ht="15.75" thickBot="1" x14ac:dyDescent="0.3">
      <c r="B20" s="68" t="s">
        <v>165</v>
      </c>
      <c r="C20" s="95">
        <v>288.54938853449323</v>
      </c>
      <c r="D20" s="101">
        <v>2893490166</v>
      </c>
    </row>
    <row r="21" spans="2:5" ht="15.75" thickBot="1" x14ac:dyDescent="0.3">
      <c r="B21" s="68" t="s">
        <v>163</v>
      </c>
      <c r="C21" s="95">
        <v>321.04535983898688</v>
      </c>
      <c r="D21" s="101">
        <v>1893335634</v>
      </c>
    </row>
    <row r="22" spans="2:5" ht="15.75" thickBot="1" x14ac:dyDescent="0.3">
      <c r="B22" s="68" t="s">
        <v>166</v>
      </c>
      <c r="C22" s="95">
        <v>346.65414123619456</v>
      </c>
      <c r="D22" s="101">
        <v>532080828</v>
      </c>
    </row>
    <row r="23" spans="2:5" ht="15.75" thickBot="1" x14ac:dyDescent="0.3">
      <c r="B23" s="68" t="s">
        <v>189</v>
      </c>
      <c r="C23" s="95">
        <v>393.50661227864612</v>
      </c>
      <c r="D23" s="101">
        <v>1751393652</v>
      </c>
    </row>
    <row r="24" spans="2:5" ht="15.75" thickBot="1" x14ac:dyDescent="0.3">
      <c r="B24" s="68" t="s">
        <v>171</v>
      </c>
      <c r="C24" s="95">
        <v>396.95706650462171</v>
      </c>
      <c r="D24" s="101">
        <v>1484501334</v>
      </c>
    </row>
    <row r="25" spans="2:5" ht="15.75" thickBot="1" x14ac:dyDescent="0.3">
      <c r="B25" s="68" t="s">
        <v>164</v>
      </c>
      <c r="C25" s="95">
        <v>444.59484070655878</v>
      </c>
      <c r="D25" s="101">
        <v>694076568</v>
      </c>
    </row>
    <row r="26" spans="2:5" ht="15.75" thickBot="1" x14ac:dyDescent="0.3">
      <c r="B26" s="69" t="s">
        <v>176</v>
      </c>
      <c r="C26" s="103">
        <v>287.75648190587964</v>
      </c>
      <c r="D26" s="254">
        <v>17419830408</v>
      </c>
    </row>
    <row r="27" spans="2:5" x14ac:dyDescent="0.25">
      <c r="B27" s="357" t="s">
        <v>295</v>
      </c>
      <c r="C27" s="269"/>
      <c r="D27" s="269"/>
      <c r="E27" s="269"/>
    </row>
  </sheetData>
  <mergeCells count="3">
    <mergeCell ref="B4:B5"/>
    <mergeCell ref="C4:D4"/>
    <mergeCell ref="B27:E27"/>
  </mergeCells>
  <conditionalFormatting sqref="D6:D25">
    <cfRule type="dataBar" priority="2">
      <dataBar>
        <cfvo type="min"/>
        <cfvo type="max"/>
        <color rgb="FFFF555A"/>
      </dataBar>
      <extLst>
        <ext xmlns:x14="http://schemas.microsoft.com/office/spreadsheetml/2009/9/main" uri="{B025F937-C7B1-47D3-B67F-A62EFF666E3E}">
          <x14:id>{F81E38D5-AD71-453C-8759-60E932078B13}</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{5E5A254B-24A8-4C57-93F6-BF74158986F5}</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F81E38D5-AD71-453C-8759-60E932078B13}">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5E5A254B-24A8-4C57-93F6-BF74158986F5}">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R10"/>
  <sheetViews>
    <sheetView zoomScaleNormal="100" workbookViewId="0">
      <selection activeCell="D13" sqref="D13"/>
    </sheetView>
  </sheetViews>
  <sheetFormatPr defaultRowHeight="15" x14ac:dyDescent="0.25"/>
  <cols>
    <col min="1" max="1" width="9.140625" style="62"/>
    <col min="2" max="2" width="16.28515625" style="62" customWidth="1"/>
    <col min="3" max="4" width="9.140625" style="62"/>
    <col min="5" max="5" width="9.7109375" style="62" bestFit="1" customWidth="1"/>
    <col min="6" max="7" width="9.140625" style="62"/>
    <col min="8" max="8" width="9.7109375" style="62" bestFit="1" customWidth="1"/>
    <col min="9" max="9" width="9.140625" style="63"/>
    <col min="10" max="11" width="9.140625" style="62"/>
    <col min="12" max="12" width="9.7109375" style="62" bestFit="1" customWidth="1"/>
    <col min="13" max="16" width="9.140625" style="62"/>
    <col min="17" max="17" width="10.140625" style="62" customWidth="1"/>
    <col min="18" max="16384" width="9.140625" style="62"/>
  </cols>
  <sheetData>
    <row r="2" spans="2:18" x14ac:dyDescent="0.25">
      <c r="B2" s="25" t="s">
        <v>296</v>
      </c>
    </row>
    <row r="3" spans="2:18" x14ac:dyDescent="0.25">
      <c r="B3" s="366" t="s">
        <v>27</v>
      </c>
      <c r="C3" s="314"/>
      <c r="D3" s="314"/>
      <c r="E3" s="314"/>
      <c r="F3" s="314"/>
    </row>
    <row r="4" spans="2:18" ht="15" customHeight="1" x14ac:dyDescent="0.25">
      <c r="B4" s="270" t="s">
        <v>28</v>
      </c>
      <c r="C4" s="367" t="s">
        <v>84</v>
      </c>
      <c r="D4" s="367"/>
      <c r="E4" s="367"/>
      <c r="F4" s="367"/>
      <c r="G4" s="367"/>
      <c r="H4" s="367"/>
      <c r="I4" s="367"/>
      <c r="J4" s="367"/>
      <c r="K4" s="367"/>
      <c r="L4" s="367"/>
      <c r="M4" s="367"/>
      <c r="N4" s="367"/>
      <c r="O4" s="367"/>
      <c r="P4" s="367"/>
      <c r="Q4" s="367"/>
      <c r="R4" s="367"/>
    </row>
    <row r="5" spans="2:18" ht="15" customHeight="1" x14ac:dyDescent="0.25">
      <c r="B5" s="271"/>
      <c r="C5" s="368" t="s">
        <v>85</v>
      </c>
      <c r="D5" s="368"/>
      <c r="E5" s="368"/>
      <c r="F5" s="368"/>
      <c r="G5" s="368"/>
      <c r="H5" s="368"/>
      <c r="I5" s="368"/>
      <c r="J5" s="369" t="s">
        <v>86</v>
      </c>
      <c r="K5" s="370"/>
      <c r="L5" s="370"/>
      <c r="M5" s="370"/>
      <c r="N5" s="368" t="s">
        <v>87</v>
      </c>
      <c r="O5" s="368"/>
      <c r="P5" s="368"/>
      <c r="Q5" s="368"/>
      <c r="R5" s="368"/>
    </row>
    <row r="6" spans="2:18" ht="27" x14ac:dyDescent="0.25">
      <c r="B6" s="272"/>
      <c r="C6" s="110" t="s">
        <v>88</v>
      </c>
      <c r="D6" s="110" t="s">
        <v>89</v>
      </c>
      <c r="E6" s="110" t="s">
        <v>178</v>
      </c>
      <c r="F6" s="110" t="s">
        <v>90</v>
      </c>
      <c r="G6" s="110" t="s">
        <v>179</v>
      </c>
      <c r="H6" s="110" t="s">
        <v>180</v>
      </c>
      <c r="I6" s="110" t="s">
        <v>12</v>
      </c>
      <c r="J6" s="110" t="s">
        <v>88</v>
      </c>
      <c r="K6" s="111" t="s">
        <v>89</v>
      </c>
      <c r="L6" s="111" t="s">
        <v>181</v>
      </c>
      <c r="M6" s="110" t="s">
        <v>12</v>
      </c>
      <c r="N6" s="110" t="s">
        <v>88</v>
      </c>
      <c r="O6" s="110" t="s">
        <v>89</v>
      </c>
      <c r="P6" s="110" t="s">
        <v>90</v>
      </c>
      <c r="Q6" s="110" t="s">
        <v>180</v>
      </c>
      <c r="R6" s="112" t="s">
        <v>12</v>
      </c>
    </row>
    <row r="7" spans="2:18" x14ac:dyDescent="0.25">
      <c r="B7" s="109" t="s">
        <v>173</v>
      </c>
      <c r="C7" s="141">
        <v>18</v>
      </c>
      <c r="D7" s="162">
        <v>56</v>
      </c>
      <c r="E7" s="141" t="s">
        <v>78</v>
      </c>
      <c r="F7" s="255">
        <v>80</v>
      </c>
      <c r="G7" s="141" t="s">
        <v>78</v>
      </c>
      <c r="H7" s="162" t="s">
        <v>78</v>
      </c>
      <c r="I7" s="201">
        <v>154</v>
      </c>
      <c r="J7" s="255">
        <v>23</v>
      </c>
      <c r="K7" s="141" t="s">
        <v>78</v>
      </c>
      <c r="L7" s="162" t="s">
        <v>78</v>
      </c>
      <c r="M7" s="141">
        <v>23</v>
      </c>
      <c r="N7" s="255">
        <v>21</v>
      </c>
      <c r="O7" s="109">
        <v>55</v>
      </c>
      <c r="P7" s="141">
        <v>3</v>
      </c>
      <c r="Q7" s="162" t="s">
        <v>78</v>
      </c>
      <c r="R7" s="141">
        <v>79</v>
      </c>
    </row>
    <row r="8" spans="2:18" x14ac:dyDescent="0.25">
      <c r="B8" s="26" t="s">
        <v>12</v>
      </c>
      <c r="C8" s="122">
        <v>18</v>
      </c>
      <c r="D8" s="122">
        <v>56</v>
      </c>
      <c r="E8" s="122" t="s">
        <v>78</v>
      </c>
      <c r="F8" s="122">
        <v>80</v>
      </c>
      <c r="G8" s="122" t="s">
        <v>78</v>
      </c>
      <c r="H8" s="122" t="s">
        <v>78</v>
      </c>
      <c r="I8" s="122">
        <v>154</v>
      </c>
      <c r="J8" s="122">
        <v>23</v>
      </c>
      <c r="K8" s="122" t="s">
        <v>78</v>
      </c>
      <c r="L8" s="122" t="s">
        <v>78</v>
      </c>
      <c r="M8" s="122">
        <v>23</v>
      </c>
      <c r="N8" s="122">
        <v>21</v>
      </c>
      <c r="O8" s="26">
        <v>55</v>
      </c>
      <c r="P8" s="122">
        <v>3</v>
      </c>
      <c r="Q8" s="122" t="s">
        <v>78</v>
      </c>
      <c r="R8" s="122">
        <v>79</v>
      </c>
    </row>
    <row r="10" spans="2:18" x14ac:dyDescent="0.25">
      <c r="B10" s="21"/>
      <c r="C10" s="21"/>
      <c r="D10" s="21"/>
      <c r="E10" s="21"/>
      <c r="F10" s="21"/>
      <c r="G10" s="21"/>
      <c r="H10" s="21"/>
      <c r="J10" s="21"/>
      <c r="K10" s="21"/>
      <c r="L10" s="21"/>
      <c r="M10" s="21"/>
      <c r="N10" s="21"/>
      <c r="O10" s="21"/>
      <c r="P10" s="21"/>
      <c r="Q10" s="21"/>
    </row>
  </sheetData>
  <mergeCells count="6">
    <mergeCell ref="B3:F3"/>
    <mergeCell ref="C4:R4"/>
    <mergeCell ref="B4:B6"/>
    <mergeCell ref="C5:I5"/>
    <mergeCell ref="J5:M5"/>
    <mergeCell ref="N5:R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2:H11"/>
  <sheetViews>
    <sheetView workbookViewId="0">
      <selection activeCell="D16" sqref="D16"/>
    </sheetView>
  </sheetViews>
  <sheetFormatPr defaultRowHeight="15" x14ac:dyDescent="0.25"/>
  <cols>
    <col min="1" max="1" width="9.140625" style="21"/>
    <col min="2" max="2" width="14.28515625" style="21" customWidth="1"/>
    <col min="3" max="16384" width="9.140625" style="21"/>
  </cols>
  <sheetData>
    <row r="2" spans="2:8" x14ac:dyDescent="0.25">
      <c r="B2" s="276" t="s">
        <v>241</v>
      </c>
      <c r="C2" s="277"/>
      <c r="D2" s="277"/>
      <c r="E2" s="277"/>
      <c r="F2" s="277"/>
      <c r="G2" s="277"/>
      <c r="H2" s="277"/>
    </row>
    <row r="3" spans="2:8" x14ac:dyDescent="0.25">
      <c r="B3" s="268" t="s">
        <v>206</v>
      </c>
      <c r="C3" s="269"/>
      <c r="D3" s="269"/>
      <c r="E3" s="269"/>
      <c r="F3" s="269"/>
    </row>
    <row r="4" spans="2:8" x14ac:dyDescent="0.25">
      <c r="B4" s="270" t="s">
        <v>28</v>
      </c>
      <c r="C4" s="273">
        <v>2017</v>
      </c>
      <c r="D4" s="273"/>
      <c r="E4" s="274">
        <v>2010</v>
      </c>
      <c r="F4" s="274"/>
    </row>
    <row r="5" spans="2:8" x14ac:dyDescent="0.25">
      <c r="B5" s="271"/>
      <c r="C5" s="273"/>
      <c r="D5" s="273"/>
      <c r="E5" s="274"/>
      <c r="F5" s="274"/>
    </row>
    <row r="6" spans="2:8" ht="27" x14ac:dyDescent="0.25">
      <c r="B6" s="272"/>
      <c r="C6" s="110" t="s">
        <v>137</v>
      </c>
      <c r="D6" s="110" t="s">
        <v>11</v>
      </c>
      <c r="E6" s="110" t="s">
        <v>137</v>
      </c>
      <c r="F6" s="110" t="s">
        <v>11</v>
      </c>
    </row>
    <row r="7" spans="2:8" x14ac:dyDescent="0.25">
      <c r="B7" s="125" t="s">
        <v>173</v>
      </c>
      <c r="C7" s="40">
        <v>3.13</v>
      </c>
      <c r="D7" s="126">
        <v>2.25</v>
      </c>
      <c r="E7" s="45">
        <v>2.9729700000000001</v>
      </c>
      <c r="F7" s="47">
        <v>2.161100196463654</v>
      </c>
    </row>
    <row r="8" spans="2:8" x14ac:dyDescent="0.25">
      <c r="B8" s="127" t="s">
        <v>174</v>
      </c>
      <c r="C8" s="38">
        <v>3.13</v>
      </c>
      <c r="D8" s="38">
        <v>2.25</v>
      </c>
      <c r="E8" s="38">
        <v>2.9729700000000001</v>
      </c>
      <c r="F8" s="38">
        <v>2.161100196463654</v>
      </c>
    </row>
    <row r="9" spans="2:8" x14ac:dyDescent="0.25">
      <c r="B9" s="127" t="s">
        <v>6</v>
      </c>
      <c r="C9" s="38">
        <v>1.9310250210080431</v>
      </c>
      <c r="D9" s="38">
        <v>1.3505085396277106</v>
      </c>
      <c r="E9" s="38">
        <v>1.9314826030413574</v>
      </c>
      <c r="F9" s="38">
        <v>1.332107216174385</v>
      </c>
    </row>
    <row r="10" spans="2:8" x14ac:dyDescent="0.25">
      <c r="B10" s="96" t="s">
        <v>239</v>
      </c>
      <c r="C10" s="84"/>
      <c r="D10" s="84"/>
      <c r="E10" s="84"/>
      <c r="F10" s="84"/>
    </row>
    <row r="11" spans="2:8" x14ac:dyDescent="0.25">
      <c r="B11" s="96" t="s">
        <v>240</v>
      </c>
      <c r="C11" s="84"/>
      <c r="D11" s="84"/>
      <c r="E11" s="84"/>
      <c r="F11" s="84"/>
    </row>
  </sheetData>
  <mergeCells count="5">
    <mergeCell ref="B2:H2"/>
    <mergeCell ref="B3:F3"/>
    <mergeCell ref="B4:B6"/>
    <mergeCell ref="C4:D5"/>
    <mergeCell ref="E4:F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K20"/>
  <sheetViews>
    <sheetView zoomScaleNormal="100" workbookViewId="0">
      <selection activeCell="K14" sqref="K14"/>
    </sheetView>
  </sheetViews>
  <sheetFormatPr defaultRowHeight="15" x14ac:dyDescent="0.25"/>
  <cols>
    <col min="1" max="7" width="9.140625" style="21"/>
    <col min="8" max="8" width="9.140625" style="64"/>
    <col min="9" max="16384" width="9.140625" style="21"/>
  </cols>
  <sheetData>
    <row r="1" spans="2:11" x14ac:dyDescent="0.25">
      <c r="B1" s="13"/>
    </row>
    <row r="2" spans="2:11" x14ac:dyDescent="0.25">
      <c r="B2" s="104" t="s">
        <v>297</v>
      </c>
      <c r="C2" s="14"/>
      <c r="D2" s="14"/>
      <c r="E2" s="14"/>
      <c r="F2" s="14"/>
      <c r="G2" s="14"/>
      <c r="H2" s="65"/>
      <c r="I2" s="15"/>
    </row>
    <row r="3" spans="2:11" x14ac:dyDescent="0.25">
      <c r="B3" s="314" t="s">
        <v>92</v>
      </c>
      <c r="C3" s="315"/>
      <c r="D3" s="315"/>
      <c r="E3" s="315"/>
      <c r="F3" s="315"/>
      <c r="G3" s="315"/>
      <c r="H3" s="315"/>
      <c r="I3" s="315"/>
    </row>
    <row r="4" spans="2:11" ht="3" customHeight="1" x14ac:dyDescent="0.25">
      <c r="B4" s="331" t="s">
        <v>40</v>
      </c>
      <c r="C4" s="282" t="s">
        <v>93</v>
      </c>
      <c r="D4" s="282" t="s">
        <v>89</v>
      </c>
      <c r="E4" s="117"/>
      <c r="F4" s="282" t="s">
        <v>90</v>
      </c>
      <c r="G4" s="282" t="s">
        <v>179</v>
      </c>
      <c r="H4" s="282" t="s">
        <v>182</v>
      </c>
      <c r="I4" s="306" t="s">
        <v>12</v>
      </c>
    </row>
    <row r="5" spans="2:11" ht="27" x14ac:dyDescent="0.25">
      <c r="B5" s="333"/>
      <c r="C5" s="371"/>
      <c r="D5" s="371" t="s">
        <v>3</v>
      </c>
      <c r="E5" s="256" t="s">
        <v>178</v>
      </c>
      <c r="F5" s="371" t="s">
        <v>4</v>
      </c>
      <c r="G5" s="371"/>
      <c r="H5" s="371" t="s">
        <v>4</v>
      </c>
      <c r="I5" s="372" t="s">
        <v>2</v>
      </c>
      <c r="K5" s="66"/>
    </row>
    <row r="6" spans="2:11" x14ac:dyDescent="0.25">
      <c r="B6" s="7" t="s">
        <v>43</v>
      </c>
      <c r="C6" s="8">
        <v>10</v>
      </c>
      <c r="D6" s="257">
        <v>8</v>
      </c>
      <c r="E6" s="258" t="s">
        <v>78</v>
      </c>
      <c r="F6" s="257">
        <v>3</v>
      </c>
      <c r="G6" s="258" t="s">
        <v>78</v>
      </c>
      <c r="H6" s="259" t="s">
        <v>78</v>
      </c>
      <c r="I6" s="260">
        <v>21</v>
      </c>
      <c r="K6" s="66"/>
    </row>
    <row r="7" spans="2:11" x14ac:dyDescent="0.25">
      <c r="B7" s="7" t="s">
        <v>44</v>
      </c>
      <c r="C7" s="8">
        <v>3</v>
      </c>
      <c r="D7" s="257">
        <v>8</v>
      </c>
      <c r="E7" s="258" t="s">
        <v>78</v>
      </c>
      <c r="F7" s="257">
        <v>3</v>
      </c>
      <c r="G7" s="258" t="s">
        <v>78</v>
      </c>
      <c r="H7" s="259" t="s">
        <v>78</v>
      </c>
      <c r="I7" s="260">
        <v>14</v>
      </c>
      <c r="K7" s="66"/>
    </row>
    <row r="8" spans="2:11" x14ac:dyDescent="0.25">
      <c r="B8" s="7" t="s">
        <v>45</v>
      </c>
      <c r="C8" s="8">
        <v>8</v>
      </c>
      <c r="D8" s="257">
        <v>8</v>
      </c>
      <c r="E8" s="258" t="s">
        <v>78</v>
      </c>
      <c r="F8" s="257">
        <v>8</v>
      </c>
      <c r="G8" s="258" t="s">
        <v>78</v>
      </c>
      <c r="H8" s="259" t="s">
        <v>78</v>
      </c>
      <c r="I8" s="260">
        <v>24</v>
      </c>
      <c r="K8" s="66"/>
    </row>
    <row r="9" spans="2:11" x14ac:dyDescent="0.25">
      <c r="B9" s="7" t="s">
        <v>46</v>
      </c>
      <c r="C9" s="8">
        <v>6</v>
      </c>
      <c r="D9" s="257">
        <v>11</v>
      </c>
      <c r="E9" s="258" t="s">
        <v>78</v>
      </c>
      <c r="F9" s="257">
        <v>3</v>
      </c>
      <c r="G9" s="258" t="s">
        <v>78</v>
      </c>
      <c r="H9" s="259" t="s">
        <v>78</v>
      </c>
      <c r="I9" s="260">
        <v>20</v>
      </c>
      <c r="K9" s="66"/>
    </row>
    <row r="10" spans="2:11" x14ac:dyDescent="0.25">
      <c r="B10" s="7" t="s">
        <v>47</v>
      </c>
      <c r="C10" s="8">
        <v>3</v>
      </c>
      <c r="D10" s="257">
        <v>7</v>
      </c>
      <c r="E10" s="258" t="s">
        <v>78</v>
      </c>
      <c r="F10" s="257">
        <v>9</v>
      </c>
      <c r="G10" s="258" t="s">
        <v>78</v>
      </c>
      <c r="H10" s="259" t="s">
        <v>78</v>
      </c>
      <c r="I10" s="260">
        <v>19</v>
      </c>
      <c r="K10" s="66"/>
    </row>
    <row r="11" spans="2:11" x14ac:dyDescent="0.25">
      <c r="B11" s="7" t="s">
        <v>48</v>
      </c>
      <c r="C11" s="8">
        <v>6</v>
      </c>
      <c r="D11" s="257">
        <v>13</v>
      </c>
      <c r="E11" s="258" t="s">
        <v>78</v>
      </c>
      <c r="F11" s="257">
        <v>9</v>
      </c>
      <c r="G11" s="258" t="s">
        <v>78</v>
      </c>
      <c r="H11" s="259" t="s">
        <v>78</v>
      </c>
      <c r="I11" s="260">
        <v>28</v>
      </c>
      <c r="K11" s="66"/>
    </row>
    <row r="12" spans="2:11" x14ac:dyDescent="0.25">
      <c r="B12" s="7" t="s">
        <v>49</v>
      </c>
      <c r="C12" s="8">
        <v>5</v>
      </c>
      <c r="D12" s="257">
        <v>17</v>
      </c>
      <c r="E12" s="258" t="s">
        <v>78</v>
      </c>
      <c r="F12" s="257">
        <v>10</v>
      </c>
      <c r="G12" s="258" t="s">
        <v>78</v>
      </c>
      <c r="H12" s="259" t="s">
        <v>78</v>
      </c>
      <c r="I12" s="260">
        <v>32</v>
      </c>
      <c r="K12" s="66"/>
    </row>
    <row r="13" spans="2:11" x14ac:dyDescent="0.25">
      <c r="B13" s="7" t="s">
        <v>50</v>
      </c>
      <c r="C13" s="8">
        <v>6</v>
      </c>
      <c r="D13" s="257">
        <v>10</v>
      </c>
      <c r="E13" s="258" t="s">
        <v>78</v>
      </c>
      <c r="F13" s="257">
        <v>5</v>
      </c>
      <c r="G13" s="258" t="s">
        <v>78</v>
      </c>
      <c r="H13" s="259" t="s">
        <v>78</v>
      </c>
      <c r="I13" s="260">
        <v>21</v>
      </c>
      <c r="K13" s="66"/>
    </row>
    <row r="14" spans="2:11" x14ac:dyDescent="0.25">
      <c r="B14" s="7" t="s">
        <v>51</v>
      </c>
      <c r="C14" s="8">
        <v>3</v>
      </c>
      <c r="D14" s="257">
        <v>5</v>
      </c>
      <c r="E14" s="258" t="s">
        <v>78</v>
      </c>
      <c r="F14" s="257">
        <v>11</v>
      </c>
      <c r="G14" s="258" t="s">
        <v>78</v>
      </c>
      <c r="H14" s="259" t="s">
        <v>78</v>
      </c>
      <c r="I14" s="260">
        <v>19</v>
      </c>
      <c r="K14" s="66"/>
    </row>
    <row r="15" spans="2:11" x14ac:dyDescent="0.25">
      <c r="B15" s="7" t="s">
        <v>52</v>
      </c>
      <c r="C15" s="8">
        <v>4</v>
      </c>
      <c r="D15" s="257">
        <v>5</v>
      </c>
      <c r="E15" s="258" t="s">
        <v>78</v>
      </c>
      <c r="F15" s="257">
        <v>10</v>
      </c>
      <c r="G15" s="258" t="s">
        <v>78</v>
      </c>
      <c r="H15" s="259" t="s">
        <v>78</v>
      </c>
      <c r="I15" s="260">
        <v>19</v>
      </c>
      <c r="K15" s="66"/>
    </row>
    <row r="16" spans="2:11" x14ac:dyDescent="0.25">
      <c r="B16" s="7" t="s">
        <v>53</v>
      </c>
      <c r="C16" s="8">
        <v>4</v>
      </c>
      <c r="D16" s="257">
        <v>10</v>
      </c>
      <c r="E16" s="258" t="s">
        <v>78</v>
      </c>
      <c r="F16" s="257">
        <v>9</v>
      </c>
      <c r="G16" s="258" t="s">
        <v>78</v>
      </c>
      <c r="H16" s="259" t="s">
        <v>78</v>
      </c>
      <c r="I16" s="260">
        <v>23</v>
      </c>
      <c r="K16" s="66"/>
    </row>
    <row r="17" spans="2:11" x14ac:dyDescent="0.25">
      <c r="B17" s="7" t="s">
        <v>54</v>
      </c>
      <c r="C17" s="8">
        <v>4</v>
      </c>
      <c r="D17" s="257">
        <v>9</v>
      </c>
      <c r="E17" s="258" t="s">
        <v>78</v>
      </c>
      <c r="F17" s="257">
        <v>3</v>
      </c>
      <c r="G17" s="258" t="s">
        <v>78</v>
      </c>
      <c r="H17" s="259" t="s">
        <v>78</v>
      </c>
      <c r="I17" s="260">
        <v>16</v>
      </c>
      <c r="K17" s="66"/>
    </row>
    <row r="18" spans="2:11" x14ac:dyDescent="0.25">
      <c r="B18" s="26" t="s">
        <v>94</v>
      </c>
      <c r="C18" s="27">
        <v>62</v>
      </c>
      <c r="D18" s="27">
        <v>111</v>
      </c>
      <c r="E18" s="122" t="s">
        <v>78</v>
      </c>
      <c r="F18" s="122">
        <v>83</v>
      </c>
      <c r="G18" s="122" t="s">
        <v>78</v>
      </c>
      <c r="H18" s="122" t="s">
        <v>78</v>
      </c>
      <c r="I18" s="122">
        <v>256</v>
      </c>
      <c r="K18" s="66"/>
    </row>
    <row r="19" spans="2:11" x14ac:dyDescent="0.25">
      <c r="B19" s="73"/>
    </row>
    <row r="20" spans="2:11" x14ac:dyDescent="0.25">
      <c r="B20" s="13"/>
    </row>
  </sheetData>
  <mergeCells count="8">
    <mergeCell ref="B3:I3"/>
    <mergeCell ref="H4:H5"/>
    <mergeCell ref="I4:I5"/>
    <mergeCell ref="B4:B5"/>
    <mergeCell ref="C4:C5"/>
    <mergeCell ref="D4:D5"/>
    <mergeCell ref="F4:F5"/>
    <mergeCell ref="G4:G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J18"/>
  <sheetViews>
    <sheetView zoomScaleNormal="100" workbookViewId="0">
      <selection activeCell="F15" sqref="F15"/>
    </sheetView>
  </sheetViews>
  <sheetFormatPr defaultRowHeight="15" x14ac:dyDescent="0.25"/>
  <cols>
    <col min="1" max="16384" width="9.140625" style="21"/>
  </cols>
  <sheetData>
    <row r="1" spans="2:10" x14ac:dyDescent="0.25">
      <c r="C1" s="51"/>
      <c r="D1" s="51"/>
      <c r="E1" s="51"/>
      <c r="F1" s="51"/>
      <c r="G1" s="51"/>
      <c r="H1" s="51"/>
      <c r="I1" s="51"/>
      <c r="J1" s="51"/>
    </row>
    <row r="2" spans="2:10" x14ac:dyDescent="0.25">
      <c r="B2" s="105" t="s">
        <v>298</v>
      </c>
      <c r="C2" s="106"/>
      <c r="D2" s="106"/>
      <c r="E2" s="106"/>
      <c r="F2" s="106"/>
      <c r="G2" s="106"/>
      <c r="H2" s="106"/>
      <c r="I2" s="106"/>
      <c r="J2" s="51"/>
    </row>
    <row r="3" spans="2:10" x14ac:dyDescent="0.25">
      <c r="B3" s="261" t="s">
        <v>92</v>
      </c>
      <c r="C3" s="10"/>
      <c r="D3" s="10"/>
      <c r="E3" s="10"/>
      <c r="F3" s="10"/>
      <c r="G3" s="262"/>
      <c r="H3" s="10"/>
      <c r="I3" s="9"/>
    </row>
    <row r="4" spans="2:10" ht="42.75" customHeight="1" x14ac:dyDescent="0.25">
      <c r="B4" s="11" t="s">
        <v>55</v>
      </c>
      <c r="C4" s="110" t="s">
        <v>93</v>
      </c>
      <c r="D4" s="110" t="s">
        <v>89</v>
      </c>
      <c r="E4" s="110" t="s">
        <v>178</v>
      </c>
      <c r="F4" s="110" t="s">
        <v>90</v>
      </c>
      <c r="G4" s="110" t="s">
        <v>179</v>
      </c>
      <c r="H4" s="110" t="s">
        <v>182</v>
      </c>
      <c r="I4" s="112" t="s">
        <v>12</v>
      </c>
    </row>
    <row r="5" spans="2:10" x14ac:dyDescent="0.25">
      <c r="B5" s="108" t="s">
        <v>56</v>
      </c>
      <c r="C5" s="12">
        <v>3</v>
      </c>
      <c r="D5" s="141">
        <v>14</v>
      </c>
      <c r="E5" s="162" t="s">
        <v>78</v>
      </c>
      <c r="F5" s="141">
        <v>12</v>
      </c>
      <c r="G5" s="162" t="s">
        <v>78</v>
      </c>
      <c r="H5" s="141" t="s">
        <v>78</v>
      </c>
      <c r="I5" s="255">
        <v>29</v>
      </c>
    </row>
    <row r="6" spans="2:10" x14ac:dyDescent="0.25">
      <c r="B6" s="108" t="s">
        <v>57</v>
      </c>
      <c r="C6" s="12">
        <v>6</v>
      </c>
      <c r="D6" s="141">
        <v>9</v>
      </c>
      <c r="E6" s="162" t="s">
        <v>78</v>
      </c>
      <c r="F6" s="141">
        <v>18</v>
      </c>
      <c r="G6" s="162" t="s">
        <v>78</v>
      </c>
      <c r="H6" s="141" t="s">
        <v>78</v>
      </c>
      <c r="I6" s="255">
        <v>33</v>
      </c>
    </row>
    <row r="7" spans="2:10" x14ac:dyDescent="0.25">
      <c r="B7" s="108" t="s">
        <v>58</v>
      </c>
      <c r="C7" s="12">
        <v>7</v>
      </c>
      <c r="D7" s="141">
        <v>15</v>
      </c>
      <c r="E7" s="162" t="s">
        <v>78</v>
      </c>
      <c r="F7" s="141">
        <v>15</v>
      </c>
      <c r="G7" s="162" t="s">
        <v>78</v>
      </c>
      <c r="H7" s="141" t="s">
        <v>78</v>
      </c>
      <c r="I7" s="255">
        <v>37</v>
      </c>
    </row>
    <row r="8" spans="2:10" x14ac:dyDescent="0.25">
      <c r="B8" s="108" t="s">
        <v>59</v>
      </c>
      <c r="C8" s="12">
        <v>13</v>
      </c>
      <c r="D8" s="141">
        <v>19</v>
      </c>
      <c r="E8" s="162" t="s">
        <v>78</v>
      </c>
      <c r="F8" s="141">
        <v>15</v>
      </c>
      <c r="G8" s="162" t="s">
        <v>78</v>
      </c>
      <c r="H8" s="141" t="s">
        <v>78</v>
      </c>
      <c r="I8" s="255">
        <v>47</v>
      </c>
    </row>
    <row r="9" spans="2:10" x14ac:dyDescent="0.25">
      <c r="B9" s="108" t="s">
        <v>60</v>
      </c>
      <c r="C9" s="12">
        <v>8</v>
      </c>
      <c r="D9" s="141">
        <v>15</v>
      </c>
      <c r="E9" s="162" t="s">
        <v>78</v>
      </c>
      <c r="F9" s="141">
        <v>12</v>
      </c>
      <c r="G9" s="162" t="s">
        <v>78</v>
      </c>
      <c r="H9" s="141" t="s">
        <v>78</v>
      </c>
      <c r="I9" s="255">
        <v>35</v>
      </c>
    </row>
    <row r="10" spans="2:10" x14ac:dyDescent="0.25">
      <c r="B10" s="108" t="s">
        <v>61</v>
      </c>
      <c r="C10" s="12">
        <v>13</v>
      </c>
      <c r="D10" s="141">
        <v>19</v>
      </c>
      <c r="E10" s="162" t="s">
        <v>78</v>
      </c>
      <c r="F10" s="141">
        <v>7</v>
      </c>
      <c r="G10" s="162" t="s">
        <v>78</v>
      </c>
      <c r="H10" s="141" t="s">
        <v>78</v>
      </c>
      <c r="I10" s="255">
        <v>39</v>
      </c>
    </row>
    <row r="11" spans="2:10" x14ac:dyDescent="0.25">
      <c r="B11" s="108" t="s">
        <v>62</v>
      </c>
      <c r="C11" s="12">
        <v>12</v>
      </c>
      <c r="D11" s="141">
        <v>20</v>
      </c>
      <c r="E11" s="162" t="s">
        <v>78</v>
      </c>
      <c r="F11" s="141">
        <v>4</v>
      </c>
      <c r="G11" s="162" t="s">
        <v>78</v>
      </c>
      <c r="H11" s="141" t="s">
        <v>78</v>
      </c>
      <c r="I11" s="255">
        <v>36</v>
      </c>
    </row>
    <row r="12" spans="2:10" x14ac:dyDescent="0.25">
      <c r="B12" s="26" t="s">
        <v>12</v>
      </c>
      <c r="C12" s="122">
        <v>62</v>
      </c>
      <c r="D12" s="122">
        <v>111</v>
      </c>
      <c r="E12" s="122" t="s">
        <v>78</v>
      </c>
      <c r="F12" s="122">
        <v>83</v>
      </c>
      <c r="G12" s="123" t="s">
        <v>78</v>
      </c>
      <c r="H12" s="122" t="s">
        <v>78</v>
      </c>
      <c r="I12" s="122">
        <v>256</v>
      </c>
    </row>
    <row r="13" spans="2:10" x14ac:dyDescent="0.25">
      <c r="B13" s="73"/>
      <c r="C13" s="67"/>
      <c r="D13" s="67"/>
      <c r="F13" s="67"/>
      <c r="H13" s="67"/>
      <c r="I13" s="67"/>
    </row>
    <row r="14" spans="2:10" x14ac:dyDescent="0.25">
      <c r="C14" s="51"/>
      <c r="D14" s="51"/>
      <c r="E14" s="51"/>
      <c r="F14" s="51"/>
      <c r="G14" s="51"/>
      <c r="H14" s="51"/>
      <c r="I14" s="51"/>
    </row>
    <row r="15" spans="2:10" x14ac:dyDescent="0.25">
      <c r="C15" s="51"/>
      <c r="D15" s="51"/>
      <c r="E15" s="51"/>
      <c r="F15" s="51"/>
      <c r="G15" s="51"/>
      <c r="H15" s="51"/>
      <c r="I15" s="51"/>
    </row>
    <row r="16" spans="2:10" x14ac:dyDescent="0.25">
      <c r="C16" s="51"/>
    </row>
    <row r="17" spans="3:9" x14ac:dyDescent="0.25">
      <c r="C17" s="51"/>
      <c r="D17" s="51"/>
      <c r="E17" s="51"/>
      <c r="F17" s="51"/>
      <c r="G17" s="51"/>
      <c r="H17" s="51"/>
      <c r="I17" s="51"/>
    </row>
    <row r="18" spans="3:9" x14ac:dyDescent="0.25">
      <c r="C18" s="51"/>
      <c r="D18" s="51"/>
      <c r="E18" s="51"/>
      <c r="F18" s="51"/>
      <c r="G18" s="51"/>
      <c r="H18" s="51"/>
      <c r="I18" s="51"/>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F31"/>
  <sheetViews>
    <sheetView workbookViewId="0">
      <selection activeCell="K14" sqref="K14"/>
    </sheetView>
  </sheetViews>
  <sheetFormatPr defaultRowHeight="15" x14ac:dyDescent="0.25"/>
  <cols>
    <col min="1" max="16384" width="9.140625" style="21"/>
  </cols>
  <sheetData>
    <row r="2" spans="2:6" x14ac:dyDescent="0.25">
      <c r="B2" s="25" t="s">
        <v>299</v>
      </c>
      <c r="C2" s="14"/>
      <c r="D2" s="14"/>
      <c r="E2" s="14"/>
      <c r="F2" s="15"/>
    </row>
    <row r="3" spans="2:6" x14ac:dyDescent="0.25">
      <c r="B3" s="114" t="s">
        <v>92</v>
      </c>
      <c r="C3" s="113"/>
      <c r="D3" s="113"/>
      <c r="E3" s="113"/>
      <c r="F3" s="113"/>
    </row>
    <row r="4" spans="2:6" ht="15" customHeight="1" x14ac:dyDescent="0.25">
      <c r="B4" s="324" t="s">
        <v>63</v>
      </c>
      <c r="C4" s="296" t="s">
        <v>93</v>
      </c>
      <c r="D4" s="296" t="s">
        <v>89</v>
      </c>
      <c r="E4" s="296" t="s">
        <v>90</v>
      </c>
      <c r="F4" s="373" t="s">
        <v>12</v>
      </c>
    </row>
    <row r="5" spans="2:6" x14ac:dyDescent="0.25">
      <c r="B5" s="324"/>
      <c r="C5" s="296"/>
      <c r="D5" s="296"/>
      <c r="E5" s="296"/>
      <c r="F5" s="373"/>
    </row>
    <row r="6" spans="2:6" x14ac:dyDescent="0.25">
      <c r="B6" s="28">
        <v>1</v>
      </c>
      <c r="C6" s="233" t="s">
        <v>78</v>
      </c>
      <c r="D6" s="186">
        <v>3</v>
      </c>
      <c r="E6" s="263" t="s">
        <v>78</v>
      </c>
      <c r="F6" s="264">
        <v>3</v>
      </c>
    </row>
    <row r="7" spans="2:6" x14ac:dyDescent="0.25">
      <c r="B7" s="28">
        <v>2</v>
      </c>
      <c r="C7" s="233">
        <v>2</v>
      </c>
      <c r="D7" s="186">
        <v>2</v>
      </c>
      <c r="E7" s="263" t="s">
        <v>78</v>
      </c>
      <c r="F7" s="264">
        <v>4</v>
      </c>
    </row>
    <row r="8" spans="2:6" x14ac:dyDescent="0.25">
      <c r="B8" s="28">
        <v>3</v>
      </c>
      <c r="C8" s="233">
        <v>1</v>
      </c>
      <c r="D8" s="186">
        <v>1</v>
      </c>
      <c r="E8" s="263" t="s">
        <v>78</v>
      </c>
      <c r="F8" s="264">
        <v>2</v>
      </c>
    </row>
    <row r="9" spans="2:6" x14ac:dyDescent="0.25">
      <c r="B9" s="28">
        <v>4</v>
      </c>
      <c r="C9" s="233" t="s">
        <v>78</v>
      </c>
      <c r="D9" s="186">
        <v>1</v>
      </c>
      <c r="E9" s="263" t="s">
        <v>78</v>
      </c>
      <c r="F9" s="264">
        <v>1</v>
      </c>
    </row>
    <row r="10" spans="2:6" x14ac:dyDescent="0.25">
      <c r="B10" s="28">
        <v>5</v>
      </c>
      <c r="C10" s="233" t="s">
        <v>78</v>
      </c>
      <c r="D10" s="186">
        <v>1</v>
      </c>
      <c r="E10" s="263" t="s">
        <v>78</v>
      </c>
      <c r="F10" s="265">
        <v>1</v>
      </c>
    </row>
    <row r="11" spans="2:6" x14ac:dyDescent="0.25">
      <c r="B11" s="28">
        <v>6</v>
      </c>
      <c r="C11" s="233">
        <v>3</v>
      </c>
      <c r="D11" s="186">
        <v>1</v>
      </c>
      <c r="E11" s="263" t="s">
        <v>78</v>
      </c>
      <c r="F11" s="264">
        <v>4</v>
      </c>
    </row>
    <row r="12" spans="2:6" x14ac:dyDescent="0.25">
      <c r="B12" s="28">
        <v>7</v>
      </c>
      <c r="C12" s="233">
        <v>1</v>
      </c>
      <c r="D12" s="186">
        <v>5</v>
      </c>
      <c r="E12" s="263">
        <v>1</v>
      </c>
      <c r="F12" s="264">
        <v>7</v>
      </c>
    </row>
    <row r="13" spans="2:6" x14ac:dyDescent="0.25">
      <c r="B13" s="28">
        <v>8</v>
      </c>
      <c r="C13" s="233">
        <v>1</v>
      </c>
      <c r="D13" s="186">
        <v>3</v>
      </c>
      <c r="E13" s="263">
        <v>4</v>
      </c>
      <c r="F13" s="264">
        <v>8</v>
      </c>
    </row>
    <row r="14" spans="2:6" x14ac:dyDescent="0.25">
      <c r="B14" s="28">
        <v>9</v>
      </c>
      <c r="C14" s="233">
        <v>4</v>
      </c>
      <c r="D14" s="186">
        <v>3</v>
      </c>
      <c r="E14" s="263">
        <v>3</v>
      </c>
      <c r="F14" s="264">
        <v>10</v>
      </c>
    </row>
    <row r="15" spans="2:6" x14ac:dyDescent="0.25">
      <c r="B15" s="28">
        <v>10</v>
      </c>
      <c r="C15" s="233">
        <v>3</v>
      </c>
      <c r="D15" s="186">
        <v>9</v>
      </c>
      <c r="E15" s="263">
        <v>9</v>
      </c>
      <c r="F15" s="264">
        <v>21</v>
      </c>
    </row>
    <row r="16" spans="2:6" x14ac:dyDescent="0.25">
      <c r="B16" s="28">
        <v>11</v>
      </c>
      <c r="C16" s="233">
        <v>6</v>
      </c>
      <c r="D16" s="186">
        <v>6</v>
      </c>
      <c r="E16" s="263">
        <v>8</v>
      </c>
      <c r="F16" s="264">
        <v>20</v>
      </c>
    </row>
    <row r="17" spans="2:6" x14ac:dyDescent="0.25">
      <c r="B17" s="28">
        <v>12</v>
      </c>
      <c r="C17" s="233">
        <v>5</v>
      </c>
      <c r="D17" s="186">
        <v>5</v>
      </c>
      <c r="E17" s="263">
        <v>10</v>
      </c>
      <c r="F17" s="264">
        <v>20</v>
      </c>
    </row>
    <row r="18" spans="2:6" x14ac:dyDescent="0.25">
      <c r="B18" s="28">
        <v>13</v>
      </c>
      <c r="C18" s="233" t="s">
        <v>78</v>
      </c>
      <c r="D18" s="186">
        <v>7</v>
      </c>
      <c r="E18" s="263">
        <v>4</v>
      </c>
      <c r="F18" s="264">
        <v>11</v>
      </c>
    </row>
    <row r="19" spans="2:6" x14ac:dyDescent="0.25">
      <c r="B19" s="28">
        <v>14</v>
      </c>
      <c r="C19" s="233">
        <v>5</v>
      </c>
      <c r="D19" s="186">
        <v>6</v>
      </c>
      <c r="E19" s="263">
        <v>3</v>
      </c>
      <c r="F19" s="264">
        <v>14</v>
      </c>
    </row>
    <row r="20" spans="2:6" x14ac:dyDescent="0.25">
      <c r="B20" s="28">
        <v>15</v>
      </c>
      <c r="C20" s="233">
        <v>4</v>
      </c>
      <c r="D20" s="186">
        <v>8</v>
      </c>
      <c r="E20" s="263">
        <v>5</v>
      </c>
      <c r="F20" s="264">
        <v>17</v>
      </c>
    </row>
    <row r="21" spans="2:6" x14ac:dyDescent="0.25">
      <c r="B21" s="28">
        <v>16</v>
      </c>
      <c r="C21" s="233">
        <v>3</v>
      </c>
      <c r="D21" s="186">
        <v>8</v>
      </c>
      <c r="E21" s="263">
        <v>3</v>
      </c>
      <c r="F21" s="264">
        <v>14</v>
      </c>
    </row>
    <row r="22" spans="2:6" x14ac:dyDescent="0.25">
      <c r="B22" s="28">
        <v>17</v>
      </c>
      <c r="C22" s="233">
        <v>4</v>
      </c>
      <c r="D22" s="186">
        <v>6</v>
      </c>
      <c r="E22" s="263">
        <v>8</v>
      </c>
      <c r="F22" s="264">
        <v>18</v>
      </c>
    </row>
    <row r="23" spans="2:6" x14ac:dyDescent="0.25">
      <c r="B23" s="28">
        <v>18</v>
      </c>
      <c r="C23" s="233">
        <v>2</v>
      </c>
      <c r="D23" s="186">
        <v>8</v>
      </c>
      <c r="E23" s="263">
        <v>9</v>
      </c>
      <c r="F23" s="264">
        <v>19</v>
      </c>
    </row>
    <row r="24" spans="2:6" x14ac:dyDescent="0.25">
      <c r="B24" s="28">
        <v>19</v>
      </c>
      <c r="C24" s="233">
        <v>4</v>
      </c>
      <c r="D24" s="186">
        <v>13</v>
      </c>
      <c r="E24" s="263">
        <v>11</v>
      </c>
      <c r="F24" s="264">
        <v>28</v>
      </c>
    </row>
    <row r="25" spans="2:6" x14ac:dyDescent="0.25">
      <c r="B25" s="28">
        <v>20</v>
      </c>
      <c r="C25" s="233">
        <v>4</v>
      </c>
      <c r="D25" s="186">
        <v>5</v>
      </c>
      <c r="E25" s="263">
        <v>5</v>
      </c>
      <c r="F25" s="264">
        <v>14</v>
      </c>
    </row>
    <row r="26" spans="2:6" x14ac:dyDescent="0.25">
      <c r="B26" s="28">
        <v>21</v>
      </c>
      <c r="C26" s="233">
        <v>5</v>
      </c>
      <c r="D26" s="186">
        <v>3</v>
      </c>
      <c r="E26" s="263" t="s">
        <v>78</v>
      </c>
      <c r="F26" s="264">
        <v>8</v>
      </c>
    </row>
    <row r="27" spans="2:6" x14ac:dyDescent="0.25">
      <c r="B27" s="28">
        <v>22</v>
      </c>
      <c r="C27" s="233">
        <v>1</v>
      </c>
      <c r="D27" s="186">
        <v>5</v>
      </c>
      <c r="E27" s="263" t="s">
        <v>78</v>
      </c>
      <c r="F27" s="264">
        <v>6</v>
      </c>
    </row>
    <row r="28" spans="2:6" x14ac:dyDescent="0.25">
      <c r="B28" s="28">
        <v>23</v>
      </c>
      <c r="C28" s="233">
        <v>1</v>
      </c>
      <c r="D28" s="186">
        <v>1</v>
      </c>
      <c r="E28" s="263" t="s">
        <v>78</v>
      </c>
      <c r="F28" s="264">
        <v>2</v>
      </c>
    </row>
    <row r="29" spans="2:6" x14ac:dyDescent="0.25">
      <c r="B29" s="28">
        <v>24</v>
      </c>
      <c r="C29" s="233">
        <v>3</v>
      </c>
      <c r="D29" s="186">
        <v>1</v>
      </c>
      <c r="E29" s="263" t="s">
        <v>78</v>
      </c>
      <c r="F29" s="264">
        <v>4</v>
      </c>
    </row>
    <row r="30" spans="2:6" x14ac:dyDescent="0.25">
      <c r="B30" s="26" t="s">
        <v>12</v>
      </c>
      <c r="C30" s="122">
        <v>62</v>
      </c>
      <c r="D30" s="122">
        <v>111</v>
      </c>
      <c r="E30" s="122">
        <v>83</v>
      </c>
      <c r="F30" s="122">
        <v>256</v>
      </c>
    </row>
    <row r="31" spans="2:6" x14ac:dyDescent="0.25">
      <c r="B31" s="73"/>
    </row>
  </sheetData>
  <mergeCells count="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2:I31"/>
  <sheetViews>
    <sheetView zoomScaleNormal="100" zoomScaleSheetLayoutView="100" workbookViewId="0">
      <selection activeCell="K7" sqref="K7"/>
    </sheetView>
  </sheetViews>
  <sheetFormatPr defaultRowHeight="15" x14ac:dyDescent="0.25"/>
  <cols>
    <col min="1" max="7" width="9.140625" style="21"/>
    <col min="8" max="8" width="10.140625" style="21" customWidth="1"/>
    <col min="9" max="9" width="10.7109375" style="21" customWidth="1"/>
    <col min="10" max="16384" width="9.140625" style="21"/>
  </cols>
  <sheetData>
    <row r="2" spans="2:9" x14ac:dyDescent="0.25">
      <c r="B2" s="278" t="s">
        <v>247</v>
      </c>
      <c r="C2" s="278"/>
      <c r="D2" s="278"/>
      <c r="E2" s="278"/>
      <c r="F2" s="278"/>
      <c r="G2" s="278"/>
      <c r="H2" s="278"/>
      <c r="I2" s="278"/>
    </row>
    <row r="3" spans="2:9" ht="14.45" customHeight="1" x14ac:dyDescent="0.25">
      <c r="B3" s="268" t="s">
        <v>207</v>
      </c>
      <c r="C3" s="269"/>
      <c r="D3" s="269"/>
      <c r="E3" s="269"/>
      <c r="F3" s="269"/>
      <c r="I3" s="116"/>
    </row>
    <row r="4" spans="2:9" ht="10.5" customHeight="1" x14ac:dyDescent="0.25">
      <c r="B4" s="279" t="s">
        <v>242</v>
      </c>
      <c r="C4" s="282" t="s">
        <v>2</v>
      </c>
      <c r="D4" s="282" t="s">
        <v>3</v>
      </c>
      <c r="E4" s="282" t="s">
        <v>4</v>
      </c>
      <c r="F4" s="282" t="s">
        <v>243</v>
      </c>
      <c r="G4" s="282" t="s">
        <v>177</v>
      </c>
      <c r="H4" s="282" t="s">
        <v>208</v>
      </c>
      <c r="I4" s="282" t="s">
        <v>209</v>
      </c>
    </row>
    <row r="5" spans="2:9" x14ac:dyDescent="0.25">
      <c r="B5" s="280"/>
      <c r="C5" s="283"/>
      <c r="D5" s="283"/>
      <c r="E5" s="283"/>
      <c r="F5" s="283"/>
      <c r="G5" s="283"/>
      <c r="H5" s="283"/>
      <c r="I5" s="283"/>
    </row>
    <row r="6" spans="2:9" x14ac:dyDescent="0.25">
      <c r="B6" s="280"/>
      <c r="C6" s="283"/>
      <c r="D6" s="283"/>
      <c r="E6" s="283"/>
      <c r="F6" s="283"/>
      <c r="G6" s="283"/>
      <c r="H6" s="283"/>
      <c r="I6" s="283"/>
    </row>
    <row r="7" spans="2:9" x14ac:dyDescent="0.25">
      <c r="B7" s="280"/>
      <c r="C7" s="283"/>
      <c r="D7" s="283"/>
      <c r="E7" s="283"/>
      <c r="F7" s="283"/>
      <c r="G7" s="283"/>
      <c r="H7" s="283"/>
      <c r="I7" s="283"/>
    </row>
    <row r="8" spans="2:9" x14ac:dyDescent="0.25">
      <c r="B8" s="281"/>
      <c r="C8" s="284"/>
      <c r="D8" s="284"/>
      <c r="E8" s="284"/>
      <c r="F8" s="284"/>
      <c r="G8" s="284"/>
      <c r="H8" s="284"/>
      <c r="I8" s="284"/>
    </row>
    <row r="9" spans="2:9" x14ac:dyDescent="0.25">
      <c r="B9" s="128">
        <v>2001</v>
      </c>
      <c r="C9" s="129">
        <v>447</v>
      </c>
      <c r="D9" s="130">
        <v>16</v>
      </c>
      <c r="E9" s="129">
        <v>618</v>
      </c>
      <c r="F9" s="131">
        <v>13.4101</v>
      </c>
      <c r="G9" s="132">
        <v>3.5794199999999998</v>
      </c>
      <c r="H9" s="133" t="s">
        <v>78</v>
      </c>
      <c r="I9" s="134" t="s">
        <v>78</v>
      </c>
    </row>
    <row r="10" spans="2:9" x14ac:dyDescent="0.25">
      <c r="B10" s="128">
        <v>2002</v>
      </c>
      <c r="C10" s="129">
        <v>453</v>
      </c>
      <c r="D10" s="130">
        <v>21</v>
      </c>
      <c r="E10" s="129">
        <v>668</v>
      </c>
      <c r="F10" s="131">
        <v>17.520099999999999</v>
      </c>
      <c r="G10" s="132">
        <v>4.6357600000000003</v>
      </c>
      <c r="H10" s="135">
        <v>31.25</v>
      </c>
      <c r="I10" s="132">
        <v>31.25</v>
      </c>
    </row>
    <row r="11" spans="2:9" x14ac:dyDescent="0.25">
      <c r="B11" s="128">
        <v>2003</v>
      </c>
      <c r="C11" s="129">
        <v>413</v>
      </c>
      <c r="D11" s="130">
        <v>16</v>
      </c>
      <c r="E11" s="129">
        <v>557</v>
      </c>
      <c r="F11" s="131">
        <v>13.2271</v>
      </c>
      <c r="G11" s="132">
        <v>3.8740899999999998</v>
      </c>
      <c r="H11" s="135">
        <v>-23.81</v>
      </c>
      <c r="I11" s="134" t="s">
        <v>78</v>
      </c>
    </row>
    <row r="12" spans="2:9" x14ac:dyDescent="0.25">
      <c r="B12" s="128">
        <v>2004</v>
      </c>
      <c r="C12" s="129">
        <v>418</v>
      </c>
      <c r="D12" s="130">
        <v>17</v>
      </c>
      <c r="E12" s="129">
        <v>560</v>
      </c>
      <c r="F12" s="131">
        <v>13.907</v>
      </c>
      <c r="G12" s="132">
        <v>4.0669899999999997</v>
      </c>
      <c r="H12" s="135">
        <v>6.25</v>
      </c>
      <c r="I12" s="132">
        <v>6.25</v>
      </c>
    </row>
    <row r="13" spans="2:9" x14ac:dyDescent="0.25">
      <c r="B13" s="128">
        <v>2005</v>
      </c>
      <c r="C13" s="129">
        <v>379</v>
      </c>
      <c r="D13" s="130">
        <v>13</v>
      </c>
      <c r="E13" s="129">
        <v>527</v>
      </c>
      <c r="F13" s="131">
        <v>10.5307</v>
      </c>
      <c r="G13" s="132">
        <v>3.4300799999999998</v>
      </c>
      <c r="H13" s="135">
        <v>-23.529</v>
      </c>
      <c r="I13" s="132">
        <v>-18.75</v>
      </c>
    </row>
    <row r="14" spans="2:9" x14ac:dyDescent="0.25">
      <c r="B14" s="128">
        <v>2006</v>
      </c>
      <c r="C14" s="129">
        <v>393</v>
      </c>
      <c r="D14" s="130">
        <v>6</v>
      </c>
      <c r="E14" s="129">
        <v>561</v>
      </c>
      <c r="F14" s="131">
        <v>4.8266</v>
      </c>
      <c r="G14" s="132">
        <v>1.5267200000000001</v>
      </c>
      <c r="H14" s="135">
        <v>-53.845999999999997</v>
      </c>
      <c r="I14" s="132">
        <v>-62.5</v>
      </c>
    </row>
    <row r="15" spans="2:9" x14ac:dyDescent="0.25">
      <c r="B15" s="128">
        <v>2007</v>
      </c>
      <c r="C15" s="129">
        <v>364</v>
      </c>
      <c r="D15" s="130">
        <v>10</v>
      </c>
      <c r="E15" s="129">
        <v>495</v>
      </c>
      <c r="F15" s="131">
        <v>7.9935</v>
      </c>
      <c r="G15" s="132">
        <v>2.7472500000000002</v>
      </c>
      <c r="H15" s="135">
        <v>66.667000000000002</v>
      </c>
      <c r="I15" s="132">
        <v>-37.5</v>
      </c>
    </row>
    <row r="16" spans="2:9" x14ac:dyDescent="0.25">
      <c r="B16" s="128">
        <v>2008</v>
      </c>
      <c r="C16" s="129">
        <v>301</v>
      </c>
      <c r="D16" s="130">
        <v>10</v>
      </c>
      <c r="E16" s="129">
        <v>403</v>
      </c>
      <c r="F16" s="131">
        <v>7.9390999999999998</v>
      </c>
      <c r="G16" s="132">
        <v>3.32226</v>
      </c>
      <c r="H16" s="133" t="s">
        <v>78</v>
      </c>
      <c r="I16" s="132">
        <v>-37.5</v>
      </c>
    </row>
    <row r="17" spans="2:9" x14ac:dyDescent="0.25">
      <c r="B17" s="128">
        <v>2009</v>
      </c>
      <c r="C17" s="129">
        <v>359</v>
      </c>
      <c r="D17" s="130">
        <v>8</v>
      </c>
      <c r="E17" s="129">
        <v>502</v>
      </c>
      <c r="F17" s="131">
        <v>6.3227000000000002</v>
      </c>
      <c r="G17" s="132">
        <v>2.2284099999999998</v>
      </c>
      <c r="H17" s="135">
        <v>-20</v>
      </c>
      <c r="I17" s="132">
        <v>-50</v>
      </c>
    </row>
    <row r="18" spans="2:9" x14ac:dyDescent="0.25">
      <c r="B18" s="128">
        <v>2010</v>
      </c>
      <c r="C18" s="129">
        <v>370</v>
      </c>
      <c r="D18" s="130">
        <v>11</v>
      </c>
      <c r="E18" s="129">
        <v>498</v>
      </c>
      <c r="F18" s="131">
        <v>8.6803000000000008</v>
      </c>
      <c r="G18" s="132">
        <v>2.9729700000000001</v>
      </c>
      <c r="H18" s="135">
        <v>37.5</v>
      </c>
      <c r="I18" s="132">
        <v>-31.25</v>
      </c>
    </row>
    <row r="19" spans="2:9" x14ac:dyDescent="0.25">
      <c r="B19" s="128">
        <v>2011</v>
      </c>
      <c r="C19" s="129">
        <v>299</v>
      </c>
      <c r="D19" s="130">
        <v>9</v>
      </c>
      <c r="E19" s="129">
        <v>398</v>
      </c>
      <c r="F19" s="131">
        <v>7.1039000000000003</v>
      </c>
      <c r="G19" s="132">
        <v>3.01003</v>
      </c>
      <c r="H19" s="135">
        <v>-18.181999999999999</v>
      </c>
      <c r="I19" s="132">
        <v>-43.75</v>
      </c>
    </row>
    <row r="20" spans="2:9" x14ac:dyDescent="0.25">
      <c r="B20" s="128">
        <v>2012</v>
      </c>
      <c r="C20" s="129">
        <v>295</v>
      </c>
      <c r="D20" s="130">
        <v>11</v>
      </c>
      <c r="E20" s="129">
        <v>402</v>
      </c>
      <c r="F20" s="131">
        <v>8.6456</v>
      </c>
      <c r="G20" s="132">
        <v>3.7288100000000002</v>
      </c>
      <c r="H20" s="135">
        <v>22.222000000000001</v>
      </c>
      <c r="I20" s="132">
        <v>-31.25</v>
      </c>
    </row>
    <row r="21" spans="2:9" x14ac:dyDescent="0.25">
      <c r="B21" s="128">
        <v>2013</v>
      </c>
      <c r="C21" s="129">
        <v>315</v>
      </c>
      <c r="D21" s="130">
        <v>7</v>
      </c>
      <c r="E21" s="129">
        <v>448</v>
      </c>
      <c r="F21" s="131">
        <v>5.4595000000000002</v>
      </c>
      <c r="G21" s="132">
        <v>2.2222200000000001</v>
      </c>
      <c r="H21" s="135">
        <v>-36.363999999999997</v>
      </c>
      <c r="I21" s="132">
        <v>-56.25</v>
      </c>
    </row>
    <row r="22" spans="2:9" x14ac:dyDescent="0.25">
      <c r="B22" s="128">
        <v>2014</v>
      </c>
      <c r="C22" s="129">
        <v>295</v>
      </c>
      <c r="D22" s="130">
        <v>13</v>
      </c>
      <c r="E22" s="129">
        <v>411</v>
      </c>
      <c r="F22" s="131">
        <v>10.1211</v>
      </c>
      <c r="G22" s="132">
        <v>4.4067800000000004</v>
      </c>
      <c r="H22" s="135">
        <v>85.713999999999999</v>
      </c>
      <c r="I22" s="132">
        <v>-18.75</v>
      </c>
    </row>
    <row r="23" spans="2:9" x14ac:dyDescent="0.25">
      <c r="B23" s="128">
        <v>2015</v>
      </c>
      <c r="C23" s="129">
        <v>283</v>
      </c>
      <c r="D23" s="130">
        <v>7</v>
      </c>
      <c r="E23" s="129">
        <v>408</v>
      </c>
      <c r="F23" s="131">
        <v>5.4767000000000001</v>
      </c>
      <c r="G23" s="132">
        <v>2.4735</v>
      </c>
      <c r="H23" s="135">
        <v>-46.154000000000003</v>
      </c>
      <c r="I23" s="132">
        <v>-56.25</v>
      </c>
    </row>
    <row r="24" spans="2:9" x14ac:dyDescent="0.25">
      <c r="B24" s="128">
        <v>2016</v>
      </c>
      <c r="C24" s="129">
        <v>285</v>
      </c>
      <c r="D24" s="130">
        <v>3</v>
      </c>
      <c r="E24" s="129">
        <v>386</v>
      </c>
      <c r="F24" s="131">
        <v>2.3601999999999999</v>
      </c>
      <c r="G24" s="132">
        <v>1.05263</v>
      </c>
      <c r="H24" s="135">
        <v>-57.143000000000001</v>
      </c>
      <c r="I24" s="132">
        <v>-81.25</v>
      </c>
    </row>
    <row r="25" spans="2:9" x14ac:dyDescent="0.25">
      <c r="B25" s="128">
        <v>2017</v>
      </c>
      <c r="C25" s="129">
        <v>256</v>
      </c>
      <c r="D25" s="130">
        <v>8</v>
      </c>
      <c r="E25" s="129">
        <v>348</v>
      </c>
      <c r="F25" s="131">
        <v>6.3220000000000001</v>
      </c>
      <c r="G25" s="132">
        <v>3.125</v>
      </c>
      <c r="H25" s="135">
        <v>166.667</v>
      </c>
      <c r="I25" s="132">
        <v>-50</v>
      </c>
    </row>
    <row r="26" spans="2:9" x14ac:dyDescent="0.25">
      <c r="B26" s="88" t="s">
        <v>244</v>
      </c>
      <c r="C26" s="1"/>
      <c r="D26" s="1"/>
      <c r="E26" s="1"/>
      <c r="F26" s="1"/>
      <c r="G26" s="1"/>
      <c r="H26" s="1"/>
      <c r="I26" s="1"/>
    </row>
    <row r="27" spans="2:9" x14ac:dyDescent="0.25">
      <c r="B27" s="89" t="s">
        <v>245</v>
      </c>
      <c r="C27" s="74"/>
      <c r="D27" s="1"/>
      <c r="E27" s="1"/>
      <c r="F27" s="1"/>
      <c r="G27" s="1"/>
      <c r="H27" s="1"/>
      <c r="I27" s="1"/>
    </row>
    <row r="28" spans="2:9" x14ac:dyDescent="0.25">
      <c r="B28" s="89" t="s">
        <v>246</v>
      </c>
      <c r="C28" s="74"/>
      <c r="D28" s="1"/>
      <c r="E28" s="1"/>
      <c r="F28" s="1"/>
      <c r="G28" s="1"/>
      <c r="H28" s="1"/>
      <c r="I28" s="1"/>
    </row>
    <row r="30" spans="2:9" x14ac:dyDescent="0.25">
      <c r="B30" s="136"/>
      <c r="C30" s="74"/>
      <c r="D30" s="1"/>
      <c r="E30" s="1"/>
      <c r="F30" s="1"/>
      <c r="G30" s="1"/>
      <c r="H30" s="1"/>
      <c r="I30" s="1"/>
    </row>
    <row r="31" spans="2:9" x14ac:dyDescent="0.25">
      <c r="B31" s="136"/>
      <c r="C31" s="74"/>
      <c r="D31" s="1"/>
      <c r="E31" s="1"/>
      <c r="F31" s="1"/>
      <c r="G31" s="1"/>
      <c r="H31" s="1"/>
      <c r="I31" s="1"/>
    </row>
  </sheetData>
  <mergeCells count="10">
    <mergeCell ref="B2:I2"/>
    <mergeCell ref="B3:F3"/>
    <mergeCell ref="B4:B8"/>
    <mergeCell ref="C4:C8"/>
    <mergeCell ref="D4:D8"/>
    <mergeCell ref="E4:E8"/>
    <mergeCell ref="F4:F8"/>
    <mergeCell ref="G4:G8"/>
    <mergeCell ref="H4:H8"/>
    <mergeCell ref="I4:I8"/>
  </mergeCells>
  <pageMargins left="3.937007874015748E-2" right="3.937007874015748E-2" top="0.35433070866141736" bottom="0.35433070866141736" header="0.31496062992125984" footer="0.31496062992125984"/>
  <pageSetup paperSize="9" scale="89" orientation="portrait" r:id="rId1"/>
  <headerFooter>
    <oddHeader>&amp;L&amp;F</oddHeader>
  </headerFooter>
  <rowBreaks count="1" manualBreakCount="1">
    <brk id="2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11"/>
  <sheetViews>
    <sheetView workbookViewId="0">
      <selection activeCell="G11" sqref="G11:J11"/>
    </sheetView>
  </sheetViews>
  <sheetFormatPr defaultRowHeight="15" x14ac:dyDescent="0.25"/>
  <cols>
    <col min="1" max="1" width="9.140625" style="21"/>
    <col min="2" max="2" width="14" style="21" customWidth="1"/>
    <col min="3" max="7" width="9.140625" style="21"/>
    <col min="8" max="8" width="7.7109375" style="21" customWidth="1"/>
    <col min="9" max="9" width="7" style="21" customWidth="1"/>
    <col min="10" max="16384" width="9.140625" style="21"/>
  </cols>
  <sheetData>
    <row r="2" spans="2:10" x14ac:dyDescent="0.25">
      <c r="B2" s="22" t="s">
        <v>248</v>
      </c>
    </row>
    <row r="3" spans="2:10" x14ac:dyDescent="0.25">
      <c r="B3" s="70" t="s">
        <v>249</v>
      </c>
    </row>
    <row r="4" spans="2:10" x14ac:dyDescent="0.25">
      <c r="B4" s="285"/>
      <c r="C4" s="273" t="s">
        <v>174</v>
      </c>
      <c r="D4" s="273" t="s">
        <v>7</v>
      </c>
      <c r="E4" s="274" t="s">
        <v>6</v>
      </c>
      <c r="F4" s="274"/>
      <c r="G4" s="273" t="s">
        <v>174</v>
      </c>
      <c r="H4" s="273" t="s">
        <v>7</v>
      </c>
      <c r="I4" s="274" t="s">
        <v>6</v>
      </c>
      <c r="J4" s="274" t="s">
        <v>6</v>
      </c>
    </row>
    <row r="5" spans="2:10" x14ac:dyDescent="0.25">
      <c r="B5" s="286"/>
      <c r="C5" s="288" t="s">
        <v>41</v>
      </c>
      <c r="D5" s="288"/>
      <c r="E5" s="288"/>
      <c r="F5" s="288"/>
      <c r="G5" s="288" t="s">
        <v>42</v>
      </c>
      <c r="H5" s="288"/>
      <c r="I5" s="288"/>
      <c r="J5" s="288"/>
    </row>
    <row r="6" spans="2:10" x14ac:dyDescent="0.25">
      <c r="B6" s="287"/>
      <c r="C6" s="137">
        <v>2010</v>
      </c>
      <c r="D6" s="138">
        <v>2017</v>
      </c>
      <c r="E6" s="137">
        <v>2010</v>
      </c>
      <c r="F6" s="138">
        <v>2017</v>
      </c>
      <c r="G6" s="138">
        <v>2010</v>
      </c>
      <c r="H6" s="139">
        <v>2017</v>
      </c>
      <c r="I6" s="139">
        <v>2010</v>
      </c>
      <c r="J6" s="140">
        <v>2017</v>
      </c>
    </row>
    <row r="7" spans="2:10" x14ac:dyDescent="0.25">
      <c r="B7" s="3" t="s">
        <v>219</v>
      </c>
      <c r="C7" s="141" t="s">
        <v>78</v>
      </c>
      <c r="D7" s="142" t="s">
        <v>78</v>
      </c>
      <c r="E7" s="143">
        <v>70</v>
      </c>
      <c r="F7" s="142">
        <v>43</v>
      </c>
      <c r="G7" s="144" t="s">
        <v>78</v>
      </c>
      <c r="H7" s="145" t="s">
        <v>78</v>
      </c>
      <c r="I7" s="146">
        <v>1.7015070491006319</v>
      </c>
      <c r="J7" s="145">
        <v>1.2729425695677916</v>
      </c>
    </row>
    <row r="8" spans="2:10" x14ac:dyDescent="0.25">
      <c r="B8" s="3" t="s">
        <v>220</v>
      </c>
      <c r="C8" s="141">
        <v>4</v>
      </c>
      <c r="D8" s="142">
        <v>4</v>
      </c>
      <c r="E8" s="143">
        <v>668</v>
      </c>
      <c r="F8" s="142">
        <v>374</v>
      </c>
      <c r="G8" s="144" t="s">
        <v>78</v>
      </c>
      <c r="H8" s="145">
        <v>50</v>
      </c>
      <c r="I8" s="146">
        <v>16.237238697131744</v>
      </c>
      <c r="J8" s="145">
        <v>11.071640023682653</v>
      </c>
    </row>
    <row r="9" spans="2:10" x14ac:dyDescent="0.25">
      <c r="B9" s="3" t="s">
        <v>221</v>
      </c>
      <c r="C9" s="141">
        <v>2</v>
      </c>
      <c r="D9" s="142">
        <v>1</v>
      </c>
      <c r="E9" s="143">
        <v>1064</v>
      </c>
      <c r="F9" s="142">
        <v>1109</v>
      </c>
      <c r="G9" s="144" t="s">
        <v>78</v>
      </c>
      <c r="H9" s="145">
        <v>12.5</v>
      </c>
      <c r="I9" s="146">
        <v>25.862907146329604</v>
      </c>
      <c r="J9" s="145">
        <v>32.830076968620489</v>
      </c>
    </row>
    <row r="10" spans="2:10" x14ac:dyDescent="0.25">
      <c r="B10" s="3" t="s">
        <v>222</v>
      </c>
      <c r="C10" s="141">
        <v>5</v>
      </c>
      <c r="D10" s="142">
        <v>3</v>
      </c>
      <c r="E10" s="143">
        <v>2312</v>
      </c>
      <c r="F10" s="142">
        <v>1852</v>
      </c>
      <c r="G10" s="144">
        <v>100</v>
      </c>
      <c r="H10" s="145">
        <v>37.5</v>
      </c>
      <c r="I10" s="146">
        <v>56.198347107438018</v>
      </c>
      <c r="J10" s="145">
        <v>54.825340438129068</v>
      </c>
    </row>
    <row r="11" spans="2:10" x14ac:dyDescent="0.25">
      <c r="B11" s="26" t="s">
        <v>223</v>
      </c>
      <c r="C11" s="122">
        <v>11</v>
      </c>
      <c r="D11" s="122">
        <v>8</v>
      </c>
      <c r="E11" s="122">
        <v>4114</v>
      </c>
      <c r="F11" s="122">
        <v>3378</v>
      </c>
      <c r="G11" s="147">
        <v>100</v>
      </c>
      <c r="H11" s="147">
        <v>100</v>
      </c>
      <c r="I11" s="147">
        <v>100</v>
      </c>
      <c r="J11" s="147">
        <v>100</v>
      </c>
    </row>
  </sheetData>
  <mergeCells count="7">
    <mergeCell ref="C4:D4"/>
    <mergeCell ref="E4:F4"/>
    <mergeCell ref="G4:H4"/>
    <mergeCell ref="I4:J4"/>
    <mergeCell ref="B4:B6"/>
    <mergeCell ref="C5:F5"/>
    <mergeCell ref="G5:J5"/>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J13"/>
  <sheetViews>
    <sheetView zoomScaleNormal="100" workbookViewId="0">
      <selection activeCell="E18" sqref="E18"/>
    </sheetView>
  </sheetViews>
  <sheetFormatPr defaultRowHeight="12" x14ac:dyDescent="0.2"/>
  <cols>
    <col min="1" max="1" width="9.140625" style="79"/>
    <col min="2" max="2" width="13.5703125" style="79" customWidth="1"/>
    <col min="3" max="4" width="9.7109375" style="79" customWidth="1"/>
    <col min="5" max="5" width="8.85546875" style="79" customWidth="1"/>
    <col min="6" max="10" width="9.140625" style="79" customWidth="1"/>
    <col min="11" max="14" width="5" style="79" bestFit="1" customWidth="1"/>
    <col min="15" max="15" width="4" style="79" bestFit="1" customWidth="1"/>
    <col min="16" max="16" width="10.28515625" style="79" bestFit="1" customWidth="1"/>
    <col min="17" max="17" width="5.28515625" style="79" bestFit="1" customWidth="1"/>
    <col min="18" max="18" width="13.140625" style="79" bestFit="1" customWidth="1"/>
    <col min="19" max="19" width="12" style="79" bestFit="1" customWidth="1"/>
    <col min="20" max="20" width="16.28515625" style="79" bestFit="1" customWidth="1"/>
    <col min="21" max="16384" width="9.140625" style="79"/>
  </cols>
  <sheetData>
    <row r="1" spans="2:10" x14ac:dyDescent="0.2">
      <c r="B1" s="80"/>
    </row>
    <row r="2" spans="2:10" ht="12.75" x14ac:dyDescent="0.2">
      <c r="B2" s="105" t="s">
        <v>250</v>
      </c>
    </row>
    <row r="3" spans="2:10" ht="12.75" x14ac:dyDescent="0.2">
      <c r="B3" s="148" t="s">
        <v>218</v>
      </c>
    </row>
    <row r="4" spans="2:10" ht="12.75" customHeight="1" x14ac:dyDescent="0.25">
      <c r="B4" s="285"/>
      <c r="C4" s="273" t="s">
        <v>174</v>
      </c>
      <c r="D4" s="273" t="s">
        <v>7</v>
      </c>
      <c r="E4" s="274" t="s">
        <v>6</v>
      </c>
      <c r="F4" s="274" t="s">
        <v>6</v>
      </c>
      <c r="G4" s="273" t="s">
        <v>174</v>
      </c>
      <c r="H4" s="273" t="s">
        <v>7</v>
      </c>
      <c r="I4" s="274" t="s">
        <v>6</v>
      </c>
      <c r="J4" s="274" t="s">
        <v>6</v>
      </c>
    </row>
    <row r="5" spans="2:10" ht="13.5" x14ac:dyDescent="0.25">
      <c r="B5" s="286"/>
      <c r="C5" s="288" t="s">
        <v>41</v>
      </c>
      <c r="D5" s="288"/>
      <c r="E5" s="288"/>
      <c r="F5" s="288"/>
      <c r="G5" s="288" t="s">
        <v>42</v>
      </c>
      <c r="H5" s="288"/>
      <c r="I5" s="288"/>
      <c r="J5" s="288"/>
    </row>
    <row r="6" spans="2:10" ht="13.5" x14ac:dyDescent="0.25">
      <c r="B6" s="287"/>
      <c r="C6" s="138">
        <v>2010</v>
      </c>
      <c r="D6" s="138">
        <v>2017</v>
      </c>
      <c r="E6" s="138">
        <v>2010</v>
      </c>
      <c r="F6" s="138">
        <v>2017</v>
      </c>
      <c r="G6" s="138" t="s">
        <v>224</v>
      </c>
      <c r="H6" s="138">
        <v>2017</v>
      </c>
      <c r="I6" s="138" t="s">
        <v>224</v>
      </c>
      <c r="J6" s="138">
        <v>2017</v>
      </c>
    </row>
    <row r="7" spans="2:10" ht="15" customHeight="1" x14ac:dyDescent="0.25">
      <c r="B7" s="3" t="s">
        <v>225</v>
      </c>
      <c r="C7" s="141" t="s">
        <v>78</v>
      </c>
      <c r="D7" s="142" t="s">
        <v>78</v>
      </c>
      <c r="E7" s="143">
        <v>206</v>
      </c>
      <c r="F7" s="142">
        <v>92</v>
      </c>
      <c r="G7" s="144" t="s">
        <v>78</v>
      </c>
      <c r="H7" s="145" t="s">
        <v>78</v>
      </c>
      <c r="I7" s="146">
        <v>5.0072921730675741</v>
      </c>
      <c r="J7" s="145">
        <v>2.7235050325636472</v>
      </c>
    </row>
    <row r="8" spans="2:10" ht="15" customHeight="1" x14ac:dyDescent="0.25">
      <c r="B8" s="3" t="s">
        <v>226</v>
      </c>
      <c r="C8" s="141">
        <v>4</v>
      </c>
      <c r="D8" s="142">
        <v>3</v>
      </c>
      <c r="E8" s="143">
        <v>950</v>
      </c>
      <c r="F8" s="142">
        <v>735</v>
      </c>
      <c r="G8" s="144">
        <v>36.363636363636367</v>
      </c>
      <c r="H8" s="145">
        <v>37.5</v>
      </c>
      <c r="I8" s="146">
        <v>23.091881380651433</v>
      </c>
      <c r="J8" s="145">
        <v>21.758436944937834</v>
      </c>
    </row>
    <row r="9" spans="2:10" ht="15" customHeight="1" x14ac:dyDescent="0.25">
      <c r="B9" s="3" t="s">
        <v>227</v>
      </c>
      <c r="C9" s="141" t="s">
        <v>78</v>
      </c>
      <c r="D9" s="142" t="s">
        <v>78</v>
      </c>
      <c r="E9" s="143">
        <v>265</v>
      </c>
      <c r="F9" s="142">
        <v>254</v>
      </c>
      <c r="G9" s="144" t="s">
        <v>78</v>
      </c>
      <c r="H9" s="145" t="s">
        <v>78</v>
      </c>
      <c r="I9" s="146">
        <v>6.4414195430238212</v>
      </c>
      <c r="J9" s="145">
        <v>7.5192421551213737</v>
      </c>
    </row>
    <row r="10" spans="2:10" ht="15" customHeight="1" x14ac:dyDescent="0.25">
      <c r="B10" s="3" t="s">
        <v>190</v>
      </c>
      <c r="C10" s="141">
        <v>1</v>
      </c>
      <c r="D10" s="142" t="s">
        <v>78</v>
      </c>
      <c r="E10" s="143">
        <v>621</v>
      </c>
      <c r="F10" s="142">
        <v>600</v>
      </c>
      <c r="G10" s="144">
        <v>9.0909090909090917</v>
      </c>
      <c r="H10" s="145" t="s">
        <v>78</v>
      </c>
      <c r="I10" s="146">
        <v>15.094798249878464</v>
      </c>
      <c r="J10" s="145">
        <v>17.761989342806395</v>
      </c>
    </row>
    <row r="11" spans="2:10" ht="15" customHeight="1" x14ac:dyDescent="0.25">
      <c r="B11" s="3" t="s">
        <v>228</v>
      </c>
      <c r="C11" s="141">
        <v>6</v>
      </c>
      <c r="D11" s="142">
        <v>5</v>
      </c>
      <c r="E11" s="143">
        <v>2072</v>
      </c>
      <c r="F11" s="142">
        <v>1697</v>
      </c>
      <c r="G11" s="144">
        <v>54.54545454545454</v>
      </c>
      <c r="H11" s="145">
        <v>62.5</v>
      </c>
      <c r="I11" s="146">
        <v>50.36460865337871</v>
      </c>
      <c r="J11" s="145">
        <v>50.236826524570752</v>
      </c>
    </row>
    <row r="12" spans="2:10" ht="15" customHeight="1" x14ac:dyDescent="0.25">
      <c r="B12" s="26" t="s">
        <v>223</v>
      </c>
      <c r="C12" s="122">
        <v>11</v>
      </c>
      <c r="D12" s="122">
        <v>8</v>
      </c>
      <c r="E12" s="122">
        <v>4114</v>
      </c>
      <c r="F12" s="122">
        <v>3378</v>
      </c>
      <c r="G12" s="147">
        <v>100</v>
      </c>
      <c r="H12" s="147">
        <v>100</v>
      </c>
      <c r="I12" s="147">
        <v>100</v>
      </c>
      <c r="J12" s="147">
        <v>100</v>
      </c>
    </row>
    <row r="13" spans="2:10" x14ac:dyDescent="0.2">
      <c r="B13" s="80" t="s">
        <v>251</v>
      </c>
    </row>
  </sheetData>
  <mergeCells count="7">
    <mergeCell ref="C4:D4"/>
    <mergeCell ref="E4:F4"/>
    <mergeCell ref="G4:H4"/>
    <mergeCell ref="I4:J4"/>
    <mergeCell ref="B4:B6"/>
    <mergeCell ref="C5:F5"/>
    <mergeCell ref="G5:J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0"/>
  <sheetViews>
    <sheetView workbookViewId="0">
      <selection activeCell="B4" sqref="B4:B6"/>
    </sheetView>
  </sheetViews>
  <sheetFormatPr defaultRowHeight="15" x14ac:dyDescent="0.25"/>
  <cols>
    <col min="1" max="1" width="9.140625" style="21"/>
    <col min="2" max="2" width="11.85546875" style="21" customWidth="1"/>
    <col min="3" max="16384" width="9.140625" style="21"/>
  </cols>
  <sheetData>
    <row r="2" spans="2:10" x14ac:dyDescent="0.25">
      <c r="B2" s="105" t="s">
        <v>252</v>
      </c>
    </row>
    <row r="3" spans="2:10" x14ac:dyDescent="0.25">
      <c r="B3" s="70" t="s">
        <v>191</v>
      </c>
    </row>
    <row r="4" spans="2:10" ht="15" customHeight="1" x14ac:dyDescent="0.25">
      <c r="B4" s="289" t="s">
        <v>152</v>
      </c>
      <c r="C4" s="292" t="s">
        <v>174</v>
      </c>
      <c r="D4" s="292"/>
      <c r="E4" s="292"/>
      <c r="F4" s="292"/>
      <c r="G4" s="293" t="s">
        <v>6</v>
      </c>
      <c r="H4" s="293"/>
      <c r="I4" s="293"/>
      <c r="J4" s="293"/>
    </row>
    <row r="5" spans="2:10" ht="15" customHeight="1" x14ac:dyDescent="0.25">
      <c r="B5" s="290"/>
      <c r="C5" s="294">
        <v>2010</v>
      </c>
      <c r="D5" s="294"/>
      <c r="E5" s="295">
        <v>2017</v>
      </c>
      <c r="F5" s="295"/>
      <c r="G5" s="294">
        <v>2010</v>
      </c>
      <c r="H5" s="294"/>
      <c r="I5" s="295">
        <v>2017</v>
      </c>
      <c r="J5" s="295"/>
    </row>
    <row r="6" spans="2:10" x14ac:dyDescent="0.25">
      <c r="B6" s="291"/>
      <c r="C6" s="149" t="s">
        <v>192</v>
      </c>
      <c r="D6" s="149" t="s">
        <v>4</v>
      </c>
      <c r="E6" s="149" t="s">
        <v>192</v>
      </c>
      <c r="F6" s="149" t="s">
        <v>4</v>
      </c>
      <c r="G6" s="149" t="s">
        <v>192</v>
      </c>
      <c r="H6" s="149" t="s">
        <v>4</v>
      </c>
      <c r="I6" s="149" t="s">
        <v>192</v>
      </c>
      <c r="J6" s="149" t="s">
        <v>4</v>
      </c>
    </row>
    <row r="7" spans="2:10" x14ac:dyDescent="0.25">
      <c r="B7" s="150" t="s">
        <v>193</v>
      </c>
      <c r="C7" s="151" t="s">
        <v>78</v>
      </c>
      <c r="D7" s="152">
        <v>6</v>
      </c>
      <c r="E7" s="134" t="s">
        <v>78</v>
      </c>
      <c r="F7" s="153">
        <v>8</v>
      </c>
      <c r="G7" s="151">
        <v>27</v>
      </c>
      <c r="H7" s="152">
        <v>3381</v>
      </c>
      <c r="I7" s="134">
        <v>10</v>
      </c>
      <c r="J7" s="153">
        <v>3291</v>
      </c>
    </row>
    <row r="8" spans="2:10" x14ac:dyDescent="0.25">
      <c r="B8" s="72" t="s">
        <v>194</v>
      </c>
      <c r="C8" s="151" t="s">
        <v>78</v>
      </c>
      <c r="D8" s="152">
        <v>2</v>
      </c>
      <c r="E8" s="151" t="s">
        <v>78</v>
      </c>
      <c r="F8" s="153">
        <v>7</v>
      </c>
      <c r="G8" s="151">
        <v>14</v>
      </c>
      <c r="H8" s="152">
        <v>3137</v>
      </c>
      <c r="I8" s="134">
        <v>15</v>
      </c>
      <c r="J8" s="153">
        <v>2904</v>
      </c>
    </row>
    <row r="9" spans="2:10" x14ac:dyDescent="0.25">
      <c r="B9" s="72" t="s">
        <v>195</v>
      </c>
      <c r="C9" s="151" t="s">
        <v>78</v>
      </c>
      <c r="D9" s="152">
        <v>18</v>
      </c>
      <c r="E9" s="134" t="s">
        <v>78</v>
      </c>
      <c r="F9" s="153">
        <v>5</v>
      </c>
      <c r="G9" s="151">
        <v>29</v>
      </c>
      <c r="H9" s="152">
        <v>6314</v>
      </c>
      <c r="I9" s="134">
        <v>18</v>
      </c>
      <c r="J9" s="153">
        <v>5320</v>
      </c>
    </row>
    <row r="10" spans="2:10" x14ac:dyDescent="0.25">
      <c r="B10" s="72" t="s">
        <v>196</v>
      </c>
      <c r="C10" s="151">
        <v>1</v>
      </c>
      <c r="D10" s="152">
        <v>29</v>
      </c>
      <c r="E10" s="134">
        <v>1</v>
      </c>
      <c r="F10" s="153">
        <v>12</v>
      </c>
      <c r="G10" s="151">
        <v>121</v>
      </c>
      <c r="H10" s="152">
        <v>14678</v>
      </c>
      <c r="I10" s="134">
        <v>68</v>
      </c>
      <c r="J10" s="153">
        <v>9305</v>
      </c>
    </row>
    <row r="11" spans="2:10" x14ac:dyDescent="0.25">
      <c r="B11" s="72" t="s">
        <v>197</v>
      </c>
      <c r="C11" s="151" t="s">
        <v>78</v>
      </c>
      <c r="D11" s="152">
        <v>37</v>
      </c>
      <c r="E11" s="134">
        <v>2</v>
      </c>
      <c r="F11" s="153">
        <v>17</v>
      </c>
      <c r="G11" s="151">
        <v>253</v>
      </c>
      <c r="H11" s="152">
        <v>23858</v>
      </c>
      <c r="I11" s="134">
        <v>122</v>
      </c>
      <c r="J11" s="153">
        <v>15587</v>
      </c>
    </row>
    <row r="12" spans="2:10" x14ac:dyDescent="0.25">
      <c r="B12" s="72" t="s">
        <v>198</v>
      </c>
      <c r="C12" s="151">
        <v>3</v>
      </c>
      <c r="D12" s="152">
        <v>42</v>
      </c>
      <c r="E12" s="134">
        <v>1</v>
      </c>
      <c r="F12" s="153">
        <v>35</v>
      </c>
      <c r="G12" s="151">
        <v>294</v>
      </c>
      <c r="H12" s="152">
        <v>28690</v>
      </c>
      <c r="I12" s="134">
        <v>184</v>
      </c>
      <c r="J12" s="153">
        <v>20739</v>
      </c>
    </row>
    <row r="13" spans="2:10" x14ac:dyDescent="0.25">
      <c r="B13" s="72" t="s">
        <v>199</v>
      </c>
      <c r="C13" s="151" t="s">
        <v>78</v>
      </c>
      <c r="D13" s="152">
        <v>47</v>
      </c>
      <c r="E13" s="134">
        <v>2</v>
      </c>
      <c r="F13" s="153">
        <v>25</v>
      </c>
      <c r="G13" s="151">
        <v>351</v>
      </c>
      <c r="H13" s="152">
        <v>32620</v>
      </c>
      <c r="I13" s="134">
        <v>251</v>
      </c>
      <c r="J13" s="153">
        <v>24066</v>
      </c>
    </row>
    <row r="14" spans="2:10" x14ac:dyDescent="0.25">
      <c r="B14" s="72" t="s">
        <v>200</v>
      </c>
      <c r="C14" s="151">
        <v>2</v>
      </c>
      <c r="D14" s="152">
        <v>146</v>
      </c>
      <c r="E14" s="134" t="s">
        <v>78</v>
      </c>
      <c r="F14" s="153">
        <v>77</v>
      </c>
      <c r="G14" s="151">
        <v>948</v>
      </c>
      <c r="H14" s="152">
        <v>86891</v>
      </c>
      <c r="I14" s="134">
        <v>641</v>
      </c>
      <c r="J14" s="153">
        <v>61442</v>
      </c>
    </row>
    <row r="15" spans="2:10" x14ac:dyDescent="0.25">
      <c r="B15" s="72" t="s">
        <v>201</v>
      </c>
      <c r="C15" s="151">
        <v>1</v>
      </c>
      <c r="D15" s="152">
        <v>66</v>
      </c>
      <c r="E15" s="134" t="s">
        <v>78</v>
      </c>
      <c r="F15" s="153">
        <v>56</v>
      </c>
      <c r="G15" s="151">
        <v>522</v>
      </c>
      <c r="H15" s="152">
        <v>40907</v>
      </c>
      <c r="I15" s="134">
        <v>496</v>
      </c>
      <c r="J15" s="153">
        <v>41108</v>
      </c>
    </row>
    <row r="16" spans="2:10" x14ac:dyDescent="0.25">
      <c r="B16" s="72" t="s">
        <v>202</v>
      </c>
      <c r="C16" s="151">
        <v>1</v>
      </c>
      <c r="D16" s="152">
        <v>32</v>
      </c>
      <c r="E16" s="134" t="s">
        <v>78</v>
      </c>
      <c r="F16" s="153">
        <v>27</v>
      </c>
      <c r="G16" s="151">
        <v>195</v>
      </c>
      <c r="H16" s="152">
        <v>13488</v>
      </c>
      <c r="I16" s="134">
        <v>216</v>
      </c>
      <c r="J16" s="153">
        <v>15680</v>
      </c>
    </row>
    <row r="17" spans="2:10" x14ac:dyDescent="0.25">
      <c r="B17" s="72" t="s">
        <v>203</v>
      </c>
      <c r="C17" s="151">
        <v>1</v>
      </c>
      <c r="D17" s="152">
        <v>14</v>
      </c>
      <c r="E17" s="134">
        <v>1</v>
      </c>
      <c r="F17" s="153">
        <v>16</v>
      </c>
      <c r="G17" s="151">
        <v>202</v>
      </c>
      <c r="H17" s="152">
        <v>11264</v>
      </c>
      <c r="I17" s="134">
        <v>195</v>
      </c>
      <c r="J17" s="153">
        <v>11471</v>
      </c>
    </row>
    <row r="18" spans="2:10" x14ac:dyDescent="0.25">
      <c r="B18" s="72" t="s">
        <v>204</v>
      </c>
      <c r="C18" s="151">
        <v>2</v>
      </c>
      <c r="D18" s="152">
        <v>48</v>
      </c>
      <c r="E18" s="134">
        <v>1</v>
      </c>
      <c r="F18" s="153">
        <v>56</v>
      </c>
      <c r="G18" s="151">
        <v>1064</v>
      </c>
      <c r="H18" s="152">
        <v>28223</v>
      </c>
      <c r="I18" s="134">
        <v>1109</v>
      </c>
      <c r="J18" s="153">
        <v>30849</v>
      </c>
    </row>
    <row r="19" spans="2:10" x14ac:dyDescent="0.25">
      <c r="B19" s="72" t="s">
        <v>205</v>
      </c>
      <c r="C19" s="151" t="s">
        <v>78</v>
      </c>
      <c r="D19" s="152">
        <v>11</v>
      </c>
      <c r="E19" s="151" t="s">
        <v>78</v>
      </c>
      <c r="F19" s="153">
        <v>7</v>
      </c>
      <c r="G19" s="151">
        <v>94</v>
      </c>
      <c r="H19" s="152">
        <v>11269</v>
      </c>
      <c r="I19" s="134">
        <v>53</v>
      </c>
      <c r="J19" s="153">
        <v>4988</v>
      </c>
    </row>
    <row r="20" spans="2:10" x14ac:dyDescent="0.25">
      <c r="B20" s="26" t="s">
        <v>12</v>
      </c>
      <c r="C20" s="122">
        <v>11</v>
      </c>
      <c r="D20" s="122">
        <v>498</v>
      </c>
      <c r="E20" s="122">
        <f>SUM(E7:E19)</f>
        <v>8</v>
      </c>
      <c r="F20" s="122">
        <f>SUM(F7:F19)</f>
        <v>348</v>
      </c>
      <c r="G20" s="122">
        <v>4114</v>
      </c>
      <c r="H20" s="122">
        <v>304720</v>
      </c>
      <c r="I20" s="122">
        <v>3378</v>
      </c>
      <c r="J20" s="122">
        <v>246750</v>
      </c>
    </row>
  </sheetData>
  <mergeCells count="7">
    <mergeCell ref="B4:B6"/>
    <mergeCell ref="C4:F4"/>
    <mergeCell ref="G4:J4"/>
    <mergeCell ref="C5:D5"/>
    <mergeCell ref="E5:F5"/>
    <mergeCell ref="G5:H5"/>
    <mergeCell ref="I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2"/>
  <sheetViews>
    <sheetView workbookViewId="0">
      <selection activeCell="B15" sqref="B15"/>
    </sheetView>
  </sheetViews>
  <sheetFormatPr defaultRowHeight="15" x14ac:dyDescent="0.25"/>
  <cols>
    <col min="1" max="1" width="9.140625" style="21"/>
    <col min="2" max="2" width="18.7109375" style="21" customWidth="1"/>
    <col min="3" max="16384" width="9.140625" style="21"/>
  </cols>
  <sheetData>
    <row r="2" spans="2:9" x14ac:dyDescent="0.25">
      <c r="B2" s="105" t="s">
        <v>253</v>
      </c>
      <c r="C2" s="106"/>
      <c r="D2" s="106"/>
      <c r="E2" s="106"/>
      <c r="F2" s="106"/>
      <c r="G2" s="106"/>
    </row>
    <row r="3" spans="2:9" x14ac:dyDescent="0.25">
      <c r="B3" s="23" t="s">
        <v>13</v>
      </c>
      <c r="C3" s="106"/>
      <c r="D3" s="106"/>
      <c r="E3" s="106"/>
      <c r="F3" s="106"/>
      <c r="G3" s="106"/>
    </row>
    <row r="4" spans="2:9" ht="15" customHeight="1" x14ac:dyDescent="0.25">
      <c r="B4" s="297" t="s">
        <v>14</v>
      </c>
      <c r="C4" s="282" t="s">
        <v>2</v>
      </c>
      <c r="D4" s="282" t="s">
        <v>3</v>
      </c>
      <c r="E4" s="282" t="s">
        <v>4</v>
      </c>
      <c r="F4" s="282" t="s">
        <v>15</v>
      </c>
      <c r="G4" s="296" t="s">
        <v>16</v>
      </c>
    </row>
    <row r="5" spans="2:9" x14ac:dyDescent="0.25">
      <c r="B5" s="298"/>
      <c r="C5" s="284"/>
      <c r="D5" s="284"/>
      <c r="E5" s="284"/>
      <c r="F5" s="284" t="s">
        <v>17</v>
      </c>
      <c r="G5" s="296" t="s">
        <v>18</v>
      </c>
    </row>
    <row r="6" spans="2:9" x14ac:dyDescent="0.25">
      <c r="B6" s="154" t="s">
        <v>19</v>
      </c>
      <c r="C6" s="155">
        <v>154</v>
      </c>
      <c r="D6" s="156">
        <v>2</v>
      </c>
      <c r="E6" s="155">
        <v>182</v>
      </c>
      <c r="F6" s="157">
        <v>1.3</v>
      </c>
      <c r="G6" s="132">
        <v>118.18</v>
      </c>
    </row>
    <row r="7" spans="2:9" x14ac:dyDescent="0.25">
      <c r="B7" s="154" t="s">
        <v>20</v>
      </c>
      <c r="C7" s="155">
        <v>23</v>
      </c>
      <c r="D7" s="156">
        <v>2</v>
      </c>
      <c r="E7" s="155">
        <v>38</v>
      </c>
      <c r="F7" s="157">
        <v>8.6999999999999993</v>
      </c>
      <c r="G7" s="132">
        <v>165.22</v>
      </c>
    </row>
    <row r="8" spans="2:9" x14ac:dyDescent="0.25">
      <c r="B8" s="154" t="s">
        <v>21</v>
      </c>
      <c r="C8" s="155">
        <v>79</v>
      </c>
      <c r="D8" s="156">
        <v>4</v>
      </c>
      <c r="E8" s="155">
        <v>128</v>
      </c>
      <c r="F8" s="157">
        <v>5.0599999999999996</v>
      </c>
      <c r="G8" s="132">
        <v>162.03</v>
      </c>
    </row>
    <row r="9" spans="2:9" x14ac:dyDescent="0.25">
      <c r="B9" s="158" t="s">
        <v>12</v>
      </c>
      <c r="C9" s="159">
        <v>256</v>
      </c>
      <c r="D9" s="159">
        <v>8</v>
      </c>
      <c r="E9" s="159">
        <v>348</v>
      </c>
      <c r="F9" s="160">
        <v>3.13</v>
      </c>
      <c r="G9" s="160">
        <v>135.94</v>
      </c>
    </row>
    <row r="10" spans="2:9" ht="11.25" customHeight="1" x14ac:dyDescent="0.25">
      <c r="B10" s="4" t="s">
        <v>239</v>
      </c>
      <c r="C10" s="1"/>
      <c r="D10" s="1"/>
      <c r="E10" s="1"/>
      <c r="F10" s="2"/>
      <c r="G10" s="2"/>
      <c r="H10" s="1"/>
      <c r="I10" s="1"/>
    </row>
    <row r="11" spans="2:9" ht="11.25" customHeight="1" x14ac:dyDescent="0.25">
      <c r="B11" s="161" t="s">
        <v>254</v>
      </c>
      <c r="C11" s="1"/>
      <c r="D11" s="1"/>
      <c r="E11" s="1"/>
      <c r="F11" s="2"/>
      <c r="G11" s="2"/>
      <c r="H11" s="1"/>
      <c r="I11" s="1"/>
    </row>
    <row r="12" spans="2:9" ht="11.25" customHeight="1" x14ac:dyDescent="0.25">
      <c r="B12" s="4" t="s">
        <v>255</v>
      </c>
      <c r="C12" s="1"/>
      <c r="D12" s="1"/>
      <c r="E12" s="1"/>
      <c r="F12" s="2"/>
      <c r="G12" s="2"/>
      <c r="H12" s="1"/>
      <c r="I12" s="1"/>
    </row>
  </sheetData>
  <mergeCells count="6">
    <mergeCell ref="G4:G5"/>
    <mergeCell ref="B4:B5"/>
    <mergeCell ref="C4:C5"/>
    <mergeCell ref="D4:D5"/>
    <mergeCell ref="E4:E5"/>
    <mergeCell ref="F4:F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4"/>
  <sheetViews>
    <sheetView workbookViewId="0">
      <selection activeCell="F8" sqref="F8"/>
    </sheetView>
  </sheetViews>
  <sheetFormatPr defaultRowHeight="15" x14ac:dyDescent="0.25"/>
  <cols>
    <col min="1" max="1" width="9.140625" style="21"/>
    <col min="2" max="2" width="18.7109375" style="21" customWidth="1"/>
    <col min="3" max="16384" width="9.140625" style="21"/>
  </cols>
  <sheetData>
    <row r="2" spans="2:9" x14ac:dyDescent="0.25">
      <c r="B2" s="105" t="s">
        <v>256</v>
      </c>
      <c r="C2" s="106"/>
      <c r="D2" s="106"/>
      <c r="E2" s="106"/>
      <c r="F2" s="106"/>
      <c r="G2" s="106"/>
    </row>
    <row r="3" spans="2:9" x14ac:dyDescent="0.25">
      <c r="B3" s="23" t="s">
        <v>232</v>
      </c>
      <c r="C3" s="106"/>
      <c r="D3" s="106"/>
      <c r="E3" s="106"/>
      <c r="F3" s="106"/>
      <c r="G3" s="106"/>
    </row>
    <row r="4" spans="2:9" ht="15" customHeight="1" x14ac:dyDescent="0.25">
      <c r="B4" s="297" t="s">
        <v>14</v>
      </c>
      <c r="C4" s="282" t="s">
        <v>2</v>
      </c>
      <c r="D4" s="282" t="s">
        <v>3</v>
      </c>
      <c r="E4" s="282" t="s">
        <v>4</v>
      </c>
      <c r="F4" s="282" t="s">
        <v>15</v>
      </c>
      <c r="G4" s="296" t="s">
        <v>16</v>
      </c>
    </row>
    <row r="5" spans="2:9" x14ac:dyDescent="0.25">
      <c r="B5" s="298"/>
      <c r="C5" s="284"/>
      <c r="D5" s="284"/>
      <c r="E5" s="284"/>
      <c r="F5" s="284" t="s">
        <v>17</v>
      </c>
      <c r="G5" s="296" t="s">
        <v>18</v>
      </c>
    </row>
    <row r="6" spans="2:9" x14ac:dyDescent="0.25">
      <c r="B6" s="154" t="s">
        <v>19</v>
      </c>
      <c r="C6" s="155">
        <v>160</v>
      </c>
      <c r="D6" s="156" t="s">
        <v>78</v>
      </c>
      <c r="E6" s="155">
        <v>205</v>
      </c>
      <c r="F6" s="157" t="s">
        <v>78</v>
      </c>
      <c r="G6" s="132">
        <v>128.13</v>
      </c>
    </row>
    <row r="7" spans="2:9" x14ac:dyDescent="0.25">
      <c r="B7" s="154" t="s">
        <v>20</v>
      </c>
      <c r="C7" s="155">
        <v>21</v>
      </c>
      <c r="D7" s="156" t="s">
        <v>78</v>
      </c>
      <c r="E7" s="155">
        <v>28</v>
      </c>
      <c r="F7" s="157" t="s">
        <v>78</v>
      </c>
      <c r="G7" s="132">
        <v>133.33000000000001</v>
      </c>
    </row>
    <row r="8" spans="2:9" x14ac:dyDescent="0.25">
      <c r="B8" s="154" t="s">
        <v>21</v>
      </c>
      <c r="C8" s="155">
        <v>104</v>
      </c>
      <c r="D8" s="156">
        <v>3</v>
      </c>
      <c r="E8" s="155">
        <v>153</v>
      </c>
      <c r="F8" s="157">
        <v>2.88</v>
      </c>
      <c r="G8" s="132">
        <v>147.12</v>
      </c>
    </row>
    <row r="9" spans="2:9" x14ac:dyDescent="0.25">
      <c r="B9" s="158" t="s">
        <v>12</v>
      </c>
      <c r="C9" s="159">
        <v>285</v>
      </c>
      <c r="D9" s="159">
        <v>3</v>
      </c>
      <c r="E9" s="159">
        <v>386</v>
      </c>
      <c r="F9" s="160">
        <v>1.05</v>
      </c>
      <c r="G9" s="160">
        <v>135.44</v>
      </c>
    </row>
    <row r="10" spans="2:9" ht="11.25" customHeight="1" x14ac:dyDescent="0.25">
      <c r="B10" s="4" t="s">
        <v>239</v>
      </c>
      <c r="C10" s="1"/>
      <c r="D10" s="1"/>
      <c r="E10" s="1"/>
      <c r="F10" s="2"/>
      <c r="G10" s="2"/>
      <c r="H10" s="1"/>
      <c r="I10" s="1"/>
    </row>
    <row r="11" spans="2:9" ht="11.25" customHeight="1" x14ac:dyDescent="0.25">
      <c r="B11" s="161" t="s">
        <v>254</v>
      </c>
      <c r="C11" s="1"/>
      <c r="D11" s="1"/>
      <c r="E11" s="1"/>
      <c r="F11" s="2"/>
      <c r="G11" s="2"/>
      <c r="H11" s="1"/>
      <c r="I11" s="1"/>
    </row>
    <row r="12" spans="2:9" ht="11.25" customHeight="1" x14ac:dyDescent="0.25">
      <c r="B12" s="4" t="s">
        <v>255</v>
      </c>
      <c r="C12" s="1"/>
      <c r="D12" s="1"/>
      <c r="E12" s="1"/>
      <c r="F12" s="2"/>
      <c r="G12" s="2"/>
      <c r="H12" s="1"/>
      <c r="I12" s="1"/>
    </row>
    <row r="14" spans="2:9" ht="7.5" customHeight="1" x14ac:dyDescent="0.25"/>
  </sheetData>
  <mergeCells count="6">
    <mergeCell ref="G4:G5"/>
    <mergeCell ref="B4:B5"/>
    <mergeCell ref="C4:C5"/>
    <mergeCell ref="D4:D5"/>
    <mergeCell ref="E4:E5"/>
    <mergeCell ref="F4: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32</vt:i4>
      </vt:variant>
      <vt:variant>
        <vt:lpstr>Intervalli denominati</vt:lpstr>
      </vt:variant>
      <vt:variant>
        <vt:i4>1</vt:i4>
      </vt:variant>
    </vt:vector>
  </HeadingPairs>
  <TitlesOfParts>
    <vt:vector size="33" baseType="lpstr">
      <vt:lpstr>Tav.1</vt:lpstr>
      <vt:lpstr>Tav.2</vt:lpstr>
      <vt:lpstr>Tav. 2 bis </vt:lpstr>
      <vt:lpstr>Tav.3</vt:lpstr>
      <vt:lpstr>Tav.4.1</vt:lpstr>
      <vt:lpstr>Tav.4.2</vt:lpstr>
      <vt:lpstr>Tav.4.3</vt:lpstr>
      <vt:lpstr>Tav.5</vt:lpstr>
      <vt:lpstr>Tav.5.1</vt:lpstr>
      <vt:lpstr>Tav.5bis</vt:lpstr>
      <vt:lpstr>Tav.6</vt:lpstr>
      <vt:lpstr>Tav.6.1</vt:lpstr>
      <vt:lpstr>Tav.6.2</vt:lpstr>
      <vt:lpstr>Tav.7</vt:lpstr>
      <vt:lpstr>Tav.8</vt:lpstr>
      <vt:lpstr>Tav.9</vt:lpstr>
      <vt:lpstr>Tav.10</vt:lpstr>
      <vt:lpstr>Tav.10.1</vt:lpstr>
      <vt:lpstr>Tav.10.2</vt:lpstr>
      <vt:lpstr>Tav.11</vt:lpstr>
      <vt:lpstr>Tav.12</vt:lpstr>
      <vt:lpstr>Tav.13</vt:lpstr>
      <vt:lpstr>Tav.14</vt:lpstr>
      <vt:lpstr>Tav. 15</vt:lpstr>
      <vt:lpstr>Tav. 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Carmen Serra</cp:lastModifiedBy>
  <dcterms:created xsi:type="dcterms:W3CDTF">2018-09-24T07:48:16Z</dcterms:created>
  <dcterms:modified xsi:type="dcterms:W3CDTF">2018-11-17T18:38:43Z</dcterms:modified>
</cp:coreProperties>
</file>