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45" windowWidth="14505" windowHeight="11895" tabRatio="905" firstSheet="16" activeTab="19"/>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Tav.3!$A$1:$L$30</definedName>
  </definedNames>
  <calcPr calcId="145621"/>
</workbook>
</file>

<file path=xl/calcChain.xml><?xml version="1.0" encoding="utf-8"?>
<calcChain xmlns="http://schemas.openxmlformats.org/spreadsheetml/2006/main">
  <c r="E20" i="29" l="1"/>
  <c r="F20" i="29"/>
  <c r="J26" i="71" l="1"/>
  <c r="I26" i="71"/>
  <c r="H26" i="71"/>
  <c r="G26" i="71"/>
  <c r="F26" i="71"/>
  <c r="J25" i="71"/>
  <c r="I25" i="71"/>
  <c r="H25" i="71"/>
  <c r="G25" i="71"/>
  <c r="F25" i="71"/>
  <c r="J24" i="71"/>
  <c r="I24" i="71"/>
  <c r="H24" i="71"/>
  <c r="G24" i="71"/>
  <c r="F24" i="71"/>
  <c r="K18" i="49" l="1"/>
  <c r="J18" i="49"/>
  <c r="I18" i="49"/>
</calcChain>
</file>

<file path=xl/sharedStrings.xml><?xml version="1.0" encoding="utf-8"?>
<sst xmlns="http://schemas.openxmlformats.org/spreadsheetml/2006/main" count="1033" uniqueCount="309">
  <si>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</si>
  <si>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</si>
  <si>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</si>
  <si>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</si>
  <si>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</si>
  <si>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</si>
  <si>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</si>
  <si>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</si>
  <si>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</si>
  <si>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</si>
  <si>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</si>
  <si>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</si>
  <si>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</si>
  <si>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</si>
  <si>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</si>
  <si>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</si>
  <si>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</si>
  <si>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</si>
  <si>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</si>
  <si>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</si>
  <si>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</si>
  <si>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</si>
  <si>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</si>
  <si>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Anno 2017, valori assoluti e indicatori</t>
  </si>
  <si>
    <t>TIPO DI STRADA</t>
  </si>
  <si>
    <t>Una carreggiata a senso unico</t>
  </si>
  <si>
    <t>Una carreggiata a doppio senso</t>
  </si>
  <si>
    <t>Doppia carreggiata, più di due carreggiate</t>
  </si>
  <si>
    <t>Anno 2017, valori assoluti</t>
  </si>
  <si>
    <t>STRADE URBANE</t>
  </si>
  <si>
    <t>STRADE EXTRAURBANE</t>
  </si>
  <si>
    <t>Incrocio</t>
  </si>
  <si>
    <t>Rotatoria</t>
  </si>
  <si>
    <t>Intersezione</t>
  </si>
  <si>
    <t>Rettilineo</t>
  </si>
  <si>
    <t>Curva</t>
  </si>
  <si>
    <t>Altro (passaggio a livello, dosso, pendenza, galleria)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</si>
  <si>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</si>
  <si>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</si>
  <si>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</si>
  <si>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</si>
  <si>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</si>
  <si>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</si>
  <si>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</si>
  <si>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</si>
  <si>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</si>
  <si>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</si>
  <si>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</si>
  <si>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</si>
  <si>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</si>
  <si>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</si>
  <si>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</si>
  <si>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</si>
  <si>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</si>
  <si>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</si>
  <si>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</si>
  <si>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</si>
  <si>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</si>
  <si>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</si>
  <si>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</si>
  <si>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</si>
  <si>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</si>
  <si>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</si>
  <si>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</si>
  <si>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Non rilevata</t>
  </si>
  <si>
    <t>Venerdì notte</t>
  </si>
  <si>
    <t>Sabato notte</t>
  </si>
  <si>
    <t>Altre notti</t>
  </si>
  <si>
    <t>NATURA DELL'INCIDENTE</t>
  </si>
  <si>
    <t>Composizione percentuale</t>
  </si>
  <si>
    <t>Scontro frontale</t>
  </si>
  <si>
    <t>Scontro frontale-laterale</t>
  </si>
  <si>
    <t>Scontro laterale</t>
  </si>
  <si>
    <t>Tamponamento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</si>
  <si>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</si>
  <si>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</si>
  <si>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</si>
  <si>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</si>
  <si>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</si>
  <si>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</si>
  <si>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</si>
  <si>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</si>
  <si>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</si>
  <si>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</si>
  <si>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</si>
  <si>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</si>
  <si>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</si>
  <si>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</si>
  <si>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</si>
  <si>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</si>
  <si>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</si>
  <si>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</si>
  <si>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</si>
  <si>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</si>
  <si>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</si>
  <si>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</si>
  <si>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</si>
  <si>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</si>
  <si>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</si>
  <si>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</si>
  <si>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</si>
  <si>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</si>
  <si>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</si>
  <si>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</si>
  <si>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</si>
  <si>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</si>
  <si>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</si>
  <si>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</si>
  <si>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</si>
  <si>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</si>
  <si>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</si>
  <si>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</si>
  <si>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</si>
  <si>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</si>
  <si>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</si>
  <si>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</si>
  <si>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</si>
  <si>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</si>
  <si>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</si>
  <si>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</si>
  <si>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</si>
  <si>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</si>
  <si>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</si>
  <si>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</si>
  <si>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</si>
  <si>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</si>
  <si>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</si>
  <si>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</si>
  <si>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</si>
  <si>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</si>
  <si>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</si>
  <si>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</si>
  <si>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Polo intercomunale</t>
  </si>
  <si>
    <t>Cintura</t>
  </si>
  <si>
    <t>Totale Centri</t>
  </si>
  <si>
    <t>Intermedio</t>
  </si>
  <si>
    <t>Periferico</t>
  </si>
  <si>
    <t>Ultra periferico</t>
  </si>
  <si>
    <t>Totale Aree interne</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</si>
  <si>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</si>
  <si>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</si>
  <si>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</si>
  <si>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</si>
  <si>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</si>
  <si>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</si>
  <si>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</si>
  <si>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</si>
  <si>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</si>
  <si>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</si>
  <si>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</si>
  <si>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</si>
  <si>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</si>
  <si>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</si>
  <si>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</si>
  <si>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</si>
  <si>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</si>
  <si>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</si>
  <si>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</si>
  <si>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</si>
  <si>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Valori   assoluti</t>
  </si>
  <si>
    <t>Indice di gravità (a)</t>
  </si>
  <si>
    <t>CAPOLUOGHI</t>
  </si>
  <si>
    <t>Altri Comuni</t>
  </si>
  <si>
    <t>Basilicata</t>
  </si>
  <si>
    <t>Calabria</t>
  </si>
  <si>
    <t>Lazio</t>
  </si>
  <si>
    <t>Liguria</t>
  </si>
  <si>
    <t>Lombardia</t>
  </si>
  <si>
    <t>Marche</t>
  </si>
  <si>
    <t>Molise</t>
  </si>
  <si>
    <t>Piemonte</t>
  </si>
  <si>
    <t>Sardegna</t>
  </si>
  <si>
    <t>Sicilia</t>
  </si>
  <si>
    <t>Massa Carrara</t>
  </si>
  <si>
    <t>Lucca</t>
  </si>
  <si>
    <t>Pistoia</t>
  </si>
  <si>
    <t>Firenze</t>
  </si>
  <si>
    <t>Livorno</t>
  </si>
  <si>
    <t>Pisa</t>
  </si>
  <si>
    <t>Arezzo</t>
  </si>
  <si>
    <t>Siena</t>
  </si>
  <si>
    <t>Grosseto</t>
  </si>
  <si>
    <t>Prato</t>
  </si>
  <si>
    <t>Toscana</t>
  </si>
  <si>
    <t>Umbria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</si>
  <si>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</si>
  <si>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</si>
  <si>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</si>
  <si>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</si>
  <si>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</si>
  <si>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</si>
  <si>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</si>
  <si>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</si>
  <si>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</si>
  <si>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</si>
  <si>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</si>
  <si>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</si>
  <si>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</si>
  <si>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</si>
  <si>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</si>
  <si>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</si>
  <si>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</si>
  <si>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</si>
  <si>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</si>
  <si>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</si>
  <si>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</si>
  <si>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</si>
  <si>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</si>
  <si>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</si>
  <si>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</si>
  <si>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</si>
  <si>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</si>
  <si>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</si>
  <si>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</si>
  <si>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</si>
  <si>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</si>
  <si>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</si>
  <si>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Variazione percentuale numero di morti rispetto all'anno precedente (c)</t>
  </si>
  <si>
    <t>Variazione percentuale numero di morti rispetto al 2001</t>
  </si>
  <si>
    <t>Campi Bisenzio</t>
  </si>
  <si>
    <t>Empoli</t>
  </si>
  <si>
    <t>Scandicci</t>
  </si>
  <si>
    <t>Sesto Fiorentino</t>
  </si>
  <si>
    <t>Capannori</t>
  </si>
  <si>
    <t>Viareggio</t>
  </si>
  <si>
    <t>Carrara</t>
  </si>
  <si>
    <t>Massa</t>
  </si>
  <si>
    <t>Cascina</t>
  </si>
  <si>
    <t>Bambini (0 - 14)</t>
  </si>
  <si>
    <t>Giovani (15 - 24)</t>
  </si>
  <si>
    <t>Anziani (65+)</t>
  </si>
  <si>
    <t>Altri utenti</t>
  </si>
  <si>
    <t>TOTALE</t>
  </si>
  <si>
    <t>2010</t>
  </si>
  <si>
    <t>Ciclomotori  (a)</t>
  </si>
  <si>
    <t>Motocicli (a)</t>
  </si>
  <si>
    <t>Velocipedi (a)</t>
  </si>
  <si>
    <t>Altri Utenti</t>
  </si>
  <si>
    <t>Anno 2017, valori assoluti e indicatore</t>
  </si>
  <si>
    <t xml:space="preserve">Anno 2016, valori assoluti e indicatori </t>
  </si>
  <si>
    <t>(a) Rapporto tra il numero dei morti e il numero degli incidenti con lesioni a persone, moltiplicato 100-</t>
  </si>
  <si>
    <t>(b) Rapporto tra il numero dei feriti e il numero degli incidenti con lesioni a persone, moltiplicato 100-</t>
  </si>
  <si>
    <t>Buche, ecc- evitato</t>
  </si>
  <si>
    <t>Trentino-A-Adige</t>
  </si>
  <si>
    <t>Anno 2017, valori assoluti e indice di mortalità</t>
  </si>
  <si>
    <t>TAVOLA 1. INCIDENTI STRADALI, MORTI E FERITI PER PROVINCIA. TOSCANA.</t>
  </si>
  <si>
    <t xml:space="preserve"> Anni 2017 e 2016</t>
  </si>
  <si>
    <t>(a) Rapporto tra il numero dei morti e il numero degli incidenti stradali con lesioni a persone, moltiplicato 100.</t>
  </si>
  <si>
    <t>(b) Rapporto tra il numero dei morti e il numero dei morti e dei feriti in incidenti stradali con lesioni a persone, moltiplicato 100.</t>
  </si>
  <si>
    <t>TAVOLA 2. INDICE DI MORTALITA' E DI GRAVITA' PER PROVINCA. TOSCANA.</t>
  </si>
  <si>
    <t>TAVOLA 2bis. INDICI DI MORTALITA' E GRAVITA' PER PROVINCIA. PIEMONTE.</t>
  </si>
  <si>
    <t>ANNO</t>
  </si>
  <si>
    <t>Morti per 100.000 abitanti (a)</t>
  </si>
  <si>
    <t>Anni 2001-2017, valori assoluti, indicatori e variazioni percentuali</t>
  </si>
  <si>
    <t>TAVOLA 3. INCIDENTI STRADALI CON LESIONI A PERSONE, MORTI E FERITI. TOSCANA.</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</si>
  <si>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</si>
  <si>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</si>
  <si>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</si>
  <si>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 xml:space="preserve">Anni 2010 e 2017, valori assoluti e composizioni percentuali </t>
  </si>
  <si>
    <t>TAVOLA 4.1. UTENTI VULNERABILI  MORTI IN INCIDENTI STRADALI PER ETA' IN TOSCANA E IN ITALIA.</t>
  </si>
  <si>
    <t xml:space="preserve">TAVOLA 4.2. UTENTI VULNERABILI MORTI IN INCIDENTI STRADALI PER CATEGORIA DI UTENTE DELLA STRADA IN TOSCANA E IN ITALIA. </t>
  </si>
  <si>
    <t>(a) Conducenti e passeggeri.</t>
  </si>
  <si>
    <t xml:space="preserve">TAVOLA 4.3. UTENTI MORTI E FERITI IN INCIDENTI STRADALI PER CLASSI DI ETA' IN TOSCANA E IN ITALIA. </t>
  </si>
  <si>
    <t>TAVOLA 5. INCIDENTI STRADALI CON LESIONI A PERSONE SECONDO LA CATEGORIA DELLA STRADA. TOSCANA.</t>
  </si>
  <si>
    <t>(b) Rapporto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</si>
  <si>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</si>
  <si>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TOSCANA.</t>
  </si>
  <si>
    <t>TAVOLA 5bis. INCIDENTI STRADALI CON LESIONI A PERSONE SECONDO IL TIPO DI STRADA. TOSCANA.</t>
  </si>
  <si>
    <t>TAVOLA 6. INCIDENTI STRADALI CON LESIONI A PERSONE PER PROVINCIA, CARATTERISTICA DELLA STRADA E AMBITO STRADALE. TOSCANA.</t>
  </si>
  <si>
    <t>TAVOLA 6.1. INCIDENTI STRADALI CON LESIONI A PERSONE PER PROVINCIA, CARATTERISTICA DELLA STRADA E AMBITO STRADALE. TOSCANA.</t>
  </si>
  <si>
    <t>TAVOLA 7. INCIDENTI STRADALI CON LESIONI A PERSONE, MORTI E FERITI PER MESE. TOSCANA.</t>
  </si>
  <si>
    <t>TAVOLA 8. INCIDENTI STRADALI CON LESIONI A PERSONE, MORTI E FERITI PER GIORNO DELLA SETTIMANA. TOSCANA.</t>
  </si>
  <si>
    <t>TAVOLA 9. INCIDENTI STRADALI CON LESIONI A PERSONE, MORTI E FERITI PER ORA DEL GIORNO. TOSCANA.</t>
  </si>
  <si>
    <t>(a) Dalle ore 22 alle ore 6.</t>
  </si>
  <si>
    <t>TAVOLA 10. INCIDENTI STRADALI CON LESIONI A PERSONE, MORTI E FERITI E INDICE DI MORTALITA', PER PROVINCIA, GIORNO DELLA SETTIMANA E FASCIA ORARIA NOTTURNA (a). TOSCANA.</t>
  </si>
  <si>
    <t>TAVOLA 10.1. INCIDENTI STRADALI CON LESIONI A PERSONE, MORTI E FERITI E INDICE DI MORTALITA', PER PROVINCIA, GIORNO DELLA SETTIMANA E FASCIA ORARIA NOTTURNA (a). STRADE URBANE. TOSCANA.</t>
  </si>
  <si>
    <r>
      <t xml:space="preserve">TAVOLA 10.2. INCIDENTI STRADALI CON LESIONI A PERSONE, MORTI E FERITI PER PROVINCIA, GIORNO DELLA SETTIMANA E FASCIA ORARIA NOTTURNA </t>
    </r>
    <r>
      <rPr>
        <sz val="10"/>
        <color rgb="FF808080"/>
        <rFont val="Arial Narrow"/>
        <family val="2"/>
      </rPr>
      <t>(a)</t>
    </r>
    <r>
      <rPr>
        <b/>
        <sz val="10"/>
        <color rgb="FF808080"/>
        <rFont val="Arial Narrow"/>
        <family val="2"/>
      </rPr>
      <t>. STRADE EXTRAURBANE. TOSCANA.</t>
    </r>
  </si>
  <si>
    <t>Anno 2017, valori assoluti, composizioni percentuali e indice di mortalità</t>
  </si>
  <si>
    <t xml:space="preserve">TAVOLA 13. INCIDENTI STRADALI CON LESIONI A PERSONE, MORTI E FERITI SECONDO LA NATURA. TOSCANA. </t>
  </si>
  <si>
    <t>Urto con veicolo in fermata o arresto</t>
  </si>
  <si>
    <t xml:space="preserve">TAVOLA 14. CAUSE ACCERTATE O PRESUNTE DI INCIDENTE SECONDO L’AMBITO STRADALE. TOSCANA. </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</si>
  <si>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</si>
  <si>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</si>
  <si>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TOSCANA. </t>
  </si>
  <si>
    <t>Anno 2017, valori assoluti, composizioni percentuali e indice di gravità</t>
  </si>
  <si>
    <t>CATEGORIA DI UTENTE</t>
  </si>
  <si>
    <t>Composizioni    percentuali</t>
  </si>
  <si>
    <t>Composizioni  percentuali</t>
  </si>
  <si>
    <t>TAVOLA 16. MORTI E FERITI PER CATEGORIA DI UTENTI E GENERE. TOSCANA.</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</si>
  <si>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</si>
  <si>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35.000 ABITANTI. TOSCANA.</t>
  </si>
  <si>
    <t>Incidenti per 1.000 ab.</t>
  </si>
  <si>
    <t>Morti per 100.000 ab.</t>
  </si>
  <si>
    <t>Feriti per 100.000 ab.</t>
  </si>
  <si>
    <t>Totale comuni &gt;35.000 abitanti</t>
  </si>
  <si>
    <t>(a) Rapporto tra il numero dei feriti e il numero degli incidenti stradali con lesioni a persone, moltiplicato 100.</t>
  </si>
  <si>
    <t>Totale comuni &gt; 35.000 abitanti</t>
  </si>
  <si>
    <t>TAVOLA 18. INCIDENTI STRADALI, MORTI E FERITI PER CATEGORIA DELLA STRADA NEI COMUNI CAPOLUOGO E NEI COMUNI CON ALMENO 35.000 ABITANTI. TOSCANA.</t>
  </si>
  <si>
    <r>
      <t xml:space="preserve">CAPOLUOGHI
</t>
    </r>
    <r>
      <rPr>
        <sz val="9"/>
        <color rgb="FF000000"/>
        <rFont val="Arial Narrow"/>
        <family val="2"/>
      </rPr>
      <t>Altri Comuni</t>
    </r>
  </si>
  <si>
    <t>TAVOLA 19. COSTI SOCIALI TOTALI E PRO-CAPITE PER REGIONE. ITALIA 2017.</t>
  </si>
  <si>
    <t>(a) Incidentalità con danni alle persone 2017.</t>
  </si>
  <si>
    <t>TAVOLA 20. INCIDENTI STRADALI CON LESIONI A PERSONE PER ORGANO DI RILEVAZIONE, CATEGORIA DELLA STRADA E PROVINCIA. TOSCANA.</t>
  </si>
  <si>
    <t xml:space="preserve">TAVOLA 21. INCIDENTI STRADALI CON LESIONI A PERSONE PER ORGANO DI RILEVAZIONE E MESE. TOSCANA. </t>
  </si>
  <si>
    <t xml:space="preserve">TAVOLA 22. INCIDENTI STRADALI CON LESIONI A PERSONE PER ORGANO DI RILEVAZIONE E GIORNO DELLA SETTIMANA. TOSCANA. </t>
  </si>
  <si>
    <t>TAVOLA 23. INCIDENTI STRADALI CON LESIONI A PERSONE PER ORGANO DI RILEVAZIONE E ORA DEL GIORNO. TOSCANA.</t>
  </si>
  <si>
    <t>Tavola 11. INCIDENTI STRADALI, MORTI E FERITIPER TIPOLOGIA DI COMUNE. TOSCANA.</t>
  </si>
  <si>
    <t>.</t>
  </si>
  <si>
    <t>Tavola 12. INCIDENTI STRADALI, MORTI E FERITIPER TIPOLOGIA DI COMUNE. TOSCANA.</t>
  </si>
  <si>
    <t xml:space="preserve"> Anno 2017, indicatori.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</si>
</sst>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1"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0"/>
      <color rgb="FF00000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b/>
      <sz val="8"/>
      <color theme="1"/>
      <name val="Arial"/>
      <family val="2"/>
    </font>
    <font>
      <sz val="10"/>
      <color rgb="FF808080"/>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indexed="65"/>
        <bgColor theme="0"/>
      </patternFill>
    </fill>
    <fill>
      <patternFill patternType="solid">
        <fgColor rgb="FFA71433"/>
        <bgColor theme="0"/>
      </patternFill>
    </fill>
  </fills>
  <borders count="2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s>
  <cellStyleXfs count="101">
    <xf numFmtId="0" fontId="0" fillId="0" borderId="0"/>
    <xf numFmtId="0" fontId="8" fillId="0" borderId="0"/>
    <xf numFmtId="43" fontId="25"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0" fontId="28" fillId="9" borderId="0" applyNumberFormat="0" applyBorder="0" applyAlignment="0" applyProtection="0"/>
    <xf numFmtId="0" fontId="29" fillId="26" borderId="11" applyNumberFormat="0" applyAlignment="0" applyProtection="0"/>
    <xf numFmtId="0" fontId="29" fillId="26" borderId="11" applyNumberFormat="0" applyAlignment="0" applyProtection="0"/>
    <xf numFmtId="0" fontId="30" fillId="0" borderId="12" applyNumberFormat="0" applyFill="0" applyAlignment="0" applyProtection="0"/>
    <xf numFmtId="0" fontId="31" fillId="27" borderId="13" applyNumberFormat="0" applyAlignment="0" applyProtection="0"/>
    <xf numFmtId="0" fontId="31" fillId="27" borderId="13" applyNumberFormat="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3" fillId="0" borderId="0" applyNumberFormat="0" applyFill="0" applyBorder="0" applyAlignment="0" applyProtection="0"/>
    <xf numFmtId="0" fontId="34" fillId="10" borderId="0" applyNumberFormat="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8" fillId="13" borderId="11" applyNumberFormat="0" applyAlignment="0" applyProtection="0"/>
    <xf numFmtId="0" fontId="30" fillId="0" borderId="12" applyNumberFormat="0" applyFill="0" applyAlignment="0" applyProtection="0"/>
    <xf numFmtId="167" fontId="39" fillId="0" borderId="0" applyFont="0" applyFill="0" applyBorder="0" applyAlignment="0" applyProtection="0"/>
    <xf numFmtId="41" fontId="32" fillId="0" borderId="0" applyFont="0" applyFill="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8" fillId="0" borderId="0"/>
    <xf numFmtId="0" fontId="32" fillId="0" borderId="0"/>
    <xf numFmtId="0" fontId="32" fillId="0" borderId="0"/>
    <xf numFmtId="0" fontId="25" fillId="0" borderId="0"/>
    <xf numFmtId="0" fontId="25" fillId="0" borderId="0"/>
    <xf numFmtId="0" fontId="32" fillId="0" borderId="0"/>
    <xf numFmtId="0" fontId="32" fillId="29" borderId="17" applyNumberFormat="0" applyFont="0" applyAlignment="0" applyProtection="0"/>
    <xf numFmtId="0" fontId="32" fillId="29" borderId="17" applyNumberFormat="0" applyFont="0" applyAlignment="0" applyProtection="0"/>
    <xf numFmtId="0" fontId="41" fillId="26" borderId="18" applyNumberFormat="0" applyAlignment="0" applyProtection="0"/>
    <xf numFmtId="0" fontId="42" fillId="0" borderId="0" applyNumberFormat="0" applyFill="0" applyBorder="0" applyProtection="0"/>
    <xf numFmtId="0" fontId="43" fillId="0" borderId="0" applyNumberFormat="0" applyFill="0" applyBorder="0" applyAlignment="0" applyProtection="0"/>
    <xf numFmtId="0" fontId="33" fillId="0" borderId="0" applyNumberFormat="0" applyFill="0" applyBorder="0" applyAlignment="0" applyProtection="0"/>
    <xf numFmtId="0" fontId="44" fillId="0" borderId="0" applyNumberFormat="0" applyFill="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45" fillId="0" borderId="19" applyNumberFormat="0" applyFill="0" applyAlignment="0" applyProtection="0"/>
    <xf numFmtId="0" fontId="45" fillId="0" borderId="19" applyNumberFormat="0" applyFill="0" applyAlignment="0" applyProtection="0"/>
    <xf numFmtId="0" fontId="28" fillId="9" borderId="0" applyNumberFormat="0" applyBorder="0" applyAlignment="0" applyProtection="0"/>
    <xf numFmtId="0" fontId="34" fillId="10" borderId="0" applyNumberFormat="0" applyBorder="0" applyAlignment="0" applyProtection="0"/>
    <xf numFmtId="168" fontId="39" fillId="0" borderId="0" applyFont="0" applyFill="0" applyBorder="0" applyAlignment="0" applyProtection="0"/>
    <xf numFmtId="0" fontId="43" fillId="0" borderId="0" applyNumberFormat="0" applyFill="0" applyBorder="0" applyAlignment="0" applyProtection="0"/>
  </cellStyleXfs>
  <cellXfs count="415">
    <xf numFmtId="0" fontId="0" fillId="0" borderId="0" xfId="0"/>
    <xf numFmtId="0" fontId="17" fillId="0" borderId="0" xfId="0" applyFont="1"/>
    <xf numFmtId="2" fontId="17" fillId="0" borderId="0" xfId="0" applyNumberFormat="1" applyFont="1"/>
    <xf numFmtId="0" fontId="5" fillId="0" borderId="1" xfId="0" applyFont="1" applyBorder="1" applyAlignment="1">
      <alignment wrapText="1"/>
    </xf>
    <xf numFmtId="0" fontId="15" fillId="0" borderId="0" xfId="0" applyFont="1" applyFill="1" applyAlignment="1">
      <alignment horizontal="left" vertical="top"/>
    </xf>
    <xf numFmtId="164" fontId="5" fillId="0" borderId="1" xfId="0" applyNumberFormat="1" applyFont="1" applyBorder="1" applyAlignment="1">
      <alignment vertical="top" wrapText="1"/>
    </xf>
    <xf numFmtId="0" fontId="5" fillId="5" borderId="1" xfId="0" applyFont="1" applyFill="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lef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3" fontId="5" fillId="0" borderId="1" xfId="0" applyNumberFormat="1" applyFont="1" applyBorder="1" applyAlignment="1">
      <alignment wrapText="1"/>
    </xf>
    <xf numFmtId="0" fontId="7" fillId="0" borderId="0" xfId="0" applyFont="1" applyAlignment="1">
      <alignment horizontal="left" vertical="top"/>
    </xf>
    <xf numFmtId="0" fontId="22" fillId="0" borderId="0" xfId="0" applyFont="1" applyAlignment="1"/>
    <xf numFmtId="166" fontId="22" fillId="0" borderId="0" xfId="0" applyNumberFormat="1" applyFont="1" applyAlignment="1"/>
    <xf numFmtId="0" fontId="16" fillId="0" borderId="0" xfId="0" applyFont="1" applyAlignment="1">
      <alignment vertical="center"/>
    </xf>
    <xf numFmtId="0" fontId="11" fillId="3" borderId="1" xfId="0" applyFont="1" applyFill="1" applyBorder="1" applyAlignment="1">
      <alignment horizontal="left"/>
    </xf>
    <xf numFmtId="0" fontId="12" fillId="3" borderId="1" xfId="0" applyFont="1" applyFill="1" applyBorder="1" applyAlignment="1">
      <alignment horizontal="left"/>
    </xf>
    <xf numFmtId="0" fontId="12" fillId="0" borderId="1" xfId="0" applyFont="1" applyBorder="1"/>
    <xf numFmtId="0" fontId="0" fillId="0" borderId="0" xfId="0"/>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0" fontId="5" fillId="7" borderId="1" xfId="0" applyFont="1" applyFill="1" applyBorder="1" applyAlignment="1">
      <alignment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right" vertical="center"/>
    </xf>
    <xf numFmtId="0" fontId="4" fillId="7" borderId="1" xfId="0" applyFont="1" applyFill="1" applyBorder="1" applyAlignment="1">
      <alignmen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right" vertical="center"/>
    </xf>
    <xf numFmtId="0" fontId="4" fillId="0" borderId="1" xfId="0" applyFont="1" applyBorder="1" applyAlignment="1">
      <alignmen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24" fillId="2" borderId="1" xfId="0" applyNumberFormat="1" applyFont="1" applyFill="1" applyBorder="1" applyAlignment="1">
      <alignment horizontal="right" vertical="center" wrapText="1"/>
    </xf>
    <xf numFmtId="164" fontId="5" fillId="7" borderId="1" xfId="0" applyNumberFormat="1" applyFont="1" applyFill="1" applyBorder="1" applyAlignment="1">
      <alignment horizontal="right" vertical="center" wrapText="1"/>
    </xf>
    <xf numFmtId="164" fontId="4" fillId="7"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xf>
    <xf numFmtId="164" fontId="5" fillId="3" borderId="1" xfId="0"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3" fontId="4" fillId="3" borderId="1" xfId="0" applyNumberFormat="1" applyFont="1" applyFill="1" applyBorder="1" applyAlignment="1">
      <alignment horizontal="right" vertical="center" wrapText="1"/>
    </xf>
    <xf numFmtId="0" fontId="0" fillId="0" borderId="0" xfId="0" applyBorder="1"/>
    <xf numFmtId="2" fontId="46" fillId="3" borderId="1" xfId="0" applyNumberFormat="1" applyFont="1" applyFill="1" applyBorder="1" applyAlignment="1">
      <alignment horizontal="left" wrapText="1"/>
    </xf>
    <xf numFmtId="164" fontId="46" fillId="3" borderId="1" xfId="0" applyNumberFormat="1" applyFont="1" applyFill="1" applyBorder="1" applyAlignment="1">
      <alignment horizontal="left" wrapText="1"/>
    </xf>
    <xf numFmtId="0" fontId="46" fillId="3" borderId="1" xfId="0" applyFont="1" applyFill="1" applyBorder="1" applyAlignment="1">
      <alignment horizontal="left"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2" fillId="0" borderId="0" xfId="0" applyFont="1"/>
    <xf numFmtId="2" fontId="42" fillId="0" borderId="0" xfId="0" applyNumberFormat="1" applyFont="1"/>
    <xf numFmtId="0" fontId="0" fillId="0" borderId="0" xfId="0" applyFont="1"/>
    <xf numFmtId="169" fontId="25" fillId="0" borderId="0" xfId="2" applyNumberFormat="1" applyFont="1"/>
    <xf numFmtId="0" fontId="0" fillId="0" borderId="0" xfId="0" applyAlignment="1">
      <alignment horizontal="center"/>
    </xf>
    <xf numFmtId="0" fontId="22" fillId="0" borderId="0" xfId="0" applyFont="1" applyAlignment="1">
      <alignment horizontal="center"/>
    </xf>
    <xf numFmtId="3" fontId="0" fillId="0" borderId="0" xfId="0" applyNumberFormat="1"/>
    <xf numFmtId="3" fontId="5" fillId="0" borderId="2" xfId="0" applyNumberFormat="1" applyFont="1" applyBorder="1" applyAlignment="1">
      <alignment wrapText="1"/>
    </xf>
    <xf numFmtId="0" fontId="5" fillId="0" borderId="10" xfId="0" applyFont="1" applyBorder="1" applyAlignment="1">
      <alignment horizontal="left" wrapText="1"/>
    </xf>
    <xf numFmtId="49" fontId="48" fillId="30" borderId="3" xfId="0" applyNumberFormat="1" applyFont="1" applyFill="1" applyBorder="1"/>
    <xf numFmtId="164" fontId="4" fillId="5"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16" fillId="0" borderId="0" xfId="0" applyFont="1"/>
    <xf numFmtId="164" fontId="0" fillId="0" borderId="0" xfId="0" applyNumberFormat="1"/>
    <xf numFmtId="0" fontId="13" fillId="3" borderId="1" xfId="0" applyFont="1" applyFill="1" applyBorder="1" applyAlignment="1">
      <alignment vertical="top" wrapText="1"/>
    </xf>
    <xf numFmtId="0" fontId="7" fillId="0" borderId="0" xfId="0" applyFont="1" applyAlignment="1">
      <alignment vertical="top"/>
    </xf>
    <xf numFmtId="0" fontId="17" fillId="0" borderId="22" xfId="0" applyFont="1" applyBorder="1"/>
    <xf numFmtId="0" fontId="0" fillId="0" borderId="0" xfId="0" applyAlignment="1"/>
    <xf numFmtId="169" fontId="0" fillId="0" borderId="0" xfId="0" applyNumberFormat="1" applyFont="1"/>
    <xf numFmtId="0" fontId="9" fillId="0" borderId="0" xfId="0" applyFont="1" applyFill="1"/>
    <xf numFmtId="0" fontId="17" fillId="0" borderId="0" xfId="0" quotePrefix="1" applyFont="1"/>
    <xf numFmtId="0" fontId="14" fillId="3" borderId="1" xfId="0" applyFont="1" applyFill="1" applyBorder="1" applyAlignment="1">
      <alignment wrapText="1"/>
    </xf>
    <xf numFmtId="3" fontId="11" fillId="5" borderId="1" xfId="0" applyNumberFormat="1" applyFont="1" applyFill="1" applyBorder="1"/>
    <xf numFmtId="3" fontId="12" fillId="5" borderId="1" xfId="0" applyNumberFormat="1" applyFont="1" applyFill="1" applyBorder="1"/>
    <xf numFmtId="0" fontId="11" fillId="0" borderId="1" xfId="0" applyFont="1" applyBorder="1"/>
    <xf numFmtId="0" fontId="11" fillId="5" borderId="1" xfId="0" applyFont="1" applyFill="1" applyBorder="1"/>
    <xf numFmtId="3" fontId="11" fillId="0" borderId="1" xfId="0" applyNumberFormat="1" applyFont="1" applyBorder="1"/>
    <xf numFmtId="3" fontId="12" fillId="0" borderId="1" xfId="0" applyNumberFormat="1" applyFont="1" applyBorder="1"/>
    <xf numFmtId="3" fontId="14" fillId="3" borderId="1" xfId="0" applyNumberFormat="1" applyFont="1" applyFill="1" applyBorder="1" applyAlignment="1">
      <alignment wrapText="1"/>
    </xf>
    <xf numFmtId="0" fontId="12" fillId="5" borderId="1" xfId="0" applyFont="1" applyFill="1" applyBorder="1"/>
    <xf numFmtId="0" fontId="5" fillId="3" borderId="3" xfId="0" applyFont="1" applyFill="1" applyBorder="1" applyAlignment="1">
      <alignment wrapText="1"/>
    </xf>
    <xf numFmtId="3" fontId="5" fillId="2" borderId="1" xfId="0" applyNumberFormat="1" applyFont="1" applyFill="1" applyBorder="1" applyAlignment="1">
      <alignment wrapText="1"/>
    </xf>
    <xf numFmtId="164" fontId="5" fillId="2" borderId="1" xfId="0" applyNumberFormat="1" applyFont="1" applyFill="1" applyBorder="1" applyAlignment="1">
      <alignment wrapText="1"/>
    </xf>
    <xf numFmtId="164" fontId="5" fillId="3" borderId="1" xfId="0" applyNumberFormat="1" applyFont="1" applyFill="1" applyBorder="1" applyAlignment="1">
      <alignment wrapText="1"/>
    </xf>
    <xf numFmtId="164" fontId="5" fillId="0" borderId="1" xfId="0" applyNumberFormat="1" applyFont="1" applyBorder="1" applyAlignment="1">
      <alignment wrapText="1"/>
    </xf>
    <xf numFmtId="0" fontId="15" fillId="6" borderId="21" xfId="0" applyFont="1" applyFill="1" applyBorder="1" applyAlignment="1">
      <alignment vertical="top"/>
    </xf>
    <xf numFmtId="0" fontId="15" fillId="6" borderId="22" xfId="0" applyFont="1" applyFill="1" applyBorder="1" applyAlignment="1">
      <alignment vertical="top"/>
    </xf>
    <xf numFmtId="3" fontId="5" fillId="0" borderId="1" xfId="0" applyNumberFormat="1" applyFont="1" applyFill="1" applyBorder="1" applyAlignment="1">
      <alignment wrapText="1"/>
    </xf>
    <xf numFmtId="3" fontId="5" fillId="5" borderId="1" xfId="0" applyNumberFormat="1" applyFont="1" applyFill="1" applyBorder="1" applyAlignment="1">
      <alignment wrapText="1"/>
    </xf>
    <xf numFmtId="164" fontId="5" fillId="5" borderId="1" xfId="0" applyNumberFormat="1" applyFont="1" applyFill="1" applyBorder="1" applyAlignment="1">
      <alignment wrapText="1"/>
    </xf>
    <xf numFmtId="0" fontId="15" fillId="0" borderId="0" xfId="0" applyFont="1" applyFill="1" applyAlignment="1">
      <alignment vertical="top"/>
    </xf>
    <xf numFmtId="1" fontId="5" fillId="2" borderId="1" xfId="0" applyNumberFormat="1" applyFont="1" applyFill="1" applyBorder="1" applyAlignment="1">
      <alignment wrapText="1"/>
    </xf>
    <xf numFmtId="1" fontId="5" fillId="0" borderId="1" xfId="0" applyNumberFormat="1" applyFont="1" applyBorder="1" applyAlignment="1">
      <alignment wrapText="1"/>
    </xf>
    <xf numFmtId="1" fontId="5" fillId="5" borderId="1" xfId="0" applyNumberFormat="1" applyFont="1" applyFill="1" applyBorder="1" applyAlignment="1">
      <alignment wrapText="1"/>
    </xf>
    <xf numFmtId="0" fontId="6" fillId="4" borderId="1" xfId="0" applyFont="1" applyFill="1" applyBorder="1" applyAlignment="1">
      <alignment vertical="center" wrapText="1"/>
    </xf>
    <xf numFmtId="164" fontId="5" fillId="2" borderId="10" xfId="0" applyNumberFormat="1" applyFont="1" applyFill="1" applyBorder="1" applyAlignment="1">
      <alignment wrapText="1"/>
    </xf>
    <xf numFmtId="165" fontId="6" fillId="4" borderId="1" xfId="0" applyNumberFormat="1" applyFont="1" applyFill="1" applyBorder="1" applyAlignment="1">
      <alignment wrapText="1"/>
    </xf>
    <xf numFmtId="0" fontId="2" fillId="0" borderId="0" xfId="0" applyFont="1" applyAlignment="1">
      <alignment vertical="center"/>
    </xf>
    <xf numFmtId="3" fontId="4" fillId="2" borderId="1" xfId="0" applyNumberFormat="1" applyFont="1" applyFill="1" applyBorder="1" applyAlignment="1">
      <alignment wrapText="1"/>
    </xf>
    <xf numFmtId="3" fontId="11" fillId="5" borderId="1" xfId="0" applyNumberFormat="1" applyFont="1" applyFill="1" applyBorder="1" applyAlignment="1"/>
    <xf numFmtId="3" fontId="11" fillId="3" borderId="1" xfId="0" applyNumberFormat="1" applyFont="1" applyFill="1" applyBorder="1" applyAlignment="1"/>
    <xf numFmtId="164" fontId="11" fillId="3" borderId="1" xfId="0" applyNumberFormat="1" applyFont="1" applyFill="1" applyBorder="1" applyAlignment="1"/>
    <xf numFmtId="164" fontId="11" fillId="5" borderId="1" xfId="0" applyNumberFormat="1" applyFont="1" applyFill="1" applyBorder="1" applyAlignment="1"/>
    <xf numFmtId="3" fontId="12" fillId="5" borderId="1" xfId="0" applyNumberFormat="1" applyFont="1" applyFill="1" applyBorder="1" applyAlignment="1"/>
    <xf numFmtId="3" fontId="12" fillId="3" borderId="1" xfId="0" applyNumberFormat="1" applyFont="1" applyFill="1" applyBorder="1" applyAlignment="1"/>
    <xf numFmtId="164" fontId="12" fillId="3" borderId="1" xfId="0" applyNumberFormat="1" applyFont="1" applyFill="1" applyBorder="1" applyAlignment="1"/>
    <xf numFmtId="164" fontId="12" fillId="5" borderId="1" xfId="0" applyNumberFormat="1" applyFont="1" applyFill="1" applyBorder="1" applyAlignment="1"/>
    <xf numFmtId="3" fontId="4" fillId="0" borderId="1" xfId="0" applyNumberFormat="1" applyFont="1" applyBorder="1" applyAlignment="1">
      <alignment wrapText="1"/>
    </xf>
    <xf numFmtId="164" fontId="4" fillId="5" borderId="1" xfId="0" applyNumberFormat="1" applyFont="1" applyFill="1" applyBorder="1" applyAlignment="1">
      <alignment wrapText="1"/>
    </xf>
    <xf numFmtId="0" fontId="11" fillId="3" borderId="1" xfId="0" applyFont="1" applyFill="1" applyBorder="1" applyAlignment="1"/>
    <xf numFmtId="0" fontId="11" fillId="5" borderId="1" xfId="0" applyFont="1" applyFill="1" applyBorder="1" applyAlignment="1"/>
    <xf numFmtId="3" fontId="12" fillId="0" borderId="1" xfId="0" applyNumberFormat="1" applyFont="1" applyBorder="1" applyAlignment="1"/>
    <xf numFmtId="3" fontId="14" fillId="5" borderId="1" xfId="0" applyNumberFormat="1" applyFont="1" applyFill="1" applyBorder="1" applyAlignment="1">
      <alignment wrapText="1"/>
    </xf>
    <xf numFmtId="0" fontId="4" fillId="3" borderId="20" xfId="0" applyFont="1" applyFill="1" applyBorder="1" applyAlignment="1">
      <alignment wrapText="1"/>
    </xf>
    <xf numFmtId="3" fontId="12" fillId="3" borderId="20" xfId="0" applyNumberFormat="1" applyFont="1" applyFill="1" applyBorder="1" applyAlignment="1"/>
    <xf numFmtId="0" fontId="5" fillId="0" borderId="10" xfId="0" applyFont="1" applyBorder="1" applyAlignment="1">
      <alignment wrapText="1"/>
    </xf>
    <xf numFmtId="164" fontId="23" fillId="30" borderId="10" xfId="0" applyNumberFormat="1" applyFont="1" applyFill="1" applyBorder="1" applyAlignment="1">
      <alignment wrapText="1"/>
    </xf>
    <xf numFmtId="0" fontId="21" fillId="0" borderId="0" xfId="0" applyFont="1" applyFill="1" applyAlignment="1"/>
    <xf numFmtId="1" fontId="4" fillId="3" borderId="1" xfId="0" applyNumberFormat="1" applyFont="1" applyFill="1" applyBorder="1" applyAlignment="1">
      <alignment wrapText="1"/>
    </xf>
    <xf numFmtId="1" fontId="4" fillId="0" borderId="1" xfId="0" applyNumberFormat="1" applyFont="1" applyBorder="1" applyAlignment="1">
      <alignment wrapText="1"/>
    </xf>
    <xf numFmtId="0" fontId="2" fillId="0" borderId="0" xfId="0" applyFont="1" applyAlignment="1"/>
    <xf numFmtId="0" fontId="0" fillId="0" borderId="0" xfId="0" applyAlignment="1"/>
    <xf numFmtId="0" fontId="0" fillId="0" borderId="0" xfId="0" applyBorder="1" applyAlignment="1"/>
    <xf numFmtId="0" fontId="5" fillId="3" borderId="1" xfId="0" applyFont="1" applyFill="1" applyBorder="1" applyAlignment="1">
      <alignment wrapText="1"/>
    </xf>
    <xf numFmtId="0" fontId="5" fillId="3" borderId="1" xfId="0" applyFont="1" applyFill="1" applyBorder="1" applyAlignment="1">
      <alignment horizontal="right" wrapText="1"/>
    </xf>
    <xf numFmtId="0" fontId="19" fillId="0" borderId="0" xfId="0" applyFont="1" applyAlignment="1">
      <alignment horizontal="justify" vertical="top"/>
    </xf>
    <xf numFmtId="0" fontId="4" fillId="3" borderId="1" xfId="0" applyFont="1" applyFill="1" applyBorder="1" applyAlignment="1">
      <alignment horizontal="right" wrapText="1"/>
    </xf>
    <xf numFmtId="0" fontId="20" fillId="0" borderId="0" xfId="0" applyFont="1" applyBorder="1" applyAlignment="1"/>
    <xf numFmtId="0" fontId="19" fillId="0" borderId="0" xfId="0" applyFont="1" applyBorder="1" applyAlignment="1"/>
    <xf numFmtId="0" fontId="15" fillId="0" borderId="0" xfId="0" applyFont="1" applyAlignment="1"/>
    <xf numFmtId="0" fontId="5" fillId="0" borderId="3" xfId="0" applyFont="1" applyBorder="1" applyAlignment="1">
      <alignment horizontal="left" vertical="center" wrapText="1"/>
    </xf>
    <xf numFmtId="1" fontId="5" fillId="0" borderId="1" xfId="0" applyNumberFormat="1" applyFont="1" applyBorder="1" applyAlignment="1">
      <alignment horizontal="right" wrapText="1"/>
    </xf>
    <xf numFmtId="3" fontId="5" fillId="2" borderId="1" xfId="0" quotePrefix="1" applyNumberFormat="1" applyFont="1" applyFill="1" applyBorder="1" applyAlignment="1">
      <alignment horizontal="right" wrapText="1"/>
    </xf>
    <xf numFmtId="0" fontId="5" fillId="3" borderId="2" xfId="0" applyFont="1" applyFill="1" applyBorder="1" applyAlignment="1">
      <alignment horizontal="right" wrapText="1"/>
    </xf>
    <xf numFmtId="3" fontId="5" fillId="2"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164" fontId="6" fillId="4" borderId="1" xfId="0" applyNumberFormat="1" applyFont="1" applyFill="1" applyBorder="1" applyAlignment="1">
      <alignment horizontal="right" vertical="center" wrapText="1"/>
    </xf>
    <xf numFmtId="0" fontId="17" fillId="0" borderId="0" xfId="0" applyFont="1" applyAlignment="1"/>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165" fontId="12" fillId="5" borderId="1" xfId="0" applyNumberFormat="1" applyFont="1" applyFill="1" applyBorder="1" applyAlignment="1">
      <alignment horizontal="right"/>
    </xf>
    <xf numFmtId="0" fontId="5" fillId="0" borderId="4" xfId="0" applyNumberFormat="1" applyFont="1" applyFill="1" applyBorder="1" applyAlignment="1">
      <alignment horizontal="right" wrapText="1"/>
    </xf>
    <xf numFmtId="1" fontId="5" fillId="0" borderId="4" xfId="0" applyNumberFormat="1" applyFont="1" applyFill="1" applyBorder="1" applyAlignment="1">
      <alignment horizontal="right" wrapText="1"/>
    </xf>
    <xf numFmtId="1" fontId="5" fillId="0" borderId="5"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0" fontId="19" fillId="3" borderId="0" xfId="0" applyFont="1" applyFill="1"/>
    <xf numFmtId="0" fontId="12" fillId="3" borderId="1" xfId="0" applyFont="1" applyFill="1" applyBorder="1" applyAlignment="1">
      <alignment horizontal="right"/>
    </xf>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0" fillId="0" borderId="0" xfId="0" applyFill="1"/>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5" fillId="3" borderId="0" xfId="0"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1" fontId="5" fillId="2" borderId="1" xfId="0" applyNumberFormat="1" applyFont="1" applyFill="1" applyBorder="1" applyAlignment="1">
      <alignment horizontal="right" wrapText="1"/>
    </xf>
    <xf numFmtId="1" fontId="5" fillId="5" borderId="1" xfId="0" applyNumberFormat="1" applyFont="1" applyFill="1" applyBorder="1" applyAlignment="1">
      <alignment horizontal="right" wrapText="1"/>
    </xf>
    <xf numFmtId="164" fontId="5" fillId="3" borderId="1" xfId="0" applyNumberFormat="1" applyFont="1" applyFill="1" applyBorder="1" applyAlignment="1">
      <alignment horizontal="right" wrapText="1"/>
    </xf>
    <xf numFmtId="164" fontId="5" fillId="5" borderId="1" xfId="0" applyNumberFormat="1" applyFont="1" applyFill="1" applyBorder="1" applyAlignment="1">
      <alignment horizontal="right" wrapText="1"/>
    </xf>
    <xf numFmtId="2" fontId="5" fillId="3" borderId="1" xfId="0" applyNumberFormat="1" applyFont="1" applyFill="1" applyBorder="1" applyAlignment="1">
      <alignment horizontal="right" wrapText="1"/>
    </xf>
    <xf numFmtId="0" fontId="5" fillId="0" borderId="1" xfId="0" applyFont="1" applyBorder="1" applyAlignment="1">
      <alignment horizontal="right" vertical="top" wrapText="1"/>
    </xf>
    <xf numFmtId="164" fontId="5" fillId="0" borderId="1" xfId="0" applyNumberFormat="1" applyFont="1" applyBorder="1" applyAlignment="1">
      <alignment horizontal="right" vertical="top" wrapText="1"/>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right" vertical="top" wrapText="1"/>
    </xf>
    <xf numFmtId="0" fontId="15" fillId="0" borderId="0" xfId="0" applyFont="1" applyFill="1" applyAlignment="1">
      <alignment horizontal="left"/>
    </xf>
    <xf numFmtId="1" fontId="5" fillId="0" borderId="1" xfId="0" applyNumberFormat="1" applyFont="1" applyBorder="1" applyAlignment="1">
      <alignment horizontal="right" vertical="top" wrapText="1"/>
    </xf>
    <xf numFmtId="0" fontId="19" fillId="0" borderId="0" xfId="0" applyFont="1" applyBorder="1" applyAlignment="1">
      <alignment horizontal="left" vertical="center"/>
    </xf>
    <xf numFmtId="0" fontId="5" fillId="5" borderId="1" xfId="0" applyFont="1" applyFill="1" applyBorder="1" applyAlignment="1">
      <alignment horizontal="right" vertical="top" wrapText="1"/>
    </xf>
    <xf numFmtId="1" fontId="6" fillId="4" borderId="1" xfId="0" applyNumberFormat="1" applyFont="1" applyFill="1" applyBorder="1" applyAlignment="1">
      <alignment horizontal="right" wrapText="1"/>
    </xf>
    <xf numFmtId="0" fontId="47" fillId="0" borderId="0" xfId="0" applyFont="1" applyFill="1" applyAlignment="1">
      <alignment horizontal="left"/>
    </xf>
    <xf numFmtId="0" fontId="5" fillId="7" borderId="1" xfId="0" applyFont="1" applyFill="1" applyBorder="1" applyAlignment="1">
      <alignment horizontal="right" vertical="center" wrapText="1"/>
    </xf>
    <xf numFmtId="0" fontId="5" fillId="7" borderId="1" xfId="0" quotePrefix="1" applyFont="1" applyFill="1" applyBorder="1" applyAlignment="1">
      <alignment horizontal="right" vertical="center" wrapText="1"/>
    </xf>
    <xf numFmtId="0" fontId="5" fillId="7" borderId="3" xfId="0" applyFont="1" applyFill="1" applyBorder="1" applyAlignment="1">
      <alignment horizontal="right" vertical="center" wrapText="1"/>
    </xf>
    <xf numFmtId="0" fontId="6" fillId="4" borderId="1" xfId="0" applyFont="1" applyFill="1" applyBorder="1" applyAlignment="1">
      <alignment horizontal="right" vertical="center" wrapText="1"/>
    </xf>
    <xf numFmtId="3" fontId="6" fillId="4" borderId="1" xfId="0" applyNumberFormat="1" applyFont="1" applyFill="1" applyBorder="1" applyAlignment="1">
      <alignment horizontal="right" vertical="center" wrapText="1"/>
    </xf>
    <xf numFmtId="0" fontId="15" fillId="0" borderId="2" xfId="0" applyFont="1" applyBorder="1" applyAlignment="1">
      <alignment vertical="center"/>
    </xf>
    <xf numFmtId="0" fontId="18" fillId="0" borderId="2" xfId="0" applyFont="1" applyBorder="1" applyAlignment="1"/>
    <xf numFmtId="3" fontId="0" fillId="0" borderId="0" xfId="0" applyNumberFormat="1" applyFill="1"/>
    <xf numFmtId="164" fontId="12" fillId="3"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3" fontId="5" fillId="0" borderId="1" xfId="0" quotePrefix="1" applyNumberFormat="1" applyFont="1" applyFill="1" applyBorder="1" applyAlignment="1">
      <alignment horizontal="right"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164" fontId="23" fillId="4" borderId="1" xfId="0" applyNumberFormat="1" applyFont="1" applyFill="1" applyBorder="1" applyAlignment="1">
      <alignment horizontal="right" vertical="center"/>
    </xf>
    <xf numFmtId="1" fontId="4" fillId="2" borderId="1" xfId="0" applyNumberFormat="1" applyFont="1" applyFill="1" applyBorder="1" applyAlignment="1">
      <alignment horizontal="right" wrapText="1"/>
    </xf>
    <xf numFmtId="164" fontId="5" fillId="0" borderId="1" xfId="0" applyNumberFormat="1" applyFont="1" applyFill="1" applyBorder="1" applyAlignment="1">
      <alignment horizontal="right" wrapText="1"/>
    </xf>
    <xf numFmtId="164" fontId="4" fillId="0" borderId="1" xfId="0" applyNumberFormat="1" applyFont="1" applyFill="1" applyBorder="1" applyAlignment="1">
      <alignment horizontal="right" wrapText="1"/>
    </xf>
    <xf numFmtId="164" fontId="5" fillId="0" borderId="1" xfId="0" quotePrefix="1" applyNumberFormat="1" applyFont="1" applyFill="1" applyBorder="1" applyAlignment="1">
      <alignment horizontal="right" wrapText="1"/>
    </xf>
    <xf numFmtId="164" fontId="5" fillId="2" borderId="1" xfId="0" quotePrefix="1" applyNumberFormat="1" applyFont="1" applyFill="1" applyBorder="1" applyAlignment="1">
      <alignment horizontal="right" wrapText="1"/>
    </xf>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3"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164" fontId="13" fillId="33" borderId="1" xfId="1" applyNumberFormat="1" applyFont="1" applyFill="1" applyBorder="1" applyAlignment="1">
      <alignment horizontal="right" vertical="center"/>
    </xf>
    <xf numFmtId="164" fontId="13" fillId="31" borderId="1" xfId="1" applyNumberFormat="1" applyFont="1" applyFill="1" applyBorder="1" applyAlignment="1">
      <alignment horizontal="right" vertical="center"/>
    </xf>
    <xf numFmtId="0" fontId="23" fillId="34" borderId="1" xfId="0" applyFont="1" applyFill="1" applyBorder="1" applyAlignment="1">
      <alignment horizontal="left" vertical="center" wrapText="1"/>
    </xf>
    <xf numFmtId="3" fontId="23" fillId="34" borderId="1" xfId="1" applyNumberFormat="1" applyFont="1" applyFill="1" applyBorder="1" applyAlignment="1">
      <alignment vertical="center"/>
    </xf>
    <xf numFmtId="164" fontId="23" fillId="34" borderId="1" xfId="1" applyNumberFormat="1" applyFont="1" applyFill="1" applyBorder="1" applyAlignment="1">
      <alignment vertical="center"/>
    </xf>
    <xf numFmtId="2" fontId="12" fillId="3" borderId="1" xfId="0" applyNumberFormat="1" applyFont="1" applyFill="1" applyBorder="1" applyAlignment="1">
      <alignment horizontal="right" wrapText="1"/>
    </xf>
    <xf numFmtId="2" fontId="4" fillId="3" borderId="1" xfId="0" applyNumberFormat="1" applyFont="1" applyFill="1" applyBorder="1" applyAlignment="1">
      <alignment horizontal="righ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0" fontId="0" fillId="0" borderId="0" xfId="0" applyAlignment="1">
      <alignment horizontal="right"/>
    </xf>
    <xf numFmtId="0" fontId="4" fillId="3" borderId="2" xfId="0" applyFont="1" applyFill="1" applyBorder="1" applyAlignment="1">
      <alignment vertical="center" wrapText="1"/>
    </xf>
    <xf numFmtId="0" fontId="0" fillId="0" borderId="0" xfId="0" applyFont="1" applyBorder="1"/>
    <xf numFmtId="0" fontId="5" fillId="0" borderId="0" xfId="0" applyFont="1" applyBorder="1" applyAlignment="1">
      <alignment horizontal="left" vertical="top"/>
    </xf>
    <xf numFmtId="3" fontId="12" fillId="3" borderId="1" xfId="0" applyNumberFormat="1" applyFont="1" applyFill="1" applyBorder="1" applyAlignment="1">
      <alignment horizontal="right"/>
    </xf>
    <xf numFmtId="0" fontId="11" fillId="5" borderId="1" xfId="0" applyFont="1" applyFill="1" applyBorder="1" applyAlignment="1">
      <alignment horizontal="right"/>
    </xf>
    <xf numFmtId="3" fontId="23" fillId="30" borderId="20" xfId="0" applyNumberFormat="1" applyFont="1" applyFill="1" applyBorder="1" applyAlignment="1">
      <alignment horizontal="right"/>
    </xf>
    <xf numFmtId="169" fontId="5" fillId="3" borderId="1" xfId="2" applyNumberFormat="1" applyFont="1" applyFill="1" applyBorder="1" applyAlignment="1">
      <alignment horizontal="right" wrapText="1"/>
    </xf>
    <xf numFmtId="0" fontId="5" fillId="3" borderId="1" xfId="0" quotePrefix="1" applyFont="1" applyFill="1" applyBorder="1" applyAlignment="1">
      <alignment horizontal="right" wrapText="1"/>
    </xf>
    <xf numFmtId="3" fontId="6" fillId="4" borderId="1" xfId="0" quotePrefix="1" applyNumberFormat="1" applyFont="1" applyFill="1" applyBorder="1" applyAlignment="1">
      <alignment horizontal="right" wrapText="1"/>
    </xf>
    <xf numFmtId="169" fontId="6" fillId="4" borderId="1" xfId="2" quotePrefix="1" applyNumberFormat="1" applyFont="1" applyFill="1" applyBorder="1" applyAlignment="1">
      <alignment horizontal="right" wrapText="1"/>
    </xf>
    <xf numFmtId="3" fontId="5" fillId="0" borderId="1" xfId="0" applyNumberFormat="1" applyFont="1" applyBorder="1" applyAlignment="1">
      <alignment vertical="top" wrapText="1"/>
    </xf>
    <xf numFmtId="3" fontId="5" fillId="5"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4" fillId="5" borderId="1" xfId="0" applyNumberFormat="1" applyFont="1" applyFill="1" applyBorder="1" applyAlignment="1">
      <alignment vertical="top" wrapText="1"/>
    </xf>
    <xf numFmtId="0" fontId="3" fillId="0" borderId="0" xfId="0" applyFont="1" applyBorder="1" applyAlignment="1">
      <alignment horizontal="left" vertical="center"/>
    </xf>
    <xf numFmtId="0" fontId="10" fillId="0" borderId="0" xfId="0" applyFont="1" applyBorder="1" applyAlignment="1">
      <alignment horizontal="right"/>
    </xf>
    <xf numFmtId="3" fontId="4" fillId="0" borderId="1" xfId="0" applyNumberFormat="1" applyFont="1" applyBorder="1" applyAlignment="1">
      <alignment horizontal="right" wrapText="1"/>
    </xf>
    <xf numFmtId="0" fontId="2" fillId="0" borderId="0" xfId="0" applyFont="1" applyAlignment="1">
      <alignment horizontal="justify"/>
    </xf>
    <xf numFmtId="0" fontId="3" fillId="0" borderId="3" xfId="0" applyFont="1" applyBorder="1" applyAlignment="1">
      <alignment horizontal="justify"/>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2" fillId="0" borderId="0" xfId="0" applyFont="1" applyAlignment="1"/>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3" fillId="0" borderId="0" xfId="0" applyFont="1" applyBorder="1" applyAlignment="1">
      <alignment horizontal="justify"/>
    </xf>
    <xf numFmtId="0" fontId="0" fillId="0" borderId="0" xfId="0" applyBorder="1" applyAlignment="1"/>
    <xf numFmtId="0" fontId="3" fillId="3" borderId="0" xfId="0" applyFont="1" applyFill="1" applyBorder="1" applyAlignment="1">
      <alignment horizontal="justify"/>
    </xf>
    <xf numFmtId="0" fontId="0" fillId="3" borderId="0" xfId="0" applyFill="1" applyBorder="1" applyAlignment="1"/>
    <xf numFmtId="0" fontId="4" fillId="3" borderId="2" xfId="0" applyFont="1" applyFill="1" applyBorder="1" applyAlignment="1">
      <alignment horizontal="left"/>
    </xf>
    <xf numFmtId="0" fontId="4" fillId="3" borderId="0" xfId="0" applyFont="1" applyFill="1" applyBorder="1" applyAlignment="1">
      <alignment horizontal="left"/>
    </xf>
    <xf numFmtId="0" fontId="4" fillId="3" borderId="3" xfId="0" applyFont="1" applyFill="1" applyBorder="1" applyAlignment="1">
      <alignment horizontal="left"/>
    </xf>
    <xf numFmtId="0" fontId="5" fillId="3" borderId="2" xfId="0" applyFont="1" applyFill="1" applyBorder="1" applyAlignment="1">
      <alignment horizontal="right" wrapText="1"/>
    </xf>
    <xf numFmtId="0" fontId="5" fillId="3" borderId="0" xfId="0" applyFont="1" applyFill="1" applyBorder="1" applyAlignment="1">
      <alignment horizontal="right" wrapText="1"/>
    </xf>
    <xf numFmtId="0" fontId="5" fillId="3" borderId="3" xfId="0" applyFont="1" applyFill="1" applyBorder="1" applyAlignment="1">
      <alignment horizontal="right" wrapText="1"/>
    </xf>
    <xf numFmtId="0" fontId="0" fillId="0" borderId="0" xfId="0"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justify" wrapText="1"/>
    </xf>
    <xf numFmtId="0" fontId="4" fillId="3" borderId="3" xfId="0" applyFont="1" applyFill="1" applyBorder="1" applyAlignment="1">
      <alignment horizontal="justify"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19" fillId="0" borderId="0" xfId="0" applyFont="1" applyAlignment="1">
      <alignment horizontal="justify" vertical="top"/>
    </xf>
    <xf numFmtId="0" fontId="20" fillId="0" borderId="0" xfId="0" applyFont="1" applyAlignment="1">
      <alignment vertical="top"/>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right" wrapText="1"/>
    </xf>
    <xf numFmtId="0" fontId="4" fillId="3" borderId="0" xfId="0" applyFont="1" applyFill="1" applyBorder="1" applyAlignment="1">
      <alignment horizontal="right" wrapText="1"/>
    </xf>
    <xf numFmtId="0" fontId="4" fillId="3" borderId="3" xfId="0" applyFont="1" applyFill="1" applyBorder="1" applyAlignment="1">
      <alignment horizontal="right" wrapText="1"/>
    </xf>
    <xf numFmtId="0" fontId="21" fillId="0" borderId="0" xfId="0" applyFont="1" applyFill="1" applyAlignment="1">
      <alignment vertical="top" wrapText="1"/>
    </xf>
    <xf numFmtId="0" fontId="21" fillId="0" borderId="0" xfId="0" applyFont="1" applyFill="1" applyAlignment="1">
      <alignment horizontal="left" vertical="top"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0" borderId="1" xfId="0" applyFont="1" applyFill="1" applyBorder="1" applyAlignment="1">
      <alignment horizontal="center" vertical="center"/>
    </xf>
    <xf numFmtId="0" fontId="19" fillId="0" borderId="0" xfId="0" applyFont="1" applyBorder="1" applyAlignment="1">
      <alignment horizontal="justify"/>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9"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4" fillId="3" borderId="1" xfId="0" applyFont="1" applyFill="1" applyBorder="1" applyAlignment="1">
      <alignment horizontal="left" wrapText="1"/>
    </xf>
    <xf numFmtId="0" fontId="19" fillId="0" borderId="0" xfId="0" applyFont="1" applyBorder="1" applyAlignment="1"/>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center" vertical="top" wrapText="1"/>
    </xf>
    <xf numFmtId="0" fontId="4" fillId="5" borderId="1" xfId="0" applyFont="1" applyFill="1" applyBorder="1" applyAlignment="1">
      <alignment horizontal="center" vertical="top" wrapText="1"/>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center" vertical="top" wrapText="1"/>
    </xf>
    <xf numFmtId="0" fontId="4" fillId="7"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4" fillId="0" borderId="1" xfId="0" applyFont="1" applyFill="1" applyBorder="1" applyAlignment="1">
      <alignment horizontal="center" vertical="center"/>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15" fillId="0" borderId="0" xfId="0" applyFont="1" applyBorder="1" applyAlignment="1">
      <alignment horizontal="justify" vertical="center"/>
    </xf>
    <xf numFmtId="0" fontId="18" fillId="0" borderId="0" xfId="0" applyFont="1" applyBorder="1" applyAlignment="1">
      <alignment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2" fontId="12" fillId="3" borderId="1" xfId="0" applyNumberFormat="1" applyFont="1" applyFill="1" applyBorder="1" applyAlignment="1">
      <alignment horizontal="center" wrapText="1"/>
    </xf>
    <xf numFmtId="2" fontId="4" fillId="3" borderId="1" xfId="0" applyNumberFormat="1" applyFont="1" applyFill="1" applyBorder="1" applyAlignment="1">
      <alignment horizontal="center"/>
    </xf>
    <xf numFmtId="2" fontId="4" fillId="5" borderId="1" xfId="0" applyNumberFormat="1" applyFont="1" applyFill="1" applyBorder="1" applyAlignment="1">
      <alignment horizontal="center"/>
    </xf>
    <xf numFmtId="0" fontId="12" fillId="3" borderId="1" xfId="0" applyFont="1" applyFill="1" applyBorder="1" applyAlignment="1">
      <alignment horizont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5" fillId="0" borderId="0" xfId="0" applyFont="1" applyAlignment="1">
      <alignment horizontal="justify" vertical="center"/>
    </xf>
    <xf numFmtId="0" fontId="18" fillId="0" borderId="0" xfId="0" applyFont="1" applyAlignment="1">
      <alignment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4" fillId="0" borderId="9" xfId="1" applyFont="1" applyBorder="1" applyAlignment="1"/>
    <xf numFmtId="0" fontId="14" fillId="0" borderId="10" xfId="1" applyFont="1" applyBorder="1" applyAlignment="1"/>
    <xf numFmtId="0" fontId="4" fillId="2" borderId="20" xfId="0" applyFont="1" applyFill="1" applyBorder="1" applyAlignment="1">
      <alignment horizontal="center" wrapText="1"/>
    </xf>
    <xf numFmtId="0" fontId="19" fillId="0" borderId="3" xfId="0" applyFont="1" applyBorder="1" applyAlignment="1">
      <alignment horizontal="justify"/>
    </xf>
    <xf numFmtId="0" fontId="4" fillId="3" borderId="2" xfId="0" applyFont="1" applyFill="1" applyBorder="1" applyAlignment="1">
      <alignment horizontal="center" wrapText="1"/>
    </xf>
    <xf numFmtId="0" fontId="4" fillId="3" borderId="3" xfId="0" applyFont="1" applyFill="1" applyBorder="1" applyAlignment="1">
      <alignment horizontal="center"/>
    </xf>
    <xf numFmtId="0" fontId="0" fillId="0" borderId="3" xfId="0" applyBorder="1" applyAlignment="1"/>
    <xf numFmtId="0" fontId="0" fillId="0" borderId="3" xfId="0" applyBorder="1" applyAlignment="1">
      <alignment horizontal="right" wrapText="1"/>
    </xf>
    <xf numFmtId="0" fontId="1" fillId="0" borderId="3" xfId="0" applyFont="1" applyBorder="1" applyAlignment="1">
      <alignment wrapText="1"/>
    </xf>
    <xf numFmtId="0" fontId="6" fillId="4" borderId="10" xfId="0" applyFont="1" applyFill="1" applyBorder="1" applyAlignment="1">
      <alignment wrapText="1"/>
    </xf>
    <xf numFmtId="1" fontId="6" fillId="4" borderId="1" xfId="0" applyNumberFormat="1" applyFont="1" applyFill="1" applyBorder="1" applyAlignment="1">
      <alignment horizontal="right" vertical="center" wrapText="1"/>
    </xf>
    <xf numFmtId="0" fontId="4" fillId="7" borderId="9" xfId="0" applyFont="1" applyFill="1" applyBorder="1" applyAlignment="1">
      <alignment horizontal="justify" wrapText="1"/>
    </xf>
    <xf numFmtId="0" fontId="4" fillId="2" borderId="9" xfId="0" applyFont="1" applyFill="1" applyBorder="1" applyAlignment="1">
      <alignment horizontal="center" wrapText="1"/>
    </xf>
    <xf numFmtId="0" fontId="4" fillId="0" borderId="9" xfId="0" applyFont="1" applyBorder="1" applyAlignment="1">
      <alignment horizontal="center" wrapText="1"/>
    </xf>
    <xf numFmtId="0" fontId="4" fillId="7" borderId="0" xfId="0" applyFont="1" applyFill="1" applyBorder="1" applyAlignment="1">
      <alignment horizontal="justify" wrapText="1"/>
    </xf>
    <xf numFmtId="0" fontId="4" fillId="2" borderId="10" xfId="0" applyFont="1" applyFill="1" applyBorder="1" applyAlignment="1">
      <alignment horizontal="center" wrapText="1"/>
    </xf>
    <xf numFmtId="0" fontId="4" fillId="0" borderId="10" xfId="0" applyFont="1" applyBorder="1" applyAlignment="1">
      <alignment horizontal="center" wrapText="1"/>
    </xf>
    <xf numFmtId="0" fontId="4" fillId="7" borderId="10" xfId="0" applyFont="1" applyFill="1" applyBorder="1" applyAlignment="1">
      <alignment horizontal="justify" wrapText="1"/>
    </xf>
    <xf numFmtId="0" fontId="5" fillId="3" borderId="10" xfId="0" applyFont="1" applyFill="1" applyBorder="1" applyAlignment="1">
      <alignment horizontal="right" wrapText="1"/>
    </xf>
    <xf numFmtId="0" fontId="12" fillId="7" borderId="10" xfId="0" applyFont="1" applyFill="1" applyBorder="1" applyAlignment="1">
      <alignment wrapText="1"/>
    </xf>
    <xf numFmtId="164" fontId="5" fillId="2" borderId="10" xfId="0" applyNumberFormat="1" applyFont="1" applyFill="1" applyBorder="1" applyAlignment="1">
      <alignment horizontal="right" wrapText="1"/>
    </xf>
    <xf numFmtId="164" fontId="5" fillId="0" borderId="10" xfId="0" applyNumberFormat="1" applyFont="1" applyBorder="1" applyAlignment="1">
      <alignment horizontal="right" wrapText="1"/>
    </xf>
    <xf numFmtId="164" fontId="5" fillId="5" borderId="10" xfId="0" applyNumberFormat="1" applyFont="1" applyFill="1" applyBorder="1" applyAlignment="1">
      <alignment horizontal="right" wrapText="1"/>
    </xf>
    <xf numFmtId="164" fontId="5" fillId="3" borderId="10" xfId="0" applyNumberFormat="1" applyFont="1" applyFill="1" applyBorder="1" applyAlignment="1">
      <alignment horizontal="right" wrapText="1"/>
    </xf>
    <xf numFmtId="0" fontId="11" fillId="7" borderId="10" xfId="0" applyFont="1" applyFill="1" applyBorder="1" applyAlignment="1">
      <alignment wrapText="1"/>
    </xf>
    <xf numFmtId="164" fontId="4" fillId="2" borderId="10" xfId="0" applyNumberFormat="1" applyFont="1" applyFill="1" applyBorder="1" applyAlignment="1">
      <alignment horizontal="right" wrapText="1"/>
    </xf>
    <xf numFmtId="164" fontId="4" fillId="0" borderId="10" xfId="0" applyNumberFormat="1" applyFont="1" applyBorder="1" applyAlignment="1">
      <alignment horizontal="right" wrapText="1"/>
    </xf>
    <xf numFmtId="164" fontId="4" fillId="5" borderId="10" xfId="0" applyNumberFormat="1" applyFont="1" applyFill="1" applyBorder="1" applyAlignment="1">
      <alignment horizontal="right" wrapText="1"/>
    </xf>
    <xf numFmtId="164" fontId="4" fillId="3" borderId="10" xfId="0" applyNumberFormat="1" applyFont="1" applyFill="1" applyBorder="1" applyAlignment="1">
      <alignment horizontal="right" wrapText="1"/>
    </xf>
    <xf numFmtId="0" fontId="11" fillId="0" borderId="10" xfId="0" applyFont="1" applyBorder="1" applyAlignment="1">
      <alignment wrapText="1"/>
    </xf>
    <xf numFmtId="164" fontId="6" fillId="4" borderId="10" xfId="0" applyNumberFormat="1"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8"/>
  <sheetViews>
    <sheetView workbookViewId="0">
      <selection activeCell="A13" sqref="A13"/>
    </sheetView>
  </sheetViews>
  <sheetFormatPr defaultRowHeight="15" x14ac:dyDescent="0.25"/>
  <cols>
    <col min="1" max="1" width="9.140625" style="22"/>
    <col min="2" max="2" width="12.85546875" style="22" customWidth="1"/>
    <col min="3" max="16384" width="9.140625" style="22"/>
  </cols>
  <sheetData>
    <row r="2" spans="2:11" ht="15" customHeight="1" x14ac:dyDescent="0.25">
      <c r="B2" s="285" t="s">
        <v>245</v>
      </c>
      <c r="C2" s="285"/>
      <c r="D2" s="285"/>
      <c r="E2" s="285"/>
      <c r="F2" s="285"/>
      <c r="G2" s="285"/>
      <c r="H2" s="285"/>
      <c r="I2" s="285"/>
      <c r="J2" s="285"/>
      <c r="K2" s="285"/>
    </row>
    <row r="3" spans="2:11" ht="15" customHeight="1" x14ac:dyDescent="0.25">
      <c r="B3" s="286" t="s">
        <v>0</v>
      </c>
      <c r="C3" s="286"/>
      <c r="D3" s="286"/>
      <c r="E3" s="286"/>
      <c r="F3" s="286"/>
      <c r="G3" s="286"/>
      <c r="H3" s="286"/>
      <c r="I3" s="286"/>
      <c r="J3" s="286"/>
      <c r="K3" s="286"/>
    </row>
    <row r="4" spans="2:11" ht="15" customHeight="1" x14ac:dyDescent="0.25">
      <c r="B4" s="287" t="s">
        <v>1</v>
      </c>
      <c r="C4" s="290">
        <v>2017</v>
      </c>
      <c r="D4" s="290"/>
      <c r="E4" s="290"/>
      <c r="F4" s="292">
        <v>2016</v>
      </c>
      <c r="G4" s="292"/>
      <c r="H4" s="292"/>
      <c r="I4" s="290" t="s">
        <v>2</v>
      </c>
      <c r="J4" s="290"/>
      <c r="K4" s="290"/>
    </row>
    <row r="5" spans="2:11" x14ac:dyDescent="0.25">
      <c r="B5" s="288"/>
      <c r="C5" s="291"/>
      <c r="D5" s="291"/>
      <c r="E5" s="291"/>
      <c r="F5" s="293"/>
      <c r="G5" s="293"/>
      <c r="H5" s="293"/>
      <c r="I5" s="291"/>
      <c r="J5" s="291"/>
      <c r="K5" s="291"/>
    </row>
    <row r="6" spans="2:11" x14ac:dyDescent="0.25">
      <c r="B6" s="289"/>
      <c r="C6" s="141" t="s">
        <v>3</v>
      </c>
      <c r="D6" s="141" t="s">
        <v>4</v>
      </c>
      <c r="E6" s="141" t="s">
        <v>5</v>
      </c>
      <c r="F6" s="141" t="s">
        <v>3</v>
      </c>
      <c r="G6" s="141" t="s">
        <v>4</v>
      </c>
      <c r="H6" s="141" t="s">
        <v>5</v>
      </c>
      <c r="I6" s="141" t="s">
        <v>3</v>
      </c>
      <c r="J6" s="141" t="s">
        <v>4</v>
      </c>
      <c r="K6" s="141" t="s">
        <v>5</v>
      </c>
    </row>
    <row r="7" spans="2:11" x14ac:dyDescent="0.25">
      <c r="B7" s="3" t="s">
        <v>173</v>
      </c>
      <c r="C7" s="142">
        <v>792</v>
      </c>
      <c r="D7" s="143">
        <v>16</v>
      </c>
      <c r="E7" s="142">
        <v>1076</v>
      </c>
      <c r="F7" s="144">
        <v>787</v>
      </c>
      <c r="G7" s="145">
        <v>9</v>
      </c>
      <c r="H7" s="144">
        <v>1062</v>
      </c>
      <c r="I7" s="146">
        <v>0.64</v>
      </c>
      <c r="J7" s="147">
        <v>77.78</v>
      </c>
      <c r="K7" s="146">
        <v>1.32</v>
      </c>
    </row>
    <row r="8" spans="2:11" x14ac:dyDescent="0.25">
      <c r="B8" s="3" t="s">
        <v>174</v>
      </c>
      <c r="C8" s="142">
        <v>1837</v>
      </c>
      <c r="D8" s="143">
        <v>23</v>
      </c>
      <c r="E8" s="142">
        <v>2469</v>
      </c>
      <c r="F8" s="144">
        <v>1878</v>
      </c>
      <c r="G8" s="145">
        <v>32</v>
      </c>
      <c r="H8" s="144">
        <v>2532</v>
      </c>
      <c r="I8" s="146">
        <v>-2.1800000000000002</v>
      </c>
      <c r="J8" s="147">
        <v>-28.13</v>
      </c>
      <c r="K8" s="146">
        <v>-2.4900000000000002</v>
      </c>
    </row>
    <row r="9" spans="2:11" x14ac:dyDescent="0.25">
      <c r="B9" s="3" t="s">
        <v>175</v>
      </c>
      <c r="C9" s="142">
        <v>1051</v>
      </c>
      <c r="D9" s="143">
        <v>26</v>
      </c>
      <c r="E9" s="142">
        <v>1397</v>
      </c>
      <c r="F9" s="144">
        <v>961</v>
      </c>
      <c r="G9" s="145">
        <v>17</v>
      </c>
      <c r="H9" s="144">
        <v>1287</v>
      </c>
      <c r="I9" s="146">
        <v>9.3699999999999992</v>
      </c>
      <c r="J9" s="147">
        <v>52.94</v>
      </c>
      <c r="K9" s="146">
        <v>8.5500000000000007</v>
      </c>
    </row>
    <row r="10" spans="2:11" x14ac:dyDescent="0.25">
      <c r="B10" s="3" t="s">
        <v>176</v>
      </c>
      <c r="C10" s="142">
        <v>5139</v>
      </c>
      <c r="D10" s="143">
        <v>54</v>
      </c>
      <c r="E10" s="142">
        <v>6618</v>
      </c>
      <c r="F10" s="144">
        <v>5272</v>
      </c>
      <c r="G10" s="145">
        <v>48</v>
      </c>
      <c r="H10" s="144">
        <v>6701</v>
      </c>
      <c r="I10" s="146">
        <v>-2.52</v>
      </c>
      <c r="J10" s="147">
        <v>12.5</v>
      </c>
      <c r="K10" s="146">
        <v>-1.24</v>
      </c>
    </row>
    <row r="11" spans="2:11" x14ac:dyDescent="0.25">
      <c r="B11" s="3" t="s">
        <v>177</v>
      </c>
      <c r="C11" s="142">
        <v>1644</v>
      </c>
      <c r="D11" s="143">
        <v>27</v>
      </c>
      <c r="E11" s="142">
        <v>2139</v>
      </c>
      <c r="F11" s="144">
        <v>1741</v>
      </c>
      <c r="G11" s="145">
        <v>28</v>
      </c>
      <c r="H11" s="144">
        <v>2280</v>
      </c>
      <c r="I11" s="146">
        <v>-5.57</v>
      </c>
      <c r="J11" s="147">
        <v>-3.57</v>
      </c>
      <c r="K11" s="146">
        <v>-6.18</v>
      </c>
    </row>
    <row r="12" spans="2:11" x14ac:dyDescent="0.25">
      <c r="B12" s="3" t="s">
        <v>178</v>
      </c>
      <c r="C12" s="142">
        <v>1722</v>
      </c>
      <c r="D12" s="143">
        <v>42</v>
      </c>
      <c r="E12" s="142">
        <v>2384</v>
      </c>
      <c r="F12" s="144">
        <v>1797</v>
      </c>
      <c r="G12" s="145">
        <v>35</v>
      </c>
      <c r="H12" s="144">
        <v>2506</v>
      </c>
      <c r="I12" s="146">
        <v>-4.17</v>
      </c>
      <c r="J12" s="147">
        <v>20</v>
      </c>
      <c r="K12" s="146">
        <v>-4.87</v>
      </c>
    </row>
    <row r="13" spans="2:11" x14ac:dyDescent="0.25">
      <c r="B13" s="3" t="s">
        <v>179</v>
      </c>
      <c r="C13" s="142">
        <v>1065</v>
      </c>
      <c r="D13" s="143">
        <v>24</v>
      </c>
      <c r="E13" s="142">
        <v>1460</v>
      </c>
      <c r="F13" s="144">
        <v>1100</v>
      </c>
      <c r="G13" s="145">
        <v>28</v>
      </c>
      <c r="H13" s="144">
        <v>1536</v>
      </c>
      <c r="I13" s="146">
        <v>-3.18</v>
      </c>
      <c r="J13" s="147">
        <v>-14.29</v>
      </c>
      <c r="K13" s="146">
        <v>-4.95</v>
      </c>
    </row>
    <row r="14" spans="2:11" x14ac:dyDescent="0.25">
      <c r="B14" s="3" t="s">
        <v>180</v>
      </c>
      <c r="C14" s="142">
        <v>904</v>
      </c>
      <c r="D14" s="143">
        <v>24</v>
      </c>
      <c r="E14" s="142">
        <v>1239</v>
      </c>
      <c r="F14" s="144">
        <v>935</v>
      </c>
      <c r="G14" s="145">
        <v>18</v>
      </c>
      <c r="H14" s="144">
        <v>1394</v>
      </c>
      <c r="I14" s="146">
        <v>-3.32</v>
      </c>
      <c r="J14" s="147">
        <v>33.33</v>
      </c>
      <c r="K14" s="146">
        <v>-11.12</v>
      </c>
    </row>
    <row r="15" spans="2:11" x14ac:dyDescent="0.25">
      <c r="B15" s="3" t="s">
        <v>181</v>
      </c>
      <c r="C15" s="142">
        <v>834</v>
      </c>
      <c r="D15" s="143">
        <v>24</v>
      </c>
      <c r="E15" s="142">
        <v>1173</v>
      </c>
      <c r="F15" s="144">
        <v>868</v>
      </c>
      <c r="G15" s="145">
        <v>27</v>
      </c>
      <c r="H15" s="144">
        <v>1218</v>
      </c>
      <c r="I15" s="146">
        <v>-3.92</v>
      </c>
      <c r="J15" s="147">
        <v>-11.11</v>
      </c>
      <c r="K15" s="146">
        <v>-3.69</v>
      </c>
    </row>
    <row r="16" spans="2:11" x14ac:dyDescent="0.25">
      <c r="B16" s="3" t="s">
        <v>182</v>
      </c>
      <c r="C16" s="142">
        <v>1111</v>
      </c>
      <c r="D16" s="143">
        <v>9</v>
      </c>
      <c r="E16" s="142">
        <v>1435</v>
      </c>
      <c r="F16" s="144">
        <v>1168</v>
      </c>
      <c r="G16" s="145">
        <v>7</v>
      </c>
      <c r="H16" s="144">
        <v>1506</v>
      </c>
      <c r="I16" s="146">
        <v>-4.88</v>
      </c>
      <c r="J16" s="147">
        <v>28.57</v>
      </c>
      <c r="K16" s="146">
        <v>-4.71</v>
      </c>
    </row>
    <row r="17" spans="2:11" x14ac:dyDescent="0.25">
      <c r="B17" s="26" t="s">
        <v>183</v>
      </c>
      <c r="C17" s="148">
        <v>16099</v>
      </c>
      <c r="D17" s="149">
        <v>269</v>
      </c>
      <c r="E17" s="148">
        <v>21390</v>
      </c>
      <c r="F17" s="148">
        <v>16507</v>
      </c>
      <c r="G17" s="149">
        <v>249</v>
      </c>
      <c r="H17" s="148">
        <v>22022</v>
      </c>
      <c r="I17" s="150">
        <v>-2.4700000000000002</v>
      </c>
      <c r="J17" s="150">
        <v>8.0299999999999994</v>
      </c>
      <c r="K17" s="150">
        <v>-2.87</v>
      </c>
    </row>
    <row r="18" spans="2:11" x14ac:dyDescent="0.25">
      <c r="B18" s="26" t="s">
        <v>7</v>
      </c>
      <c r="C18" s="148">
        <v>174933</v>
      </c>
      <c r="D18" s="148">
        <v>3378</v>
      </c>
      <c r="E18" s="148">
        <v>246750</v>
      </c>
      <c r="F18" s="148">
        <v>175791</v>
      </c>
      <c r="G18" s="148">
        <v>3283</v>
      </c>
      <c r="H18" s="148">
        <v>249175</v>
      </c>
      <c r="I18" s="150">
        <f t="shared" ref="I18:K18" si="0">C18/F18*100-100</f>
        <v>-0.48807959451848149</v>
      </c>
      <c r="J18" s="150">
        <f t="shared" si="0"/>
        <v>2.8936947913493754</v>
      </c>
      <c r="K18" s="150">
        <f t="shared" si="0"/>
        <v>-0.97321159827430392</v>
      </c>
    </row>
  </sheetData>
  <mergeCells count="6">
    <mergeCell ref="B2:K2"/>
    <mergeCell ref="B3:K3"/>
    <mergeCell ref="B4:B6"/>
    <mergeCell ref="C4:E5"/>
    <mergeCell ref="F4:H5"/>
    <mergeCell ref="I4: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B12" sqref="B12"/>
    </sheetView>
  </sheetViews>
  <sheetFormatPr defaultRowHeight="15" x14ac:dyDescent="0.25"/>
  <cols>
    <col min="1" max="1" width="9.140625" style="22"/>
    <col min="2" max="2" width="28.140625" style="22" customWidth="1"/>
    <col min="3" max="16384" width="9.140625" style="22"/>
  </cols>
  <sheetData>
    <row r="2" spans="2:6" x14ac:dyDescent="0.25">
      <c r="B2" s="128" t="s">
        <v>267</v>
      </c>
      <c r="C2" s="129"/>
      <c r="D2" s="129"/>
      <c r="E2" s="129"/>
      <c r="F2" s="129"/>
    </row>
    <row r="3" spans="2:6" x14ac:dyDescent="0.25">
      <c r="B3" s="23" t="s">
        <v>238</v>
      </c>
      <c r="C3" s="129"/>
      <c r="D3" s="129"/>
      <c r="E3" s="129"/>
      <c r="F3" s="129"/>
    </row>
    <row r="4" spans="2:6" ht="15" customHeight="1" x14ac:dyDescent="0.25">
      <c r="B4" s="322" t="s">
        <v>24</v>
      </c>
      <c r="C4" s="319" t="s">
        <v>3</v>
      </c>
      <c r="D4" s="319" t="s">
        <v>4</v>
      </c>
      <c r="E4" s="319" t="s">
        <v>5</v>
      </c>
      <c r="F4" s="319" t="s">
        <v>16</v>
      </c>
    </row>
    <row r="5" spans="2:6" x14ac:dyDescent="0.25">
      <c r="B5" s="323"/>
      <c r="C5" s="319"/>
      <c r="D5" s="319"/>
      <c r="E5" s="319"/>
      <c r="F5" s="319" t="s">
        <v>18</v>
      </c>
    </row>
    <row r="6" spans="2:6" x14ac:dyDescent="0.25">
      <c r="B6" s="3" t="s">
        <v>25</v>
      </c>
      <c r="C6" s="89">
        <v>3290</v>
      </c>
      <c r="D6" s="14">
        <v>34</v>
      </c>
      <c r="E6" s="96">
        <v>4030</v>
      </c>
      <c r="F6" s="91">
        <v>1.03</v>
      </c>
    </row>
    <row r="7" spans="2:6" x14ac:dyDescent="0.25">
      <c r="B7" s="3" t="s">
        <v>26</v>
      </c>
      <c r="C7" s="89">
        <v>10917</v>
      </c>
      <c r="D7" s="14">
        <v>200</v>
      </c>
      <c r="E7" s="96">
        <v>14640</v>
      </c>
      <c r="F7" s="91">
        <v>1.83</v>
      </c>
    </row>
    <row r="8" spans="2:6" x14ac:dyDescent="0.25">
      <c r="B8" s="3" t="s">
        <v>27</v>
      </c>
      <c r="C8" s="89">
        <v>1892</v>
      </c>
      <c r="D8" s="14">
        <v>35</v>
      </c>
      <c r="E8" s="96">
        <v>2720</v>
      </c>
      <c r="F8" s="91">
        <v>1.85</v>
      </c>
    </row>
    <row r="9" spans="2:6" x14ac:dyDescent="0.25">
      <c r="B9" s="26" t="s">
        <v>13</v>
      </c>
      <c r="C9" s="27">
        <v>16099</v>
      </c>
      <c r="D9" s="27">
        <v>269</v>
      </c>
      <c r="E9" s="27">
        <v>21390</v>
      </c>
      <c r="F9" s="29">
        <v>1.67</v>
      </c>
    </row>
    <row r="10" spans="2:6" s="188" customFormat="1" x14ac:dyDescent="0.25">
      <c r="B10" s="4" t="s">
        <v>247</v>
      </c>
      <c r="C10" s="4"/>
      <c r="D10" s="4"/>
      <c r="E10" s="4"/>
      <c r="F10" s="4"/>
    </row>
  </sheetData>
  <mergeCells count="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9"/>
  <sheetViews>
    <sheetView workbookViewId="0">
      <selection activeCell="A22" sqref="A22"/>
    </sheetView>
  </sheetViews>
  <sheetFormatPr defaultRowHeight="15" x14ac:dyDescent="0.25"/>
  <cols>
    <col min="1" max="1" width="4.85546875" style="22" customWidth="1"/>
    <col min="2" max="2" width="11.85546875" style="22" customWidth="1"/>
    <col min="3" max="3" width="8" style="22" customWidth="1"/>
    <col min="4" max="4" width="7.5703125" style="22" customWidth="1"/>
    <col min="5" max="5" width="9.140625" style="22"/>
    <col min="6" max="6" width="8.140625" style="22" customWidth="1"/>
    <col min="7" max="7" width="8" style="22" customWidth="1"/>
    <col min="8" max="8" width="11.42578125" style="22" customWidth="1"/>
    <col min="9" max="9" width="7.42578125" style="22" customWidth="1"/>
    <col min="10" max="10" width="7.85546875" style="22" customWidth="1"/>
    <col min="11" max="11" width="8.28515625" style="22" customWidth="1"/>
    <col min="12" max="12" width="9.140625" style="22"/>
    <col min="13" max="13" width="8" style="22" customWidth="1"/>
    <col min="14" max="14" width="7.85546875" style="22" customWidth="1"/>
    <col min="15" max="15" width="11.5703125" style="22" customWidth="1"/>
    <col min="16" max="16" width="7.28515625" style="22" customWidth="1"/>
    <col min="17" max="16384" width="9.140625" style="22"/>
  </cols>
  <sheetData>
    <row r="2" spans="2:16" x14ac:dyDescent="0.25">
      <c r="B2" s="24" t="s">
        <v>268</v>
      </c>
      <c r="C2" s="24"/>
      <c r="D2" s="24"/>
      <c r="E2" s="24"/>
      <c r="F2" s="24"/>
      <c r="G2" s="24"/>
      <c r="H2" s="24"/>
      <c r="I2" s="24"/>
      <c r="J2" s="24"/>
      <c r="K2" s="24"/>
      <c r="L2" s="24"/>
      <c r="M2" s="24"/>
      <c r="N2" s="24"/>
      <c r="O2" s="24"/>
      <c r="P2" s="24"/>
    </row>
    <row r="3" spans="2:16" x14ac:dyDescent="0.25">
      <c r="B3" s="324" t="s">
        <v>28</v>
      </c>
      <c r="C3" s="325"/>
      <c r="D3" s="325"/>
      <c r="E3" s="325"/>
      <c r="F3" s="325"/>
      <c r="G3" s="325"/>
      <c r="H3" s="325"/>
      <c r="I3" s="24"/>
      <c r="J3" s="24"/>
      <c r="K3" s="24"/>
      <c r="L3" s="24"/>
      <c r="M3" s="24"/>
      <c r="N3" s="24"/>
      <c r="O3" s="24"/>
      <c r="P3" s="24"/>
    </row>
    <row r="4" spans="2:16" ht="15" customHeight="1" x14ac:dyDescent="0.25">
      <c r="B4" s="326" t="s">
        <v>1</v>
      </c>
      <c r="C4" s="295" t="s">
        <v>29</v>
      </c>
      <c r="D4" s="295"/>
      <c r="E4" s="295"/>
      <c r="F4" s="295"/>
      <c r="G4" s="295"/>
      <c r="H4" s="295"/>
      <c r="I4" s="295"/>
      <c r="J4" s="296" t="s">
        <v>30</v>
      </c>
      <c r="K4" s="296"/>
      <c r="L4" s="296"/>
      <c r="M4" s="296"/>
      <c r="N4" s="296"/>
      <c r="O4" s="296"/>
      <c r="P4" s="296"/>
    </row>
    <row r="5" spans="2:16" ht="15" customHeight="1" x14ac:dyDescent="0.25">
      <c r="B5" s="327"/>
      <c r="C5" s="304" t="s">
        <v>31</v>
      </c>
      <c r="D5" s="304" t="s">
        <v>32</v>
      </c>
      <c r="E5" s="304" t="s">
        <v>33</v>
      </c>
      <c r="F5" s="304" t="s">
        <v>34</v>
      </c>
      <c r="G5" s="304" t="s">
        <v>35</v>
      </c>
      <c r="H5" s="304" t="s">
        <v>36</v>
      </c>
      <c r="I5" s="329" t="s">
        <v>13</v>
      </c>
      <c r="J5" s="304" t="s">
        <v>31</v>
      </c>
      <c r="K5" s="304" t="s">
        <v>32</v>
      </c>
      <c r="L5" s="304" t="s">
        <v>33</v>
      </c>
      <c r="M5" s="304" t="s">
        <v>34</v>
      </c>
      <c r="N5" s="304" t="s">
        <v>35</v>
      </c>
      <c r="O5" s="304" t="s">
        <v>36</v>
      </c>
      <c r="P5" s="329" t="s">
        <v>13</v>
      </c>
    </row>
    <row r="6" spans="2:16" x14ac:dyDescent="0.25">
      <c r="B6" s="327"/>
      <c r="C6" s="305"/>
      <c r="D6" s="305"/>
      <c r="E6" s="305"/>
      <c r="F6" s="305"/>
      <c r="G6" s="305"/>
      <c r="H6" s="305"/>
      <c r="I6" s="330"/>
      <c r="J6" s="305"/>
      <c r="K6" s="305"/>
      <c r="L6" s="305"/>
      <c r="M6" s="305"/>
      <c r="N6" s="305"/>
      <c r="O6" s="305"/>
      <c r="P6" s="330"/>
    </row>
    <row r="7" spans="2:16" x14ac:dyDescent="0.25">
      <c r="B7" s="327"/>
      <c r="C7" s="305"/>
      <c r="D7" s="305"/>
      <c r="E7" s="305"/>
      <c r="F7" s="305"/>
      <c r="G7" s="305"/>
      <c r="H7" s="305"/>
      <c r="I7" s="330"/>
      <c r="J7" s="305"/>
      <c r="K7" s="305"/>
      <c r="L7" s="305"/>
      <c r="M7" s="305"/>
      <c r="N7" s="305"/>
      <c r="O7" s="305"/>
      <c r="P7" s="330"/>
    </row>
    <row r="8" spans="2:16" x14ac:dyDescent="0.25">
      <c r="B8" s="328"/>
      <c r="C8" s="306"/>
      <c r="D8" s="306"/>
      <c r="E8" s="306"/>
      <c r="F8" s="306"/>
      <c r="G8" s="306"/>
      <c r="H8" s="306"/>
      <c r="I8" s="331"/>
      <c r="J8" s="306"/>
      <c r="K8" s="306"/>
      <c r="L8" s="306"/>
      <c r="M8" s="306"/>
      <c r="N8" s="306"/>
      <c r="O8" s="306"/>
      <c r="P8" s="331"/>
    </row>
    <row r="9" spans="2:16" x14ac:dyDescent="0.25">
      <c r="B9" s="189" t="s">
        <v>173</v>
      </c>
      <c r="C9" s="190">
        <v>143</v>
      </c>
      <c r="D9" s="191">
        <v>41</v>
      </c>
      <c r="E9" s="190">
        <v>120</v>
      </c>
      <c r="F9" s="191">
        <v>311</v>
      </c>
      <c r="G9" s="190">
        <v>41</v>
      </c>
      <c r="H9" s="191">
        <v>9</v>
      </c>
      <c r="I9" s="192">
        <v>665</v>
      </c>
      <c r="J9" s="193">
        <v>12</v>
      </c>
      <c r="K9" s="194">
        <v>3</v>
      </c>
      <c r="L9" s="193">
        <v>14</v>
      </c>
      <c r="M9" s="194">
        <v>74</v>
      </c>
      <c r="N9" s="193">
        <v>22</v>
      </c>
      <c r="O9" s="194">
        <v>2</v>
      </c>
      <c r="P9" s="195">
        <v>127</v>
      </c>
    </row>
    <row r="10" spans="2:16" x14ac:dyDescent="0.25">
      <c r="B10" s="189" t="s">
        <v>174</v>
      </c>
      <c r="C10" s="190">
        <v>225</v>
      </c>
      <c r="D10" s="191">
        <v>105</v>
      </c>
      <c r="E10" s="190">
        <v>384</v>
      </c>
      <c r="F10" s="191">
        <v>666</v>
      </c>
      <c r="G10" s="190">
        <v>83</v>
      </c>
      <c r="H10" s="191">
        <v>24</v>
      </c>
      <c r="I10" s="192">
        <v>1487</v>
      </c>
      <c r="J10" s="193">
        <v>44</v>
      </c>
      <c r="K10" s="194">
        <v>19</v>
      </c>
      <c r="L10" s="193">
        <v>28</v>
      </c>
      <c r="M10" s="194">
        <v>190</v>
      </c>
      <c r="N10" s="193">
        <v>65</v>
      </c>
      <c r="O10" s="194">
        <v>4</v>
      </c>
      <c r="P10" s="195">
        <v>350</v>
      </c>
    </row>
    <row r="11" spans="2:16" x14ac:dyDescent="0.25">
      <c r="B11" s="189" t="s">
        <v>175</v>
      </c>
      <c r="C11" s="190">
        <v>230</v>
      </c>
      <c r="D11" s="191">
        <v>23</v>
      </c>
      <c r="E11" s="190">
        <v>112</v>
      </c>
      <c r="F11" s="191">
        <v>396</v>
      </c>
      <c r="G11" s="190">
        <v>40</v>
      </c>
      <c r="H11" s="191">
        <v>16</v>
      </c>
      <c r="I11" s="192">
        <v>817</v>
      </c>
      <c r="J11" s="193">
        <v>19</v>
      </c>
      <c r="K11" s="194">
        <v>8</v>
      </c>
      <c r="L11" s="193">
        <v>21</v>
      </c>
      <c r="M11" s="194">
        <v>135</v>
      </c>
      <c r="N11" s="193">
        <v>39</v>
      </c>
      <c r="O11" s="194">
        <v>12</v>
      </c>
      <c r="P11" s="195">
        <v>234</v>
      </c>
    </row>
    <row r="12" spans="2:16" x14ac:dyDescent="0.25">
      <c r="B12" s="189" t="s">
        <v>176</v>
      </c>
      <c r="C12" s="190">
        <v>730</v>
      </c>
      <c r="D12" s="191">
        <v>225</v>
      </c>
      <c r="E12" s="190">
        <v>938</v>
      </c>
      <c r="F12" s="191">
        <v>1872</v>
      </c>
      <c r="G12" s="190">
        <v>270</v>
      </c>
      <c r="H12" s="191">
        <v>96</v>
      </c>
      <c r="I12" s="192">
        <v>4131</v>
      </c>
      <c r="J12" s="193">
        <v>99</v>
      </c>
      <c r="K12" s="194">
        <v>39</v>
      </c>
      <c r="L12" s="193">
        <v>85</v>
      </c>
      <c r="M12" s="194">
        <v>506</v>
      </c>
      <c r="N12" s="193">
        <v>246</v>
      </c>
      <c r="O12" s="194">
        <v>35</v>
      </c>
      <c r="P12" s="195">
        <v>1010</v>
      </c>
    </row>
    <row r="13" spans="2:16" x14ac:dyDescent="0.25">
      <c r="B13" s="189" t="s">
        <v>177</v>
      </c>
      <c r="C13" s="190">
        <v>152</v>
      </c>
      <c r="D13" s="191">
        <v>85</v>
      </c>
      <c r="E13" s="190">
        <v>367</v>
      </c>
      <c r="F13" s="191">
        <v>671</v>
      </c>
      <c r="G13" s="190">
        <v>61</v>
      </c>
      <c r="H13" s="191">
        <v>18</v>
      </c>
      <c r="I13" s="192">
        <v>1354</v>
      </c>
      <c r="J13" s="193">
        <v>23</v>
      </c>
      <c r="K13" s="194">
        <v>7</v>
      </c>
      <c r="L13" s="193">
        <v>40</v>
      </c>
      <c r="M13" s="194">
        <v>163</v>
      </c>
      <c r="N13" s="193">
        <v>51</v>
      </c>
      <c r="O13" s="194">
        <v>5</v>
      </c>
      <c r="P13" s="195">
        <v>289</v>
      </c>
    </row>
    <row r="14" spans="2:16" x14ac:dyDescent="0.25">
      <c r="B14" s="189" t="s">
        <v>178</v>
      </c>
      <c r="C14" s="190">
        <v>278</v>
      </c>
      <c r="D14" s="191">
        <v>63</v>
      </c>
      <c r="E14" s="190">
        <v>240</v>
      </c>
      <c r="F14" s="191">
        <v>554</v>
      </c>
      <c r="G14" s="190">
        <v>53</v>
      </c>
      <c r="H14" s="191">
        <v>7</v>
      </c>
      <c r="I14" s="192">
        <v>1195</v>
      </c>
      <c r="J14" s="193">
        <v>96</v>
      </c>
      <c r="K14" s="194">
        <v>20</v>
      </c>
      <c r="L14" s="193">
        <v>76</v>
      </c>
      <c r="M14" s="194">
        <v>258</v>
      </c>
      <c r="N14" s="193">
        <v>73</v>
      </c>
      <c r="O14" s="194">
        <v>5</v>
      </c>
      <c r="P14" s="195">
        <v>528</v>
      </c>
    </row>
    <row r="15" spans="2:16" x14ac:dyDescent="0.25">
      <c r="B15" s="189" t="s">
        <v>179</v>
      </c>
      <c r="C15" s="190">
        <v>146</v>
      </c>
      <c r="D15" s="191">
        <v>35</v>
      </c>
      <c r="E15" s="190">
        <v>113</v>
      </c>
      <c r="F15" s="191">
        <v>345</v>
      </c>
      <c r="G15" s="190">
        <v>44</v>
      </c>
      <c r="H15" s="191">
        <v>10</v>
      </c>
      <c r="I15" s="192">
        <v>693</v>
      </c>
      <c r="J15" s="193">
        <v>27</v>
      </c>
      <c r="K15" s="194">
        <v>10</v>
      </c>
      <c r="L15" s="193">
        <v>43</v>
      </c>
      <c r="M15" s="194">
        <v>195</v>
      </c>
      <c r="N15" s="193">
        <v>83</v>
      </c>
      <c r="O15" s="194">
        <v>14</v>
      </c>
      <c r="P15" s="195">
        <v>372</v>
      </c>
    </row>
    <row r="16" spans="2:16" x14ac:dyDescent="0.25">
      <c r="B16" s="189" t="s">
        <v>180</v>
      </c>
      <c r="C16" s="190">
        <v>94</v>
      </c>
      <c r="D16" s="191">
        <v>37</v>
      </c>
      <c r="E16" s="190">
        <v>88</v>
      </c>
      <c r="F16" s="191">
        <v>257</v>
      </c>
      <c r="G16" s="190">
        <v>60</v>
      </c>
      <c r="H16" s="191">
        <v>29</v>
      </c>
      <c r="I16" s="192">
        <v>565</v>
      </c>
      <c r="J16" s="193">
        <v>19</v>
      </c>
      <c r="K16" s="194">
        <v>6</v>
      </c>
      <c r="L16" s="193">
        <v>30</v>
      </c>
      <c r="M16" s="194">
        <v>154</v>
      </c>
      <c r="N16" s="193">
        <v>118</v>
      </c>
      <c r="O16" s="194">
        <v>10</v>
      </c>
      <c r="P16" s="195">
        <v>337</v>
      </c>
    </row>
    <row r="17" spans="2:16" x14ac:dyDescent="0.25">
      <c r="B17" s="189" t="s">
        <v>181</v>
      </c>
      <c r="C17" s="190">
        <v>123</v>
      </c>
      <c r="D17" s="191">
        <v>46</v>
      </c>
      <c r="E17" s="190">
        <v>34</v>
      </c>
      <c r="F17" s="191">
        <v>274</v>
      </c>
      <c r="G17" s="190">
        <v>23</v>
      </c>
      <c r="H17" s="191">
        <v>9</v>
      </c>
      <c r="I17" s="192">
        <v>509</v>
      </c>
      <c r="J17" s="193">
        <v>22</v>
      </c>
      <c r="K17" s="194">
        <v>7</v>
      </c>
      <c r="L17" s="193">
        <v>32</v>
      </c>
      <c r="M17" s="194">
        <v>188</v>
      </c>
      <c r="N17" s="193">
        <v>65</v>
      </c>
      <c r="O17" s="194">
        <v>11</v>
      </c>
      <c r="P17" s="195">
        <v>325</v>
      </c>
    </row>
    <row r="18" spans="2:16" x14ac:dyDescent="0.25">
      <c r="B18" s="189" t="s">
        <v>182</v>
      </c>
      <c r="C18" s="190">
        <v>242</v>
      </c>
      <c r="D18" s="191">
        <v>115</v>
      </c>
      <c r="E18" s="190">
        <v>54</v>
      </c>
      <c r="F18" s="191">
        <v>550</v>
      </c>
      <c r="G18" s="190">
        <v>62</v>
      </c>
      <c r="H18" s="191">
        <v>18</v>
      </c>
      <c r="I18" s="192">
        <v>1041</v>
      </c>
      <c r="J18" s="193" t="s">
        <v>79</v>
      </c>
      <c r="K18" s="194">
        <v>3</v>
      </c>
      <c r="L18" s="193">
        <v>2</v>
      </c>
      <c r="M18" s="194">
        <v>42</v>
      </c>
      <c r="N18" s="193">
        <v>15</v>
      </c>
      <c r="O18" s="194">
        <v>8</v>
      </c>
      <c r="P18" s="195">
        <v>70</v>
      </c>
    </row>
    <row r="19" spans="2:16" x14ac:dyDescent="0.25">
      <c r="B19" s="196" t="s">
        <v>13</v>
      </c>
      <c r="C19" s="185">
        <v>2363</v>
      </c>
      <c r="D19" s="185">
        <v>775</v>
      </c>
      <c r="E19" s="185">
        <v>2450</v>
      </c>
      <c r="F19" s="185">
        <v>5896</v>
      </c>
      <c r="G19" s="185">
        <v>737</v>
      </c>
      <c r="H19" s="185">
        <v>236</v>
      </c>
      <c r="I19" s="185">
        <v>12457</v>
      </c>
      <c r="J19" s="197">
        <v>361</v>
      </c>
      <c r="K19" s="197">
        <v>122</v>
      </c>
      <c r="L19" s="197">
        <v>371</v>
      </c>
      <c r="M19" s="197">
        <v>1905</v>
      </c>
      <c r="N19" s="197">
        <v>777</v>
      </c>
      <c r="O19" s="197">
        <v>106</v>
      </c>
      <c r="P19" s="197">
        <v>3642</v>
      </c>
    </row>
  </sheetData>
  <mergeCells count="18">
    <mergeCell ref="M5:M8"/>
    <mergeCell ref="N5:N8"/>
    <mergeCell ref="B3:H3"/>
    <mergeCell ref="B4:B8"/>
    <mergeCell ref="C4:I4"/>
    <mergeCell ref="J4:P4"/>
    <mergeCell ref="C5:C8"/>
    <mergeCell ref="D5:D8"/>
    <mergeCell ref="E5:E8"/>
    <mergeCell ref="F5:F8"/>
    <mergeCell ref="G5:G8"/>
    <mergeCell ref="H5:H8"/>
    <mergeCell ref="O5:O8"/>
    <mergeCell ref="P5:P8"/>
    <mergeCell ref="I5:I8"/>
    <mergeCell ref="J5:J8"/>
    <mergeCell ref="K5:K8"/>
    <mergeCell ref="L5:L8"/>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6"/>
  <sheetViews>
    <sheetView workbookViewId="0">
      <selection activeCell="A6" sqref="A6:XFD16"/>
    </sheetView>
  </sheetViews>
  <sheetFormatPr defaultRowHeight="15" x14ac:dyDescent="0.25"/>
  <cols>
    <col min="1" max="1" width="4.85546875" style="22" customWidth="1"/>
    <col min="2" max="2" width="12.28515625" style="22" customWidth="1"/>
    <col min="3" max="11" width="9.140625" style="22"/>
    <col min="12" max="12" width="31.85546875" style="22" customWidth="1"/>
    <col min="13" max="16384" width="9.140625" style="22"/>
  </cols>
  <sheetData>
    <row r="2" spans="2:12" x14ac:dyDescent="0.25">
      <c r="B2" s="332" t="s">
        <v>269</v>
      </c>
      <c r="C2" s="333"/>
      <c r="D2" s="333"/>
      <c r="E2" s="333"/>
      <c r="F2" s="333"/>
      <c r="G2" s="333"/>
      <c r="H2" s="333"/>
      <c r="I2" s="333"/>
      <c r="J2" s="333"/>
      <c r="K2" s="333"/>
      <c r="L2" s="333"/>
    </row>
    <row r="3" spans="2:12" x14ac:dyDescent="0.25">
      <c r="B3" s="324" t="s">
        <v>37</v>
      </c>
      <c r="C3" s="325"/>
      <c r="D3" s="325"/>
      <c r="E3" s="325"/>
      <c r="F3" s="325"/>
      <c r="G3" s="325"/>
      <c r="H3" s="325"/>
      <c r="I3" s="133"/>
    </row>
    <row r="4" spans="2:12" ht="15" customHeight="1" x14ac:dyDescent="0.25">
      <c r="B4" s="334" t="s">
        <v>1</v>
      </c>
      <c r="C4" s="336" t="s">
        <v>86</v>
      </c>
      <c r="D4" s="336"/>
      <c r="E4" s="336"/>
      <c r="F4" s="336"/>
      <c r="G4" s="336"/>
      <c r="H4" s="336"/>
      <c r="I4" s="336"/>
    </row>
    <row r="5" spans="2:12" ht="52.5" customHeight="1" x14ac:dyDescent="0.25">
      <c r="B5" s="335"/>
      <c r="C5" s="199" t="s">
        <v>31</v>
      </c>
      <c r="D5" s="199" t="s">
        <v>32</v>
      </c>
      <c r="E5" s="199" t="s">
        <v>33</v>
      </c>
      <c r="F5" s="199" t="s">
        <v>34</v>
      </c>
      <c r="G5" s="199" t="s">
        <v>35</v>
      </c>
      <c r="H5" s="132" t="s">
        <v>38</v>
      </c>
      <c r="I5" s="200" t="s">
        <v>13</v>
      </c>
    </row>
    <row r="6" spans="2:12" x14ac:dyDescent="0.25">
      <c r="B6" s="189" t="s">
        <v>173</v>
      </c>
      <c r="C6" s="159">
        <v>21.5</v>
      </c>
      <c r="D6" s="183">
        <v>6.17</v>
      </c>
      <c r="E6" s="159">
        <v>18.05</v>
      </c>
      <c r="F6" s="183">
        <v>46.77</v>
      </c>
      <c r="G6" s="159">
        <v>6.17</v>
      </c>
      <c r="H6" s="183">
        <v>1.35</v>
      </c>
      <c r="I6" s="159">
        <v>100</v>
      </c>
    </row>
    <row r="7" spans="2:12" x14ac:dyDescent="0.25">
      <c r="B7" s="189" t="s">
        <v>174</v>
      </c>
      <c r="C7" s="159">
        <v>15.13</v>
      </c>
      <c r="D7" s="183">
        <v>7.06</v>
      </c>
      <c r="E7" s="159">
        <v>25.82</v>
      </c>
      <c r="F7" s="183">
        <v>44.79</v>
      </c>
      <c r="G7" s="159">
        <v>5.58</v>
      </c>
      <c r="H7" s="183">
        <v>1.61</v>
      </c>
      <c r="I7" s="159">
        <v>100</v>
      </c>
    </row>
    <row r="8" spans="2:12" x14ac:dyDescent="0.25">
      <c r="B8" s="189" t="s">
        <v>175</v>
      </c>
      <c r="C8" s="159">
        <v>28.15</v>
      </c>
      <c r="D8" s="183">
        <v>2.82</v>
      </c>
      <c r="E8" s="159">
        <v>13.71</v>
      </c>
      <c r="F8" s="183">
        <v>48.47</v>
      </c>
      <c r="G8" s="159">
        <v>4.9000000000000004</v>
      </c>
      <c r="H8" s="183">
        <v>1.96</v>
      </c>
      <c r="I8" s="159">
        <v>100</v>
      </c>
    </row>
    <row r="9" spans="2:12" x14ac:dyDescent="0.25">
      <c r="B9" s="189" t="s">
        <v>176</v>
      </c>
      <c r="C9" s="159">
        <v>17.670000000000002</v>
      </c>
      <c r="D9" s="183">
        <v>5.45</v>
      </c>
      <c r="E9" s="159">
        <v>22.71</v>
      </c>
      <c r="F9" s="183">
        <v>45.32</v>
      </c>
      <c r="G9" s="159">
        <v>6.54</v>
      </c>
      <c r="H9" s="183">
        <v>2.3199999999999998</v>
      </c>
      <c r="I9" s="159">
        <v>100</v>
      </c>
    </row>
    <row r="10" spans="2:12" x14ac:dyDescent="0.25">
      <c r="B10" s="189" t="s">
        <v>177</v>
      </c>
      <c r="C10" s="159">
        <v>11.23</v>
      </c>
      <c r="D10" s="183">
        <v>6.28</v>
      </c>
      <c r="E10" s="159">
        <v>27.1</v>
      </c>
      <c r="F10" s="183">
        <v>49.56</v>
      </c>
      <c r="G10" s="159">
        <v>4.51</v>
      </c>
      <c r="H10" s="183">
        <v>1.33</v>
      </c>
      <c r="I10" s="159">
        <v>100</v>
      </c>
    </row>
    <row r="11" spans="2:12" x14ac:dyDescent="0.25">
      <c r="B11" s="189" t="s">
        <v>178</v>
      </c>
      <c r="C11" s="159">
        <v>23.26</v>
      </c>
      <c r="D11" s="183">
        <v>5.27</v>
      </c>
      <c r="E11" s="159">
        <v>20.079999999999998</v>
      </c>
      <c r="F11" s="183">
        <v>46.36</v>
      </c>
      <c r="G11" s="159">
        <v>4.4400000000000004</v>
      </c>
      <c r="H11" s="183">
        <v>0.59</v>
      </c>
      <c r="I11" s="159">
        <v>100</v>
      </c>
    </row>
    <row r="12" spans="2:12" x14ac:dyDescent="0.25">
      <c r="B12" s="189" t="s">
        <v>179</v>
      </c>
      <c r="C12" s="159">
        <v>21.07</v>
      </c>
      <c r="D12" s="183">
        <v>5.05</v>
      </c>
      <c r="E12" s="159">
        <v>16.309999999999999</v>
      </c>
      <c r="F12" s="183">
        <v>49.78</v>
      </c>
      <c r="G12" s="159">
        <v>6.35</v>
      </c>
      <c r="H12" s="183">
        <v>1.44</v>
      </c>
      <c r="I12" s="159">
        <v>100</v>
      </c>
    </row>
    <row r="13" spans="2:12" x14ac:dyDescent="0.25">
      <c r="B13" s="189" t="s">
        <v>180</v>
      </c>
      <c r="C13" s="159">
        <v>16.64</v>
      </c>
      <c r="D13" s="183">
        <v>6.55</v>
      </c>
      <c r="E13" s="159">
        <v>15.58</v>
      </c>
      <c r="F13" s="183">
        <v>45.49</v>
      </c>
      <c r="G13" s="159">
        <v>10.62</v>
      </c>
      <c r="H13" s="183">
        <v>5.13</v>
      </c>
      <c r="I13" s="159">
        <v>100</v>
      </c>
    </row>
    <row r="14" spans="2:12" x14ac:dyDescent="0.25">
      <c r="B14" s="189" t="s">
        <v>181</v>
      </c>
      <c r="C14" s="159">
        <v>24.17</v>
      </c>
      <c r="D14" s="183">
        <v>9.0399999999999991</v>
      </c>
      <c r="E14" s="159">
        <v>6.68</v>
      </c>
      <c r="F14" s="183">
        <v>53.83</v>
      </c>
      <c r="G14" s="159">
        <v>4.5199999999999996</v>
      </c>
      <c r="H14" s="183">
        <v>1.77</v>
      </c>
      <c r="I14" s="159">
        <v>100</v>
      </c>
    </row>
    <row r="15" spans="2:12" x14ac:dyDescent="0.25">
      <c r="B15" s="189" t="s">
        <v>182</v>
      </c>
      <c r="C15" s="159">
        <v>23.25</v>
      </c>
      <c r="D15" s="183">
        <v>11.05</v>
      </c>
      <c r="E15" s="159">
        <v>5.19</v>
      </c>
      <c r="F15" s="183">
        <v>52.83</v>
      </c>
      <c r="G15" s="159">
        <v>5.96</v>
      </c>
      <c r="H15" s="183">
        <v>1.73</v>
      </c>
      <c r="I15" s="159">
        <v>100</v>
      </c>
    </row>
    <row r="16" spans="2:12" x14ac:dyDescent="0.25">
      <c r="B16" s="26" t="s">
        <v>13</v>
      </c>
      <c r="C16" s="29">
        <v>18.97</v>
      </c>
      <c r="D16" s="29">
        <v>6.22</v>
      </c>
      <c r="E16" s="29">
        <v>19.670000000000002</v>
      </c>
      <c r="F16" s="29">
        <v>47.33</v>
      </c>
      <c r="G16" s="29">
        <v>5.92</v>
      </c>
      <c r="H16" s="29">
        <v>1.89</v>
      </c>
      <c r="I16" s="29">
        <v>100</v>
      </c>
    </row>
  </sheetData>
  <mergeCells count="4">
    <mergeCell ref="B2:L2"/>
    <mergeCell ref="B3:H3"/>
    <mergeCell ref="B4:B5"/>
    <mergeCell ref="C4:I4"/>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6"/>
  <sheetViews>
    <sheetView workbookViewId="0">
      <selection activeCell="K11" sqref="K11"/>
    </sheetView>
  </sheetViews>
  <sheetFormatPr defaultRowHeight="15" x14ac:dyDescent="0.25"/>
  <cols>
    <col min="1" max="1" width="4.7109375" style="22" customWidth="1"/>
    <col min="2" max="2" width="12.42578125" style="22" customWidth="1"/>
    <col min="3" max="16384" width="9.140625" style="22"/>
  </cols>
  <sheetData>
    <row r="2" spans="2:12" x14ac:dyDescent="0.25">
      <c r="B2" s="332" t="s">
        <v>269</v>
      </c>
      <c r="C2" s="333"/>
      <c r="D2" s="333"/>
      <c r="E2" s="333"/>
      <c r="F2" s="333"/>
      <c r="G2" s="333"/>
      <c r="H2" s="333"/>
      <c r="I2" s="333"/>
      <c r="J2" s="333"/>
      <c r="K2" s="333"/>
      <c r="L2" s="333"/>
    </row>
    <row r="3" spans="2:12" x14ac:dyDescent="0.25">
      <c r="B3" s="324" t="s">
        <v>37</v>
      </c>
      <c r="C3" s="325"/>
      <c r="D3" s="325"/>
      <c r="E3" s="325"/>
      <c r="F3" s="325"/>
      <c r="G3" s="325"/>
      <c r="H3" s="325"/>
      <c r="I3" s="133"/>
    </row>
    <row r="4" spans="2:12" ht="15" customHeight="1" x14ac:dyDescent="0.25">
      <c r="B4" s="334" t="s">
        <v>1</v>
      </c>
      <c r="C4" s="336" t="s">
        <v>86</v>
      </c>
      <c r="D4" s="336"/>
      <c r="E4" s="336"/>
      <c r="F4" s="336"/>
      <c r="G4" s="336"/>
      <c r="H4" s="336"/>
      <c r="I4" s="336"/>
    </row>
    <row r="5" spans="2:12" ht="52.5" customHeight="1" x14ac:dyDescent="0.25">
      <c r="B5" s="335"/>
      <c r="C5" s="199" t="s">
        <v>31</v>
      </c>
      <c r="D5" s="199" t="s">
        <v>32</v>
      </c>
      <c r="E5" s="199" t="s">
        <v>33</v>
      </c>
      <c r="F5" s="199" t="s">
        <v>34</v>
      </c>
      <c r="G5" s="199" t="s">
        <v>35</v>
      </c>
      <c r="H5" s="132" t="s">
        <v>38</v>
      </c>
      <c r="I5" s="200" t="s">
        <v>13</v>
      </c>
    </row>
    <row r="6" spans="2:12" x14ac:dyDescent="0.25">
      <c r="B6" s="189" t="s">
        <v>173</v>
      </c>
      <c r="C6" s="159">
        <v>9.4499999999999993</v>
      </c>
      <c r="D6" s="183">
        <v>2.36</v>
      </c>
      <c r="E6" s="159">
        <v>11.02</v>
      </c>
      <c r="F6" s="183">
        <v>58.27</v>
      </c>
      <c r="G6" s="159">
        <v>17.32</v>
      </c>
      <c r="H6" s="183">
        <v>1.57</v>
      </c>
      <c r="I6" s="159">
        <v>100</v>
      </c>
    </row>
    <row r="7" spans="2:12" x14ac:dyDescent="0.25">
      <c r="B7" s="189" t="s">
        <v>174</v>
      </c>
      <c r="C7" s="159">
        <v>12.57</v>
      </c>
      <c r="D7" s="183">
        <v>5.43</v>
      </c>
      <c r="E7" s="159">
        <v>8</v>
      </c>
      <c r="F7" s="183">
        <v>54.29</v>
      </c>
      <c r="G7" s="159">
        <v>18.57</v>
      </c>
      <c r="H7" s="183">
        <v>1.1399999999999999</v>
      </c>
      <c r="I7" s="159">
        <v>100</v>
      </c>
    </row>
    <row r="8" spans="2:12" x14ac:dyDescent="0.25">
      <c r="B8" s="189" t="s">
        <v>175</v>
      </c>
      <c r="C8" s="159">
        <v>8.1199999999999992</v>
      </c>
      <c r="D8" s="183">
        <v>3.42</v>
      </c>
      <c r="E8" s="159">
        <v>8.9700000000000006</v>
      </c>
      <c r="F8" s="183">
        <v>57.69</v>
      </c>
      <c r="G8" s="159">
        <v>16.670000000000002</v>
      </c>
      <c r="H8" s="183">
        <v>5.13</v>
      </c>
      <c r="I8" s="159">
        <v>100</v>
      </c>
    </row>
    <row r="9" spans="2:12" x14ac:dyDescent="0.25">
      <c r="B9" s="189" t="s">
        <v>176</v>
      </c>
      <c r="C9" s="159">
        <v>9.8000000000000007</v>
      </c>
      <c r="D9" s="183">
        <v>3.86</v>
      </c>
      <c r="E9" s="159">
        <v>8.42</v>
      </c>
      <c r="F9" s="183">
        <v>50.1</v>
      </c>
      <c r="G9" s="159">
        <v>24.36</v>
      </c>
      <c r="H9" s="183">
        <v>3.47</v>
      </c>
      <c r="I9" s="159">
        <v>100</v>
      </c>
    </row>
    <row r="10" spans="2:12" x14ac:dyDescent="0.25">
      <c r="B10" s="189" t="s">
        <v>177</v>
      </c>
      <c r="C10" s="159">
        <v>7.96</v>
      </c>
      <c r="D10" s="183">
        <v>2.42</v>
      </c>
      <c r="E10" s="159">
        <v>13.84</v>
      </c>
      <c r="F10" s="183">
        <v>56.4</v>
      </c>
      <c r="G10" s="159">
        <v>17.649999999999999</v>
      </c>
      <c r="H10" s="183">
        <v>1.73</v>
      </c>
      <c r="I10" s="159">
        <v>100</v>
      </c>
    </row>
    <row r="11" spans="2:12" x14ac:dyDescent="0.25">
      <c r="B11" s="189" t="s">
        <v>178</v>
      </c>
      <c r="C11" s="159">
        <v>18.18</v>
      </c>
      <c r="D11" s="183">
        <v>3.79</v>
      </c>
      <c r="E11" s="159">
        <v>14.39</v>
      </c>
      <c r="F11" s="183">
        <v>48.86</v>
      </c>
      <c r="G11" s="159">
        <v>13.83</v>
      </c>
      <c r="H11" s="183">
        <v>0.95</v>
      </c>
      <c r="I11" s="159">
        <v>100</v>
      </c>
    </row>
    <row r="12" spans="2:12" x14ac:dyDescent="0.25">
      <c r="B12" s="189" t="s">
        <v>179</v>
      </c>
      <c r="C12" s="159">
        <v>7.26</v>
      </c>
      <c r="D12" s="183">
        <v>2.69</v>
      </c>
      <c r="E12" s="159">
        <v>11.56</v>
      </c>
      <c r="F12" s="183">
        <v>52.42</v>
      </c>
      <c r="G12" s="159">
        <v>22.31</v>
      </c>
      <c r="H12" s="183">
        <v>3.76</v>
      </c>
      <c r="I12" s="159">
        <v>100</v>
      </c>
    </row>
    <row r="13" spans="2:12" x14ac:dyDescent="0.25">
      <c r="B13" s="189" t="s">
        <v>180</v>
      </c>
      <c r="C13" s="159">
        <v>5.64</v>
      </c>
      <c r="D13" s="183">
        <v>1.78</v>
      </c>
      <c r="E13" s="159">
        <v>8.9</v>
      </c>
      <c r="F13" s="183">
        <v>45.7</v>
      </c>
      <c r="G13" s="159">
        <v>35.01</v>
      </c>
      <c r="H13" s="183">
        <v>2.97</v>
      </c>
      <c r="I13" s="159">
        <v>100</v>
      </c>
    </row>
    <row r="14" spans="2:12" x14ac:dyDescent="0.25">
      <c r="B14" s="189" t="s">
        <v>181</v>
      </c>
      <c r="C14" s="159">
        <v>6.77</v>
      </c>
      <c r="D14" s="183">
        <v>2.15</v>
      </c>
      <c r="E14" s="159">
        <v>9.85</v>
      </c>
      <c r="F14" s="183">
        <v>57.85</v>
      </c>
      <c r="G14" s="159">
        <v>20</v>
      </c>
      <c r="H14" s="183">
        <v>3.38</v>
      </c>
      <c r="I14" s="159">
        <v>100</v>
      </c>
    </row>
    <row r="15" spans="2:12" x14ac:dyDescent="0.25">
      <c r="B15" s="189" t="s">
        <v>182</v>
      </c>
      <c r="C15" s="159" t="s">
        <v>79</v>
      </c>
      <c r="D15" s="183">
        <v>4.29</v>
      </c>
      <c r="E15" s="159">
        <v>2.86</v>
      </c>
      <c r="F15" s="183">
        <v>60</v>
      </c>
      <c r="G15" s="159">
        <v>21.43</v>
      </c>
      <c r="H15" s="183">
        <v>11.43</v>
      </c>
      <c r="I15" s="159">
        <v>100</v>
      </c>
    </row>
    <row r="16" spans="2:12" x14ac:dyDescent="0.25">
      <c r="B16" s="26" t="s">
        <v>13</v>
      </c>
      <c r="C16" s="29">
        <v>9.91</v>
      </c>
      <c r="D16" s="29">
        <v>3.35</v>
      </c>
      <c r="E16" s="29">
        <v>10.19</v>
      </c>
      <c r="F16" s="29">
        <v>52.31</v>
      </c>
      <c r="G16" s="29">
        <v>21.33</v>
      </c>
      <c r="H16" s="29">
        <v>2.91</v>
      </c>
      <c r="I16" s="29">
        <v>100</v>
      </c>
    </row>
  </sheetData>
  <mergeCells count="4">
    <mergeCell ref="B2:L2"/>
    <mergeCell ref="C4:I4"/>
    <mergeCell ref="B3:H3"/>
    <mergeCell ref="B4: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K14" sqref="K14"/>
    </sheetView>
  </sheetViews>
  <sheetFormatPr defaultRowHeight="15" x14ac:dyDescent="0.25"/>
  <cols>
    <col min="1" max="1" width="5.140625" style="22" customWidth="1"/>
    <col min="2" max="16384" width="9.140625" style="22"/>
  </cols>
  <sheetData>
    <row r="2" spans="2:8" x14ac:dyDescent="0.25">
      <c r="B2" s="25" t="s">
        <v>270</v>
      </c>
      <c r="C2" s="16"/>
      <c r="D2" s="16"/>
      <c r="E2" s="16"/>
      <c r="F2" s="17"/>
      <c r="G2" s="17"/>
      <c r="H2" s="17"/>
    </row>
    <row r="3" spans="2:8" ht="15" customHeight="1" x14ac:dyDescent="0.25">
      <c r="B3" s="337" t="s">
        <v>39</v>
      </c>
      <c r="C3" s="338"/>
      <c r="D3" s="338"/>
      <c r="E3" s="338"/>
      <c r="F3" s="338"/>
      <c r="G3" s="338"/>
      <c r="H3" s="338"/>
    </row>
    <row r="4" spans="2:8" ht="15" customHeight="1" x14ac:dyDescent="0.25">
      <c r="B4" s="339" t="s">
        <v>40</v>
      </c>
      <c r="C4" s="341" t="s">
        <v>41</v>
      </c>
      <c r="D4" s="341"/>
      <c r="E4" s="341"/>
      <c r="F4" s="342" t="s">
        <v>42</v>
      </c>
      <c r="G4" s="342"/>
      <c r="H4" s="342"/>
    </row>
    <row r="5" spans="2:8" x14ac:dyDescent="0.25">
      <c r="B5" s="340"/>
      <c r="C5" s="201" t="s">
        <v>3</v>
      </c>
      <c r="D5" s="201" t="s">
        <v>4</v>
      </c>
      <c r="E5" s="201" t="s">
        <v>5</v>
      </c>
      <c r="F5" s="201" t="s">
        <v>3</v>
      </c>
      <c r="G5" s="201" t="s">
        <v>4</v>
      </c>
      <c r="H5" s="201" t="s">
        <v>5</v>
      </c>
    </row>
    <row r="6" spans="2:8" x14ac:dyDescent="0.25">
      <c r="B6" s="202" t="s">
        <v>43</v>
      </c>
      <c r="C6" s="203">
        <v>1039</v>
      </c>
      <c r="D6" s="204">
        <v>12</v>
      </c>
      <c r="E6" s="203">
        <v>1360</v>
      </c>
      <c r="F6" s="205">
        <v>6.4538000000000002</v>
      </c>
      <c r="G6" s="206">
        <v>4.4610000000000003</v>
      </c>
      <c r="H6" s="205">
        <v>6.3581000000000003</v>
      </c>
    </row>
    <row r="7" spans="2:8" x14ac:dyDescent="0.25">
      <c r="B7" s="202" t="s">
        <v>44</v>
      </c>
      <c r="C7" s="203">
        <v>1057</v>
      </c>
      <c r="D7" s="204">
        <v>25</v>
      </c>
      <c r="E7" s="203">
        <v>1384</v>
      </c>
      <c r="F7" s="205">
        <v>6.5655999999999999</v>
      </c>
      <c r="G7" s="206">
        <v>9.2936999999999994</v>
      </c>
      <c r="H7" s="205">
        <v>6.4702999999999999</v>
      </c>
    </row>
    <row r="8" spans="2:8" x14ac:dyDescent="0.25">
      <c r="B8" s="202" t="s">
        <v>45</v>
      </c>
      <c r="C8" s="203">
        <v>1310</v>
      </c>
      <c r="D8" s="204">
        <v>19</v>
      </c>
      <c r="E8" s="203">
        <v>1711</v>
      </c>
      <c r="F8" s="205">
        <v>8.1372</v>
      </c>
      <c r="G8" s="206">
        <v>7.0632000000000001</v>
      </c>
      <c r="H8" s="205">
        <v>7.9991000000000003</v>
      </c>
    </row>
    <row r="9" spans="2:8" x14ac:dyDescent="0.25">
      <c r="B9" s="202" t="s">
        <v>46</v>
      </c>
      <c r="C9" s="203">
        <v>1325</v>
      </c>
      <c r="D9" s="204">
        <v>23</v>
      </c>
      <c r="E9" s="203">
        <v>1838</v>
      </c>
      <c r="F9" s="205">
        <v>8.2302999999999997</v>
      </c>
      <c r="G9" s="206">
        <v>8.5502000000000002</v>
      </c>
      <c r="H9" s="205">
        <v>8.5928000000000004</v>
      </c>
    </row>
    <row r="10" spans="2:8" x14ac:dyDescent="0.25">
      <c r="B10" s="202" t="s">
        <v>47</v>
      </c>
      <c r="C10" s="203">
        <v>1465</v>
      </c>
      <c r="D10" s="204">
        <v>20</v>
      </c>
      <c r="E10" s="203">
        <v>1933</v>
      </c>
      <c r="F10" s="205">
        <v>9.0998999999999999</v>
      </c>
      <c r="G10" s="206">
        <v>7.4348999999999998</v>
      </c>
      <c r="H10" s="205">
        <v>9.0368999999999993</v>
      </c>
    </row>
    <row r="11" spans="2:8" x14ac:dyDescent="0.25">
      <c r="B11" s="202" t="s">
        <v>48</v>
      </c>
      <c r="C11" s="203">
        <v>1645</v>
      </c>
      <c r="D11" s="204">
        <v>19</v>
      </c>
      <c r="E11" s="203">
        <v>2199</v>
      </c>
      <c r="F11" s="205">
        <v>10.218</v>
      </c>
      <c r="G11" s="206">
        <v>7.0632000000000001</v>
      </c>
      <c r="H11" s="205">
        <v>10.2805</v>
      </c>
    </row>
    <row r="12" spans="2:8" x14ac:dyDescent="0.25">
      <c r="B12" s="202" t="s">
        <v>49</v>
      </c>
      <c r="C12" s="203">
        <v>1533</v>
      </c>
      <c r="D12" s="204">
        <v>28</v>
      </c>
      <c r="E12" s="203">
        <v>2065</v>
      </c>
      <c r="F12" s="205">
        <v>9.5222999999999995</v>
      </c>
      <c r="G12" s="206">
        <v>10.408899999999999</v>
      </c>
      <c r="H12" s="205">
        <v>9.6539999999999999</v>
      </c>
    </row>
    <row r="13" spans="2:8" x14ac:dyDescent="0.25">
      <c r="B13" s="202" t="s">
        <v>50</v>
      </c>
      <c r="C13" s="203">
        <v>1341</v>
      </c>
      <c r="D13" s="204">
        <v>27</v>
      </c>
      <c r="E13" s="203">
        <v>1823</v>
      </c>
      <c r="F13" s="205">
        <v>8.3297000000000008</v>
      </c>
      <c r="G13" s="206">
        <v>10.0372</v>
      </c>
      <c r="H13" s="205">
        <v>8.5227000000000004</v>
      </c>
    </row>
    <row r="14" spans="2:8" x14ac:dyDescent="0.25">
      <c r="B14" s="202" t="s">
        <v>51</v>
      </c>
      <c r="C14" s="203">
        <v>1302</v>
      </c>
      <c r="D14" s="204">
        <v>20</v>
      </c>
      <c r="E14" s="203">
        <v>1774</v>
      </c>
      <c r="F14" s="205">
        <v>8.0875000000000004</v>
      </c>
      <c r="G14" s="206">
        <v>7.4348999999999998</v>
      </c>
      <c r="H14" s="205">
        <v>8.2935999999999996</v>
      </c>
    </row>
    <row r="15" spans="2:8" x14ac:dyDescent="0.25">
      <c r="B15" s="202" t="s">
        <v>52</v>
      </c>
      <c r="C15" s="203">
        <v>1442</v>
      </c>
      <c r="D15" s="204">
        <v>26</v>
      </c>
      <c r="E15" s="203">
        <v>1858</v>
      </c>
      <c r="F15" s="205">
        <v>8.9571000000000005</v>
      </c>
      <c r="G15" s="206">
        <v>9.6654</v>
      </c>
      <c r="H15" s="205">
        <v>8.6862999999999992</v>
      </c>
    </row>
    <row r="16" spans="2:8" x14ac:dyDescent="0.25">
      <c r="B16" s="202" t="s">
        <v>53</v>
      </c>
      <c r="C16" s="203">
        <v>1377</v>
      </c>
      <c r="D16" s="204">
        <v>27</v>
      </c>
      <c r="E16" s="203">
        <v>1749</v>
      </c>
      <c r="F16" s="205">
        <v>8.5533000000000001</v>
      </c>
      <c r="G16" s="206">
        <v>10.0372</v>
      </c>
      <c r="H16" s="205">
        <v>8.1767000000000003</v>
      </c>
    </row>
    <row r="17" spans="2:8" x14ac:dyDescent="0.25">
      <c r="B17" s="202" t="s">
        <v>54</v>
      </c>
      <c r="C17" s="203">
        <v>1263</v>
      </c>
      <c r="D17" s="207">
        <v>23</v>
      </c>
      <c r="E17" s="208">
        <v>1696</v>
      </c>
      <c r="F17" s="209">
        <v>7.8452000000000002</v>
      </c>
      <c r="G17" s="210">
        <v>8.5502000000000002</v>
      </c>
      <c r="H17" s="209">
        <v>7.9288999999999996</v>
      </c>
    </row>
    <row r="18" spans="2:8" x14ac:dyDescent="0.25">
      <c r="B18" s="26" t="s">
        <v>13</v>
      </c>
      <c r="C18" s="27">
        <v>16099</v>
      </c>
      <c r="D18" s="26">
        <v>269</v>
      </c>
      <c r="E18" s="27">
        <v>21390</v>
      </c>
      <c r="F18" s="29">
        <v>100</v>
      </c>
      <c r="G18" s="29">
        <v>100</v>
      </c>
      <c r="H18" s="29">
        <v>100</v>
      </c>
    </row>
  </sheetData>
  <mergeCells count="4">
    <mergeCell ref="B3:H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E17" sqref="E17"/>
    </sheetView>
  </sheetViews>
  <sheetFormatPr defaultRowHeight="15" x14ac:dyDescent="0.25"/>
  <cols>
    <col min="1" max="1" width="4.28515625" style="22" customWidth="1"/>
    <col min="2" max="2" width="11.28515625" style="22" customWidth="1"/>
    <col min="3" max="3" width="9.140625" style="22"/>
    <col min="4" max="8" width="13.140625" style="22" customWidth="1"/>
    <col min="9" max="16384" width="9.140625" style="22"/>
  </cols>
  <sheetData>
    <row r="2" spans="2:8" x14ac:dyDescent="0.25">
      <c r="B2" s="25" t="s">
        <v>271</v>
      </c>
      <c r="C2" s="16"/>
      <c r="D2" s="16"/>
      <c r="E2" s="16"/>
      <c r="F2" s="17"/>
      <c r="G2" s="17"/>
      <c r="H2" s="17"/>
    </row>
    <row r="3" spans="2:8" x14ac:dyDescent="0.25">
      <c r="B3" s="337" t="s">
        <v>39</v>
      </c>
      <c r="C3" s="338"/>
      <c r="D3" s="338"/>
      <c r="E3" s="338"/>
      <c r="F3" s="338"/>
      <c r="G3" s="338"/>
      <c r="H3" s="338"/>
    </row>
    <row r="4" spans="2:8" ht="15" customHeight="1" x14ac:dyDescent="0.25">
      <c r="B4" s="343" t="s">
        <v>55</v>
      </c>
      <c r="C4" s="345" t="s">
        <v>41</v>
      </c>
      <c r="D4" s="345"/>
      <c r="E4" s="345"/>
      <c r="F4" s="346" t="s">
        <v>42</v>
      </c>
      <c r="G4" s="346"/>
      <c r="H4" s="346"/>
    </row>
    <row r="5" spans="2:8" x14ac:dyDescent="0.25">
      <c r="B5" s="344"/>
      <c r="C5" s="199" t="s">
        <v>3</v>
      </c>
      <c r="D5" s="199" t="s">
        <v>4</v>
      </c>
      <c r="E5" s="199" t="s">
        <v>5</v>
      </c>
      <c r="F5" s="199" t="s">
        <v>3</v>
      </c>
      <c r="G5" s="199" t="s">
        <v>4</v>
      </c>
      <c r="H5" s="199" t="s">
        <v>5</v>
      </c>
    </row>
    <row r="6" spans="2:8" x14ac:dyDescent="0.25">
      <c r="B6" s="131" t="s">
        <v>56</v>
      </c>
      <c r="C6" s="14">
        <v>2541</v>
      </c>
      <c r="D6" s="89">
        <v>35</v>
      </c>
      <c r="E6" s="14">
        <v>3330</v>
      </c>
      <c r="F6" s="90">
        <v>15.7836</v>
      </c>
      <c r="G6" s="92">
        <v>13.011200000000001</v>
      </c>
      <c r="H6" s="90">
        <v>15.568</v>
      </c>
    </row>
    <row r="7" spans="2:8" x14ac:dyDescent="0.25">
      <c r="B7" s="131" t="s">
        <v>57</v>
      </c>
      <c r="C7" s="14">
        <v>2412</v>
      </c>
      <c r="D7" s="89">
        <v>29</v>
      </c>
      <c r="E7" s="14">
        <v>3143</v>
      </c>
      <c r="F7" s="90">
        <v>14.9823</v>
      </c>
      <c r="G7" s="92">
        <v>10.7807</v>
      </c>
      <c r="H7" s="90">
        <v>14.6938</v>
      </c>
    </row>
    <row r="8" spans="2:8" x14ac:dyDescent="0.25">
      <c r="B8" s="131" t="s">
        <v>58</v>
      </c>
      <c r="C8" s="14">
        <v>2502</v>
      </c>
      <c r="D8" s="89">
        <v>34</v>
      </c>
      <c r="E8" s="14">
        <v>3178</v>
      </c>
      <c r="F8" s="90">
        <v>15.5413</v>
      </c>
      <c r="G8" s="92">
        <v>12.6394</v>
      </c>
      <c r="H8" s="90">
        <v>14.8574</v>
      </c>
    </row>
    <row r="9" spans="2:8" x14ac:dyDescent="0.25">
      <c r="B9" s="131" t="s">
        <v>59</v>
      </c>
      <c r="C9" s="14">
        <v>2507</v>
      </c>
      <c r="D9" s="89">
        <v>42</v>
      </c>
      <c r="E9" s="14">
        <v>3206</v>
      </c>
      <c r="F9" s="90">
        <v>15.5724</v>
      </c>
      <c r="G9" s="92">
        <v>15.6134</v>
      </c>
      <c r="H9" s="90">
        <v>14.988300000000001</v>
      </c>
    </row>
    <row r="10" spans="2:8" x14ac:dyDescent="0.25">
      <c r="B10" s="131" t="s">
        <v>60</v>
      </c>
      <c r="C10" s="14">
        <v>2464</v>
      </c>
      <c r="D10" s="89">
        <v>34</v>
      </c>
      <c r="E10" s="14">
        <v>3270</v>
      </c>
      <c r="F10" s="90">
        <v>15.305300000000001</v>
      </c>
      <c r="G10" s="92">
        <v>12.6394</v>
      </c>
      <c r="H10" s="90">
        <v>15.2875</v>
      </c>
    </row>
    <row r="11" spans="2:8" x14ac:dyDescent="0.25">
      <c r="B11" s="131" t="s">
        <v>61</v>
      </c>
      <c r="C11" s="14">
        <v>2117</v>
      </c>
      <c r="D11" s="89">
        <v>47</v>
      </c>
      <c r="E11" s="14">
        <v>2931</v>
      </c>
      <c r="F11" s="90">
        <v>13.149900000000001</v>
      </c>
      <c r="G11" s="92">
        <v>17.472100000000001</v>
      </c>
      <c r="H11" s="90">
        <v>13.7027</v>
      </c>
    </row>
    <row r="12" spans="2:8" x14ac:dyDescent="0.25">
      <c r="B12" s="131" t="s">
        <v>62</v>
      </c>
      <c r="C12" s="14">
        <v>1556</v>
      </c>
      <c r="D12" s="89">
        <v>48</v>
      </c>
      <c r="E12" s="14">
        <v>2332</v>
      </c>
      <c r="F12" s="90">
        <v>9.6652000000000005</v>
      </c>
      <c r="G12" s="92">
        <v>17.843900000000001</v>
      </c>
      <c r="H12" s="90">
        <v>10.9023</v>
      </c>
    </row>
    <row r="13" spans="2:8" x14ac:dyDescent="0.25">
      <c r="B13" s="26" t="s">
        <v>13</v>
      </c>
      <c r="C13" s="27">
        <v>16099</v>
      </c>
      <c r="D13" s="26">
        <v>269</v>
      </c>
      <c r="E13" s="27">
        <v>21390</v>
      </c>
      <c r="F13" s="104">
        <v>100</v>
      </c>
      <c r="G13" s="104">
        <v>100</v>
      </c>
      <c r="H13" s="104">
        <v>100</v>
      </c>
    </row>
  </sheetData>
  <mergeCells count="4">
    <mergeCell ref="B3:H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3"/>
  <sheetViews>
    <sheetView workbookViewId="0">
      <selection activeCell="F16" sqref="F16"/>
    </sheetView>
  </sheetViews>
  <sheetFormatPr defaultRowHeight="15" x14ac:dyDescent="0.25"/>
  <cols>
    <col min="1" max="16384" width="9.140625" style="22"/>
  </cols>
  <sheetData>
    <row r="2" spans="2:10" x14ac:dyDescent="0.25">
      <c r="B2" s="25" t="s">
        <v>272</v>
      </c>
      <c r="C2" s="16"/>
      <c r="D2" s="16"/>
      <c r="E2" s="16"/>
      <c r="F2" s="17"/>
      <c r="G2" s="17"/>
      <c r="H2" s="17"/>
      <c r="I2" s="54"/>
      <c r="J2" s="54"/>
    </row>
    <row r="3" spans="2:10" x14ac:dyDescent="0.25">
      <c r="B3" s="337" t="s">
        <v>23</v>
      </c>
      <c r="C3" s="338"/>
      <c r="D3" s="338"/>
      <c r="E3" s="338"/>
      <c r="F3" s="338"/>
      <c r="G3" s="338"/>
      <c r="H3" s="338"/>
      <c r="I3" s="54"/>
      <c r="J3" s="54"/>
    </row>
    <row r="4" spans="2:10" x14ac:dyDescent="0.25">
      <c r="B4" s="347" t="s">
        <v>63</v>
      </c>
      <c r="C4" s="319" t="s">
        <v>3</v>
      </c>
      <c r="D4" s="319" t="s">
        <v>4</v>
      </c>
      <c r="E4" s="319" t="s">
        <v>5</v>
      </c>
      <c r="F4" s="319" t="s">
        <v>16</v>
      </c>
      <c r="G4" s="319" t="s">
        <v>17</v>
      </c>
      <c r="H4" s="55"/>
      <c r="I4" s="55"/>
      <c r="J4" s="55"/>
    </row>
    <row r="5" spans="2:10" x14ac:dyDescent="0.25">
      <c r="B5" s="347"/>
      <c r="C5" s="319"/>
      <c r="D5" s="319"/>
      <c r="E5" s="319"/>
      <c r="F5" s="319"/>
      <c r="G5" s="319" t="s">
        <v>19</v>
      </c>
      <c r="H5" s="55"/>
      <c r="I5" s="55"/>
      <c r="J5" s="55"/>
    </row>
    <row r="6" spans="2:10" x14ac:dyDescent="0.25">
      <c r="B6" s="28">
        <v>1</v>
      </c>
      <c r="C6" s="211">
        <v>258</v>
      </c>
      <c r="D6" s="139">
        <v>11</v>
      </c>
      <c r="E6" s="212">
        <v>414</v>
      </c>
      <c r="F6" s="213">
        <v>4.26</v>
      </c>
      <c r="G6" s="214">
        <v>160.47</v>
      </c>
      <c r="H6" s="55"/>
      <c r="I6" s="55"/>
      <c r="J6" s="55"/>
    </row>
    <row r="7" spans="2:10" x14ac:dyDescent="0.25">
      <c r="B7" s="28">
        <v>2</v>
      </c>
      <c r="C7" s="211">
        <v>169</v>
      </c>
      <c r="D7" s="139">
        <v>6</v>
      </c>
      <c r="E7" s="212">
        <v>264</v>
      </c>
      <c r="F7" s="213">
        <v>3.55</v>
      </c>
      <c r="G7" s="214">
        <v>156.21</v>
      </c>
      <c r="H7" s="55"/>
      <c r="I7" s="55"/>
      <c r="J7" s="55"/>
    </row>
    <row r="8" spans="2:10" x14ac:dyDescent="0.25">
      <c r="B8" s="28">
        <v>3</v>
      </c>
      <c r="C8" s="211">
        <v>110</v>
      </c>
      <c r="D8" s="139">
        <v>9</v>
      </c>
      <c r="E8" s="212">
        <v>167</v>
      </c>
      <c r="F8" s="213">
        <v>8.18</v>
      </c>
      <c r="G8" s="214">
        <v>151.82</v>
      </c>
      <c r="H8" s="55"/>
      <c r="I8" s="55"/>
      <c r="J8" s="55"/>
    </row>
    <row r="9" spans="2:10" x14ac:dyDescent="0.25">
      <c r="B9" s="28">
        <v>4</v>
      </c>
      <c r="C9" s="211">
        <v>104</v>
      </c>
      <c r="D9" s="139">
        <v>7</v>
      </c>
      <c r="E9" s="212">
        <v>150</v>
      </c>
      <c r="F9" s="213">
        <v>6.73</v>
      </c>
      <c r="G9" s="214">
        <v>144.22999999999999</v>
      </c>
      <c r="H9" s="55"/>
      <c r="I9" s="55"/>
      <c r="J9" s="55"/>
    </row>
    <row r="10" spans="2:10" x14ac:dyDescent="0.25">
      <c r="B10" s="28">
        <v>5</v>
      </c>
      <c r="C10" s="211">
        <v>112</v>
      </c>
      <c r="D10" s="139">
        <v>2</v>
      </c>
      <c r="E10" s="212">
        <v>194</v>
      </c>
      <c r="F10" s="213">
        <v>1.79</v>
      </c>
      <c r="G10" s="214">
        <v>173.21</v>
      </c>
      <c r="H10" s="55"/>
      <c r="I10" s="55"/>
      <c r="J10" s="55"/>
    </row>
    <row r="11" spans="2:10" x14ac:dyDescent="0.25">
      <c r="B11" s="28">
        <v>6</v>
      </c>
      <c r="C11" s="211">
        <v>110</v>
      </c>
      <c r="D11" s="139">
        <v>11</v>
      </c>
      <c r="E11" s="212">
        <v>149</v>
      </c>
      <c r="F11" s="213">
        <v>10</v>
      </c>
      <c r="G11" s="214">
        <v>135.44999999999999</v>
      </c>
      <c r="H11" s="55"/>
      <c r="I11" s="55"/>
      <c r="J11" s="55"/>
    </row>
    <row r="12" spans="2:10" x14ac:dyDescent="0.25">
      <c r="B12" s="28">
        <v>7</v>
      </c>
      <c r="C12" s="211">
        <v>223</v>
      </c>
      <c r="D12" s="139">
        <v>7</v>
      </c>
      <c r="E12" s="212">
        <v>287</v>
      </c>
      <c r="F12" s="213">
        <v>3.14</v>
      </c>
      <c r="G12" s="214">
        <v>128.69999999999999</v>
      </c>
      <c r="H12" s="55"/>
      <c r="I12" s="55"/>
      <c r="J12" s="55"/>
    </row>
    <row r="13" spans="2:10" x14ac:dyDescent="0.25">
      <c r="B13" s="28">
        <v>8</v>
      </c>
      <c r="C13" s="211">
        <v>816</v>
      </c>
      <c r="D13" s="139">
        <v>8</v>
      </c>
      <c r="E13" s="212">
        <v>1007</v>
      </c>
      <c r="F13" s="213">
        <v>0.98</v>
      </c>
      <c r="G13" s="214">
        <v>123.41</v>
      </c>
      <c r="H13" s="55"/>
      <c r="I13" s="55"/>
      <c r="J13" s="55"/>
    </row>
    <row r="14" spans="2:10" x14ac:dyDescent="0.25">
      <c r="B14" s="28">
        <v>9</v>
      </c>
      <c r="C14" s="211">
        <v>1043</v>
      </c>
      <c r="D14" s="139">
        <v>15</v>
      </c>
      <c r="E14" s="212">
        <v>1277</v>
      </c>
      <c r="F14" s="213">
        <v>1.44</v>
      </c>
      <c r="G14" s="214">
        <v>122.44</v>
      </c>
      <c r="H14" s="55"/>
      <c r="I14" s="55"/>
      <c r="J14" s="55"/>
    </row>
    <row r="15" spans="2:10" x14ac:dyDescent="0.25">
      <c r="B15" s="28">
        <v>10</v>
      </c>
      <c r="C15" s="211">
        <v>957</v>
      </c>
      <c r="D15" s="139">
        <v>16</v>
      </c>
      <c r="E15" s="212">
        <v>1186</v>
      </c>
      <c r="F15" s="213">
        <v>1.67</v>
      </c>
      <c r="G15" s="214">
        <v>123.93</v>
      </c>
      <c r="H15" s="55"/>
      <c r="I15" s="55"/>
      <c r="J15" s="55"/>
    </row>
    <row r="16" spans="2:10" x14ac:dyDescent="0.25">
      <c r="B16" s="28">
        <v>11</v>
      </c>
      <c r="C16" s="211">
        <v>1093</v>
      </c>
      <c r="D16" s="139">
        <v>18</v>
      </c>
      <c r="E16" s="212">
        <v>1405</v>
      </c>
      <c r="F16" s="213">
        <v>1.65</v>
      </c>
      <c r="G16" s="214">
        <v>128.55000000000001</v>
      </c>
      <c r="H16" s="55"/>
      <c r="I16" s="55"/>
      <c r="J16" s="55"/>
    </row>
    <row r="17" spans="2:10" x14ac:dyDescent="0.25">
      <c r="B17" s="28">
        <v>12</v>
      </c>
      <c r="C17" s="211">
        <v>1109</v>
      </c>
      <c r="D17" s="139">
        <v>11</v>
      </c>
      <c r="E17" s="212">
        <v>1441</v>
      </c>
      <c r="F17" s="213">
        <v>0.99</v>
      </c>
      <c r="G17" s="214">
        <v>129.94</v>
      </c>
      <c r="H17" s="55"/>
      <c r="I17" s="55"/>
      <c r="J17" s="55"/>
    </row>
    <row r="18" spans="2:10" x14ac:dyDescent="0.25">
      <c r="B18" s="28">
        <v>13</v>
      </c>
      <c r="C18" s="211">
        <v>1159</v>
      </c>
      <c r="D18" s="139">
        <v>15</v>
      </c>
      <c r="E18" s="212">
        <v>1496</v>
      </c>
      <c r="F18" s="213">
        <v>1.29</v>
      </c>
      <c r="G18" s="214">
        <v>129.08000000000001</v>
      </c>
      <c r="H18" s="55"/>
      <c r="I18" s="55"/>
      <c r="J18" s="55"/>
    </row>
    <row r="19" spans="2:10" x14ac:dyDescent="0.25">
      <c r="B19" s="28">
        <v>14</v>
      </c>
      <c r="C19" s="211">
        <v>1001</v>
      </c>
      <c r="D19" s="139">
        <v>10</v>
      </c>
      <c r="E19" s="212">
        <v>1321</v>
      </c>
      <c r="F19" s="213">
        <v>1</v>
      </c>
      <c r="G19" s="214">
        <v>131.97</v>
      </c>
      <c r="H19" s="55"/>
      <c r="I19" s="55"/>
      <c r="J19" s="55"/>
    </row>
    <row r="20" spans="2:10" x14ac:dyDescent="0.25">
      <c r="B20" s="28">
        <v>15</v>
      </c>
      <c r="C20" s="211">
        <v>971</v>
      </c>
      <c r="D20" s="139">
        <v>11</v>
      </c>
      <c r="E20" s="212">
        <v>1260</v>
      </c>
      <c r="F20" s="213">
        <v>1.1299999999999999</v>
      </c>
      <c r="G20" s="214">
        <v>129.76</v>
      </c>
      <c r="H20" s="55"/>
      <c r="I20" s="55"/>
      <c r="J20" s="55"/>
    </row>
    <row r="21" spans="2:10" x14ac:dyDescent="0.25">
      <c r="B21" s="28">
        <v>16</v>
      </c>
      <c r="C21" s="211">
        <v>950</v>
      </c>
      <c r="D21" s="139">
        <v>12</v>
      </c>
      <c r="E21" s="212">
        <v>1332</v>
      </c>
      <c r="F21" s="213">
        <v>1.26</v>
      </c>
      <c r="G21" s="214">
        <v>140.21</v>
      </c>
      <c r="H21" s="55"/>
      <c r="I21" s="55"/>
      <c r="J21" s="55"/>
    </row>
    <row r="22" spans="2:10" x14ac:dyDescent="0.25">
      <c r="B22" s="28">
        <v>17</v>
      </c>
      <c r="C22" s="211">
        <v>1086</v>
      </c>
      <c r="D22" s="139">
        <v>30</v>
      </c>
      <c r="E22" s="212">
        <v>1454</v>
      </c>
      <c r="F22" s="213">
        <v>2.76</v>
      </c>
      <c r="G22" s="214">
        <v>133.88999999999999</v>
      </c>
      <c r="H22" s="55"/>
      <c r="I22" s="55"/>
      <c r="J22" s="55"/>
    </row>
    <row r="23" spans="2:10" x14ac:dyDescent="0.25">
      <c r="B23" s="28">
        <v>18</v>
      </c>
      <c r="C23" s="211">
        <v>1334</v>
      </c>
      <c r="D23" s="139">
        <v>21</v>
      </c>
      <c r="E23" s="212">
        <v>1810</v>
      </c>
      <c r="F23" s="213">
        <v>1.57</v>
      </c>
      <c r="G23" s="214">
        <v>135.68</v>
      </c>
      <c r="H23" s="55"/>
      <c r="I23" s="55"/>
      <c r="J23" s="55"/>
    </row>
    <row r="24" spans="2:10" x14ac:dyDescent="0.25">
      <c r="B24" s="28">
        <v>19</v>
      </c>
      <c r="C24" s="211">
        <v>1295</v>
      </c>
      <c r="D24" s="139">
        <v>15</v>
      </c>
      <c r="E24" s="212">
        <v>1700</v>
      </c>
      <c r="F24" s="213">
        <v>1.1599999999999999</v>
      </c>
      <c r="G24" s="214">
        <v>131.27000000000001</v>
      </c>
      <c r="H24" s="55"/>
      <c r="I24" s="55"/>
      <c r="J24" s="55"/>
    </row>
    <row r="25" spans="2:10" x14ac:dyDescent="0.25">
      <c r="B25" s="28">
        <v>20</v>
      </c>
      <c r="C25" s="211">
        <v>857</v>
      </c>
      <c r="D25" s="139">
        <v>8</v>
      </c>
      <c r="E25" s="212">
        <v>1151</v>
      </c>
      <c r="F25" s="213">
        <v>0.93</v>
      </c>
      <c r="G25" s="214">
        <v>134.31</v>
      </c>
      <c r="H25" s="55"/>
      <c r="I25" s="55"/>
      <c r="J25" s="55"/>
    </row>
    <row r="26" spans="2:10" x14ac:dyDescent="0.25">
      <c r="B26" s="28">
        <v>21</v>
      </c>
      <c r="C26" s="211">
        <v>492</v>
      </c>
      <c r="D26" s="139">
        <v>6</v>
      </c>
      <c r="E26" s="212">
        <v>660</v>
      </c>
      <c r="F26" s="213">
        <v>1.22</v>
      </c>
      <c r="G26" s="214">
        <v>134.15</v>
      </c>
      <c r="H26" s="55"/>
      <c r="I26" s="55"/>
      <c r="J26" s="55"/>
    </row>
    <row r="27" spans="2:10" x14ac:dyDescent="0.25">
      <c r="B27" s="28">
        <v>22</v>
      </c>
      <c r="C27" s="211">
        <v>338</v>
      </c>
      <c r="D27" s="139">
        <v>10</v>
      </c>
      <c r="E27" s="212">
        <v>496</v>
      </c>
      <c r="F27" s="213">
        <v>2.96</v>
      </c>
      <c r="G27" s="214">
        <v>146.75</v>
      </c>
      <c r="H27" s="55"/>
      <c r="I27" s="55"/>
      <c r="J27" s="55"/>
    </row>
    <row r="28" spans="2:10" x14ac:dyDescent="0.25">
      <c r="B28" s="28">
        <v>23</v>
      </c>
      <c r="C28" s="211">
        <v>255</v>
      </c>
      <c r="D28" s="139">
        <v>8</v>
      </c>
      <c r="E28" s="212">
        <v>368</v>
      </c>
      <c r="F28" s="213">
        <v>3.14</v>
      </c>
      <c r="G28" s="214">
        <v>144.31</v>
      </c>
      <c r="H28" s="55"/>
      <c r="I28" s="55"/>
      <c r="J28" s="55"/>
    </row>
    <row r="29" spans="2:10" x14ac:dyDescent="0.25">
      <c r="B29" s="28">
        <v>24</v>
      </c>
      <c r="C29" s="211">
        <v>237</v>
      </c>
      <c r="D29" s="139">
        <v>2</v>
      </c>
      <c r="E29" s="212">
        <v>377</v>
      </c>
      <c r="F29" s="213">
        <v>0.84</v>
      </c>
      <c r="G29" s="214">
        <v>159.07</v>
      </c>
      <c r="H29" s="55"/>
      <c r="I29" s="55"/>
      <c r="J29" s="55"/>
    </row>
    <row r="30" spans="2:10" x14ac:dyDescent="0.25">
      <c r="B30" s="28" t="s">
        <v>64</v>
      </c>
      <c r="C30" s="211">
        <v>20</v>
      </c>
      <c r="D30" s="139" t="s">
        <v>79</v>
      </c>
      <c r="E30" s="212">
        <v>24</v>
      </c>
      <c r="F30" s="213" t="s">
        <v>79</v>
      </c>
      <c r="G30" s="214">
        <v>120</v>
      </c>
      <c r="H30" s="55"/>
      <c r="I30" s="55"/>
      <c r="J30" s="55"/>
    </row>
    <row r="31" spans="2:10" x14ac:dyDescent="0.25">
      <c r="B31" s="26" t="s">
        <v>13</v>
      </c>
      <c r="C31" s="148">
        <v>16099</v>
      </c>
      <c r="D31" s="148">
        <v>269</v>
      </c>
      <c r="E31" s="148">
        <v>21390</v>
      </c>
      <c r="F31" s="150">
        <v>1.67</v>
      </c>
      <c r="G31" s="150">
        <v>132.87</v>
      </c>
      <c r="H31" s="55"/>
      <c r="I31" s="55"/>
      <c r="J31" s="55"/>
    </row>
    <row r="32" spans="2:10" x14ac:dyDescent="0.25">
      <c r="B32" s="98" t="s">
        <v>240</v>
      </c>
      <c r="C32" s="1"/>
      <c r="D32" s="1"/>
      <c r="E32" s="1"/>
      <c r="F32" s="2"/>
      <c r="G32" s="2"/>
      <c r="H32" s="1"/>
      <c r="I32" s="1"/>
    </row>
    <row r="33" spans="2:9" x14ac:dyDescent="0.25">
      <c r="B33" s="98" t="s">
        <v>241</v>
      </c>
      <c r="C33" s="1"/>
      <c r="D33" s="1"/>
      <c r="E33" s="1"/>
      <c r="F33" s="2"/>
      <c r="G33" s="2"/>
      <c r="H33" s="1"/>
      <c r="I33" s="1"/>
    </row>
  </sheetData>
  <mergeCells count="7">
    <mergeCell ref="B3:H3"/>
    <mergeCell ref="B4:B5"/>
    <mergeCell ref="C4:C5"/>
    <mergeCell ref="D4:D5"/>
    <mergeCell ref="E4:E5"/>
    <mergeCell ref="F4:F5"/>
    <mergeCell ref="G4:G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3"/>
  <sheetViews>
    <sheetView topLeftCell="A4" workbookViewId="0">
      <selection activeCell="A18" sqref="A18:XFD19"/>
    </sheetView>
  </sheetViews>
  <sheetFormatPr defaultRowHeight="15" x14ac:dyDescent="0.25"/>
  <cols>
    <col min="1" max="1" width="9.140625" style="22"/>
    <col min="2" max="2" width="11.85546875" style="22" customWidth="1"/>
    <col min="3" max="16384" width="9.140625" style="22"/>
  </cols>
  <sheetData>
    <row r="1" spans="2:19" x14ac:dyDescent="0.25">
      <c r="B1" s="56"/>
      <c r="C1" s="55"/>
      <c r="D1" s="55"/>
      <c r="E1" s="55"/>
      <c r="F1" s="57"/>
      <c r="G1" s="55"/>
      <c r="H1" s="55"/>
      <c r="I1" s="55"/>
      <c r="J1" s="57"/>
      <c r="K1" s="55"/>
      <c r="L1" s="55"/>
      <c r="M1" s="55"/>
      <c r="N1" s="57"/>
      <c r="O1" s="55"/>
      <c r="P1" s="55"/>
      <c r="Q1" s="55"/>
      <c r="R1" s="57"/>
      <c r="S1" s="55"/>
    </row>
    <row r="2" spans="2:19" x14ac:dyDescent="0.25">
      <c r="B2" s="25" t="s">
        <v>274</v>
      </c>
      <c r="C2" s="55"/>
      <c r="D2" s="55"/>
      <c r="E2" s="55"/>
      <c r="F2" s="57"/>
      <c r="G2" s="55"/>
      <c r="H2" s="55"/>
      <c r="I2" s="55"/>
      <c r="J2" s="57"/>
      <c r="K2" s="55"/>
      <c r="L2" s="55"/>
      <c r="M2" s="55"/>
      <c r="N2" s="57"/>
      <c r="O2" s="55"/>
      <c r="P2" s="55"/>
      <c r="Q2" s="55"/>
      <c r="R2" s="57"/>
      <c r="S2" s="55"/>
    </row>
    <row r="3" spans="2:19" x14ac:dyDescent="0.25">
      <c r="B3" s="348" t="s">
        <v>244</v>
      </c>
      <c r="C3" s="338"/>
      <c r="D3" s="338"/>
      <c r="E3" s="338"/>
      <c r="F3" s="338"/>
      <c r="G3" s="338"/>
      <c r="H3" s="338"/>
      <c r="I3" s="55"/>
      <c r="J3" s="57"/>
      <c r="K3" s="55"/>
      <c r="L3" s="55"/>
      <c r="M3" s="55"/>
      <c r="N3" s="57"/>
      <c r="O3" s="55"/>
      <c r="P3" s="55"/>
      <c r="Q3" s="55"/>
      <c r="R3" s="57"/>
      <c r="S3" s="55"/>
    </row>
    <row r="4" spans="2:19" x14ac:dyDescent="0.25">
      <c r="B4" s="349" t="s">
        <v>1</v>
      </c>
      <c r="C4" s="352" t="s">
        <v>55</v>
      </c>
      <c r="D4" s="352"/>
      <c r="E4" s="352"/>
      <c r="F4" s="352"/>
      <c r="G4" s="352"/>
      <c r="H4" s="352"/>
      <c r="I4" s="352"/>
      <c r="J4" s="352"/>
      <c r="K4" s="352"/>
      <c r="L4" s="352"/>
      <c r="M4" s="352"/>
      <c r="N4" s="352"/>
      <c r="O4" s="352"/>
      <c r="P4" s="352"/>
      <c r="Q4" s="352"/>
      <c r="R4" s="352"/>
      <c r="S4" s="55"/>
    </row>
    <row r="5" spans="2:19" x14ac:dyDescent="0.25">
      <c r="B5" s="350"/>
      <c r="C5" s="353" t="s">
        <v>65</v>
      </c>
      <c r="D5" s="353"/>
      <c r="E5" s="353"/>
      <c r="F5" s="353"/>
      <c r="G5" s="352" t="s">
        <v>66</v>
      </c>
      <c r="H5" s="352"/>
      <c r="I5" s="352"/>
      <c r="J5" s="352"/>
      <c r="K5" s="353" t="s">
        <v>67</v>
      </c>
      <c r="L5" s="353"/>
      <c r="M5" s="353"/>
      <c r="N5" s="353"/>
      <c r="O5" s="352" t="s">
        <v>13</v>
      </c>
      <c r="P5" s="352"/>
      <c r="Q5" s="352"/>
      <c r="R5" s="352"/>
      <c r="S5" s="55"/>
    </row>
    <row r="6" spans="2:19" ht="27" customHeight="1" x14ac:dyDescent="0.25">
      <c r="B6" s="351"/>
      <c r="C6" s="132" t="s">
        <v>3</v>
      </c>
      <c r="D6" s="132" t="s">
        <v>4</v>
      </c>
      <c r="E6" s="132" t="s">
        <v>5</v>
      </c>
      <c r="F6" s="215" t="s">
        <v>187</v>
      </c>
      <c r="G6" s="132" t="s">
        <v>3</v>
      </c>
      <c r="H6" s="132" t="s">
        <v>4</v>
      </c>
      <c r="I6" s="132" t="s">
        <v>5</v>
      </c>
      <c r="J6" s="215" t="s">
        <v>187</v>
      </c>
      <c r="K6" s="132" t="s">
        <v>3</v>
      </c>
      <c r="L6" s="132" t="s">
        <v>4</v>
      </c>
      <c r="M6" s="132" t="s">
        <v>5</v>
      </c>
      <c r="N6" s="215" t="s">
        <v>187</v>
      </c>
      <c r="O6" s="132" t="s">
        <v>3</v>
      </c>
      <c r="P6" s="132" t="s">
        <v>4</v>
      </c>
      <c r="Q6" s="132" t="s">
        <v>5</v>
      </c>
      <c r="R6" s="215" t="s">
        <v>187</v>
      </c>
      <c r="S6" s="55"/>
    </row>
    <row r="7" spans="2:19" x14ac:dyDescent="0.25">
      <c r="B7" s="9" t="s">
        <v>173</v>
      </c>
      <c r="C7" s="6">
        <v>18</v>
      </c>
      <c r="D7" s="216">
        <v>2</v>
      </c>
      <c r="E7" s="6">
        <v>26</v>
      </c>
      <c r="F7" s="217">
        <v>11.11</v>
      </c>
      <c r="G7" s="6">
        <v>21</v>
      </c>
      <c r="H7" s="7">
        <v>1</v>
      </c>
      <c r="I7" s="6">
        <v>51</v>
      </c>
      <c r="J7" s="5">
        <v>4.76</v>
      </c>
      <c r="K7" s="6">
        <v>49</v>
      </c>
      <c r="L7" s="7">
        <v>1</v>
      </c>
      <c r="M7" s="6">
        <v>80</v>
      </c>
      <c r="N7" s="5">
        <v>2.04</v>
      </c>
      <c r="O7" s="6">
        <v>88</v>
      </c>
      <c r="P7" s="7">
        <v>4</v>
      </c>
      <c r="Q7" s="6">
        <v>157</v>
      </c>
      <c r="R7" s="5">
        <v>4.55</v>
      </c>
      <c r="S7" s="55"/>
    </row>
    <row r="8" spans="2:19" x14ac:dyDescent="0.25">
      <c r="B8" s="9" t="s">
        <v>174</v>
      </c>
      <c r="C8" s="6">
        <v>39</v>
      </c>
      <c r="D8" s="216" t="s">
        <v>79</v>
      </c>
      <c r="E8" s="6">
        <v>63</v>
      </c>
      <c r="F8" s="217" t="s">
        <v>79</v>
      </c>
      <c r="G8" s="6">
        <v>57</v>
      </c>
      <c r="H8" s="7">
        <v>2</v>
      </c>
      <c r="I8" s="6">
        <v>98</v>
      </c>
      <c r="J8" s="5">
        <v>3.51</v>
      </c>
      <c r="K8" s="6">
        <v>108</v>
      </c>
      <c r="L8" s="221">
        <v>6</v>
      </c>
      <c r="M8" s="6">
        <v>181</v>
      </c>
      <c r="N8" s="217">
        <v>5.56</v>
      </c>
      <c r="O8" s="6">
        <v>204</v>
      </c>
      <c r="P8" s="7">
        <v>8</v>
      </c>
      <c r="Q8" s="6">
        <v>342</v>
      </c>
      <c r="R8" s="5">
        <v>3.92</v>
      </c>
      <c r="S8" s="55"/>
    </row>
    <row r="9" spans="2:19" x14ac:dyDescent="0.25">
      <c r="B9" s="9" t="s">
        <v>175</v>
      </c>
      <c r="C9" s="6">
        <v>27</v>
      </c>
      <c r="D9" s="48">
        <v>2</v>
      </c>
      <c r="E9" s="6">
        <v>36</v>
      </c>
      <c r="F9" s="45">
        <v>7.41</v>
      </c>
      <c r="G9" s="6">
        <v>19</v>
      </c>
      <c r="H9" s="216" t="s">
        <v>79</v>
      </c>
      <c r="I9" s="6">
        <v>36</v>
      </c>
      <c r="J9" s="217" t="s">
        <v>79</v>
      </c>
      <c r="K9" s="6">
        <v>51</v>
      </c>
      <c r="L9" s="7">
        <v>3</v>
      </c>
      <c r="M9" s="6">
        <v>68</v>
      </c>
      <c r="N9" s="5">
        <v>5.88</v>
      </c>
      <c r="O9" s="6">
        <v>97</v>
      </c>
      <c r="P9" s="7">
        <v>5</v>
      </c>
      <c r="Q9" s="6">
        <v>140</v>
      </c>
      <c r="R9" s="5">
        <v>5.15</v>
      </c>
      <c r="S9" s="55"/>
    </row>
    <row r="10" spans="2:19" x14ac:dyDescent="0.25">
      <c r="B10" s="9" t="s">
        <v>176</v>
      </c>
      <c r="C10" s="6">
        <v>103</v>
      </c>
      <c r="D10" s="218">
        <v>6</v>
      </c>
      <c r="E10" s="6">
        <v>144</v>
      </c>
      <c r="F10" s="219">
        <v>5.83</v>
      </c>
      <c r="G10" s="6">
        <v>107</v>
      </c>
      <c r="H10" s="7">
        <v>2</v>
      </c>
      <c r="I10" s="6">
        <v>173</v>
      </c>
      <c r="J10" s="5">
        <v>1.87</v>
      </c>
      <c r="K10" s="6">
        <v>352</v>
      </c>
      <c r="L10" s="7">
        <v>5</v>
      </c>
      <c r="M10" s="6">
        <v>514</v>
      </c>
      <c r="N10" s="5">
        <v>1.42</v>
      </c>
      <c r="O10" s="6">
        <v>562</v>
      </c>
      <c r="P10" s="7">
        <v>13</v>
      </c>
      <c r="Q10" s="6">
        <v>831</v>
      </c>
      <c r="R10" s="5">
        <v>2.31</v>
      </c>
      <c r="S10" s="55"/>
    </row>
    <row r="11" spans="2:19" x14ac:dyDescent="0.25">
      <c r="B11" s="9" t="s">
        <v>177</v>
      </c>
      <c r="C11" s="6">
        <v>39</v>
      </c>
      <c r="D11" s="48">
        <v>1</v>
      </c>
      <c r="E11" s="6">
        <v>64</v>
      </c>
      <c r="F11" s="45">
        <v>2.56</v>
      </c>
      <c r="G11" s="6">
        <v>46</v>
      </c>
      <c r="H11" s="7">
        <v>3</v>
      </c>
      <c r="I11" s="6">
        <v>74</v>
      </c>
      <c r="J11" s="5">
        <v>6.52</v>
      </c>
      <c r="K11" s="6">
        <v>99</v>
      </c>
      <c r="L11" s="7">
        <v>4</v>
      </c>
      <c r="M11" s="6">
        <v>143</v>
      </c>
      <c r="N11" s="5">
        <v>4.04</v>
      </c>
      <c r="O11" s="6">
        <v>184</v>
      </c>
      <c r="P11" s="7">
        <v>8</v>
      </c>
      <c r="Q11" s="10">
        <v>281</v>
      </c>
      <c r="R11" s="5">
        <v>4.3499999999999996</v>
      </c>
      <c r="S11" s="55"/>
    </row>
    <row r="12" spans="2:19" x14ac:dyDescent="0.25">
      <c r="B12" s="9" t="s">
        <v>178</v>
      </c>
      <c r="C12" s="6">
        <v>39</v>
      </c>
      <c r="D12" s="216" t="s">
        <v>79</v>
      </c>
      <c r="E12" s="6">
        <v>55</v>
      </c>
      <c r="F12" s="217" t="s">
        <v>79</v>
      </c>
      <c r="G12" s="6">
        <v>44</v>
      </c>
      <c r="H12" s="7">
        <v>8</v>
      </c>
      <c r="I12" s="6">
        <v>67</v>
      </c>
      <c r="J12" s="5">
        <v>18.18</v>
      </c>
      <c r="K12" s="6">
        <v>100</v>
      </c>
      <c r="L12" s="7">
        <v>4</v>
      </c>
      <c r="M12" s="6">
        <v>151</v>
      </c>
      <c r="N12" s="5">
        <v>4</v>
      </c>
      <c r="O12" s="6">
        <v>183</v>
      </c>
      <c r="P12" s="7">
        <v>12</v>
      </c>
      <c r="Q12" s="10">
        <v>273</v>
      </c>
      <c r="R12" s="5">
        <v>6.56</v>
      </c>
      <c r="S12" s="55"/>
    </row>
    <row r="13" spans="2:19" x14ac:dyDescent="0.25">
      <c r="B13" s="9" t="s">
        <v>179</v>
      </c>
      <c r="C13" s="6">
        <v>17</v>
      </c>
      <c r="D13" s="216" t="s">
        <v>79</v>
      </c>
      <c r="E13" s="6">
        <v>21</v>
      </c>
      <c r="F13" s="217" t="s">
        <v>79</v>
      </c>
      <c r="G13" s="6">
        <v>36</v>
      </c>
      <c r="H13" s="7">
        <v>1</v>
      </c>
      <c r="I13" s="6">
        <v>61</v>
      </c>
      <c r="J13" s="5">
        <v>2.78</v>
      </c>
      <c r="K13" s="6">
        <v>47</v>
      </c>
      <c r="L13" s="7">
        <v>4</v>
      </c>
      <c r="M13" s="6">
        <v>69</v>
      </c>
      <c r="N13" s="5">
        <v>8.51</v>
      </c>
      <c r="O13" s="6">
        <v>100</v>
      </c>
      <c r="P13" s="7">
        <v>5</v>
      </c>
      <c r="Q13" s="10">
        <v>151</v>
      </c>
      <c r="R13" s="5">
        <v>5</v>
      </c>
      <c r="S13" s="55"/>
    </row>
    <row r="14" spans="2:19" x14ac:dyDescent="0.25">
      <c r="B14" s="9" t="s">
        <v>180</v>
      </c>
      <c r="C14" s="6">
        <v>16</v>
      </c>
      <c r="D14" s="216" t="s">
        <v>79</v>
      </c>
      <c r="E14" s="6">
        <v>27</v>
      </c>
      <c r="F14" s="217" t="s">
        <v>79</v>
      </c>
      <c r="G14" s="6">
        <v>4</v>
      </c>
      <c r="H14" s="216" t="s">
        <v>79</v>
      </c>
      <c r="I14" s="6">
        <v>4</v>
      </c>
      <c r="J14" s="217" t="s">
        <v>79</v>
      </c>
      <c r="K14" s="6">
        <v>42</v>
      </c>
      <c r="L14" s="7">
        <v>3</v>
      </c>
      <c r="M14" s="6">
        <v>74</v>
      </c>
      <c r="N14" s="5">
        <v>7.14</v>
      </c>
      <c r="O14" s="6">
        <v>62</v>
      </c>
      <c r="P14" s="7">
        <v>3</v>
      </c>
      <c r="Q14" s="6">
        <v>105</v>
      </c>
      <c r="R14" s="5">
        <v>4.84</v>
      </c>
      <c r="S14" s="55"/>
    </row>
    <row r="15" spans="2:19" x14ac:dyDescent="0.25">
      <c r="B15" s="9" t="s">
        <v>181</v>
      </c>
      <c r="C15" s="6">
        <v>13</v>
      </c>
      <c r="D15" s="216" t="s">
        <v>79</v>
      </c>
      <c r="E15" s="6">
        <v>17</v>
      </c>
      <c r="F15" s="217" t="s">
        <v>79</v>
      </c>
      <c r="G15" s="6">
        <v>14</v>
      </c>
      <c r="H15" s="216">
        <v>1</v>
      </c>
      <c r="I15" s="6">
        <v>18</v>
      </c>
      <c r="J15" s="217">
        <v>7.14</v>
      </c>
      <c r="K15" s="6">
        <v>44</v>
      </c>
      <c r="L15" s="7">
        <v>7</v>
      </c>
      <c r="M15" s="6">
        <v>63</v>
      </c>
      <c r="N15" s="5">
        <v>15.91</v>
      </c>
      <c r="O15" s="6">
        <v>71</v>
      </c>
      <c r="P15" s="7">
        <v>8</v>
      </c>
      <c r="Q15" s="6">
        <v>98</v>
      </c>
      <c r="R15" s="5">
        <v>11.27</v>
      </c>
      <c r="S15" s="55"/>
    </row>
    <row r="16" spans="2:19" x14ac:dyDescent="0.25">
      <c r="B16" s="9" t="s">
        <v>182</v>
      </c>
      <c r="C16" s="6">
        <v>24</v>
      </c>
      <c r="D16" s="216" t="s">
        <v>79</v>
      </c>
      <c r="E16" s="6">
        <v>34</v>
      </c>
      <c r="F16" s="217" t="s">
        <v>79</v>
      </c>
      <c r="G16" s="6">
        <v>27</v>
      </c>
      <c r="H16" s="216" t="s">
        <v>79</v>
      </c>
      <c r="I16" s="6">
        <v>44</v>
      </c>
      <c r="J16" s="217" t="s">
        <v>79</v>
      </c>
      <c r="K16" s="6">
        <v>91</v>
      </c>
      <c r="L16" s="216" t="s">
        <v>79</v>
      </c>
      <c r="M16" s="6">
        <v>123</v>
      </c>
      <c r="N16" s="217" t="s">
        <v>79</v>
      </c>
      <c r="O16" s="6">
        <v>142</v>
      </c>
      <c r="P16" s="216" t="s">
        <v>79</v>
      </c>
      <c r="Q16" s="6">
        <v>201</v>
      </c>
      <c r="R16" s="217" t="s">
        <v>79</v>
      </c>
      <c r="S16" s="55"/>
    </row>
    <row r="17" spans="2:19" x14ac:dyDescent="0.25">
      <c r="B17" s="26" t="s">
        <v>13</v>
      </c>
      <c r="C17" s="26">
        <v>335</v>
      </c>
      <c r="D17" s="26">
        <v>11</v>
      </c>
      <c r="E17" s="26">
        <v>487</v>
      </c>
      <c r="F17" s="29">
        <v>3.28</v>
      </c>
      <c r="G17" s="26">
        <v>375</v>
      </c>
      <c r="H17" s="26">
        <v>18</v>
      </c>
      <c r="I17" s="26">
        <v>626</v>
      </c>
      <c r="J17" s="29">
        <v>4.8</v>
      </c>
      <c r="K17" s="26">
        <v>983</v>
      </c>
      <c r="L17" s="26">
        <v>37</v>
      </c>
      <c r="M17" s="27">
        <v>1466</v>
      </c>
      <c r="N17" s="29">
        <v>3.76</v>
      </c>
      <c r="O17" s="27">
        <v>1693</v>
      </c>
      <c r="P17" s="26">
        <v>66</v>
      </c>
      <c r="Q17" s="27">
        <v>2579</v>
      </c>
      <c r="R17" s="29">
        <v>3.9</v>
      </c>
      <c r="S17" s="55"/>
    </row>
    <row r="18" spans="2:19" x14ac:dyDescent="0.25">
      <c r="B18" s="220" t="s">
        <v>273</v>
      </c>
      <c r="C18" s="1"/>
      <c r="D18" s="1"/>
      <c r="E18" s="1"/>
      <c r="F18" s="2"/>
      <c r="G18" s="1"/>
      <c r="H18" s="1"/>
      <c r="I18" s="55"/>
      <c r="J18" s="57"/>
      <c r="K18" s="55"/>
      <c r="L18" s="55"/>
      <c r="M18" s="55"/>
      <c r="N18" s="57"/>
      <c r="O18" s="55"/>
      <c r="P18" s="55"/>
      <c r="Q18" s="55"/>
      <c r="R18" s="57"/>
      <c r="S18" s="55"/>
    </row>
    <row r="19" spans="2:19" x14ac:dyDescent="0.25">
      <c r="B19" s="220" t="s">
        <v>256</v>
      </c>
      <c r="C19" s="1"/>
      <c r="D19" s="1"/>
      <c r="E19" s="1"/>
      <c r="F19" s="2"/>
      <c r="G19" s="1"/>
      <c r="H19" s="1"/>
      <c r="I19" s="55"/>
      <c r="J19" s="57"/>
      <c r="K19" s="55"/>
      <c r="L19" s="55"/>
      <c r="M19" s="55"/>
      <c r="N19" s="57"/>
      <c r="O19" s="55"/>
      <c r="P19" s="55"/>
      <c r="Q19" s="55"/>
      <c r="R19" s="57"/>
      <c r="S19" s="55"/>
    </row>
    <row r="20" spans="2:19" x14ac:dyDescent="0.25">
      <c r="B20" s="56"/>
      <c r="C20" s="55"/>
      <c r="D20" s="55"/>
      <c r="E20" s="55"/>
      <c r="F20" s="57"/>
      <c r="G20" s="55"/>
      <c r="H20" s="55"/>
      <c r="I20" s="55"/>
      <c r="J20" s="57"/>
      <c r="K20" s="55"/>
      <c r="L20" s="55"/>
      <c r="M20" s="55"/>
      <c r="N20" s="57"/>
      <c r="O20" s="55"/>
      <c r="P20" s="55"/>
      <c r="Q20" s="55"/>
      <c r="R20" s="57"/>
      <c r="S20" s="55"/>
    </row>
    <row r="21" spans="2:19" x14ac:dyDescent="0.25">
      <c r="B21" s="56"/>
      <c r="C21" s="55"/>
      <c r="D21" s="55"/>
      <c r="E21" s="55"/>
      <c r="F21" s="57"/>
      <c r="G21" s="55"/>
      <c r="H21" s="55"/>
      <c r="I21" s="55"/>
      <c r="J21" s="57"/>
      <c r="K21" s="55"/>
      <c r="L21" s="55"/>
      <c r="M21" s="55"/>
      <c r="N21" s="57"/>
      <c r="O21" s="55"/>
      <c r="P21" s="55"/>
      <c r="Q21" s="55"/>
      <c r="R21" s="57"/>
      <c r="S21" s="55"/>
    </row>
    <row r="22" spans="2:19" x14ac:dyDescent="0.25">
      <c r="B22" s="56"/>
      <c r="C22" s="55"/>
      <c r="D22" s="55"/>
      <c r="E22" s="55"/>
      <c r="F22" s="57"/>
      <c r="G22" s="55"/>
      <c r="H22" s="55"/>
      <c r="I22" s="55"/>
      <c r="J22" s="57"/>
      <c r="K22" s="55"/>
      <c r="L22" s="55"/>
      <c r="M22" s="55"/>
      <c r="N22" s="57"/>
      <c r="O22" s="55"/>
      <c r="P22" s="55"/>
      <c r="Q22" s="55"/>
      <c r="R22" s="57"/>
      <c r="S22" s="55"/>
    </row>
    <row r="23" spans="2:19" x14ac:dyDescent="0.25">
      <c r="S23" s="55"/>
    </row>
  </sheetData>
  <mergeCells count="7">
    <mergeCell ref="B3:H3"/>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2"/>
  <sheetViews>
    <sheetView workbookViewId="0">
      <selection activeCell="B7" sqref="B7:B16"/>
    </sheetView>
  </sheetViews>
  <sheetFormatPr defaultRowHeight="15" x14ac:dyDescent="0.25"/>
  <cols>
    <col min="1" max="1" width="9.140625" style="22"/>
    <col min="2" max="2" width="11.85546875" style="22" customWidth="1"/>
    <col min="3" max="16384" width="9.140625" style="22"/>
  </cols>
  <sheetData>
    <row r="1" spans="2:19" x14ac:dyDescent="0.25">
      <c r="B1" s="56"/>
      <c r="C1" s="55"/>
      <c r="D1" s="55"/>
      <c r="E1" s="55"/>
      <c r="F1" s="57"/>
      <c r="G1" s="55"/>
      <c r="H1" s="55"/>
      <c r="I1" s="55"/>
      <c r="J1" s="57"/>
      <c r="K1" s="55"/>
      <c r="L1" s="55"/>
      <c r="M1" s="55"/>
      <c r="N1" s="57"/>
      <c r="O1" s="55"/>
      <c r="P1" s="55"/>
      <c r="Q1" s="55"/>
      <c r="R1" s="57"/>
      <c r="S1" s="55"/>
    </row>
    <row r="2" spans="2:19" x14ac:dyDescent="0.25">
      <c r="B2" s="25" t="s">
        <v>275</v>
      </c>
      <c r="C2" s="55"/>
      <c r="D2" s="55"/>
      <c r="E2" s="55"/>
      <c r="F2" s="57"/>
      <c r="G2" s="55"/>
      <c r="H2" s="55"/>
      <c r="I2" s="55"/>
      <c r="J2" s="57"/>
      <c r="K2" s="55"/>
      <c r="L2" s="55"/>
      <c r="M2" s="55"/>
      <c r="N2" s="57"/>
      <c r="O2" s="55"/>
      <c r="P2" s="55"/>
      <c r="Q2" s="55"/>
      <c r="R2" s="57"/>
      <c r="S2" s="55"/>
    </row>
    <row r="3" spans="2:19" x14ac:dyDescent="0.25">
      <c r="B3" s="23" t="s">
        <v>244</v>
      </c>
      <c r="C3" s="58"/>
      <c r="D3" s="58"/>
      <c r="E3" s="58"/>
      <c r="F3" s="59"/>
      <c r="G3" s="58"/>
      <c r="H3" s="58"/>
      <c r="I3" s="58"/>
      <c r="J3" s="59"/>
      <c r="K3" s="58"/>
      <c r="L3" s="58"/>
      <c r="M3" s="58"/>
      <c r="N3" s="59"/>
      <c r="O3" s="58"/>
      <c r="P3" s="58"/>
      <c r="Q3" s="58"/>
      <c r="R3" s="59"/>
      <c r="S3" s="55"/>
    </row>
    <row r="4" spans="2:19" x14ac:dyDescent="0.25">
      <c r="B4" s="354" t="s">
        <v>1</v>
      </c>
      <c r="C4" s="352" t="s">
        <v>55</v>
      </c>
      <c r="D4" s="352"/>
      <c r="E4" s="352"/>
      <c r="F4" s="352"/>
      <c r="G4" s="352"/>
      <c r="H4" s="352"/>
      <c r="I4" s="352"/>
      <c r="J4" s="352"/>
      <c r="K4" s="352"/>
      <c r="L4" s="352"/>
      <c r="M4" s="352"/>
      <c r="N4" s="352"/>
      <c r="O4" s="352"/>
      <c r="P4" s="352"/>
      <c r="Q4" s="352"/>
      <c r="R4" s="352"/>
      <c r="S4" s="55"/>
    </row>
    <row r="5" spans="2:19" ht="15" customHeight="1" x14ac:dyDescent="0.25">
      <c r="B5" s="355"/>
      <c r="C5" s="353" t="s">
        <v>65</v>
      </c>
      <c r="D5" s="353"/>
      <c r="E5" s="353"/>
      <c r="F5" s="353"/>
      <c r="G5" s="352" t="s">
        <v>66</v>
      </c>
      <c r="H5" s="352"/>
      <c r="I5" s="352"/>
      <c r="J5" s="352"/>
      <c r="K5" s="353" t="s">
        <v>67</v>
      </c>
      <c r="L5" s="353"/>
      <c r="M5" s="353"/>
      <c r="N5" s="353"/>
      <c r="O5" s="352" t="s">
        <v>13</v>
      </c>
      <c r="P5" s="352"/>
      <c r="Q5" s="352"/>
      <c r="R5" s="352"/>
      <c r="S5" s="55"/>
    </row>
    <row r="6" spans="2:19" ht="27" x14ac:dyDescent="0.25">
      <c r="B6" s="356"/>
      <c r="C6" s="132" t="s">
        <v>3</v>
      </c>
      <c r="D6" s="132" t="s">
        <v>4</v>
      </c>
      <c r="E6" s="132" t="s">
        <v>5</v>
      </c>
      <c r="F6" s="215" t="s">
        <v>187</v>
      </c>
      <c r="G6" s="132" t="s">
        <v>3</v>
      </c>
      <c r="H6" s="132" t="s">
        <v>4</v>
      </c>
      <c r="I6" s="132" t="s">
        <v>5</v>
      </c>
      <c r="J6" s="215" t="s">
        <v>187</v>
      </c>
      <c r="K6" s="132" t="s">
        <v>3</v>
      </c>
      <c r="L6" s="132" t="s">
        <v>4</v>
      </c>
      <c r="M6" s="132" t="s">
        <v>5</v>
      </c>
      <c r="N6" s="215" t="s">
        <v>187</v>
      </c>
      <c r="O6" s="132" t="s">
        <v>3</v>
      </c>
      <c r="P6" s="132" t="s">
        <v>4</v>
      </c>
      <c r="Q6" s="132" t="s">
        <v>5</v>
      </c>
      <c r="R6" s="215" t="s">
        <v>187</v>
      </c>
      <c r="S6" s="55"/>
    </row>
    <row r="7" spans="2:19" x14ac:dyDescent="0.25">
      <c r="B7" s="9" t="s">
        <v>173</v>
      </c>
      <c r="C7" s="6">
        <v>15</v>
      </c>
      <c r="D7" s="216">
        <v>2</v>
      </c>
      <c r="E7" s="6">
        <v>19</v>
      </c>
      <c r="F7" s="217">
        <v>13.33</v>
      </c>
      <c r="G7" s="6">
        <v>19</v>
      </c>
      <c r="H7" s="7">
        <v>1</v>
      </c>
      <c r="I7" s="6">
        <v>49</v>
      </c>
      <c r="J7" s="5">
        <v>5.26</v>
      </c>
      <c r="K7" s="6">
        <v>38</v>
      </c>
      <c r="L7" s="7">
        <v>1</v>
      </c>
      <c r="M7" s="6">
        <v>62</v>
      </c>
      <c r="N7" s="5">
        <v>2.63</v>
      </c>
      <c r="O7" s="6">
        <v>72</v>
      </c>
      <c r="P7" s="7">
        <v>4</v>
      </c>
      <c r="Q7" s="6">
        <v>130</v>
      </c>
      <c r="R7" s="5">
        <v>5.56</v>
      </c>
      <c r="S7" s="55"/>
    </row>
    <row r="8" spans="2:19" x14ac:dyDescent="0.25">
      <c r="B8" s="9" t="s">
        <v>174</v>
      </c>
      <c r="C8" s="6">
        <v>25</v>
      </c>
      <c r="D8" s="216" t="s">
        <v>79</v>
      </c>
      <c r="E8" s="6">
        <v>39</v>
      </c>
      <c r="F8" s="217" t="s">
        <v>79</v>
      </c>
      <c r="G8" s="6">
        <v>43</v>
      </c>
      <c r="H8" s="216" t="s">
        <v>79</v>
      </c>
      <c r="I8" s="6">
        <v>68</v>
      </c>
      <c r="J8" s="216" t="s">
        <v>79</v>
      </c>
      <c r="K8" s="6">
        <v>88</v>
      </c>
      <c r="L8" s="221">
        <v>3</v>
      </c>
      <c r="M8" s="6">
        <v>145</v>
      </c>
      <c r="N8" s="217">
        <v>3.41</v>
      </c>
      <c r="O8" s="6">
        <v>156</v>
      </c>
      <c r="P8" s="7">
        <v>3</v>
      </c>
      <c r="Q8" s="6">
        <v>252</v>
      </c>
      <c r="R8" s="5">
        <v>1.92</v>
      </c>
      <c r="S8" s="55"/>
    </row>
    <row r="9" spans="2:19" x14ac:dyDescent="0.25">
      <c r="B9" s="9" t="s">
        <v>175</v>
      </c>
      <c r="C9" s="6">
        <v>20</v>
      </c>
      <c r="D9" s="48">
        <v>1</v>
      </c>
      <c r="E9" s="6">
        <v>28</v>
      </c>
      <c r="F9" s="45">
        <v>5</v>
      </c>
      <c r="G9" s="6">
        <v>9</v>
      </c>
      <c r="H9" s="216" t="s">
        <v>79</v>
      </c>
      <c r="I9" s="6">
        <v>11</v>
      </c>
      <c r="J9" s="216" t="s">
        <v>79</v>
      </c>
      <c r="K9" s="6">
        <v>38</v>
      </c>
      <c r="L9" s="7">
        <v>2</v>
      </c>
      <c r="M9" s="6">
        <v>50</v>
      </c>
      <c r="N9" s="5">
        <v>5.26</v>
      </c>
      <c r="O9" s="6">
        <v>67</v>
      </c>
      <c r="P9" s="7">
        <v>3</v>
      </c>
      <c r="Q9" s="6">
        <v>89</v>
      </c>
      <c r="R9" s="5">
        <v>4.4800000000000004</v>
      </c>
      <c r="S9" s="55"/>
    </row>
    <row r="10" spans="2:19" x14ac:dyDescent="0.25">
      <c r="B10" s="9" t="s">
        <v>176</v>
      </c>
      <c r="C10" s="6">
        <v>82</v>
      </c>
      <c r="D10" s="218">
        <v>4</v>
      </c>
      <c r="E10" s="6">
        <v>112</v>
      </c>
      <c r="F10" s="219">
        <v>4.88</v>
      </c>
      <c r="G10" s="6">
        <v>84</v>
      </c>
      <c r="H10" s="216" t="s">
        <v>79</v>
      </c>
      <c r="I10" s="6">
        <v>117</v>
      </c>
      <c r="J10" s="216" t="s">
        <v>79</v>
      </c>
      <c r="K10" s="6">
        <v>282</v>
      </c>
      <c r="L10" s="7">
        <v>2</v>
      </c>
      <c r="M10" s="6">
        <v>402</v>
      </c>
      <c r="N10" s="5">
        <v>0.71</v>
      </c>
      <c r="O10" s="6">
        <v>448</v>
      </c>
      <c r="P10" s="7">
        <v>6</v>
      </c>
      <c r="Q10" s="6">
        <v>631</v>
      </c>
      <c r="R10" s="5">
        <v>1.34</v>
      </c>
      <c r="S10" s="55"/>
    </row>
    <row r="11" spans="2:19" x14ac:dyDescent="0.25">
      <c r="B11" s="9" t="s">
        <v>177</v>
      </c>
      <c r="C11" s="6">
        <v>34</v>
      </c>
      <c r="D11" s="216" t="s">
        <v>79</v>
      </c>
      <c r="E11" s="6">
        <v>56</v>
      </c>
      <c r="F11" s="216" t="s">
        <v>79</v>
      </c>
      <c r="G11" s="6">
        <v>32</v>
      </c>
      <c r="H11" s="7">
        <v>1</v>
      </c>
      <c r="I11" s="6">
        <v>51</v>
      </c>
      <c r="J11" s="5">
        <v>3.13</v>
      </c>
      <c r="K11" s="6">
        <v>75</v>
      </c>
      <c r="L11" s="7">
        <v>2</v>
      </c>
      <c r="M11" s="6">
        <v>110</v>
      </c>
      <c r="N11" s="5">
        <v>2.67</v>
      </c>
      <c r="O11" s="6">
        <v>141</v>
      </c>
      <c r="P11" s="7">
        <v>3</v>
      </c>
      <c r="Q11" s="10">
        <v>217</v>
      </c>
      <c r="R11" s="5">
        <v>2.13</v>
      </c>
      <c r="S11" s="55"/>
    </row>
    <row r="12" spans="2:19" x14ac:dyDescent="0.25">
      <c r="B12" s="9" t="s">
        <v>178</v>
      </c>
      <c r="C12" s="6">
        <v>21</v>
      </c>
      <c r="D12" s="216" t="s">
        <v>79</v>
      </c>
      <c r="E12" s="6">
        <v>25</v>
      </c>
      <c r="F12" s="216" t="s">
        <v>79</v>
      </c>
      <c r="G12" s="6">
        <v>22</v>
      </c>
      <c r="H12" s="7">
        <v>2</v>
      </c>
      <c r="I12" s="6">
        <v>32</v>
      </c>
      <c r="J12" s="5">
        <v>9.09</v>
      </c>
      <c r="K12" s="6">
        <v>69</v>
      </c>
      <c r="L12" s="7">
        <v>2</v>
      </c>
      <c r="M12" s="6">
        <v>110</v>
      </c>
      <c r="N12" s="5">
        <v>2.9</v>
      </c>
      <c r="O12" s="6">
        <v>112</v>
      </c>
      <c r="P12" s="7">
        <v>4</v>
      </c>
      <c r="Q12" s="10">
        <v>167</v>
      </c>
      <c r="R12" s="5">
        <v>3.57</v>
      </c>
      <c r="S12" s="55"/>
    </row>
    <row r="13" spans="2:19" x14ac:dyDescent="0.25">
      <c r="B13" s="9" t="s">
        <v>179</v>
      </c>
      <c r="C13" s="6">
        <v>10</v>
      </c>
      <c r="D13" s="216" t="s">
        <v>79</v>
      </c>
      <c r="E13" s="6">
        <v>12</v>
      </c>
      <c r="F13" s="216" t="s">
        <v>79</v>
      </c>
      <c r="G13" s="6">
        <v>18</v>
      </c>
      <c r="H13" s="216" t="s">
        <v>79</v>
      </c>
      <c r="I13" s="6">
        <v>28</v>
      </c>
      <c r="J13" s="216" t="s">
        <v>79</v>
      </c>
      <c r="K13" s="6">
        <v>25</v>
      </c>
      <c r="L13" s="7">
        <v>1</v>
      </c>
      <c r="M13" s="6">
        <v>32</v>
      </c>
      <c r="N13" s="5">
        <v>4</v>
      </c>
      <c r="O13" s="6">
        <v>53</v>
      </c>
      <c r="P13" s="7">
        <v>1</v>
      </c>
      <c r="Q13" s="10">
        <v>72</v>
      </c>
      <c r="R13" s="5">
        <v>1.89</v>
      </c>
      <c r="S13" s="55"/>
    </row>
    <row r="14" spans="2:19" x14ac:dyDescent="0.25">
      <c r="B14" s="9" t="s">
        <v>180</v>
      </c>
      <c r="C14" s="6">
        <v>8</v>
      </c>
      <c r="D14" s="216" t="s">
        <v>79</v>
      </c>
      <c r="E14" s="6">
        <v>11</v>
      </c>
      <c r="F14" s="216" t="s">
        <v>79</v>
      </c>
      <c r="G14" s="6">
        <v>4</v>
      </c>
      <c r="H14" s="216" t="s">
        <v>79</v>
      </c>
      <c r="I14" s="6">
        <v>4</v>
      </c>
      <c r="J14" s="216" t="s">
        <v>79</v>
      </c>
      <c r="K14" s="6">
        <v>18</v>
      </c>
      <c r="L14" s="216" t="s">
        <v>79</v>
      </c>
      <c r="M14" s="6">
        <v>33</v>
      </c>
      <c r="N14" s="216" t="s">
        <v>79</v>
      </c>
      <c r="O14" s="6">
        <v>30</v>
      </c>
      <c r="P14" s="216" t="s">
        <v>79</v>
      </c>
      <c r="Q14" s="6">
        <v>48</v>
      </c>
      <c r="R14" s="216" t="s">
        <v>79</v>
      </c>
      <c r="S14" s="55"/>
    </row>
    <row r="15" spans="2:19" x14ac:dyDescent="0.25">
      <c r="B15" s="9" t="s">
        <v>181</v>
      </c>
      <c r="C15" s="6">
        <v>6</v>
      </c>
      <c r="D15" s="216" t="s">
        <v>79</v>
      </c>
      <c r="E15" s="6">
        <v>7</v>
      </c>
      <c r="F15" s="216" t="s">
        <v>79</v>
      </c>
      <c r="G15" s="6">
        <v>8</v>
      </c>
      <c r="H15" s="216" t="s">
        <v>79</v>
      </c>
      <c r="I15" s="6">
        <v>12</v>
      </c>
      <c r="J15" s="216" t="s">
        <v>79</v>
      </c>
      <c r="K15" s="6">
        <v>17</v>
      </c>
      <c r="L15" s="216" t="s">
        <v>79</v>
      </c>
      <c r="M15" s="6">
        <v>27</v>
      </c>
      <c r="N15" s="216" t="s">
        <v>79</v>
      </c>
      <c r="O15" s="6">
        <v>31</v>
      </c>
      <c r="P15" s="216" t="s">
        <v>79</v>
      </c>
      <c r="Q15" s="6">
        <v>46</v>
      </c>
      <c r="R15" s="216" t="s">
        <v>79</v>
      </c>
      <c r="S15" s="55"/>
    </row>
    <row r="16" spans="2:19" x14ac:dyDescent="0.25">
      <c r="B16" s="9" t="s">
        <v>182</v>
      </c>
      <c r="C16" s="6">
        <v>23</v>
      </c>
      <c r="D16" s="216" t="s">
        <v>79</v>
      </c>
      <c r="E16" s="6">
        <v>31</v>
      </c>
      <c r="F16" s="216" t="s">
        <v>79</v>
      </c>
      <c r="G16" s="6">
        <v>27</v>
      </c>
      <c r="H16" s="216" t="s">
        <v>79</v>
      </c>
      <c r="I16" s="6">
        <v>44</v>
      </c>
      <c r="J16" s="216" t="s">
        <v>79</v>
      </c>
      <c r="K16" s="6">
        <v>85</v>
      </c>
      <c r="L16" s="216" t="s">
        <v>79</v>
      </c>
      <c r="M16" s="6">
        <v>117</v>
      </c>
      <c r="N16" s="216" t="s">
        <v>79</v>
      </c>
      <c r="O16" s="6">
        <v>135</v>
      </c>
      <c r="P16" s="216" t="s">
        <v>79</v>
      </c>
      <c r="Q16" s="6">
        <v>192</v>
      </c>
      <c r="R16" s="216" t="s">
        <v>79</v>
      </c>
      <c r="S16" s="55"/>
    </row>
    <row r="17" spans="2:19" x14ac:dyDescent="0.25">
      <c r="B17" s="26" t="s">
        <v>13</v>
      </c>
      <c r="C17" s="26">
        <v>244</v>
      </c>
      <c r="D17" s="26">
        <v>7</v>
      </c>
      <c r="E17" s="26">
        <v>340</v>
      </c>
      <c r="F17" s="29">
        <v>2.87</v>
      </c>
      <c r="G17" s="26">
        <v>266</v>
      </c>
      <c r="H17" s="26">
        <v>4</v>
      </c>
      <c r="I17" s="26">
        <v>416</v>
      </c>
      <c r="J17" s="29">
        <v>1.5</v>
      </c>
      <c r="K17" s="26">
        <v>735</v>
      </c>
      <c r="L17" s="26">
        <v>13</v>
      </c>
      <c r="M17" s="27">
        <v>1088</v>
      </c>
      <c r="N17" s="29">
        <v>1.77</v>
      </c>
      <c r="O17" s="27">
        <v>1245</v>
      </c>
      <c r="P17" s="26">
        <v>24</v>
      </c>
      <c r="Q17" s="27">
        <v>1844</v>
      </c>
      <c r="R17" s="29">
        <v>1.93</v>
      </c>
      <c r="S17" s="55"/>
    </row>
    <row r="18" spans="2:19" x14ac:dyDescent="0.25">
      <c r="B18" s="220" t="s">
        <v>273</v>
      </c>
      <c r="C18" s="1"/>
      <c r="D18" s="1"/>
      <c r="E18" s="1"/>
      <c r="F18" s="2"/>
      <c r="G18" s="1"/>
      <c r="H18" s="1"/>
      <c r="I18" s="55"/>
      <c r="J18" s="57"/>
      <c r="K18" s="55"/>
      <c r="L18" s="55"/>
      <c r="M18" s="55"/>
      <c r="N18" s="57"/>
      <c r="O18" s="55"/>
      <c r="P18" s="55"/>
      <c r="Q18" s="55"/>
      <c r="R18" s="57"/>
      <c r="S18" s="55"/>
    </row>
    <row r="19" spans="2:19" x14ac:dyDescent="0.25">
      <c r="B19" s="220" t="s">
        <v>256</v>
      </c>
      <c r="C19" s="1"/>
      <c r="D19" s="1"/>
      <c r="E19" s="1"/>
      <c r="F19" s="2"/>
      <c r="G19" s="1"/>
      <c r="H19" s="1"/>
      <c r="I19" s="55"/>
      <c r="J19" s="57"/>
      <c r="K19" s="55"/>
      <c r="L19" s="55"/>
      <c r="M19" s="55"/>
      <c r="N19" s="57"/>
      <c r="O19" s="55"/>
      <c r="P19" s="55"/>
      <c r="Q19" s="55"/>
      <c r="R19" s="57"/>
      <c r="S19" s="55"/>
    </row>
    <row r="20" spans="2:19" x14ac:dyDescent="0.25">
      <c r="B20" s="56"/>
      <c r="C20" s="55"/>
      <c r="D20" s="55"/>
      <c r="E20" s="55"/>
      <c r="F20" s="57"/>
      <c r="G20" s="55"/>
      <c r="H20" s="55"/>
      <c r="I20" s="55"/>
      <c r="J20" s="57"/>
      <c r="K20" s="55"/>
      <c r="L20" s="55"/>
      <c r="M20" s="55"/>
      <c r="N20" s="57"/>
      <c r="O20" s="55"/>
      <c r="P20" s="55"/>
      <c r="Q20" s="55"/>
      <c r="R20" s="57"/>
      <c r="S20" s="55"/>
    </row>
    <row r="21" spans="2:19" x14ac:dyDescent="0.25">
      <c r="B21" s="56"/>
      <c r="C21" s="55"/>
      <c r="D21" s="55"/>
      <c r="E21" s="55"/>
      <c r="F21" s="57"/>
      <c r="G21" s="55"/>
      <c r="H21" s="55"/>
      <c r="I21" s="55"/>
      <c r="J21" s="57"/>
      <c r="K21" s="55"/>
      <c r="L21" s="55"/>
      <c r="M21" s="55"/>
      <c r="N21" s="57"/>
      <c r="O21" s="55"/>
      <c r="P21" s="55"/>
      <c r="Q21" s="55"/>
      <c r="R21" s="57"/>
      <c r="S21" s="55"/>
    </row>
    <row r="22" spans="2:19" x14ac:dyDescent="0.25">
      <c r="B22" s="56"/>
      <c r="C22" s="55"/>
      <c r="D22" s="55"/>
      <c r="E22" s="55"/>
      <c r="F22" s="57"/>
      <c r="G22" s="55"/>
      <c r="H22" s="55"/>
      <c r="I22" s="55"/>
      <c r="J22" s="57"/>
      <c r="K22" s="55"/>
      <c r="L22" s="55"/>
      <c r="M22" s="55"/>
      <c r="N22" s="57"/>
      <c r="O22" s="55"/>
      <c r="P22" s="55"/>
      <c r="Q22" s="55"/>
      <c r="R22" s="57"/>
      <c r="S22" s="55"/>
    </row>
  </sheetData>
  <mergeCells count="6">
    <mergeCell ref="B4:B6"/>
    <mergeCell ref="C4:R4"/>
    <mergeCell ref="C5:F5"/>
    <mergeCell ref="G5:J5"/>
    <mergeCell ref="K5:N5"/>
    <mergeCell ref="O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4"/>
  <sheetViews>
    <sheetView workbookViewId="0">
      <selection activeCell="B7" sqref="B7:B16"/>
    </sheetView>
  </sheetViews>
  <sheetFormatPr defaultRowHeight="15" x14ac:dyDescent="0.25"/>
  <cols>
    <col min="1" max="1" width="9.140625" style="22"/>
    <col min="2" max="2" width="11.7109375" style="22" customWidth="1"/>
    <col min="3" max="16384" width="9.140625" style="22"/>
  </cols>
  <sheetData>
    <row r="1" spans="2:20" x14ac:dyDescent="0.25">
      <c r="B1" s="56"/>
      <c r="C1" s="55"/>
      <c r="D1" s="55"/>
      <c r="E1" s="55"/>
      <c r="F1" s="57"/>
      <c r="G1" s="55"/>
      <c r="H1" s="55"/>
      <c r="I1" s="55"/>
      <c r="J1" s="57"/>
      <c r="K1" s="55"/>
      <c r="L1" s="55"/>
      <c r="M1" s="55"/>
      <c r="N1" s="57"/>
      <c r="O1" s="55"/>
      <c r="P1" s="55"/>
      <c r="Q1" s="55"/>
      <c r="R1" s="57"/>
      <c r="S1" s="55"/>
      <c r="T1" s="55"/>
    </row>
    <row r="2" spans="2:20" x14ac:dyDescent="0.25">
      <c r="B2" s="24" t="s">
        <v>276</v>
      </c>
      <c r="C2" s="24"/>
      <c r="D2" s="24"/>
      <c r="E2" s="24"/>
      <c r="F2" s="24"/>
      <c r="G2" s="24"/>
      <c r="H2" s="50"/>
      <c r="I2" s="12"/>
      <c r="J2" s="12"/>
      <c r="K2" s="12"/>
      <c r="L2" s="12"/>
      <c r="M2" s="12"/>
      <c r="N2" s="12"/>
      <c r="O2" s="12"/>
      <c r="P2" s="12"/>
      <c r="Q2" s="12"/>
      <c r="R2" s="57"/>
      <c r="S2" s="55"/>
      <c r="T2" s="55"/>
    </row>
    <row r="3" spans="2:20" x14ac:dyDescent="0.25">
      <c r="B3" s="222" t="s">
        <v>244</v>
      </c>
      <c r="C3" s="58"/>
      <c r="D3" s="58"/>
      <c r="E3" s="58"/>
      <c r="F3" s="59"/>
      <c r="G3" s="58"/>
      <c r="H3" s="58"/>
      <c r="I3" s="58"/>
      <c r="J3" s="59"/>
      <c r="K3" s="58"/>
      <c r="L3" s="58"/>
      <c r="M3" s="58"/>
      <c r="N3" s="59"/>
      <c r="O3" s="58"/>
      <c r="P3" s="58"/>
      <c r="Q3" s="58"/>
      <c r="R3" s="59"/>
      <c r="S3" s="55"/>
      <c r="T3" s="55"/>
    </row>
    <row r="4" spans="2:20" x14ac:dyDescent="0.25">
      <c r="B4" s="354" t="s">
        <v>1</v>
      </c>
      <c r="C4" s="357" t="s">
        <v>55</v>
      </c>
      <c r="D4" s="352"/>
      <c r="E4" s="352"/>
      <c r="F4" s="352"/>
      <c r="G4" s="352"/>
      <c r="H4" s="352"/>
      <c r="I4" s="352"/>
      <c r="J4" s="352"/>
      <c r="K4" s="352"/>
      <c r="L4" s="352"/>
      <c r="M4" s="352"/>
      <c r="N4" s="352"/>
      <c r="O4" s="352"/>
      <c r="P4" s="352"/>
      <c r="Q4" s="352"/>
      <c r="R4" s="352"/>
      <c r="S4" s="55"/>
      <c r="T4" s="55"/>
    </row>
    <row r="5" spans="2:20" x14ac:dyDescent="0.25">
      <c r="B5" s="355"/>
      <c r="C5" s="353" t="s">
        <v>65</v>
      </c>
      <c r="D5" s="353"/>
      <c r="E5" s="353"/>
      <c r="F5" s="353"/>
      <c r="G5" s="352" t="s">
        <v>66</v>
      </c>
      <c r="H5" s="352"/>
      <c r="I5" s="352"/>
      <c r="J5" s="352"/>
      <c r="K5" s="353" t="s">
        <v>67</v>
      </c>
      <c r="L5" s="353"/>
      <c r="M5" s="353"/>
      <c r="N5" s="353"/>
      <c r="O5" s="352" t="s">
        <v>13</v>
      </c>
      <c r="P5" s="352"/>
      <c r="Q5" s="352"/>
      <c r="R5" s="352"/>
      <c r="S5" s="55"/>
      <c r="T5" s="55"/>
    </row>
    <row r="6" spans="2:20" ht="27" x14ac:dyDescent="0.25">
      <c r="B6" s="356"/>
      <c r="C6" s="132" t="s">
        <v>3</v>
      </c>
      <c r="D6" s="132" t="s">
        <v>4</v>
      </c>
      <c r="E6" s="132" t="s">
        <v>5</v>
      </c>
      <c r="F6" s="215" t="s">
        <v>187</v>
      </c>
      <c r="G6" s="132" t="s">
        <v>3</v>
      </c>
      <c r="H6" s="132" t="s">
        <v>4</v>
      </c>
      <c r="I6" s="132" t="s">
        <v>5</v>
      </c>
      <c r="J6" s="215" t="s">
        <v>187</v>
      </c>
      <c r="K6" s="132" t="s">
        <v>3</v>
      </c>
      <c r="L6" s="132" t="s">
        <v>4</v>
      </c>
      <c r="M6" s="132" t="s">
        <v>5</v>
      </c>
      <c r="N6" s="215" t="s">
        <v>187</v>
      </c>
      <c r="O6" s="132" t="s">
        <v>3</v>
      </c>
      <c r="P6" s="132" t="s">
        <v>4</v>
      </c>
      <c r="Q6" s="132" t="s">
        <v>5</v>
      </c>
      <c r="R6" s="215" t="s">
        <v>187</v>
      </c>
      <c r="S6" s="55"/>
      <c r="T6" s="55"/>
    </row>
    <row r="7" spans="2:20" x14ac:dyDescent="0.25">
      <c r="B7" s="9" t="s">
        <v>173</v>
      </c>
      <c r="C7" s="223">
        <v>3</v>
      </c>
      <c r="D7" s="139" t="s">
        <v>79</v>
      </c>
      <c r="E7" s="223">
        <v>7</v>
      </c>
      <c r="F7" s="147" t="s">
        <v>79</v>
      </c>
      <c r="G7" s="223">
        <v>2</v>
      </c>
      <c r="H7" s="139" t="s">
        <v>79</v>
      </c>
      <c r="I7" s="223">
        <v>2</v>
      </c>
      <c r="J7" s="147" t="s">
        <v>79</v>
      </c>
      <c r="K7" s="223">
        <v>11</v>
      </c>
      <c r="L7" s="139" t="s">
        <v>79</v>
      </c>
      <c r="M7" s="223">
        <v>18</v>
      </c>
      <c r="N7" s="147" t="s">
        <v>79</v>
      </c>
      <c r="O7" s="223">
        <v>16</v>
      </c>
      <c r="P7" s="139" t="s">
        <v>79</v>
      </c>
      <c r="Q7" s="223">
        <v>27</v>
      </c>
      <c r="R7" s="147" t="s">
        <v>79</v>
      </c>
      <c r="S7" s="55"/>
      <c r="T7" s="55"/>
    </row>
    <row r="8" spans="2:20" x14ac:dyDescent="0.25">
      <c r="B8" s="9" t="s">
        <v>174</v>
      </c>
      <c r="C8" s="223">
        <v>14</v>
      </c>
      <c r="D8" s="139" t="s">
        <v>79</v>
      </c>
      <c r="E8" s="223">
        <v>24</v>
      </c>
      <c r="F8" s="147" t="s">
        <v>79</v>
      </c>
      <c r="G8" s="223">
        <v>14</v>
      </c>
      <c r="H8" s="143">
        <v>2</v>
      </c>
      <c r="I8" s="223">
        <v>30</v>
      </c>
      <c r="J8" s="147">
        <v>14.29</v>
      </c>
      <c r="K8" s="223">
        <v>20</v>
      </c>
      <c r="L8" s="143">
        <v>3</v>
      </c>
      <c r="M8" s="223">
        <v>36</v>
      </c>
      <c r="N8" s="147">
        <v>15</v>
      </c>
      <c r="O8" s="223">
        <v>48</v>
      </c>
      <c r="P8" s="221">
        <v>5</v>
      </c>
      <c r="Q8" s="223">
        <v>90</v>
      </c>
      <c r="R8" s="217">
        <v>10.42</v>
      </c>
      <c r="S8" s="55"/>
      <c r="T8" s="55"/>
    </row>
    <row r="9" spans="2:20" x14ac:dyDescent="0.25">
      <c r="B9" s="9" t="s">
        <v>175</v>
      </c>
      <c r="C9" s="223">
        <v>7</v>
      </c>
      <c r="D9" s="139">
        <v>1</v>
      </c>
      <c r="E9" s="223">
        <v>8</v>
      </c>
      <c r="F9" s="147">
        <v>14.29</v>
      </c>
      <c r="G9" s="223">
        <v>10</v>
      </c>
      <c r="H9" s="139" t="s">
        <v>79</v>
      </c>
      <c r="I9" s="223">
        <v>25</v>
      </c>
      <c r="J9" s="147" t="s">
        <v>79</v>
      </c>
      <c r="K9" s="223">
        <v>13</v>
      </c>
      <c r="L9" s="143">
        <v>1</v>
      </c>
      <c r="M9" s="223">
        <v>18</v>
      </c>
      <c r="N9" s="147">
        <v>7.69</v>
      </c>
      <c r="O9" s="223">
        <v>30</v>
      </c>
      <c r="P9" s="221">
        <v>2</v>
      </c>
      <c r="Q9" s="223">
        <v>51</v>
      </c>
      <c r="R9" s="217">
        <v>6.67</v>
      </c>
      <c r="S9" s="55"/>
      <c r="T9" s="55"/>
    </row>
    <row r="10" spans="2:20" x14ac:dyDescent="0.25">
      <c r="B10" s="9" t="s">
        <v>176</v>
      </c>
      <c r="C10" s="223">
        <v>21</v>
      </c>
      <c r="D10" s="139">
        <v>2</v>
      </c>
      <c r="E10" s="223">
        <v>32</v>
      </c>
      <c r="F10" s="147">
        <v>9.52</v>
      </c>
      <c r="G10" s="223">
        <v>23</v>
      </c>
      <c r="H10" s="143">
        <v>2</v>
      </c>
      <c r="I10" s="223">
        <v>56</v>
      </c>
      <c r="J10" s="147">
        <v>8.6999999999999993</v>
      </c>
      <c r="K10" s="223">
        <v>70</v>
      </c>
      <c r="L10" s="143">
        <v>3</v>
      </c>
      <c r="M10" s="223">
        <v>112</v>
      </c>
      <c r="N10" s="147">
        <v>4.29</v>
      </c>
      <c r="O10" s="223">
        <v>114</v>
      </c>
      <c r="P10" s="221">
        <v>7</v>
      </c>
      <c r="Q10" s="223">
        <v>200</v>
      </c>
      <c r="R10" s="217">
        <v>6.14</v>
      </c>
      <c r="S10" s="55"/>
      <c r="T10" s="55"/>
    </row>
    <row r="11" spans="2:20" x14ac:dyDescent="0.25">
      <c r="B11" s="9" t="s">
        <v>177</v>
      </c>
      <c r="C11" s="223">
        <v>5</v>
      </c>
      <c r="D11" s="139">
        <v>1</v>
      </c>
      <c r="E11" s="223">
        <v>8</v>
      </c>
      <c r="F11" s="147">
        <v>20</v>
      </c>
      <c r="G11" s="223">
        <v>14</v>
      </c>
      <c r="H11" s="143">
        <v>2</v>
      </c>
      <c r="I11" s="223">
        <v>23</v>
      </c>
      <c r="J11" s="147">
        <v>14.29</v>
      </c>
      <c r="K11" s="223">
        <v>24</v>
      </c>
      <c r="L11" s="143">
        <v>2</v>
      </c>
      <c r="M11" s="223">
        <v>33</v>
      </c>
      <c r="N11" s="147">
        <v>8.33</v>
      </c>
      <c r="O11" s="223">
        <v>43</v>
      </c>
      <c r="P11" s="221">
        <v>5</v>
      </c>
      <c r="Q11" s="223">
        <v>64</v>
      </c>
      <c r="R11" s="217">
        <v>11.63</v>
      </c>
      <c r="S11" s="55"/>
      <c r="T11" s="55"/>
    </row>
    <row r="12" spans="2:20" x14ac:dyDescent="0.25">
      <c r="B12" s="9" t="s">
        <v>178</v>
      </c>
      <c r="C12" s="223">
        <v>18</v>
      </c>
      <c r="D12" s="139" t="s">
        <v>79</v>
      </c>
      <c r="E12" s="223">
        <v>30</v>
      </c>
      <c r="F12" s="147" t="s">
        <v>79</v>
      </c>
      <c r="G12" s="223">
        <v>22</v>
      </c>
      <c r="H12" s="143">
        <v>6</v>
      </c>
      <c r="I12" s="223">
        <v>35</v>
      </c>
      <c r="J12" s="147">
        <v>27.27</v>
      </c>
      <c r="K12" s="223">
        <v>31</v>
      </c>
      <c r="L12" s="143">
        <v>2</v>
      </c>
      <c r="M12" s="223">
        <v>41</v>
      </c>
      <c r="N12" s="147">
        <v>6.45</v>
      </c>
      <c r="O12" s="223">
        <v>71</v>
      </c>
      <c r="P12" s="221">
        <v>8</v>
      </c>
      <c r="Q12" s="223">
        <v>106</v>
      </c>
      <c r="R12" s="217">
        <v>11.27</v>
      </c>
      <c r="S12" s="55"/>
      <c r="T12" s="55"/>
    </row>
    <row r="13" spans="2:20" x14ac:dyDescent="0.25">
      <c r="B13" s="9" t="s">
        <v>179</v>
      </c>
      <c r="C13" s="223">
        <v>7</v>
      </c>
      <c r="D13" s="139" t="s">
        <v>79</v>
      </c>
      <c r="E13" s="223">
        <v>9</v>
      </c>
      <c r="F13" s="147" t="s">
        <v>79</v>
      </c>
      <c r="G13" s="223">
        <v>18</v>
      </c>
      <c r="H13" s="143">
        <v>1</v>
      </c>
      <c r="I13" s="223">
        <v>33</v>
      </c>
      <c r="J13" s="147">
        <v>5.56</v>
      </c>
      <c r="K13" s="223">
        <v>22</v>
      </c>
      <c r="L13" s="143">
        <v>3</v>
      </c>
      <c r="M13" s="223">
        <v>37</v>
      </c>
      <c r="N13" s="147">
        <v>13.64</v>
      </c>
      <c r="O13" s="223">
        <v>47</v>
      </c>
      <c r="P13" s="221">
        <v>4</v>
      </c>
      <c r="Q13" s="223">
        <v>79</v>
      </c>
      <c r="R13" s="217">
        <v>8.51</v>
      </c>
      <c r="S13" s="55"/>
      <c r="T13" s="55"/>
    </row>
    <row r="14" spans="2:20" x14ac:dyDescent="0.25">
      <c r="B14" s="9" t="s">
        <v>180</v>
      </c>
      <c r="C14" s="223">
        <v>8</v>
      </c>
      <c r="D14" s="139" t="s">
        <v>79</v>
      </c>
      <c r="E14" s="223">
        <v>16</v>
      </c>
      <c r="F14" s="147" t="s">
        <v>79</v>
      </c>
      <c r="G14" s="223" t="s">
        <v>79</v>
      </c>
      <c r="H14" s="143" t="s">
        <v>79</v>
      </c>
      <c r="I14" s="223" t="s">
        <v>79</v>
      </c>
      <c r="J14" s="147" t="s">
        <v>79</v>
      </c>
      <c r="K14" s="223">
        <v>24</v>
      </c>
      <c r="L14" s="143">
        <v>3</v>
      </c>
      <c r="M14" s="223">
        <v>41</v>
      </c>
      <c r="N14" s="147">
        <v>12.5</v>
      </c>
      <c r="O14" s="223">
        <v>32</v>
      </c>
      <c r="P14" s="221">
        <v>3</v>
      </c>
      <c r="Q14" s="223">
        <v>57</v>
      </c>
      <c r="R14" s="217">
        <v>9.3800000000000008</v>
      </c>
      <c r="S14" s="55"/>
      <c r="T14" s="55"/>
    </row>
    <row r="15" spans="2:20" x14ac:dyDescent="0.25">
      <c r="B15" s="9" t="s">
        <v>181</v>
      </c>
      <c r="C15" s="223">
        <v>7</v>
      </c>
      <c r="D15" s="139" t="s">
        <v>79</v>
      </c>
      <c r="E15" s="223">
        <v>10</v>
      </c>
      <c r="F15" s="147" t="s">
        <v>79</v>
      </c>
      <c r="G15" s="223">
        <v>6</v>
      </c>
      <c r="H15" s="143">
        <v>1</v>
      </c>
      <c r="I15" s="223">
        <v>6</v>
      </c>
      <c r="J15" s="147">
        <v>16.670000000000002</v>
      </c>
      <c r="K15" s="223">
        <v>27</v>
      </c>
      <c r="L15" s="143">
        <v>7</v>
      </c>
      <c r="M15" s="223">
        <v>36</v>
      </c>
      <c r="N15" s="147">
        <v>25.93</v>
      </c>
      <c r="O15" s="223">
        <v>40</v>
      </c>
      <c r="P15" s="221">
        <v>8</v>
      </c>
      <c r="Q15" s="223">
        <v>52</v>
      </c>
      <c r="R15" s="217">
        <v>20</v>
      </c>
      <c r="S15" s="55"/>
      <c r="T15" s="55"/>
    </row>
    <row r="16" spans="2:20" x14ac:dyDescent="0.25">
      <c r="B16" s="9" t="s">
        <v>182</v>
      </c>
      <c r="C16" s="223">
        <v>1</v>
      </c>
      <c r="D16" s="139" t="s">
        <v>79</v>
      </c>
      <c r="E16" s="223">
        <v>3</v>
      </c>
      <c r="F16" s="147" t="s">
        <v>79</v>
      </c>
      <c r="G16" s="223" t="s">
        <v>79</v>
      </c>
      <c r="H16" s="143" t="s">
        <v>79</v>
      </c>
      <c r="I16" s="223" t="s">
        <v>79</v>
      </c>
      <c r="J16" s="147" t="s">
        <v>79</v>
      </c>
      <c r="K16" s="223">
        <v>6</v>
      </c>
      <c r="L16" s="139" t="s">
        <v>79</v>
      </c>
      <c r="M16" s="223">
        <v>6</v>
      </c>
      <c r="N16" s="147" t="s">
        <v>79</v>
      </c>
      <c r="O16" s="223">
        <v>7</v>
      </c>
      <c r="P16" s="139" t="s">
        <v>79</v>
      </c>
      <c r="Q16" s="223">
        <v>9</v>
      </c>
      <c r="R16" s="147" t="s">
        <v>79</v>
      </c>
      <c r="S16" s="55"/>
      <c r="T16" s="55"/>
    </row>
    <row r="17" spans="2:20" x14ac:dyDescent="0.25">
      <c r="B17" s="26" t="s">
        <v>13</v>
      </c>
      <c r="C17" s="149">
        <v>91</v>
      </c>
      <c r="D17" s="149">
        <v>4</v>
      </c>
      <c r="E17" s="149">
        <v>147</v>
      </c>
      <c r="F17" s="150">
        <v>4.4000000000000004</v>
      </c>
      <c r="G17" s="149">
        <v>109</v>
      </c>
      <c r="H17" s="149">
        <v>14</v>
      </c>
      <c r="I17" s="149">
        <v>210</v>
      </c>
      <c r="J17" s="150">
        <v>12.84</v>
      </c>
      <c r="K17" s="149">
        <v>248</v>
      </c>
      <c r="L17" s="149">
        <v>24</v>
      </c>
      <c r="M17" s="149">
        <v>378</v>
      </c>
      <c r="N17" s="150">
        <v>9.68</v>
      </c>
      <c r="O17" s="148">
        <v>448</v>
      </c>
      <c r="P17" s="149">
        <v>42</v>
      </c>
      <c r="Q17" s="148">
        <v>735</v>
      </c>
      <c r="R17" s="150">
        <v>9.3800000000000008</v>
      </c>
      <c r="S17" s="55"/>
      <c r="T17" s="55"/>
    </row>
    <row r="18" spans="2:20" x14ac:dyDescent="0.25">
      <c r="B18" s="225" t="s">
        <v>273</v>
      </c>
      <c r="C18" s="1"/>
      <c r="D18" s="1"/>
      <c r="E18" s="1"/>
      <c r="F18" s="2"/>
      <c r="G18" s="1"/>
      <c r="H18" s="1"/>
      <c r="I18" s="55"/>
      <c r="J18" s="57"/>
      <c r="K18" s="55"/>
      <c r="L18" s="55"/>
      <c r="M18" s="55"/>
      <c r="N18" s="57"/>
      <c r="O18" s="55"/>
      <c r="P18" s="55"/>
      <c r="Q18" s="55"/>
      <c r="R18" s="57"/>
      <c r="S18" s="55"/>
      <c r="T18" s="55"/>
    </row>
    <row r="19" spans="2:20" x14ac:dyDescent="0.25">
      <c r="B19" s="220" t="s">
        <v>256</v>
      </c>
      <c r="C19" s="1"/>
      <c r="D19" s="1"/>
      <c r="E19" s="1"/>
      <c r="F19" s="2"/>
      <c r="G19" s="1"/>
      <c r="H19" s="1"/>
      <c r="I19" s="55"/>
      <c r="J19" s="57"/>
      <c r="K19" s="55"/>
      <c r="L19" s="55"/>
      <c r="M19" s="55"/>
      <c r="N19" s="57"/>
      <c r="O19" s="55"/>
      <c r="P19" s="55"/>
      <c r="Q19" s="55"/>
      <c r="R19" s="57"/>
      <c r="S19" s="55"/>
      <c r="T19" s="55"/>
    </row>
    <row r="20" spans="2:20" x14ac:dyDescent="0.25">
      <c r="B20" s="56"/>
      <c r="C20" s="55"/>
      <c r="D20" s="55"/>
      <c r="E20" s="55"/>
      <c r="F20" s="57"/>
      <c r="G20" s="55"/>
      <c r="H20" s="55"/>
      <c r="I20" s="55"/>
      <c r="J20" s="57"/>
      <c r="K20" s="55"/>
      <c r="L20" s="55"/>
      <c r="M20" s="55"/>
      <c r="N20" s="57"/>
      <c r="O20" s="55"/>
      <c r="P20" s="55"/>
      <c r="Q20" s="55"/>
      <c r="R20" s="57"/>
      <c r="S20" s="55"/>
      <c r="T20" s="55"/>
    </row>
    <row r="21" spans="2:20" x14ac:dyDescent="0.25">
      <c r="B21" s="56"/>
      <c r="C21" s="55"/>
      <c r="D21" s="55"/>
      <c r="E21" s="55"/>
      <c r="F21" s="57"/>
      <c r="G21" s="55"/>
      <c r="H21" s="55"/>
      <c r="I21" s="55"/>
      <c r="J21" s="57"/>
      <c r="K21" s="55"/>
      <c r="L21" s="55"/>
      <c r="M21" s="55"/>
      <c r="N21" s="57"/>
      <c r="O21" s="55"/>
      <c r="P21" s="55"/>
      <c r="Q21" s="55"/>
      <c r="R21" s="57"/>
      <c r="S21" s="55"/>
      <c r="T21" s="55"/>
    </row>
    <row r="22" spans="2:20" x14ac:dyDescent="0.25">
      <c r="B22" s="56"/>
      <c r="C22" s="55"/>
      <c r="D22" s="55"/>
      <c r="E22" s="55"/>
      <c r="F22" s="57"/>
      <c r="G22" s="55"/>
      <c r="H22" s="55"/>
      <c r="I22" s="55"/>
      <c r="J22" s="57"/>
      <c r="K22" s="55"/>
      <c r="L22" s="55"/>
      <c r="M22" s="55"/>
      <c r="N22" s="57"/>
      <c r="O22" s="55"/>
      <c r="P22" s="55"/>
      <c r="Q22" s="55"/>
      <c r="R22" s="57"/>
      <c r="S22" s="55"/>
      <c r="T22" s="55"/>
    </row>
    <row r="23" spans="2:20" x14ac:dyDescent="0.25">
      <c r="B23" s="56"/>
      <c r="C23" s="55"/>
      <c r="D23" s="55"/>
      <c r="E23" s="55"/>
      <c r="F23" s="57"/>
      <c r="G23" s="55"/>
      <c r="H23" s="55"/>
      <c r="I23" s="55"/>
      <c r="J23" s="57"/>
      <c r="K23" s="55"/>
      <c r="L23" s="55"/>
      <c r="M23" s="55"/>
      <c r="N23" s="57"/>
      <c r="O23" s="55"/>
      <c r="P23" s="55"/>
      <c r="Q23" s="55"/>
      <c r="R23" s="57"/>
      <c r="S23" s="55"/>
      <c r="T23" s="55"/>
    </row>
    <row r="24" spans="2:20" x14ac:dyDescent="0.25">
      <c r="B24" s="56"/>
      <c r="C24" s="55"/>
      <c r="D24" s="55"/>
      <c r="E24" s="55"/>
      <c r="F24" s="57"/>
      <c r="G24" s="55"/>
      <c r="H24" s="55"/>
      <c r="I24" s="55"/>
      <c r="J24" s="57"/>
      <c r="K24" s="55"/>
      <c r="L24" s="55"/>
      <c r="M24" s="55"/>
      <c r="N24" s="57"/>
      <c r="O24" s="55"/>
      <c r="P24" s="55"/>
      <c r="Q24" s="55"/>
      <c r="R24" s="57"/>
      <c r="S24" s="55"/>
      <c r="T24" s="55"/>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20"/>
  <sheetViews>
    <sheetView workbookViewId="0">
      <selection activeCell="H8" sqref="H8"/>
    </sheetView>
  </sheetViews>
  <sheetFormatPr defaultRowHeight="15" x14ac:dyDescent="0.25"/>
  <cols>
    <col min="1" max="1" width="9.140625" style="22"/>
    <col min="2" max="2" width="11.85546875" style="22" customWidth="1"/>
    <col min="3" max="16384" width="9.140625" style="22"/>
  </cols>
  <sheetData>
    <row r="1" spans="2:9" x14ac:dyDescent="0.25">
      <c r="B1" s="73"/>
      <c r="C1" s="75"/>
      <c r="D1" s="75"/>
      <c r="E1" s="75"/>
      <c r="F1" s="75"/>
    </row>
    <row r="2" spans="2:9" x14ac:dyDescent="0.25">
      <c r="B2" s="294" t="s">
        <v>249</v>
      </c>
      <c r="C2" s="285"/>
      <c r="D2" s="285"/>
      <c r="E2" s="285"/>
      <c r="F2" s="285"/>
      <c r="G2" s="285"/>
      <c r="H2" s="285"/>
      <c r="I2" s="285"/>
    </row>
    <row r="3" spans="2:9" x14ac:dyDescent="0.25">
      <c r="B3" s="286" t="s">
        <v>246</v>
      </c>
      <c r="C3" s="286"/>
      <c r="D3" s="286"/>
      <c r="E3" s="286"/>
      <c r="F3" s="286"/>
    </row>
    <row r="4" spans="2:9" x14ac:dyDescent="0.25">
      <c r="B4" s="287" t="s">
        <v>1</v>
      </c>
      <c r="C4" s="295">
        <v>2017</v>
      </c>
      <c r="D4" s="295">
        <v>2017</v>
      </c>
      <c r="E4" s="296">
        <v>2016</v>
      </c>
      <c r="F4" s="296">
        <v>2016</v>
      </c>
    </row>
    <row r="5" spans="2:9" ht="15" customHeight="1" x14ac:dyDescent="0.25">
      <c r="B5" s="288"/>
      <c r="C5" s="295" t="s">
        <v>9</v>
      </c>
      <c r="D5" s="295" t="s">
        <v>10</v>
      </c>
      <c r="E5" s="296" t="s">
        <v>9</v>
      </c>
      <c r="F5" s="296" t="s">
        <v>10</v>
      </c>
    </row>
    <row r="6" spans="2:9" ht="27" x14ac:dyDescent="0.25">
      <c r="B6" s="289"/>
      <c r="C6" s="132" t="s">
        <v>11</v>
      </c>
      <c r="D6" s="132" t="s">
        <v>12</v>
      </c>
      <c r="E6" s="132" t="s">
        <v>11</v>
      </c>
      <c r="F6" s="132" t="s">
        <v>12</v>
      </c>
    </row>
    <row r="7" spans="2:9" x14ac:dyDescent="0.25">
      <c r="B7" s="151" t="s">
        <v>173</v>
      </c>
      <c r="C7" s="37">
        <v>2.02</v>
      </c>
      <c r="D7" s="152">
        <v>1.47</v>
      </c>
      <c r="E7" s="43">
        <v>1.1399999999999999</v>
      </c>
      <c r="F7" s="45">
        <v>0.84</v>
      </c>
    </row>
    <row r="8" spans="2:9" x14ac:dyDescent="0.25">
      <c r="B8" s="151" t="s">
        <v>174</v>
      </c>
      <c r="C8" s="37">
        <v>1.25</v>
      </c>
      <c r="D8" s="152">
        <v>0.92</v>
      </c>
      <c r="E8" s="43">
        <v>1.7</v>
      </c>
      <c r="F8" s="45">
        <v>1.25</v>
      </c>
    </row>
    <row r="9" spans="2:9" x14ac:dyDescent="0.25">
      <c r="B9" s="151" t="s">
        <v>175</v>
      </c>
      <c r="C9" s="37">
        <v>2.4700000000000002</v>
      </c>
      <c r="D9" s="152">
        <v>1.83</v>
      </c>
      <c r="E9" s="43">
        <v>1.77</v>
      </c>
      <c r="F9" s="45">
        <v>1.3</v>
      </c>
    </row>
    <row r="10" spans="2:9" x14ac:dyDescent="0.25">
      <c r="B10" s="151" t="s">
        <v>176</v>
      </c>
      <c r="C10" s="37">
        <v>1.07</v>
      </c>
      <c r="D10" s="152">
        <v>0.82</v>
      </c>
      <c r="E10" s="43">
        <v>0.91</v>
      </c>
      <c r="F10" s="45">
        <v>0.71</v>
      </c>
    </row>
    <row r="11" spans="2:9" x14ac:dyDescent="0.25">
      <c r="B11" s="151" t="s">
        <v>177</v>
      </c>
      <c r="C11" s="37">
        <v>1.64</v>
      </c>
      <c r="D11" s="152">
        <v>1.25</v>
      </c>
      <c r="E11" s="43">
        <v>1.61</v>
      </c>
      <c r="F11" s="45">
        <v>1.21</v>
      </c>
    </row>
    <row r="12" spans="2:9" x14ac:dyDescent="0.25">
      <c r="B12" s="151" t="s">
        <v>178</v>
      </c>
      <c r="C12" s="37">
        <v>2.44</v>
      </c>
      <c r="D12" s="152">
        <v>1.73</v>
      </c>
      <c r="E12" s="43">
        <v>1.95</v>
      </c>
      <c r="F12" s="45">
        <v>1.38</v>
      </c>
    </row>
    <row r="13" spans="2:9" x14ac:dyDescent="0.25">
      <c r="B13" s="151" t="s">
        <v>179</v>
      </c>
      <c r="C13" s="37">
        <v>2.25</v>
      </c>
      <c r="D13" s="152">
        <v>1.62</v>
      </c>
      <c r="E13" s="43">
        <v>2.5499999999999998</v>
      </c>
      <c r="F13" s="45">
        <v>1.79</v>
      </c>
    </row>
    <row r="14" spans="2:9" x14ac:dyDescent="0.25">
      <c r="B14" s="151" t="s">
        <v>180</v>
      </c>
      <c r="C14" s="37">
        <v>2.5499999999999998</v>
      </c>
      <c r="D14" s="152">
        <v>1.82</v>
      </c>
      <c r="E14" s="43">
        <v>1.93</v>
      </c>
      <c r="F14" s="45">
        <v>1.27</v>
      </c>
    </row>
    <row r="15" spans="2:9" x14ac:dyDescent="0.25">
      <c r="B15" s="151" t="s">
        <v>181</v>
      </c>
      <c r="C15" s="37">
        <v>2.88</v>
      </c>
      <c r="D15" s="152">
        <v>2.0099999999999998</v>
      </c>
      <c r="E15" s="43">
        <v>3.11</v>
      </c>
      <c r="F15" s="45">
        <v>2.17</v>
      </c>
    </row>
    <row r="16" spans="2:9" x14ac:dyDescent="0.25">
      <c r="B16" s="151" t="s">
        <v>182</v>
      </c>
      <c r="C16" s="37">
        <v>0.81</v>
      </c>
      <c r="D16" s="152">
        <v>0.62</v>
      </c>
      <c r="E16" s="43">
        <v>0.6</v>
      </c>
      <c r="F16" s="45">
        <v>0.46</v>
      </c>
    </row>
    <row r="17" spans="2:6" x14ac:dyDescent="0.25">
      <c r="B17" s="102" t="s">
        <v>183</v>
      </c>
      <c r="C17" s="153">
        <v>1.67</v>
      </c>
      <c r="D17" s="153">
        <v>1.24</v>
      </c>
      <c r="E17" s="153">
        <v>1.51</v>
      </c>
      <c r="F17" s="153">
        <v>1.1200000000000001</v>
      </c>
    </row>
    <row r="18" spans="2:6" x14ac:dyDescent="0.25">
      <c r="B18" s="102" t="s">
        <v>7</v>
      </c>
      <c r="C18" s="153">
        <v>1.9310250210080431</v>
      </c>
      <c r="D18" s="153">
        <v>1.3505085396277106</v>
      </c>
      <c r="E18" s="153">
        <v>1.8675586349699358</v>
      </c>
      <c r="F18" s="153">
        <v>1.3004143263433918</v>
      </c>
    </row>
    <row r="19" spans="2:6" x14ac:dyDescent="0.25">
      <c r="B19" s="137" t="s">
        <v>247</v>
      </c>
      <c r="C19" s="129"/>
      <c r="D19" s="129"/>
      <c r="E19" s="129"/>
      <c r="F19" s="129"/>
    </row>
    <row r="20" spans="2:6" x14ac:dyDescent="0.25">
      <c r="B20" s="137" t="s">
        <v>248</v>
      </c>
      <c r="C20" s="129"/>
      <c r="D20" s="129"/>
      <c r="E20" s="129"/>
      <c r="F20" s="129"/>
    </row>
  </sheetData>
  <mergeCells count="5">
    <mergeCell ref="B2:I2"/>
    <mergeCell ref="B3:F3"/>
    <mergeCell ref="B4:B6"/>
    <mergeCell ref="C4:D5"/>
    <mergeCell ref="E4:F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M15"/>
  <sheetViews>
    <sheetView tabSelected="1" workbookViewId="0">
      <selection activeCell="Q9" sqref="Q9"/>
    </sheetView>
  </sheetViews>
  <sheetFormatPr defaultRowHeight="15" x14ac:dyDescent="0.25"/>
  <cols>
    <col min="1" max="1" width="9.140625" style="22"/>
    <col min="2" max="2" width="21.7109375" style="22" customWidth="1"/>
    <col min="3" max="3" width="7.140625" style="22" customWidth="1"/>
    <col min="4" max="4" width="4.28515625" style="22" customWidth="1"/>
    <col min="5" max="5" width="7.140625" style="22" customWidth="1"/>
    <col min="6" max="6" width="4.42578125" style="22" customWidth="1"/>
    <col min="7" max="7" width="5.85546875" style="22" customWidth="1"/>
    <col min="8" max="8" width="4.28515625" style="22" customWidth="1"/>
    <col min="9" max="9" width="5.5703125" style="22" customWidth="1"/>
    <col min="10" max="10" width="4.42578125" style="22" customWidth="1"/>
    <col min="11" max="11" width="7.140625" style="22" customWidth="1"/>
    <col min="12" max="12" width="6.5703125" style="22" customWidth="1"/>
    <col min="13" max="13" width="6.85546875" style="22" customWidth="1"/>
    <col min="14" max="16384" width="9.140625" style="22"/>
  </cols>
  <sheetData>
    <row r="1" spans="2:13" ht="16.5" customHeight="1" x14ac:dyDescent="0.25"/>
    <row r="2" spans="2:13" x14ac:dyDescent="0.25">
      <c r="B2" s="25" t="s">
        <v>305</v>
      </c>
    </row>
    <row r="3" spans="2:13" x14ac:dyDescent="0.25">
      <c r="B3" s="23" t="s">
        <v>126</v>
      </c>
    </row>
    <row r="4" spans="2:13" x14ac:dyDescent="0.25">
      <c r="B4" s="358" t="s">
        <v>127</v>
      </c>
      <c r="C4" s="359">
        <v>2017</v>
      </c>
      <c r="D4" s="359"/>
      <c r="E4" s="359"/>
      <c r="F4" s="359"/>
      <c r="G4" s="359"/>
      <c r="H4" s="359"/>
      <c r="I4" s="359"/>
      <c r="J4" s="359"/>
      <c r="K4" s="360" t="s">
        <v>128</v>
      </c>
      <c r="L4" s="360"/>
      <c r="M4" s="360"/>
    </row>
    <row r="5" spans="2:13" x14ac:dyDescent="0.25">
      <c r="B5" s="358"/>
      <c r="C5" s="359"/>
      <c r="D5" s="359"/>
      <c r="E5" s="359"/>
      <c r="F5" s="359"/>
      <c r="G5" s="359"/>
      <c r="H5" s="359"/>
      <c r="I5" s="359"/>
      <c r="J5" s="359"/>
      <c r="K5" s="361" t="s">
        <v>129</v>
      </c>
      <c r="L5" s="361"/>
      <c r="M5" s="361"/>
    </row>
    <row r="6" spans="2:13" ht="27" x14ac:dyDescent="0.25">
      <c r="B6" s="358"/>
      <c r="C6" s="226" t="s">
        <v>130</v>
      </c>
      <c r="D6" s="227" t="s">
        <v>101</v>
      </c>
      <c r="E6" s="226" t="s">
        <v>3</v>
      </c>
      <c r="F6" s="227" t="s">
        <v>101</v>
      </c>
      <c r="G6" s="226" t="s">
        <v>4</v>
      </c>
      <c r="H6" s="227" t="s">
        <v>101</v>
      </c>
      <c r="I6" s="226" t="s">
        <v>5</v>
      </c>
      <c r="J6" s="227" t="s">
        <v>101</v>
      </c>
      <c r="K6" s="228" t="s">
        <v>3</v>
      </c>
      <c r="L6" s="228" t="s">
        <v>4</v>
      </c>
      <c r="M6" s="228" t="s">
        <v>5</v>
      </c>
    </row>
    <row r="7" spans="2:13" x14ac:dyDescent="0.25">
      <c r="B7" s="30" t="s">
        <v>131</v>
      </c>
      <c r="C7" s="31">
        <v>22</v>
      </c>
      <c r="D7" s="43">
        <v>7.9710144927536222</v>
      </c>
      <c r="E7" s="44">
        <v>8851</v>
      </c>
      <c r="F7" s="45">
        <v>54.978570097521583</v>
      </c>
      <c r="G7" s="32">
        <v>94</v>
      </c>
      <c r="H7" s="43">
        <v>34.944237918215613</v>
      </c>
      <c r="I7" s="44">
        <v>11389</v>
      </c>
      <c r="J7" s="45">
        <v>53.244506778868626</v>
      </c>
      <c r="K7" s="37">
        <v>-3.4787350054525632</v>
      </c>
      <c r="L7" s="45">
        <v>-12.962962962962962</v>
      </c>
      <c r="M7" s="37">
        <v>-3.7033905470533597</v>
      </c>
    </row>
    <row r="8" spans="2:13" x14ac:dyDescent="0.25">
      <c r="B8" s="30" t="s">
        <v>132</v>
      </c>
      <c r="C8" s="31">
        <v>12</v>
      </c>
      <c r="D8" s="43">
        <v>4.3478260869565215</v>
      </c>
      <c r="E8" s="44">
        <v>824</v>
      </c>
      <c r="F8" s="45">
        <v>5.1183303310764643</v>
      </c>
      <c r="G8" s="32">
        <v>9</v>
      </c>
      <c r="H8" s="43">
        <v>3.3457249070631967</v>
      </c>
      <c r="I8" s="44">
        <v>1102</v>
      </c>
      <c r="J8" s="45">
        <v>5.1519401589527813</v>
      </c>
      <c r="K8" s="37">
        <v>-0.24213075060532674</v>
      </c>
      <c r="L8" s="40">
        <v>-47.058823529411761</v>
      </c>
      <c r="M8" s="39">
        <v>0.82342177493137569</v>
      </c>
    </row>
    <row r="9" spans="2:13" x14ac:dyDescent="0.25">
      <c r="B9" s="30" t="s">
        <v>133</v>
      </c>
      <c r="C9" s="31">
        <v>122</v>
      </c>
      <c r="D9" s="43">
        <v>44.20289855072464</v>
      </c>
      <c r="E9" s="44">
        <v>5004</v>
      </c>
      <c r="F9" s="45">
        <v>31.082675942605132</v>
      </c>
      <c r="G9" s="32">
        <v>121</v>
      </c>
      <c r="H9" s="43">
        <v>44.981412639405207</v>
      </c>
      <c r="I9" s="44">
        <v>6943</v>
      </c>
      <c r="J9" s="45">
        <v>32.459093034128095</v>
      </c>
      <c r="K9" s="37">
        <v>-1.2433392539964387</v>
      </c>
      <c r="L9" s="40">
        <v>44.047619047619037</v>
      </c>
      <c r="M9" s="37">
        <v>-1.3077469793887673</v>
      </c>
    </row>
    <row r="10" spans="2:13" x14ac:dyDescent="0.25">
      <c r="B10" s="33" t="s">
        <v>134</v>
      </c>
      <c r="C10" s="34">
        <v>156</v>
      </c>
      <c r="D10" s="68">
        <v>56.521739130434781</v>
      </c>
      <c r="E10" s="46">
        <v>14679</v>
      </c>
      <c r="F10" s="69">
        <v>91.179576371203169</v>
      </c>
      <c r="G10" s="35">
        <v>224</v>
      </c>
      <c r="H10" s="68">
        <v>83.271375464684013</v>
      </c>
      <c r="I10" s="46">
        <v>19434</v>
      </c>
      <c r="J10" s="69">
        <v>90.855539971949511</v>
      </c>
      <c r="K10" s="38">
        <v>-2.5492929695279827</v>
      </c>
      <c r="L10" s="41">
        <v>7.1770334928229715</v>
      </c>
      <c r="M10" s="38">
        <v>-2.6108744675519944</v>
      </c>
    </row>
    <row r="11" spans="2:13" x14ac:dyDescent="0.25">
      <c r="B11" s="30" t="s">
        <v>135</v>
      </c>
      <c r="C11" s="31">
        <v>78</v>
      </c>
      <c r="D11" s="43">
        <v>28.260869565217391</v>
      </c>
      <c r="E11" s="47">
        <v>1122</v>
      </c>
      <c r="F11" s="45">
        <v>6.9693769799366425</v>
      </c>
      <c r="G11" s="32">
        <v>33</v>
      </c>
      <c r="H11" s="43">
        <v>12.267657992565056</v>
      </c>
      <c r="I11" s="44">
        <v>1552</v>
      </c>
      <c r="J11" s="45">
        <v>7.2557269752220668</v>
      </c>
      <c r="K11" s="37">
        <v>-0.53191489361702793</v>
      </c>
      <c r="L11" s="40">
        <v>26.92307692307692</v>
      </c>
      <c r="M11" s="37">
        <v>-3.1210986267166021</v>
      </c>
    </row>
    <row r="12" spans="2:13" x14ac:dyDescent="0.25">
      <c r="B12" s="30" t="s">
        <v>136</v>
      </c>
      <c r="C12" s="31">
        <v>41</v>
      </c>
      <c r="D12" s="43">
        <v>14.855072463768115</v>
      </c>
      <c r="E12" s="47">
        <v>296</v>
      </c>
      <c r="F12" s="45">
        <v>1.8386235169886329</v>
      </c>
      <c r="G12" s="32">
        <v>12</v>
      </c>
      <c r="H12" s="43">
        <v>4.4609665427509295</v>
      </c>
      <c r="I12" s="47">
        <v>402</v>
      </c>
      <c r="J12" s="45">
        <v>1.8793828892005611</v>
      </c>
      <c r="K12" s="37">
        <v>-6.0317460317460387</v>
      </c>
      <c r="L12" s="40">
        <v>-14.285714285714292</v>
      </c>
      <c r="M12" s="37">
        <v>-13.174946004319651</v>
      </c>
    </row>
    <row r="13" spans="2:13" x14ac:dyDescent="0.25">
      <c r="B13" s="30" t="s">
        <v>137</v>
      </c>
      <c r="C13" s="31">
        <v>1</v>
      </c>
      <c r="D13" s="43">
        <v>0.36231884057971014</v>
      </c>
      <c r="E13" s="48">
        <v>2</v>
      </c>
      <c r="F13" s="45" t="s">
        <v>79</v>
      </c>
      <c r="G13" s="45" t="s">
        <v>79</v>
      </c>
      <c r="H13" s="45" t="s">
        <v>79</v>
      </c>
      <c r="I13" s="48">
        <v>2</v>
      </c>
      <c r="J13" s="45" t="s">
        <v>306</v>
      </c>
      <c r="K13" s="37">
        <v>100</v>
      </c>
      <c r="L13" s="45" t="s">
        <v>79</v>
      </c>
      <c r="M13" s="45"/>
    </row>
    <row r="14" spans="2:13" x14ac:dyDescent="0.25">
      <c r="B14" s="36" t="s">
        <v>138</v>
      </c>
      <c r="C14" s="34">
        <v>120</v>
      </c>
      <c r="D14" s="68">
        <v>43.478260869565219</v>
      </c>
      <c r="E14" s="49">
        <v>1420</v>
      </c>
      <c r="F14" s="69">
        <v>8.820423628796819</v>
      </c>
      <c r="G14" s="34">
        <v>45</v>
      </c>
      <c r="H14" s="68">
        <v>16.728624535315987</v>
      </c>
      <c r="I14" s="49">
        <v>1956</v>
      </c>
      <c r="J14" s="69">
        <v>9.1444600280504904</v>
      </c>
      <c r="K14" s="38">
        <v>-1.662049861495845</v>
      </c>
      <c r="L14" s="42">
        <v>12.5</v>
      </c>
      <c r="M14" s="38">
        <v>-5.3701015965166903</v>
      </c>
    </row>
    <row r="15" spans="2:13" ht="15.75" thickBot="1" x14ac:dyDescent="0.3">
      <c r="B15" s="393" t="s">
        <v>183</v>
      </c>
      <c r="C15" s="229">
        <v>276</v>
      </c>
      <c r="D15" s="394">
        <v>100</v>
      </c>
      <c r="E15" s="230">
        <v>16099</v>
      </c>
      <c r="F15" s="394">
        <v>100</v>
      </c>
      <c r="G15" s="230">
        <v>269</v>
      </c>
      <c r="H15" s="394">
        <v>100</v>
      </c>
      <c r="I15" s="230">
        <v>21390</v>
      </c>
      <c r="J15" s="394">
        <v>100</v>
      </c>
      <c r="K15" s="153">
        <v>-2.4716786817713654</v>
      </c>
      <c r="L15" s="153">
        <v>8.0321285140562395</v>
      </c>
      <c r="M15" s="153">
        <v>-2.8698574153119552</v>
      </c>
    </row>
  </sheetData>
  <mergeCells count="4">
    <mergeCell ref="B4:B6"/>
    <mergeCell ref="C4:J5"/>
    <mergeCell ref="K4:M4"/>
    <mergeCell ref="K5:M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5:I20"/>
  <sheetViews>
    <sheetView workbookViewId="0">
      <selection activeCell="J11" sqref="J11"/>
    </sheetView>
  </sheetViews>
  <sheetFormatPr defaultRowHeight="15" x14ac:dyDescent="0.25"/>
  <cols>
    <col min="1" max="1" width="9.140625" style="22"/>
    <col min="2" max="2" width="22.42578125" style="22" customWidth="1"/>
    <col min="3" max="16384" width="9.140625" style="22"/>
  </cols>
  <sheetData>
    <row r="5" spans="2:6" x14ac:dyDescent="0.25">
      <c r="B5" s="25" t="s">
        <v>307</v>
      </c>
    </row>
    <row r="6" spans="2:6" ht="15.75" thickBot="1" x14ac:dyDescent="0.3">
      <c r="B6" s="23" t="s">
        <v>308</v>
      </c>
    </row>
    <row r="7" spans="2:6" x14ac:dyDescent="0.25">
      <c r="B7" s="395" t="s">
        <v>127</v>
      </c>
      <c r="C7" s="396">
        <v>2017</v>
      </c>
      <c r="D7" s="396"/>
      <c r="E7" s="397">
        <v>2016</v>
      </c>
      <c r="F7" s="397"/>
    </row>
    <row r="8" spans="2:6" ht="15.75" thickBot="1" x14ac:dyDescent="0.3">
      <c r="B8" s="398"/>
      <c r="C8" s="399"/>
      <c r="D8" s="399"/>
      <c r="E8" s="400"/>
      <c r="F8" s="400"/>
    </row>
    <row r="9" spans="2:6" ht="27.75" thickBot="1" x14ac:dyDescent="0.3">
      <c r="B9" s="401"/>
      <c r="C9" s="402" t="s">
        <v>11</v>
      </c>
      <c r="D9" s="402" t="s">
        <v>12</v>
      </c>
      <c r="E9" s="402" t="s">
        <v>11</v>
      </c>
      <c r="F9" s="402" t="s">
        <v>12</v>
      </c>
    </row>
    <row r="10" spans="2:6" ht="15.75" thickBot="1" x14ac:dyDescent="0.3">
      <c r="B10" s="403" t="s">
        <v>131</v>
      </c>
      <c r="C10" s="404">
        <v>1.0620268896169924</v>
      </c>
      <c r="D10" s="405">
        <v>0.81860141078115478</v>
      </c>
      <c r="E10" s="406">
        <v>1.1777535441657578</v>
      </c>
      <c r="F10" s="407">
        <v>0.90490155006284034</v>
      </c>
    </row>
    <row r="11" spans="2:6" ht="15.75" thickBot="1" x14ac:dyDescent="0.3">
      <c r="B11" s="403" t="s">
        <v>132</v>
      </c>
      <c r="C11" s="404">
        <v>1.0922330097087378</v>
      </c>
      <c r="D11" s="405">
        <v>0.81008100810081007</v>
      </c>
      <c r="E11" s="406">
        <v>2.0581113801452786</v>
      </c>
      <c r="F11" s="407">
        <v>1.5315315315315314</v>
      </c>
    </row>
    <row r="12" spans="2:6" ht="15.75" thickBot="1" x14ac:dyDescent="0.3">
      <c r="B12" s="403" t="s">
        <v>133</v>
      </c>
      <c r="C12" s="404">
        <v>2.4180655475619504</v>
      </c>
      <c r="D12" s="405">
        <v>1.7129105322763307</v>
      </c>
      <c r="E12" s="406">
        <v>1.6577856719952635</v>
      </c>
      <c r="F12" s="407">
        <v>1.1799410029498525</v>
      </c>
    </row>
    <row r="13" spans="2:6" ht="15.75" thickBot="1" x14ac:dyDescent="0.3">
      <c r="B13" s="408" t="s">
        <v>134</v>
      </c>
      <c r="C13" s="409">
        <v>1.5259895088221267</v>
      </c>
      <c r="D13" s="410">
        <v>1.1394851968664157</v>
      </c>
      <c r="E13" s="411">
        <v>1.3875058089358028</v>
      </c>
      <c r="F13" s="412">
        <v>1.0365006943066852</v>
      </c>
    </row>
    <row r="14" spans="2:6" ht="15.75" thickBot="1" x14ac:dyDescent="0.3">
      <c r="B14" s="403" t="s">
        <v>135</v>
      </c>
      <c r="C14" s="404">
        <v>2.9411764705882351</v>
      </c>
      <c r="D14" s="405">
        <v>2.0820189274447949</v>
      </c>
      <c r="E14" s="406">
        <v>2.3049645390070919</v>
      </c>
      <c r="F14" s="407">
        <v>1.597051597051597</v>
      </c>
    </row>
    <row r="15" spans="2:6" ht="15.75" thickBot="1" x14ac:dyDescent="0.3">
      <c r="B15" s="403" t="s">
        <v>136</v>
      </c>
      <c r="C15" s="404">
        <v>4.0540540540540544</v>
      </c>
      <c r="D15" s="405">
        <v>2.8985507246376812</v>
      </c>
      <c r="E15" s="406">
        <v>4.4444444444444446</v>
      </c>
      <c r="F15" s="407">
        <v>2.9350104821802936</v>
      </c>
    </row>
    <row r="16" spans="2:6" ht="15.75" thickBot="1" x14ac:dyDescent="0.3">
      <c r="B16" s="403" t="s">
        <v>137</v>
      </c>
      <c r="C16" s="404">
        <v>0</v>
      </c>
      <c r="D16" s="405">
        <v>0</v>
      </c>
      <c r="E16" s="406">
        <v>0</v>
      </c>
      <c r="F16" s="407">
        <v>0</v>
      </c>
    </row>
    <row r="17" spans="2:9" ht="15.75" thickBot="1" x14ac:dyDescent="0.3">
      <c r="B17" s="413" t="s">
        <v>138</v>
      </c>
      <c r="C17" s="409">
        <v>3.169014084507042</v>
      </c>
      <c r="D17" s="410">
        <v>2.2488755622188905</v>
      </c>
      <c r="E17" s="411">
        <v>2.7700831024930745</v>
      </c>
      <c r="F17" s="412">
        <v>1.8984337921214998</v>
      </c>
    </row>
    <row r="18" spans="2:9" ht="15.75" thickBot="1" x14ac:dyDescent="0.3">
      <c r="B18" s="393" t="s">
        <v>183</v>
      </c>
      <c r="C18" s="414">
        <v>1.6709112367227779</v>
      </c>
      <c r="D18" s="414">
        <v>1.2419779306523846</v>
      </c>
      <c r="E18" s="414">
        <v>1.5084509601987035</v>
      </c>
      <c r="F18" s="414">
        <v>1.1180458892730456</v>
      </c>
    </row>
    <row r="19" spans="2:9" ht="16.5" x14ac:dyDescent="0.3">
      <c r="B19" s="362" t="s">
        <v>247</v>
      </c>
      <c r="C19" s="363"/>
      <c r="D19" s="363"/>
      <c r="E19" s="363"/>
      <c r="F19" s="363"/>
      <c r="G19" s="363"/>
      <c r="H19" s="363"/>
      <c r="I19" s="363"/>
    </row>
    <row r="20" spans="2:9" x14ac:dyDescent="0.25">
      <c r="B20" s="137" t="s">
        <v>248</v>
      </c>
      <c r="C20" s="137"/>
      <c r="D20" s="137"/>
      <c r="E20" s="137"/>
      <c r="F20" s="137"/>
      <c r="G20" s="137"/>
      <c r="H20" s="137"/>
      <c r="I20" s="137"/>
    </row>
  </sheetData>
  <mergeCells count="4">
    <mergeCell ref="B7:B9"/>
    <mergeCell ref="C7:D8"/>
    <mergeCell ref="E7:F8"/>
    <mergeCell ref="B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Q21"/>
  <sheetViews>
    <sheetView zoomScaleNormal="100" workbookViewId="0">
      <selection activeCell="F6" sqref="F6:I20"/>
    </sheetView>
  </sheetViews>
  <sheetFormatPr defaultRowHeight="15" x14ac:dyDescent="0.25"/>
  <cols>
    <col min="1" max="1" width="9.140625" style="22"/>
    <col min="2" max="2" width="27.28515625" style="22" customWidth="1"/>
    <col min="3" max="16384" width="9.140625" style="22"/>
  </cols>
  <sheetData>
    <row r="2" spans="2:17" ht="15" customHeight="1" x14ac:dyDescent="0.25">
      <c r="B2" s="24" t="s">
        <v>278</v>
      </c>
      <c r="C2" s="24"/>
      <c r="D2" s="24"/>
      <c r="E2" s="24"/>
      <c r="F2" s="24"/>
      <c r="G2" s="24"/>
      <c r="H2" s="24"/>
      <c r="I2" s="24"/>
      <c r="J2" s="24"/>
    </row>
    <row r="3" spans="2:17" x14ac:dyDescent="0.25">
      <c r="B3" s="367" t="s">
        <v>277</v>
      </c>
      <c r="C3" s="368"/>
      <c r="D3" s="368"/>
      <c r="E3" s="368"/>
      <c r="F3" s="368"/>
      <c r="G3" s="368"/>
      <c r="H3" s="368"/>
      <c r="I3" s="368"/>
    </row>
    <row r="4" spans="2:17" ht="15" customHeight="1" x14ac:dyDescent="0.25">
      <c r="B4" s="369" t="s">
        <v>68</v>
      </c>
      <c r="C4" s="366" t="s">
        <v>41</v>
      </c>
      <c r="D4" s="366"/>
      <c r="E4" s="366"/>
      <c r="F4" s="364" t="s">
        <v>69</v>
      </c>
      <c r="G4" s="364"/>
      <c r="H4" s="364"/>
      <c r="I4" s="365" t="s">
        <v>16</v>
      </c>
    </row>
    <row r="5" spans="2:17" x14ac:dyDescent="0.25">
      <c r="B5" s="369"/>
      <c r="C5" s="47" t="s">
        <v>3</v>
      </c>
      <c r="D5" s="47" t="s">
        <v>4</v>
      </c>
      <c r="E5" s="47" t="s">
        <v>5</v>
      </c>
      <c r="F5" s="47" t="s">
        <v>3</v>
      </c>
      <c r="G5" s="47" t="s">
        <v>4</v>
      </c>
      <c r="H5" s="47" t="s">
        <v>5</v>
      </c>
      <c r="I5" s="365"/>
    </row>
    <row r="6" spans="2:17" x14ac:dyDescent="0.25">
      <c r="B6" s="189" t="s">
        <v>70</v>
      </c>
      <c r="C6" s="181">
        <v>914</v>
      </c>
      <c r="D6" s="182">
        <v>41</v>
      </c>
      <c r="E6" s="181">
        <v>1507</v>
      </c>
      <c r="F6" s="234">
        <v>5.68</v>
      </c>
      <c r="G6" s="159">
        <v>15.24</v>
      </c>
      <c r="H6" s="234">
        <v>7.05</v>
      </c>
      <c r="I6" s="159">
        <v>4.4857768052516418</v>
      </c>
      <c r="K6" s="64"/>
      <c r="L6" s="64"/>
      <c r="M6" s="64"/>
      <c r="N6" s="64"/>
      <c r="O6" s="64"/>
      <c r="P6" s="64"/>
      <c r="Q6" s="64"/>
    </row>
    <row r="7" spans="2:17" x14ac:dyDescent="0.25">
      <c r="B7" s="189" t="s">
        <v>71</v>
      </c>
      <c r="C7" s="181">
        <v>5591</v>
      </c>
      <c r="D7" s="182">
        <v>41</v>
      </c>
      <c r="E7" s="181">
        <v>7579</v>
      </c>
      <c r="F7" s="234">
        <v>34.729999999999997</v>
      </c>
      <c r="G7" s="159">
        <v>15.24</v>
      </c>
      <c r="H7" s="234">
        <v>35.43</v>
      </c>
      <c r="I7" s="159">
        <v>0.73332140940797708</v>
      </c>
      <c r="K7" s="64"/>
      <c r="L7" s="64"/>
      <c r="M7" s="64"/>
      <c r="N7" s="64"/>
      <c r="O7" s="64"/>
      <c r="P7" s="64"/>
      <c r="Q7" s="64"/>
    </row>
    <row r="8" spans="2:17" x14ac:dyDescent="0.25">
      <c r="B8" s="189" t="s">
        <v>72</v>
      </c>
      <c r="C8" s="181">
        <v>1945</v>
      </c>
      <c r="D8" s="182">
        <v>18</v>
      </c>
      <c r="E8" s="181">
        <v>2366</v>
      </c>
      <c r="F8" s="234">
        <v>12.08</v>
      </c>
      <c r="G8" s="159">
        <v>6.69</v>
      </c>
      <c r="H8" s="234">
        <v>11.06</v>
      </c>
      <c r="I8" s="159">
        <v>0.92544987146529567</v>
      </c>
      <c r="K8" s="64"/>
      <c r="L8" s="64"/>
      <c r="M8" s="64"/>
      <c r="N8" s="64"/>
      <c r="O8" s="64"/>
      <c r="P8" s="64"/>
      <c r="Q8" s="64"/>
    </row>
    <row r="9" spans="2:17" x14ac:dyDescent="0.25">
      <c r="B9" s="189" t="s">
        <v>73</v>
      </c>
      <c r="C9" s="181">
        <v>2752</v>
      </c>
      <c r="D9" s="182">
        <v>29</v>
      </c>
      <c r="E9" s="181">
        <v>4254</v>
      </c>
      <c r="F9" s="234">
        <v>17.09</v>
      </c>
      <c r="G9" s="159">
        <v>10.78</v>
      </c>
      <c r="H9" s="234">
        <v>19.89</v>
      </c>
      <c r="I9" s="159">
        <v>1.0537790697674418</v>
      </c>
      <c r="K9" s="64"/>
      <c r="L9" s="64"/>
      <c r="M9" s="64"/>
      <c r="N9" s="64"/>
      <c r="O9" s="64"/>
      <c r="P9" s="64"/>
      <c r="Q9" s="64"/>
    </row>
    <row r="10" spans="2:17" x14ac:dyDescent="0.25">
      <c r="B10" s="28" t="s">
        <v>279</v>
      </c>
      <c r="C10" s="142">
        <v>593</v>
      </c>
      <c r="D10" s="168">
        <v>4</v>
      </c>
      <c r="E10" s="142">
        <v>776</v>
      </c>
      <c r="F10" s="247">
        <v>3.68</v>
      </c>
      <c r="G10" s="146">
        <v>1.49</v>
      </c>
      <c r="H10" s="247">
        <v>3.63</v>
      </c>
      <c r="I10" s="146">
        <v>0.67453625632377734</v>
      </c>
      <c r="K10" s="64"/>
      <c r="L10" s="64"/>
      <c r="M10" s="64"/>
      <c r="N10" s="64"/>
      <c r="O10" s="64"/>
      <c r="P10" s="64"/>
      <c r="Q10" s="64"/>
    </row>
    <row r="11" spans="2:17" x14ac:dyDescent="0.25">
      <c r="B11" s="8" t="s">
        <v>74</v>
      </c>
      <c r="C11" s="235">
        <v>11795</v>
      </c>
      <c r="D11" s="236">
        <v>133</v>
      </c>
      <c r="E11" s="235">
        <v>16482</v>
      </c>
      <c r="F11" s="248">
        <v>73.27</v>
      </c>
      <c r="G11" s="237">
        <v>49.44</v>
      </c>
      <c r="H11" s="248">
        <v>77.05</v>
      </c>
      <c r="I11" s="237">
        <v>1.1275964391691393</v>
      </c>
      <c r="K11" s="64"/>
      <c r="L11" s="64"/>
      <c r="M11" s="64"/>
      <c r="N11" s="64"/>
      <c r="O11" s="64"/>
      <c r="P11" s="64"/>
      <c r="Q11" s="64"/>
    </row>
    <row r="12" spans="2:17" x14ac:dyDescent="0.25">
      <c r="B12" s="28" t="s">
        <v>75</v>
      </c>
      <c r="C12" s="142">
        <v>1883</v>
      </c>
      <c r="D12" s="168">
        <v>48</v>
      </c>
      <c r="E12" s="142">
        <v>2100</v>
      </c>
      <c r="F12" s="247">
        <v>11.7</v>
      </c>
      <c r="G12" s="146">
        <v>17.84</v>
      </c>
      <c r="H12" s="247">
        <v>9.82</v>
      </c>
      <c r="I12" s="146">
        <v>2.5491237387148167</v>
      </c>
      <c r="K12" s="64"/>
      <c r="L12" s="64"/>
      <c r="M12" s="64"/>
      <c r="N12" s="64"/>
      <c r="O12" s="64"/>
      <c r="P12" s="64"/>
      <c r="Q12" s="64"/>
    </row>
    <row r="13" spans="2:17" x14ac:dyDescent="0.25">
      <c r="B13" s="28" t="s">
        <v>76</v>
      </c>
      <c r="C13" s="142">
        <v>258</v>
      </c>
      <c r="D13" s="168">
        <v>7</v>
      </c>
      <c r="E13" s="142">
        <v>282</v>
      </c>
      <c r="F13" s="247">
        <v>1.6</v>
      </c>
      <c r="G13" s="146">
        <v>2.6</v>
      </c>
      <c r="H13" s="247">
        <v>1.32</v>
      </c>
      <c r="I13" s="146">
        <v>2.7131782945736433</v>
      </c>
      <c r="K13" s="64"/>
      <c r="L13" s="64"/>
      <c r="M13" s="64"/>
      <c r="N13" s="64"/>
      <c r="O13" s="64"/>
      <c r="P13" s="64"/>
      <c r="Q13" s="64"/>
    </row>
    <row r="14" spans="2:17" x14ac:dyDescent="0.25">
      <c r="B14" s="28" t="s">
        <v>77</v>
      </c>
      <c r="C14" s="142">
        <v>527</v>
      </c>
      <c r="D14" s="168">
        <v>31</v>
      </c>
      <c r="E14" s="142">
        <v>615</v>
      </c>
      <c r="F14" s="247">
        <v>3.27</v>
      </c>
      <c r="G14" s="146">
        <v>11.52</v>
      </c>
      <c r="H14" s="247">
        <v>2.88</v>
      </c>
      <c r="I14" s="146">
        <v>5.8823529411764701</v>
      </c>
      <c r="K14" s="64"/>
      <c r="L14" s="64"/>
      <c r="M14" s="64"/>
      <c r="N14" s="64"/>
      <c r="O14" s="64"/>
      <c r="P14" s="64"/>
      <c r="Q14" s="64"/>
    </row>
    <row r="15" spans="2:17" x14ac:dyDescent="0.25">
      <c r="B15" s="28" t="s">
        <v>78</v>
      </c>
      <c r="C15" s="140" t="s">
        <v>79</v>
      </c>
      <c r="D15" s="238" t="s">
        <v>79</v>
      </c>
      <c r="E15" s="140" t="s">
        <v>79</v>
      </c>
      <c r="F15" s="249" t="s">
        <v>79</v>
      </c>
      <c r="G15" s="250" t="s">
        <v>79</v>
      </c>
      <c r="H15" s="249" t="s">
        <v>79</v>
      </c>
      <c r="I15" s="250" t="s">
        <v>79</v>
      </c>
    </row>
    <row r="16" spans="2:17" x14ac:dyDescent="0.25">
      <c r="B16" s="28" t="s">
        <v>80</v>
      </c>
      <c r="C16" s="142">
        <v>1209</v>
      </c>
      <c r="D16" s="168">
        <v>39</v>
      </c>
      <c r="E16" s="142">
        <v>1470</v>
      </c>
      <c r="F16" s="247">
        <v>7.51</v>
      </c>
      <c r="G16" s="146">
        <v>14.5</v>
      </c>
      <c r="H16" s="247">
        <v>6.87</v>
      </c>
      <c r="I16" s="146">
        <v>3.225806451612903</v>
      </c>
      <c r="K16" s="64"/>
      <c r="L16" s="64"/>
      <c r="M16" s="64"/>
      <c r="N16" s="64"/>
      <c r="O16" s="64"/>
      <c r="P16" s="64"/>
      <c r="Q16" s="64"/>
    </row>
    <row r="17" spans="2:17" x14ac:dyDescent="0.25">
      <c r="B17" s="28" t="s">
        <v>81</v>
      </c>
      <c r="C17" s="142">
        <v>35</v>
      </c>
      <c r="D17" s="168" t="s">
        <v>79</v>
      </c>
      <c r="E17" s="142">
        <v>38</v>
      </c>
      <c r="F17" s="247">
        <v>0.22</v>
      </c>
      <c r="G17" s="146" t="s">
        <v>79</v>
      </c>
      <c r="H17" s="247">
        <v>0.18</v>
      </c>
      <c r="I17" s="146" t="s">
        <v>79</v>
      </c>
      <c r="K17" s="64"/>
      <c r="L17" s="64"/>
      <c r="M17" s="64"/>
      <c r="N17" s="64"/>
      <c r="O17" s="64"/>
      <c r="P17" s="64"/>
      <c r="Q17" s="64"/>
    </row>
    <row r="18" spans="2:17" x14ac:dyDescent="0.25">
      <c r="B18" s="28" t="s">
        <v>82</v>
      </c>
      <c r="C18" s="142">
        <v>392</v>
      </c>
      <c r="D18" s="168">
        <v>11</v>
      </c>
      <c r="E18" s="142">
        <v>403</v>
      </c>
      <c r="F18" s="247">
        <v>2.4300000000000002</v>
      </c>
      <c r="G18" s="146">
        <v>4.09</v>
      </c>
      <c r="H18" s="247">
        <v>1.88</v>
      </c>
      <c r="I18" s="146">
        <v>2.806122448979592</v>
      </c>
      <c r="K18" s="64"/>
      <c r="L18" s="64"/>
      <c r="M18" s="64"/>
      <c r="N18" s="64"/>
      <c r="O18" s="64"/>
      <c r="P18" s="64"/>
      <c r="Q18" s="64"/>
    </row>
    <row r="19" spans="2:17" x14ac:dyDescent="0.25">
      <c r="B19" s="239" t="s">
        <v>83</v>
      </c>
      <c r="C19" s="240">
        <v>4304</v>
      </c>
      <c r="D19" s="241">
        <v>136</v>
      </c>
      <c r="E19" s="240">
        <v>4908</v>
      </c>
      <c r="F19" s="242">
        <v>26.73</v>
      </c>
      <c r="G19" s="243">
        <v>50.56</v>
      </c>
      <c r="H19" s="242">
        <v>22.95</v>
      </c>
      <c r="I19" s="243">
        <v>3.1598513011152414</v>
      </c>
      <c r="K19" s="64"/>
      <c r="L19" s="64"/>
      <c r="M19" s="64"/>
      <c r="N19" s="64"/>
      <c r="O19" s="64"/>
      <c r="P19" s="64"/>
      <c r="Q19" s="64"/>
    </row>
    <row r="20" spans="2:17" x14ac:dyDescent="0.25">
      <c r="B20" s="196" t="s">
        <v>84</v>
      </c>
      <c r="C20" s="244">
        <v>16099</v>
      </c>
      <c r="D20" s="244">
        <v>269</v>
      </c>
      <c r="E20" s="244">
        <v>21390</v>
      </c>
      <c r="F20" s="186">
        <v>100</v>
      </c>
      <c r="G20" s="245">
        <v>100</v>
      </c>
      <c r="H20" s="186">
        <v>100</v>
      </c>
      <c r="I20" s="186">
        <v>1.6709112367227779</v>
      </c>
      <c r="K20" s="64"/>
      <c r="L20" s="64"/>
      <c r="M20" s="64"/>
      <c r="N20" s="64"/>
      <c r="O20" s="64"/>
      <c r="P20" s="64"/>
      <c r="Q20" s="64"/>
    </row>
    <row r="21" spans="2:17" s="188" customFormat="1" ht="16.5" x14ac:dyDescent="0.3">
      <c r="B21" s="231" t="s">
        <v>247</v>
      </c>
      <c r="C21" s="232"/>
      <c r="D21" s="232"/>
      <c r="E21" s="232"/>
      <c r="F21" s="232"/>
      <c r="G21" s="232"/>
      <c r="H21" s="232"/>
      <c r="I21" s="232"/>
      <c r="K21" s="233"/>
      <c r="L21" s="233"/>
      <c r="M21" s="233"/>
      <c r="N21" s="233"/>
      <c r="O21" s="233"/>
      <c r="P21" s="233"/>
      <c r="Q21" s="233"/>
    </row>
  </sheetData>
  <mergeCells count="5">
    <mergeCell ref="F4:H4"/>
    <mergeCell ref="I4:I5"/>
    <mergeCell ref="C4:E4"/>
    <mergeCell ref="B3:I3"/>
    <mergeCell ref="B4: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H32"/>
  <sheetViews>
    <sheetView workbookViewId="0">
      <selection activeCell="B6" sqref="B6:B30"/>
    </sheetView>
  </sheetViews>
  <sheetFormatPr defaultRowHeight="15" x14ac:dyDescent="0.25"/>
  <cols>
    <col min="1" max="1" width="9.140625" style="22"/>
    <col min="2" max="2" width="56.85546875" style="22" customWidth="1"/>
    <col min="3" max="8" width="9.140625" style="22"/>
  </cols>
  <sheetData>
    <row r="2" spans="2:8" s="22" customFormat="1" x14ac:dyDescent="0.25">
      <c r="B2" s="24" t="s">
        <v>280</v>
      </c>
    </row>
    <row r="3" spans="2:8" s="22" customFormat="1" x14ac:dyDescent="0.25">
      <c r="B3" s="136" t="s">
        <v>98</v>
      </c>
    </row>
    <row r="4" spans="2:8" s="22" customFormat="1" ht="15" customHeight="1" x14ac:dyDescent="0.25">
      <c r="B4" s="372" t="s">
        <v>99</v>
      </c>
      <c r="C4" s="373" t="s">
        <v>20</v>
      </c>
      <c r="D4" s="373"/>
      <c r="E4" s="342" t="s">
        <v>100</v>
      </c>
      <c r="F4" s="342"/>
      <c r="G4" s="373" t="s">
        <v>13</v>
      </c>
      <c r="H4" s="373"/>
    </row>
    <row r="5" spans="2:8" s="22" customFormat="1" x14ac:dyDescent="0.25">
      <c r="B5" s="372"/>
      <c r="C5" s="251" t="s">
        <v>41</v>
      </c>
      <c r="D5" s="201" t="s">
        <v>101</v>
      </c>
      <c r="E5" s="251" t="s">
        <v>41</v>
      </c>
      <c r="F5" s="201" t="s">
        <v>101</v>
      </c>
      <c r="G5" s="251" t="s">
        <v>41</v>
      </c>
      <c r="H5" s="201" t="s">
        <v>101</v>
      </c>
    </row>
    <row r="6" spans="2:8" x14ac:dyDescent="0.25">
      <c r="B6" s="202" t="s">
        <v>102</v>
      </c>
      <c r="C6" s="252">
        <v>1579</v>
      </c>
      <c r="D6" s="253">
        <v>9.3211334120425029</v>
      </c>
      <c r="E6" s="252">
        <v>784</v>
      </c>
      <c r="F6" s="253">
        <v>15.698838606327591</v>
      </c>
      <c r="G6" s="252">
        <v>2363</v>
      </c>
      <c r="H6" s="254">
        <v>10.773228777240814</v>
      </c>
    </row>
    <row r="7" spans="2:8" x14ac:dyDescent="0.25">
      <c r="B7" s="202" t="s">
        <v>103</v>
      </c>
      <c r="C7" s="252">
        <v>2637</v>
      </c>
      <c r="D7" s="253">
        <v>15.566706021251475</v>
      </c>
      <c r="E7" s="252">
        <v>348</v>
      </c>
      <c r="F7" s="253">
        <v>6.9683620344413288</v>
      </c>
      <c r="G7" s="252">
        <v>2985</v>
      </c>
      <c r="H7" s="254">
        <v>13.609008844715968</v>
      </c>
    </row>
    <row r="8" spans="2:8" x14ac:dyDescent="0.25">
      <c r="B8" s="202" t="s">
        <v>104</v>
      </c>
      <c r="C8" s="252">
        <v>1095</v>
      </c>
      <c r="D8" s="253">
        <v>6.4639905548996452</v>
      </c>
      <c r="E8" s="252">
        <v>137</v>
      </c>
      <c r="F8" s="253">
        <v>2.7432919503404087</v>
      </c>
      <c r="G8" s="252">
        <v>1232</v>
      </c>
      <c r="H8" s="254">
        <v>5.6168505516549647</v>
      </c>
    </row>
    <row r="9" spans="2:8" x14ac:dyDescent="0.25">
      <c r="B9" s="202" t="s">
        <v>105</v>
      </c>
      <c r="C9" s="252">
        <v>521</v>
      </c>
      <c r="D9" s="253">
        <v>3.0755608028335302</v>
      </c>
      <c r="E9" s="252">
        <v>76</v>
      </c>
      <c r="F9" s="253">
        <v>1.5218261914297158</v>
      </c>
      <c r="G9" s="252">
        <v>597</v>
      </c>
      <c r="H9" s="254">
        <v>2.7218017689431933</v>
      </c>
    </row>
    <row r="10" spans="2:8" x14ac:dyDescent="0.25">
      <c r="B10" s="202" t="s">
        <v>106</v>
      </c>
      <c r="C10" s="252">
        <v>851</v>
      </c>
      <c r="D10" s="253">
        <v>5.0236127508854782</v>
      </c>
      <c r="E10" s="252">
        <v>124</v>
      </c>
      <c r="F10" s="253">
        <v>2.4829795754905888</v>
      </c>
      <c r="G10" s="252">
        <v>975</v>
      </c>
      <c r="H10" s="254">
        <v>4.4451536427464209</v>
      </c>
    </row>
    <row r="11" spans="2:8" x14ac:dyDescent="0.25">
      <c r="B11" s="202" t="s">
        <v>107</v>
      </c>
      <c r="C11" s="252">
        <v>170</v>
      </c>
      <c r="D11" s="253">
        <v>1.0035419126328218</v>
      </c>
      <c r="E11" s="255">
        <v>11</v>
      </c>
      <c r="F11" s="256">
        <v>0.22026431718061676</v>
      </c>
      <c r="G11" s="252">
        <v>181</v>
      </c>
      <c r="H11" s="254">
        <v>0.82520288137138686</v>
      </c>
    </row>
    <row r="12" spans="2:8" x14ac:dyDescent="0.25">
      <c r="B12" s="202" t="s">
        <v>108</v>
      </c>
      <c r="C12" s="252">
        <v>834</v>
      </c>
      <c r="D12" s="253">
        <v>4.9232585596221963</v>
      </c>
      <c r="E12" s="252">
        <v>321</v>
      </c>
      <c r="F12" s="253">
        <v>6.4277132559070891</v>
      </c>
      <c r="G12" s="252">
        <v>1155</v>
      </c>
      <c r="H12" s="254">
        <v>5.2657973921765295</v>
      </c>
    </row>
    <row r="13" spans="2:8" x14ac:dyDescent="0.25">
      <c r="B13" s="202" t="s">
        <v>109</v>
      </c>
      <c r="C13" s="252">
        <v>778</v>
      </c>
      <c r="D13" s="253">
        <v>4.5926800472255014</v>
      </c>
      <c r="E13" s="252">
        <v>304</v>
      </c>
      <c r="F13" s="253">
        <v>6.087304765718863</v>
      </c>
      <c r="G13" s="252">
        <v>1082</v>
      </c>
      <c r="H13" s="254">
        <v>4.9329807604632077</v>
      </c>
    </row>
    <row r="14" spans="2:8" x14ac:dyDescent="0.25">
      <c r="B14" s="202" t="s">
        <v>110</v>
      </c>
      <c r="C14" s="252">
        <v>56</v>
      </c>
      <c r="D14" s="253">
        <v>0.33057851239669422</v>
      </c>
      <c r="E14" s="252">
        <v>17</v>
      </c>
      <c r="F14" s="253">
        <v>0.34040849018822589</v>
      </c>
      <c r="G14" s="252">
        <v>73</v>
      </c>
      <c r="H14" s="253">
        <v>0.33281663171332176</v>
      </c>
    </row>
    <row r="15" spans="2:8" x14ac:dyDescent="0.25">
      <c r="B15" s="202" t="s">
        <v>111</v>
      </c>
      <c r="C15" s="252">
        <v>1178</v>
      </c>
      <c r="D15" s="253">
        <v>6.9539551357733185</v>
      </c>
      <c r="E15" s="252">
        <v>724</v>
      </c>
      <c r="F15" s="253">
        <v>14.4973968762515</v>
      </c>
      <c r="G15" s="252">
        <v>1902</v>
      </c>
      <c r="H15" s="253">
        <v>8.6714689523114803</v>
      </c>
    </row>
    <row r="16" spans="2:8" x14ac:dyDescent="0.25">
      <c r="B16" s="202" t="s">
        <v>112</v>
      </c>
      <c r="C16" s="252">
        <v>1248</v>
      </c>
      <c r="D16" s="253">
        <v>7.3671782762691862</v>
      </c>
      <c r="E16" s="252">
        <v>269</v>
      </c>
      <c r="F16" s="253">
        <v>5.3864637565078093</v>
      </c>
      <c r="G16" s="252">
        <v>1517</v>
      </c>
      <c r="H16" s="253">
        <v>6.9162031549193035</v>
      </c>
    </row>
    <row r="17" spans="2:8" x14ac:dyDescent="0.25">
      <c r="B17" s="202" t="s">
        <v>113</v>
      </c>
      <c r="C17" s="252">
        <v>445</v>
      </c>
      <c r="D17" s="253">
        <v>2.6269185360094451</v>
      </c>
      <c r="E17" s="252">
        <v>46</v>
      </c>
      <c r="F17" s="253">
        <v>0.92110532639166998</v>
      </c>
      <c r="G17" s="252">
        <v>491</v>
      </c>
      <c r="H17" s="253">
        <v>2.2385337831676848</v>
      </c>
    </row>
    <row r="18" spans="2:8" x14ac:dyDescent="0.25">
      <c r="B18" s="202" t="s">
        <v>114</v>
      </c>
      <c r="C18" s="252">
        <v>283</v>
      </c>
      <c r="D18" s="253">
        <v>1.6706021251475796</v>
      </c>
      <c r="E18" s="252">
        <v>173</v>
      </c>
      <c r="F18" s="253">
        <v>3.4641569883860637</v>
      </c>
      <c r="G18" s="252">
        <v>456</v>
      </c>
      <c r="H18" s="253">
        <v>2.0789641652229416</v>
      </c>
    </row>
    <row r="19" spans="2:8" x14ac:dyDescent="0.25">
      <c r="B19" s="202" t="s">
        <v>115</v>
      </c>
      <c r="C19" s="252">
        <v>311</v>
      </c>
      <c r="D19" s="253">
        <v>1.835891381345927</v>
      </c>
      <c r="E19" s="252">
        <v>92</v>
      </c>
      <c r="F19" s="253">
        <v>1.84221065278334</v>
      </c>
      <c r="G19" s="252">
        <v>403</v>
      </c>
      <c r="H19" s="253">
        <v>1.8373301723351874</v>
      </c>
    </row>
    <row r="20" spans="2:8" x14ac:dyDescent="0.25">
      <c r="B20" s="202" t="s">
        <v>116</v>
      </c>
      <c r="C20" s="252">
        <v>718</v>
      </c>
      <c r="D20" s="253">
        <v>4.2384887839433301</v>
      </c>
      <c r="E20" s="255">
        <v>19</v>
      </c>
      <c r="F20" s="257">
        <v>0.38045654785742894</v>
      </c>
      <c r="G20" s="252">
        <v>737</v>
      </c>
      <c r="H20" s="253">
        <v>3.3600802407221666</v>
      </c>
    </row>
    <row r="21" spans="2:8" x14ac:dyDescent="0.25">
      <c r="B21" s="202" t="s">
        <v>117</v>
      </c>
      <c r="C21" s="252">
        <v>148</v>
      </c>
      <c r="D21" s="253">
        <v>0.87367178276269186</v>
      </c>
      <c r="E21" s="252">
        <v>145</v>
      </c>
      <c r="F21" s="253">
        <v>2.9034841810172205</v>
      </c>
      <c r="G21" s="252">
        <v>293</v>
      </c>
      <c r="H21" s="253">
        <v>1.3358256587945654</v>
      </c>
    </row>
    <row r="22" spans="2:8" x14ac:dyDescent="0.25">
      <c r="B22" s="202" t="s">
        <v>118</v>
      </c>
      <c r="C22" s="252">
        <v>172</v>
      </c>
      <c r="D22" s="253">
        <v>1.0153482880755607</v>
      </c>
      <c r="E22" s="252">
        <v>32</v>
      </c>
      <c r="F22" s="253">
        <v>0.64076892270724872</v>
      </c>
      <c r="G22" s="252">
        <v>204</v>
      </c>
      <c r="H22" s="253">
        <v>0.93006291602078972</v>
      </c>
    </row>
    <row r="23" spans="2:8" x14ac:dyDescent="0.25">
      <c r="B23" s="202" t="s">
        <v>119</v>
      </c>
      <c r="C23" s="252">
        <v>47</v>
      </c>
      <c r="D23" s="253">
        <v>0.27744982290436837</v>
      </c>
      <c r="E23" s="252">
        <v>21</v>
      </c>
      <c r="F23" s="253">
        <v>0.42050460552663199</v>
      </c>
      <c r="G23" s="252">
        <v>68</v>
      </c>
      <c r="H23" s="253">
        <v>0.31002097200692991</v>
      </c>
    </row>
    <row r="24" spans="2:8" x14ac:dyDescent="0.25">
      <c r="B24" s="202" t="s">
        <v>242</v>
      </c>
      <c r="C24" s="252">
        <v>52</v>
      </c>
      <c r="D24" s="253">
        <v>0.30696576151121602</v>
      </c>
      <c r="E24" s="252">
        <v>40</v>
      </c>
      <c r="F24" s="253">
        <v>0.80096115338406082</v>
      </c>
      <c r="G24" s="252">
        <v>92</v>
      </c>
      <c r="H24" s="253">
        <v>0.41944013859761098</v>
      </c>
    </row>
    <row r="25" spans="2:8" x14ac:dyDescent="0.25">
      <c r="B25" s="202" t="s">
        <v>120</v>
      </c>
      <c r="C25" s="252">
        <v>5690</v>
      </c>
      <c r="D25" s="253">
        <v>33.58913813459268</v>
      </c>
      <c r="E25" s="252">
        <v>1428</v>
      </c>
      <c r="F25" s="253">
        <v>28.594313175810974</v>
      </c>
      <c r="G25" s="252">
        <v>7118</v>
      </c>
      <c r="H25" s="253">
        <v>32.451901158019517</v>
      </c>
    </row>
    <row r="26" spans="2:8" x14ac:dyDescent="0.25">
      <c r="B26" s="202" t="s">
        <v>121</v>
      </c>
      <c r="C26" s="252">
        <v>515</v>
      </c>
      <c r="D26" s="253">
        <v>3.0401416765053129</v>
      </c>
      <c r="E26" s="252">
        <v>161</v>
      </c>
      <c r="F26" s="253">
        <v>3.2238686423708454</v>
      </c>
      <c r="G26" s="252">
        <v>676</v>
      </c>
      <c r="H26" s="253">
        <v>3.0819731923041855</v>
      </c>
    </row>
    <row r="27" spans="2:8" x14ac:dyDescent="0.25">
      <c r="B27" s="202" t="s">
        <v>122</v>
      </c>
      <c r="C27" s="252">
        <v>573</v>
      </c>
      <c r="D27" s="253">
        <v>3.3825265643447464</v>
      </c>
      <c r="E27" s="252">
        <v>40</v>
      </c>
      <c r="F27" s="253">
        <v>0.80096115338406082</v>
      </c>
      <c r="G27" s="252">
        <v>613</v>
      </c>
      <c r="H27" s="253">
        <v>2.7947478800036474</v>
      </c>
    </row>
    <row r="28" spans="2:8" x14ac:dyDescent="0.25">
      <c r="B28" s="202" t="s">
        <v>123</v>
      </c>
      <c r="C28" s="252">
        <v>16430</v>
      </c>
      <c r="D28" s="253">
        <v>96.989374262101535</v>
      </c>
      <c r="E28" s="252">
        <v>4643</v>
      </c>
      <c r="F28" s="253">
        <v>92.971565879054864</v>
      </c>
      <c r="G28" s="252">
        <v>21073</v>
      </c>
      <c r="H28" s="253">
        <v>96.074587398559316</v>
      </c>
    </row>
    <row r="29" spans="2:8" x14ac:dyDescent="0.25">
      <c r="B29" s="202" t="s">
        <v>124</v>
      </c>
      <c r="C29" s="252">
        <v>510</v>
      </c>
      <c r="D29" s="253">
        <v>3.0106257378984651</v>
      </c>
      <c r="E29" s="252">
        <v>351</v>
      </c>
      <c r="F29" s="253">
        <v>7.0284341209451346</v>
      </c>
      <c r="G29" s="252">
        <v>861</v>
      </c>
      <c r="H29" s="253">
        <v>3.9254126014406858</v>
      </c>
    </row>
    <row r="30" spans="2:8" x14ac:dyDescent="0.25">
      <c r="B30" s="258" t="s">
        <v>125</v>
      </c>
      <c r="C30" s="259">
        <v>16940</v>
      </c>
      <c r="D30" s="260">
        <v>100</v>
      </c>
      <c r="E30" s="259">
        <v>4994</v>
      </c>
      <c r="F30" s="260">
        <v>100</v>
      </c>
      <c r="G30" s="259">
        <v>21934</v>
      </c>
      <c r="H30" s="260">
        <v>100</v>
      </c>
    </row>
    <row r="31" spans="2:8" s="22" customFormat="1" ht="21.75" customHeight="1" x14ac:dyDescent="0.25">
      <c r="B31" s="370" t="s">
        <v>281</v>
      </c>
      <c r="C31" s="371"/>
      <c r="D31" s="371"/>
      <c r="E31" s="371"/>
      <c r="F31" s="371"/>
      <c r="G31" s="371"/>
      <c r="H31" s="371"/>
    </row>
    <row r="32" spans="2:8" s="22" customFormat="1" ht="56.25" customHeight="1" x14ac:dyDescent="0.3">
      <c r="B32" s="362" t="s">
        <v>282</v>
      </c>
      <c r="C32" s="363"/>
      <c r="D32" s="363"/>
      <c r="E32" s="363"/>
      <c r="F32" s="363"/>
      <c r="G32" s="363"/>
      <c r="H32" s="363"/>
    </row>
  </sheetData>
  <mergeCells count="6">
    <mergeCell ref="B31:H31"/>
    <mergeCell ref="B32:H32"/>
    <mergeCell ref="B4:B5"/>
    <mergeCell ref="C4:D4"/>
    <mergeCell ref="E4:F4"/>
    <mergeCell ref="G4:H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9"/>
  <sheetViews>
    <sheetView workbookViewId="0">
      <selection activeCell="A2" sqref="A2"/>
    </sheetView>
  </sheetViews>
  <sheetFormatPr defaultRowHeight="15" x14ac:dyDescent="0.25"/>
  <cols>
    <col min="1" max="1" width="9.140625" style="22"/>
    <col min="2" max="2" width="12.85546875" style="22" customWidth="1"/>
    <col min="3" max="16384" width="9.140625" style="22"/>
  </cols>
  <sheetData>
    <row r="2" spans="2:10" x14ac:dyDescent="0.25">
      <c r="B2" s="105" t="s">
        <v>283</v>
      </c>
      <c r="C2" s="130"/>
      <c r="D2" s="130"/>
      <c r="E2" s="130"/>
      <c r="F2" s="130"/>
      <c r="G2" s="130"/>
      <c r="H2" s="130"/>
      <c r="I2" s="130"/>
      <c r="J2" s="130"/>
    </row>
    <row r="3" spans="2:10" x14ac:dyDescent="0.25">
      <c r="B3" s="23" t="s">
        <v>155</v>
      </c>
      <c r="C3" s="130"/>
      <c r="D3" s="130"/>
      <c r="E3" s="130"/>
      <c r="F3" s="130"/>
      <c r="G3" s="130"/>
      <c r="H3" s="130"/>
      <c r="I3" s="130"/>
      <c r="J3" s="130"/>
    </row>
    <row r="4" spans="2:10" ht="15" customHeight="1" x14ac:dyDescent="0.25">
      <c r="B4" s="343" t="s">
        <v>154</v>
      </c>
      <c r="C4" s="375" t="s">
        <v>4</v>
      </c>
      <c r="D4" s="375"/>
      <c r="E4" s="375"/>
      <c r="F4" s="375"/>
      <c r="G4" s="376" t="s">
        <v>5</v>
      </c>
      <c r="H4" s="376"/>
      <c r="I4" s="376"/>
      <c r="J4" s="376"/>
    </row>
    <row r="5" spans="2:10" ht="27" x14ac:dyDescent="0.25">
      <c r="B5" s="344"/>
      <c r="C5" s="261" t="s">
        <v>153</v>
      </c>
      <c r="D5" s="261" t="s">
        <v>152</v>
      </c>
      <c r="E5" s="261" t="s">
        <v>151</v>
      </c>
      <c r="F5" s="262" t="s">
        <v>13</v>
      </c>
      <c r="G5" s="261" t="s">
        <v>153</v>
      </c>
      <c r="H5" s="261" t="s">
        <v>152</v>
      </c>
      <c r="I5" s="261" t="s">
        <v>151</v>
      </c>
      <c r="J5" s="262" t="s">
        <v>13</v>
      </c>
    </row>
    <row r="6" spans="2:10" ht="15" customHeight="1" x14ac:dyDescent="0.25">
      <c r="B6" s="51"/>
      <c r="C6" s="374" t="s">
        <v>150</v>
      </c>
      <c r="D6" s="374"/>
      <c r="E6" s="374"/>
      <c r="F6" s="374"/>
      <c r="G6" s="374"/>
      <c r="H6" s="374"/>
      <c r="I6" s="374"/>
      <c r="J6" s="374"/>
    </row>
    <row r="7" spans="2:10" x14ac:dyDescent="0.25">
      <c r="B7" s="28" t="s">
        <v>148</v>
      </c>
      <c r="C7" s="142" t="s">
        <v>79</v>
      </c>
      <c r="D7" s="144">
        <v>2</v>
      </c>
      <c r="E7" s="142">
        <v>2</v>
      </c>
      <c r="F7" s="144">
        <v>4</v>
      </c>
      <c r="G7" s="142">
        <v>83</v>
      </c>
      <c r="H7" s="144">
        <v>618</v>
      </c>
      <c r="I7" s="142">
        <v>192</v>
      </c>
      <c r="J7" s="144">
        <v>893</v>
      </c>
    </row>
    <row r="8" spans="2:10" x14ac:dyDescent="0.25">
      <c r="B8" s="28" t="s">
        <v>143</v>
      </c>
      <c r="C8" s="89">
        <v>35</v>
      </c>
      <c r="D8" s="144">
        <v>10</v>
      </c>
      <c r="E8" s="142">
        <v>2</v>
      </c>
      <c r="F8" s="144">
        <v>47</v>
      </c>
      <c r="G8" s="142">
        <v>4120</v>
      </c>
      <c r="H8" s="144">
        <v>1352</v>
      </c>
      <c r="I8" s="142">
        <v>303</v>
      </c>
      <c r="J8" s="144">
        <v>5775</v>
      </c>
    </row>
    <row r="9" spans="2:10" x14ac:dyDescent="0.25">
      <c r="B9" s="28" t="s">
        <v>142</v>
      </c>
      <c r="C9" s="89">
        <v>37</v>
      </c>
      <c r="D9" s="144">
        <v>3</v>
      </c>
      <c r="E9" s="142">
        <v>7</v>
      </c>
      <c r="F9" s="144">
        <v>47</v>
      </c>
      <c r="G9" s="142">
        <v>3996</v>
      </c>
      <c r="H9" s="144">
        <v>687</v>
      </c>
      <c r="I9" s="142">
        <v>292</v>
      </c>
      <c r="J9" s="144">
        <v>4975</v>
      </c>
    </row>
    <row r="10" spans="2:10" x14ac:dyDescent="0.25">
      <c r="B10" s="28" t="s">
        <v>141</v>
      </c>
      <c r="C10" s="89">
        <v>48</v>
      </c>
      <c r="D10" s="263">
        <v>3</v>
      </c>
      <c r="E10" s="142">
        <v>12</v>
      </c>
      <c r="F10" s="144">
        <v>63</v>
      </c>
      <c r="G10" s="142">
        <v>5011</v>
      </c>
      <c r="H10" s="144">
        <v>732</v>
      </c>
      <c r="I10" s="142">
        <v>541</v>
      </c>
      <c r="J10" s="144">
        <v>6284</v>
      </c>
    </row>
    <row r="11" spans="2:10" x14ac:dyDescent="0.25">
      <c r="B11" s="28" t="s">
        <v>140</v>
      </c>
      <c r="C11" s="89">
        <v>71</v>
      </c>
      <c r="D11" s="144">
        <v>5</v>
      </c>
      <c r="E11" s="142">
        <v>31</v>
      </c>
      <c r="F11" s="144">
        <v>107</v>
      </c>
      <c r="G11" s="142">
        <v>2013</v>
      </c>
      <c r="H11" s="144">
        <v>449</v>
      </c>
      <c r="I11" s="142">
        <v>670</v>
      </c>
      <c r="J11" s="144">
        <v>3132</v>
      </c>
    </row>
    <row r="12" spans="2:10" x14ac:dyDescent="0.25">
      <c r="B12" s="28" t="s">
        <v>147</v>
      </c>
      <c r="C12" s="142">
        <v>1</v>
      </c>
      <c r="D12" s="144" t="s">
        <v>79</v>
      </c>
      <c r="E12" s="142" t="s">
        <v>79</v>
      </c>
      <c r="F12" s="144">
        <v>1</v>
      </c>
      <c r="G12" s="142">
        <v>174</v>
      </c>
      <c r="H12" s="144">
        <v>130</v>
      </c>
      <c r="I12" s="146">
        <v>27</v>
      </c>
      <c r="J12" s="144">
        <v>331</v>
      </c>
    </row>
    <row r="13" spans="2:10" x14ac:dyDescent="0.25">
      <c r="B13" s="26" t="s">
        <v>146</v>
      </c>
      <c r="C13" s="148">
        <v>192</v>
      </c>
      <c r="D13" s="27">
        <v>23</v>
      </c>
      <c r="E13" s="148">
        <v>54</v>
      </c>
      <c r="F13" s="148">
        <v>269</v>
      </c>
      <c r="G13" s="148">
        <v>15397</v>
      </c>
      <c r="H13" s="148">
        <v>3968</v>
      </c>
      <c r="I13" s="27">
        <v>2025</v>
      </c>
      <c r="J13" s="148">
        <v>21390</v>
      </c>
    </row>
    <row r="14" spans="2:10" ht="15" customHeight="1" x14ac:dyDescent="0.25">
      <c r="B14" s="51"/>
      <c r="C14" s="374" t="s">
        <v>149</v>
      </c>
      <c r="D14" s="374"/>
      <c r="E14" s="374"/>
      <c r="F14" s="374"/>
      <c r="G14" s="374"/>
      <c r="H14" s="374"/>
      <c r="I14" s="374"/>
      <c r="J14" s="374"/>
    </row>
    <row r="15" spans="2:10" x14ac:dyDescent="0.25">
      <c r="B15" s="28" t="s">
        <v>148</v>
      </c>
      <c r="C15" s="142" t="s">
        <v>79</v>
      </c>
      <c r="D15" s="264">
        <v>8.695652173913043</v>
      </c>
      <c r="E15" s="146">
        <v>3.7037037037037033</v>
      </c>
      <c r="F15" s="265">
        <v>1.486988847583643</v>
      </c>
      <c r="G15" s="170">
        <v>0.53906605182827827</v>
      </c>
      <c r="H15" s="264">
        <v>15.574596774193546</v>
      </c>
      <c r="I15" s="170">
        <v>9.481481481481481</v>
      </c>
      <c r="J15" s="264">
        <v>4.1748480598410476</v>
      </c>
    </row>
    <row r="16" spans="2:10" x14ac:dyDescent="0.25">
      <c r="B16" s="28" t="s">
        <v>143</v>
      </c>
      <c r="C16" s="170">
        <v>18.229166666666664</v>
      </c>
      <c r="D16" s="264">
        <v>43.478260869565219</v>
      </c>
      <c r="E16" s="146">
        <v>3.7037037037037033</v>
      </c>
      <c r="F16" s="265">
        <v>17.472118959107807</v>
      </c>
      <c r="G16" s="170">
        <v>26.758459440150677</v>
      </c>
      <c r="H16" s="264">
        <v>34.072580645161288</v>
      </c>
      <c r="I16" s="170">
        <v>14.962962962962964</v>
      </c>
      <c r="J16" s="264">
        <v>26.998597475455821</v>
      </c>
    </row>
    <row r="17" spans="2:10" x14ac:dyDescent="0.25">
      <c r="B17" s="28" t="s">
        <v>142</v>
      </c>
      <c r="C17" s="170">
        <v>19.270833333333336</v>
      </c>
      <c r="D17" s="264">
        <v>13.043478260869565</v>
      </c>
      <c r="E17" s="170">
        <v>12.962962962962962</v>
      </c>
      <c r="F17" s="265">
        <v>17.472118959107807</v>
      </c>
      <c r="G17" s="170">
        <v>25.953107748262649</v>
      </c>
      <c r="H17" s="264">
        <v>17.313508064516128</v>
      </c>
      <c r="I17" s="170">
        <v>14.419753086419753</v>
      </c>
      <c r="J17" s="264">
        <v>23.258532024310423</v>
      </c>
    </row>
    <row r="18" spans="2:10" x14ac:dyDescent="0.25">
      <c r="B18" s="28" t="s">
        <v>141</v>
      </c>
      <c r="C18" s="170">
        <v>25</v>
      </c>
      <c r="D18" s="264">
        <v>13.043478260869565</v>
      </c>
      <c r="E18" s="170">
        <v>22.222222222222221</v>
      </c>
      <c r="F18" s="265">
        <v>23.42007434944238</v>
      </c>
      <c r="G18" s="170">
        <v>32.545301032668696</v>
      </c>
      <c r="H18" s="264">
        <v>18.447580645161292</v>
      </c>
      <c r="I18" s="170">
        <v>26.716049382716051</v>
      </c>
      <c r="J18" s="264">
        <v>29.378214118747074</v>
      </c>
    </row>
    <row r="19" spans="2:10" x14ac:dyDescent="0.25">
      <c r="B19" s="28" t="s">
        <v>140</v>
      </c>
      <c r="C19" s="170">
        <v>36.979166666666671</v>
      </c>
      <c r="D19" s="264">
        <v>21.739130434782609</v>
      </c>
      <c r="E19" s="170">
        <v>57.407407407407405</v>
      </c>
      <c r="F19" s="265">
        <v>39.776951672862452</v>
      </c>
      <c r="G19" s="170">
        <v>13.073975449762939</v>
      </c>
      <c r="H19" s="264">
        <v>11.315524193548388</v>
      </c>
      <c r="I19" s="170">
        <v>33.086419753086425</v>
      </c>
      <c r="J19" s="264">
        <v>14.642356241234221</v>
      </c>
    </row>
    <row r="20" spans="2:10" x14ac:dyDescent="0.25">
      <c r="B20" s="28" t="s">
        <v>147</v>
      </c>
      <c r="C20" s="146">
        <v>0.52083333333333326</v>
      </c>
      <c r="D20" s="264" t="s">
        <v>79</v>
      </c>
      <c r="E20" s="142" t="s">
        <v>79</v>
      </c>
      <c r="F20" s="265">
        <v>0.37174721189591076</v>
      </c>
      <c r="G20" s="170">
        <v>1.1300902773267518</v>
      </c>
      <c r="H20" s="264">
        <v>3.2762096774193545</v>
      </c>
      <c r="I20" s="146">
        <v>1.3333333333333335</v>
      </c>
      <c r="J20" s="264">
        <v>1.5474520804114071</v>
      </c>
    </row>
    <row r="21" spans="2:10" x14ac:dyDescent="0.25">
      <c r="B21" s="26" t="s">
        <v>146</v>
      </c>
      <c r="C21" s="173">
        <v>100</v>
      </c>
      <c r="D21" s="104">
        <v>100</v>
      </c>
      <c r="E21" s="173">
        <v>100</v>
      </c>
      <c r="F21" s="173">
        <v>100</v>
      </c>
      <c r="G21" s="173">
        <v>100</v>
      </c>
      <c r="H21" s="173">
        <v>100</v>
      </c>
      <c r="I21" s="104">
        <v>100</v>
      </c>
      <c r="J21" s="173">
        <v>100</v>
      </c>
    </row>
    <row r="72" ht="15" customHeight="1" x14ac:dyDescent="0.25"/>
    <row r="74" ht="15" customHeight="1" x14ac:dyDescent="0.25"/>
    <row r="82" ht="15" customHeight="1" x14ac:dyDescent="0.25"/>
    <row r="92" ht="15" customHeight="1" x14ac:dyDescent="0.25"/>
    <row r="93" ht="15" customHeight="1" x14ac:dyDescent="0.25"/>
    <row r="94" ht="15" customHeight="1" x14ac:dyDescent="0.25"/>
    <row r="95" ht="15" customHeight="1" x14ac:dyDescent="0.25"/>
    <row r="102" ht="15" customHeight="1" x14ac:dyDescent="0.25"/>
    <row r="103" ht="15" customHeight="1" x14ac:dyDescent="0.25"/>
    <row r="113" ht="15" customHeight="1" x14ac:dyDescent="0.25"/>
    <row r="114" ht="15" customHeight="1" x14ac:dyDescent="0.25"/>
    <row r="115" ht="15" customHeight="1" x14ac:dyDescent="0.25"/>
    <row r="116" ht="15" customHeight="1" x14ac:dyDescent="0.25"/>
    <row r="123" ht="15" customHeight="1" x14ac:dyDescent="0.25"/>
    <row r="124" ht="15" customHeight="1" x14ac:dyDescent="0.25"/>
    <row r="135" ht="15" customHeight="1" x14ac:dyDescent="0.25"/>
    <row r="136" ht="15" customHeight="1" x14ac:dyDescent="0.25"/>
    <row r="137" ht="15" customHeight="1" x14ac:dyDescent="0.25"/>
    <row r="138" ht="15" customHeight="1" x14ac:dyDescent="0.25"/>
    <row r="145" ht="15" customHeight="1" x14ac:dyDescent="0.25"/>
    <row r="146" ht="15" customHeight="1" x14ac:dyDescent="0.25"/>
    <row r="157" ht="15" customHeight="1" x14ac:dyDescent="0.25"/>
    <row r="158" ht="15" customHeight="1" x14ac:dyDescent="0.25"/>
    <row r="159" ht="15" customHeight="1" x14ac:dyDescent="0.25"/>
    <row r="160" ht="15" customHeight="1" x14ac:dyDescent="0.25"/>
    <row r="167" ht="15" customHeight="1" x14ac:dyDescent="0.25"/>
    <row r="168" ht="15" customHeight="1" x14ac:dyDescent="0.25"/>
    <row r="178" ht="15" customHeight="1" x14ac:dyDescent="0.25"/>
    <row r="179" ht="15" customHeight="1" x14ac:dyDescent="0.25"/>
    <row r="180" ht="15" customHeight="1" x14ac:dyDescent="0.25"/>
    <row r="181" ht="15" customHeight="1" x14ac:dyDescent="0.25"/>
    <row r="188" ht="15" customHeight="1" x14ac:dyDescent="0.25"/>
    <row r="189" ht="15" customHeight="1" x14ac:dyDescent="0.25"/>
  </sheetData>
  <mergeCells count="5">
    <mergeCell ref="C14:J14"/>
    <mergeCell ref="C6:J6"/>
    <mergeCell ref="B4:B5"/>
    <mergeCell ref="C4:F4"/>
    <mergeCell ref="G4:J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A21" sqref="A21:XFD21"/>
    </sheetView>
  </sheetViews>
  <sheetFormatPr defaultRowHeight="15" x14ac:dyDescent="0.25"/>
  <cols>
    <col min="1" max="1" width="9.140625" style="22"/>
    <col min="2" max="2" width="21.140625" style="22" customWidth="1"/>
    <col min="3" max="6" width="9.140625" style="22" customWidth="1"/>
    <col min="7" max="16384" width="9.140625" style="22"/>
  </cols>
  <sheetData>
    <row r="2" spans="2:7" x14ac:dyDescent="0.25">
      <c r="B2" s="105" t="s">
        <v>288</v>
      </c>
      <c r="C2" s="130"/>
      <c r="D2" s="130"/>
      <c r="E2" s="129"/>
      <c r="F2" s="129"/>
      <c r="G2" s="129"/>
    </row>
    <row r="3" spans="2:7" x14ac:dyDescent="0.25">
      <c r="B3" s="23" t="s">
        <v>284</v>
      </c>
      <c r="E3" s="129"/>
      <c r="F3" s="129"/>
      <c r="G3" s="129"/>
    </row>
    <row r="4" spans="2:7" ht="15" customHeight="1" x14ac:dyDescent="0.25">
      <c r="B4" s="339" t="s">
        <v>285</v>
      </c>
      <c r="C4" s="295" t="s">
        <v>4</v>
      </c>
      <c r="D4" s="295"/>
      <c r="E4" s="296" t="s">
        <v>5</v>
      </c>
      <c r="F4" s="296"/>
      <c r="G4" s="304" t="s">
        <v>160</v>
      </c>
    </row>
    <row r="5" spans="2:7" ht="27" x14ac:dyDescent="0.25">
      <c r="B5" s="379"/>
      <c r="C5" s="132" t="s">
        <v>41</v>
      </c>
      <c r="D5" s="132" t="s">
        <v>286</v>
      </c>
      <c r="E5" s="132" t="s">
        <v>159</v>
      </c>
      <c r="F5" s="132" t="s">
        <v>287</v>
      </c>
      <c r="G5" s="306"/>
    </row>
    <row r="6" spans="2:7" x14ac:dyDescent="0.25">
      <c r="B6" s="53"/>
      <c r="C6" s="377" t="s">
        <v>145</v>
      </c>
      <c r="D6" s="377"/>
      <c r="E6" s="377"/>
      <c r="F6" s="377"/>
      <c r="G6" s="53"/>
    </row>
    <row r="7" spans="2:7" x14ac:dyDescent="0.25">
      <c r="B7" s="28" t="s">
        <v>153</v>
      </c>
      <c r="C7" s="211">
        <v>172</v>
      </c>
      <c r="D7" s="147">
        <v>77.828054298642542</v>
      </c>
      <c r="E7" s="142">
        <v>10376</v>
      </c>
      <c r="F7" s="147">
        <v>81.450663317371848</v>
      </c>
      <c r="G7" s="146">
        <v>1.6306408797876375</v>
      </c>
    </row>
    <row r="8" spans="2:7" x14ac:dyDescent="0.25">
      <c r="B8" s="28" t="s">
        <v>152</v>
      </c>
      <c r="C8" s="211">
        <v>12</v>
      </c>
      <c r="D8" s="147">
        <v>5.4298642533936654</v>
      </c>
      <c r="E8" s="142">
        <v>1471</v>
      </c>
      <c r="F8" s="147">
        <v>11.54721720700212</v>
      </c>
      <c r="G8" s="146">
        <v>0.80917060013486175</v>
      </c>
    </row>
    <row r="9" spans="2:7" x14ac:dyDescent="0.25">
      <c r="B9" s="28" t="s">
        <v>151</v>
      </c>
      <c r="C9" s="211">
        <v>37</v>
      </c>
      <c r="D9" s="147">
        <v>16.742081447963798</v>
      </c>
      <c r="E9" s="142">
        <v>892</v>
      </c>
      <c r="F9" s="147">
        <v>7.0021194756260297</v>
      </c>
      <c r="G9" s="146">
        <v>3.9827771797631861</v>
      </c>
    </row>
    <row r="10" spans="2:7" x14ac:dyDescent="0.25">
      <c r="B10" s="8" t="s">
        <v>158</v>
      </c>
      <c r="C10" s="246">
        <v>221</v>
      </c>
      <c r="D10" s="266">
        <v>100</v>
      </c>
      <c r="E10" s="235">
        <v>12739</v>
      </c>
      <c r="F10" s="266">
        <v>100</v>
      </c>
      <c r="G10" s="237">
        <v>1.705246913580247</v>
      </c>
    </row>
    <row r="11" spans="2:7" x14ac:dyDescent="0.25">
      <c r="B11" s="53"/>
      <c r="C11" s="377" t="s">
        <v>144</v>
      </c>
      <c r="D11" s="377"/>
      <c r="E11" s="377"/>
      <c r="F11" s="377"/>
      <c r="G11" s="52"/>
    </row>
    <row r="12" spans="2:7" ht="15" customHeight="1" x14ac:dyDescent="0.25">
      <c r="B12" s="28" t="s">
        <v>153</v>
      </c>
      <c r="C12" s="211">
        <v>20</v>
      </c>
      <c r="D12" s="147">
        <v>41.666666666666671</v>
      </c>
      <c r="E12" s="142">
        <v>5021</v>
      </c>
      <c r="F12" s="147">
        <v>58.039533001965097</v>
      </c>
      <c r="G12" s="146">
        <v>0.39674667724657808</v>
      </c>
    </row>
    <row r="13" spans="2:7" x14ac:dyDescent="0.25">
      <c r="B13" s="28" t="s">
        <v>152</v>
      </c>
      <c r="C13" s="211">
        <v>11</v>
      </c>
      <c r="D13" s="147">
        <v>22.916666666666664</v>
      </c>
      <c r="E13" s="142">
        <v>2497</v>
      </c>
      <c r="F13" s="147">
        <v>28.863715177436134</v>
      </c>
      <c r="G13" s="146">
        <v>0.43859649122807015</v>
      </c>
    </row>
    <row r="14" spans="2:7" x14ac:dyDescent="0.25">
      <c r="B14" s="28" t="s">
        <v>151</v>
      </c>
      <c r="C14" s="211">
        <v>17</v>
      </c>
      <c r="D14" s="147">
        <v>35.416666666666671</v>
      </c>
      <c r="E14" s="142">
        <v>1133</v>
      </c>
      <c r="F14" s="147">
        <v>13.096751820598776</v>
      </c>
      <c r="G14" s="146">
        <v>1.4782608695652173</v>
      </c>
    </row>
    <row r="15" spans="2:7" x14ac:dyDescent="0.25">
      <c r="B15" s="8" t="s">
        <v>157</v>
      </c>
      <c r="C15" s="246">
        <v>48</v>
      </c>
      <c r="D15" s="266">
        <v>100.00000000000001</v>
      </c>
      <c r="E15" s="235">
        <v>8651</v>
      </c>
      <c r="F15" s="266">
        <v>100</v>
      </c>
      <c r="G15" s="237">
        <v>0.55178756178871136</v>
      </c>
    </row>
    <row r="16" spans="2:7" ht="15" customHeight="1" x14ac:dyDescent="0.25">
      <c r="B16" s="53"/>
      <c r="C16" s="377" t="s">
        <v>156</v>
      </c>
      <c r="D16" s="377"/>
      <c r="E16" s="377"/>
      <c r="F16" s="377"/>
      <c r="G16" s="52"/>
    </row>
    <row r="17" spans="2:7" x14ac:dyDescent="0.25">
      <c r="B17" s="28" t="s">
        <v>153</v>
      </c>
      <c r="C17" s="211">
        <v>192</v>
      </c>
      <c r="D17" s="147">
        <v>71.375464684014872</v>
      </c>
      <c r="E17" s="142">
        <v>15397</v>
      </c>
      <c r="F17" s="147">
        <v>71.982234689107059</v>
      </c>
      <c r="G17" s="146">
        <v>1.2316376932452371</v>
      </c>
    </row>
    <row r="18" spans="2:7" x14ac:dyDescent="0.25">
      <c r="B18" s="28" t="s">
        <v>152</v>
      </c>
      <c r="C18" s="211">
        <v>23</v>
      </c>
      <c r="D18" s="147">
        <v>8.5501858736059475</v>
      </c>
      <c r="E18" s="142">
        <v>3968</v>
      </c>
      <c r="F18" s="147">
        <v>18.55072463768116</v>
      </c>
      <c r="G18" s="146">
        <v>0.57629666750187925</v>
      </c>
    </row>
    <row r="19" spans="2:7" x14ac:dyDescent="0.25">
      <c r="B19" s="28" t="s">
        <v>151</v>
      </c>
      <c r="C19" s="211">
        <v>54</v>
      </c>
      <c r="D19" s="147">
        <v>20.074349442379184</v>
      </c>
      <c r="E19" s="142">
        <v>2025</v>
      </c>
      <c r="F19" s="147">
        <v>9.4670406732117804</v>
      </c>
      <c r="G19" s="146">
        <v>2.5974025974025974</v>
      </c>
    </row>
    <row r="20" spans="2:7" x14ac:dyDescent="0.25">
      <c r="B20" s="26" t="s">
        <v>13</v>
      </c>
      <c r="C20" s="224">
        <v>269</v>
      </c>
      <c r="D20" s="29">
        <v>100.00000000000001</v>
      </c>
      <c r="E20" s="148">
        <v>21390</v>
      </c>
      <c r="F20" s="150">
        <v>100</v>
      </c>
      <c r="G20" s="150">
        <v>1.2419779306523846</v>
      </c>
    </row>
    <row r="21" spans="2:7" ht="27.75" customHeight="1" x14ac:dyDescent="0.25">
      <c r="B21" s="378" t="s">
        <v>289</v>
      </c>
      <c r="C21" s="298"/>
      <c r="D21" s="298"/>
      <c r="E21" s="298"/>
      <c r="F21" s="298"/>
      <c r="G21" s="298"/>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J28"/>
  <sheetViews>
    <sheetView workbookViewId="0">
      <selection activeCell="A32" sqref="A32"/>
    </sheetView>
  </sheetViews>
  <sheetFormatPr defaultRowHeight="15" x14ac:dyDescent="0.25"/>
  <cols>
    <col min="1" max="1" width="9.140625" style="22"/>
    <col min="2" max="2" width="24.7109375" style="22" customWidth="1"/>
    <col min="3" max="7" width="9.140625" style="22"/>
    <col min="8" max="8" width="8.5703125" style="22" customWidth="1"/>
    <col min="9" max="11" width="9.140625" style="22"/>
    <col min="12" max="12" width="9.5703125" style="22" bestFit="1" customWidth="1"/>
    <col min="13" max="16384" width="9.140625" style="22"/>
  </cols>
  <sheetData>
    <row r="2" spans="1:10" x14ac:dyDescent="0.25">
      <c r="B2" s="24" t="s">
        <v>290</v>
      </c>
    </row>
    <row r="3" spans="1:10" x14ac:dyDescent="0.25">
      <c r="B3" s="337" t="s">
        <v>23</v>
      </c>
      <c r="C3" s="348"/>
      <c r="D3" s="348"/>
      <c r="E3" s="348"/>
      <c r="F3" s="348"/>
      <c r="G3" s="348"/>
      <c r="I3" s="267"/>
    </row>
    <row r="4" spans="1:10" ht="15" customHeight="1" x14ac:dyDescent="0.25">
      <c r="B4" s="268" t="s">
        <v>161</v>
      </c>
      <c r="C4" s="304" t="s">
        <v>3</v>
      </c>
      <c r="D4" s="304" t="s">
        <v>4</v>
      </c>
      <c r="E4" s="304" t="s">
        <v>5</v>
      </c>
      <c r="F4" s="304" t="s">
        <v>291</v>
      </c>
      <c r="G4" s="304" t="s">
        <v>292</v>
      </c>
      <c r="H4" s="304" t="s">
        <v>293</v>
      </c>
      <c r="I4" s="304" t="s">
        <v>16</v>
      </c>
      <c r="J4" s="304" t="s">
        <v>17</v>
      </c>
    </row>
    <row r="5" spans="1:10" x14ac:dyDescent="0.25">
      <c r="B5" s="88" t="s">
        <v>162</v>
      </c>
      <c r="C5" s="306"/>
      <c r="D5" s="306"/>
      <c r="E5" s="306"/>
      <c r="F5" s="306"/>
      <c r="G5" s="306"/>
      <c r="H5" s="306"/>
      <c r="I5" s="306"/>
      <c r="J5" s="306"/>
    </row>
    <row r="6" spans="1:10" x14ac:dyDescent="0.25">
      <c r="B6" s="19" t="s">
        <v>179</v>
      </c>
      <c r="C6" s="107">
        <v>432</v>
      </c>
      <c r="D6" s="108">
        <v>9</v>
      </c>
      <c r="E6" s="107">
        <v>552</v>
      </c>
      <c r="F6" s="109">
        <v>4.3441534934234296</v>
      </c>
      <c r="G6" s="110">
        <v>9.0503197779654894</v>
      </c>
      <c r="H6" s="109">
        <v>555.08627971521605</v>
      </c>
      <c r="I6" s="110">
        <v>2.0833333333333299</v>
      </c>
      <c r="J6" s="109">
        <v>127.777777777778</v>
      </c>
    </row>
    <row r="7" spans="1:10" x14ac:dyDescent="0.25">
      <c r="A7" s="50"/>
      <c r="B7" s="19" t="s">
        <v>176</v>
      </c>
      <c r="C7" s="107">
        <v>2604</v>
      </c>
      <c r="D7" s="108">
        <v>10</v>
      </c>
      <c r="E7" s="107">
        <v>3146</v>
      </c>
      <c r="F7" s="109">
        <v>6.8238457244833004</v>
      </c>
      <c r="G7" s="110">
        <v>2.62052447176778</v>
      </c>
      <c r="H7" s="109">
        <v>824.41699881814304</v>
      </c>
      <c r="I7" s="110">
        <v>0.38402457757296499</v>
      </c>
      <c r="J7" s="109">
        <v>120.814132104455</v>
      </c>
    </row>
    <row r="8" spans="1:10" x14ac:dyDescent="0.25">
      <c r="A8" s="270"/>
      <c r="B8" s="19" t="s">
        <v>181</v>
      </c>
      <c r="C8" s="107">
        <v>390</v>
      </c>
      <c r="D8" s="108">
        <v>8</v>
      </c>
      <c r="E8" s="107">
        <v>532</v>
      </c>
      <c r="F8" s="109">
        <v>4.7509121142168</v>
      </c>
      <c r="G8" s="110">
        <v>9.7454607471113892</v>
      </c>
      <c r="H8" s="109">
        <v>648.07313968290703</v>
      </c>
      <c r="I8" s="110">
        <v>2.0512820512820502</v>
      </c>
      <c r="J8" s="109">
        <v>136.41025641025601</v>
      </c>
    </row>
    <row r="9" spans="1:10" x14ac:dyDescent="0.25">
      <c r="A9" s="270"/>
      <c r="B9" s="19" t="s">
        <v>177</v>
      </c>
      <c r="C9" s="107">
        <v>978</v>
      </c>
      <c r="D9" s="108">
        <v>9</v>
      </c>
      <c r="E9" s="107">
        <v>1218</v>
      </c>
      <c r="F9" s="109">
        <v>6.1647656538086997</v>
      </c>
      <c r="G9" s="110">
        <v>5.6730972274313203</v>
      </c>
      <c r="H9" s="109">
        <v>767.75915811237098</v>
      </c>
      <c r="I9" s="110">
        <v>0.92024539877300604</v>
      </c>
      <c r="J9" s="109">
        <v>124.539877300613</v>
      </c>
    </row>
    <row r="10" spans="1:10" x14ac:dyDescent="0.25">
      <c r="A10" s="270"/>
      <c r="B10" s="19" t="s">
        <v>174</v>
      </c>
      <c r="C10" s="107">
        <v>499</v>
      </c>
      <c r="D10" s="108">
        <v>6</v>
      </c>
      <c r="E10" s="107">
        <v>698</v>
      </c>
      <c r="F10" s="109">
        <v>5.61810403062373</v>
      </c>
      <c r="G10" s="110">
        <v>6.7552353073632103</v>
      </c>
      <c r="H10" s="109">
        <v>785.85904075658596</v>
      </c>
      <c r="I10" s="110">
        <v>1.2024048096192399</v>
      </c>
      <c r="J10" s="109">
        <v>139.879759519038</v>
      </c>
    </row>
    <row r="11" spans="1:10" s="60" customFormat="1" x14ac:dyDescent="0.25">
      <c r="A11" s="270"/>
      <c r="B11" s="19" t="s">
        <v>225</v>
      </c>
      <c r="C11" s="107">
        <v>297</v>
      </c>
      <c r="D11" s="108">
        <v>4</v>
      </c>
      <c r="E11" s="107">
        <v>383</v>
      </c>
      <c r="F11" s="109">
        <v>4.7416063987738903</v>
      </c>
      <c r="G11" s="110">
        <v>6.3860018838705601</v>
      </c>
      <c r="H11" s="109">
        <v>611.45968038060505</v>
      </c>
      <c r="I11" s="110">
        <v>1.34680134680135</v>
      </c>
      <c r="J11" s="109">
        <v>128.95622895622901</v>
      </c>
    </row>
    <row r="12" spans="1:10" s="60" customFormat="1" x14ac:dyDescent="0.25">
      <c r="A12" s="269"/>
      <c r="B12" s="19" t="s">
        <v>226</v>
      </c>
      <c r="C12" s="107">
        <v>370</v>
      </c>
      <c r="D12" s="108">
        <v>4</v>
      </c>
      <c r="E12" s="107">
        <v>509</v>
      </c>
      <c r="F12" s="109">
        <v>5.3521187881067203</v>
      </c>
      <c r="G12" s="110">
        <v>5.78607436552078</v>
      </c>
      <c r="H12" s="109">
        <v>736.27796301251897</v>
      </c>
      <c r="I12" s="110">
        <v>1.08108108108108</v>
      </c>
      <c r="J12" s="109">
        <v>137.56756756756801</v>
      </c>
    </row>
    <row r="13" spans="1:10" x14ac:dyDescent="0.25">
      <c r="B13" s="19" t="s">
        <v>178</v>
      </c>
      <c r="C13" s="107">
        <v>567</v>
      </c>
      <c r="D13" s="115">
        <v>10</v>
      </c>
      <c r="E13" s="107">
        <v>736</v>
      </c>
      <c r="F13" s="109">
        <v>6.2788611674030799</v>
      </c>
      <c r="G13" s="116">
        <v>11.0738292194058</v>
      </c>
      <c r="H13" s="109">
        <v>815.03383054826497</v>
      </c>
      <c r="I13" s="116">
        <v>1.7636684303351</v>
      </c>
      <c r="J13" s="109">
        <v>129.805996472663</v>
      </c>
    </row>
    <row r="14" spans="1:10" x14ac:dyDescent="0.25">
      <c r="B14" s="19" t="s">
        <v>175</v>
      </c>
      <c r="C14" s="107">
        <v>373</v>
      </c>
      <c r="D14" s="115">
        <v>9</v>
      </c>
      <c r="E14" s="107">
        <v>480</v>
      </c>
      <c r="F14" s="109">
        <v>4.1352549889135304</v>
      </c>
      <c r="G14" s="116">
        <v>9.9778270509977798</v>
      </c>
      <c r="H14" s="109">
        <v>532.15077605321505</v>
      </c>
      <c r="I14" s="116">
        <v>2.4128686327077702</v>
      </c>
      <c r="J14" s="109">
        <v>128.68632707774799</v>
      </c>
    </row>
    <row r="15" spans="1:10" x14ac:dyDescent="0.25">
      <c r="B15" s="19" t="s">
        <v>182</v>
      </c>
      <c r="C15" s="107">
        <v>919</v>
      </c>
      <c r="D15" s="115">
        <v>5</v>
      </c>
      <c r="E15" s="107">
        <v>1185</v>
      </c>
      <c r="F15" s="109">
        <v>4.7642005837312098</v>
      </c>
      <c r="G15" s="116">
        <v>2.5920569008330898</v>
      </c>
      <c r="H15" s="109">
        <v>614.317485497441</v>
      </c>
      <c r="I15" s="116">
        <v>0.54406964091403698</v>
      </c>
      <c r="J15" s="109">
        <v>128.944504896627</v>
      </c>
    </row>
    <row r="16" spans="1:10" x14ac:dyDescent="0.25">
      <c r="B16" s="19" t="s">
        <v>180</v>
      </c>
      <c r="C16" s="107">
        <v>322</v>
      </c>
      <c r="D16" s="115">
        <v>3</v>
      </c>
      <c r="E16" s="107">
        <v>411</v>
      </c>
      <c r="F16" s="109">
        <v>5.9810723208232304</v>
      </c>
      <c r="G16" s="116">
        <v>5.5724276280961798</v>
      </c>
      <c r="H16" s="109">
        <v>763.42258504917595</v>
      </c>
      <c r="I16" s="116">
        <v>0.93167701863354002</v>
      </c>
      <c r="J16" s="109">
        <v>127.639751552795</v>
      </c>
    </row>
    <row r="17" spans="1:10" s="60" customFormat="1" x14ac:dyDescent="0.25">
      <c r="B17" s="20" t="s">
        <v>224</v>
      </c>
      <c r="C17" s="111">
        <v>341</v>
      </c>
      <c r="D17" s="14">
        <v>1</v>
      </c>
      <c r="E17" s="111">
        <v>416</v>
      </c>
      <c r="F17" s="113">
        <v>5.4813457427143097</v>
      </c>
      <c r="G17" s="97">
        <v>1.6074327691244299</v>
      </c>
      <c r="H17" s="113">
        <v>668.69203195576301</v>
      </c>
      <c r="I17" s="97">
        <v>0.29325513196480901</v>
      </c>
      <c r="J17" s="113">
        <v>121.99413489736099</v>
      </c>
    </row>
    <row r="18" spans="1:10" s="60" customFormat="1" x14ac:dyDescent="0.25">
      <c r="B18" s="20" t="s">
        <v>219</v>
      </c>
      <c r="C18" s="111">
        <v>272</v>
      </c>
      <c r="D18" s="112">
        <v>2</v>
      </c>
      <c r="E18" s="111">
        <v>378</v>
      </c>
      <c r="F18" s="113">
        <v>5.8135806954923401</v>
      </c>
      <c r="G18" s="114">
        <v>4.2746916878620098</v>
      </c>
      <c r="H18" s="113">
        <v>807.91672900592005</v>
      </c>
      <c r="I18" s="114">
        <v>0.73529411764705899</v>
      </c>
      <c r="J18" s="113">
        <v>138.970588235294</v>
      </c>
    </row>
    <row r="19" spans="1:10" s="60" customFormat="1" x14ac:dyDescent="0.25">
      <c r="A19" s="269"/>
      <c r="B19" s="20" t="s">
        <v>220</v>
      </c>
      <c r="C19" s="111">
        <v>218</v>
      </c>
      <c r="D19" s="112">
        <v>1</v>
      </c>
      <c r="E19" s="111">
        <v>302</v>
      </c>
      <c r="F19" s="113">
        <v>4.49169654262991</v>
      </c>
      <c r="G19" s="114">
        <v>2.0604112580871101</v>
      </c>
      <c r="H19" s="113">
        <v>622.244199942308</v>
      </c>
      <c r="I19" s="114">
        <v>0.45871559633027498</v>
      </c>
      <c r="J19" s="113">
        <v>138.53211009174299</v>
      </c>
    </row>
    <row r="20" spans="1:10" x14ac:dyDescent="0.25">
      <c r="A20" s="270"/>
      <c r="B20" s="20" t="s">
        <v>221</v>
      </c>
      <c r="C20" s="111">
        <v>254</v>
      </c>
      <c r="D20" s="112">
        <v>1</v>
      </c>
      <c r="E20" s="111">
        <v>322</v>
      </c>
      <c r="F20" s="113">
        <v>5.02174772637406</v>
      </c>
      <c r="G20" s="114">
        <v>1.9770660340055399</v>
      </c>
      <c r="H20" s="113">
        <v>636.61526294978205</v>
      </c>
      <c r="I20" s="114">
        <v>0.39370078740157499</v>
      </c>
      <c r="J20" s="113">
        <v>126.771653543307</v>
      </c>
    </row>
    <row r="21" spans="1:10" x14ac:dyDescent="0.25">
      <c r="B21" s="20" t="s">
        <v>222</v>
      </c>
      <c r="C21" s="111">
        <v>264</v>
      </c>
      <c r="D21" s="112">
        <v>4</v>
      </c>
      <c r="E21" s="111">
        <v>328</v>
      </c>
      <c r="F21" s="113">
        <v>5.3794663324877003</v>
      </c>
      <c r="G21" s="114">
        <v>8.1507065643752998</v>
      </c>
      <c r="H21" s="113">
        <v>668.35793827877399</v>
      </c>
      <c r="I21" s="114">
        <v>1.51515151515152</v>
      </c>
      <c r="J21" s="113">
        <v>124.24242424242399</v>
      </c>
    </row>
    <row r="22" spans="1:10" x14ac:dyDescent="0.25">
      <c r="B22" s="20" t="s">
        <v>223</v>
      </c>
      <c r="C22" s="111">
        <v>156</v>
      </c>
      <c r="D22" s="112">
        <v>3</v>
      </c>
      <c r="E22" s="111">
        <v>236</v>
      </c>
      <c r="F22" s="113">
        <v>3.36882112855508</v>
      </c>
      <c r="G22" s="114">
        <v>6.4785021702982304</v>
      </c>
      <c r="H22" s="113">
        <v>509.64217073012702</v>
      </c>
      <c r="I22" s="114">
        <v>1.92307692307692</v>
      </c>
      <c r="J22" s="113">
        <v>151.28205128205099</v>
      </c>
    </row>
    <row r="23" spans="1:10" x14ac:dyDescent="0.25">
      <c r="B23" s="20" t="s">
        <v>227</v>
      </c>
      <c r="C23" s="111">
        <v>179</v>
      </c>
      <c r="D23" s="112">
        <v>5</v>
      </c>
      <c r="E23" s="111">
        <v>251</v>
      </c>
      <c r="F23" s="113">
        <v>3.9526128095569302</v>
      </c>
      <c r="G23" s="114">
        <v>11.0408179037903</v>
      </c>
      <c r="H23" s="113">
        <v>554.249058770273</v>
      </c>
      <c r="I23" s="114">
        <v>2.7932960893854699</v>
      </c>
      <c r="J23" s="113">
        <v>140.223463687151</v>
      </c>
    </row>
    <row r="24" spans="1:10" x14ac:dyDescent="0.25">
      <c r="B24" s="117" t="s">
        <v>294</v>
      </c>
      <c r="C24" s="107">
        <v>9435</v>
      </c>
      <c r="D24" s="108">
        <v>94</v>
      </c>
      <c r="E24" s="107">
        <v>12083</v>
      </c>
      <c r="F24" s="109">
        <f>C24*1000/1718386</f>
        <v>5.4906173583816438</v>
      </c>
      <c r="G24" s="110">
        <f>D24*100000/1718386</f>
        <v>5.4702494084565396</v>
      </c>
      <c r="H24" s="109">
        <f>E24*100000/1718386</f>
        <v>703.15982555723804</v>
      </c>
      <c r="I24" s="110">
        <f>D24/C24*100</f>
        <v>0.99629040805511382</v>
      </c>
      <c r="J24" s="109">
        <f>E24/C24*100</f>
        <v>128.06571277159514</v>
      </c>
    </row>
    <row r="25" spans="1:10" x14ac:dyDescent="0.25">
      <c r="B25" s="19" t="s">
        <v>97</v>
      </c>
      <c r="C25" s="107">
        <v>6664</v>
      </c>
      <c r="D25" s="108">
        <v>175</v>
      </c>
      <c r="E25" s="107">
        <v>9307</v>
      </c>
      <c r="F25" s="109">
        <f>C25*1000/2021316.5</f>
        <v>3.2968612288080563</v>
      </c>
      <c r="G25" s="110">
        <f>D25*100000/2021316.5</f>
        <v>8.6577238151472073</v>
      </c>
      <c r="H25" s="109">
        <f>E25*100000/2021316.5</f>
        <v>460.44248884328607</v>
      </c>
      <c r="I25" s="110">
        <f>D25/C25*100</f>
        <v>2.6260504201680672</v>
      </c>
      <c r="J25" s="109">
        <f>E25/C25*100</f>
        <v>139.6608643457383</v>
      </c>
    </row>
    <row r="26" spans="1:10" x14ac:dyDescent="0.25">
      <c r="B26" s="26" t="s">
        <v>183</v>
      </c>
      <c r="C26" s="27">
        <v>16099</v>
      </c>
      <c r="D26" s="27">
        <v>269</v>
      </c>
      <c r="E26" s="27">
        <v>21390</v>
      </c>
      <c r="F26" s="29">
        <f>C26*1000/3739702.5</f>
        <v>4.3048878888093371</v>
      </c>
      <c r="G26" s="29">
        <f>D26*100000/3739702.5</f>
        <v>7.1930855462433172</v>
      </c>
      <c r="H26" s="29">
        <f>E26*100000/3739702.5</f>
        <v>571.97063135369729</v>
      </c>
      <c r="I26" s="29">
        <f>D26/C26*100</f>
        <v>1.6709112367227779</v>
      </c>
      <c r="J26" s="29">
        <f>E26/C26*100</f>
        <v>132.86539536617181</v>
      </c>
    </row>
    <row r="27" spans="1:10" ht="16.5" customHeight="1" x14ac:dyDescent="0.25">
      <c r="B27" s="380" t="s">
        <v>247</v>
      </c>
      <c r="C27" s="381"/>
      <c r="D27" s="381"/>
      <c r="E27" s="381"/>
      <c r="F27" s="381"/>
      <c r="G27" s="381"/>
      <c r="H27" s="381"/>
      <c r="I27" s="381"/>
      <c r="J27" s="381"/>
    </row>
    <row r="28" spans="1:10" ht="16.5" customHeight="1" x14ac:dyDescent="0.25">
      <c r="B28" s="380" t="s">
        <v>295</v>
      </c>
      <c r="C28" s="381"/>
      <c r="D28" s="381"/>
      <c r="E28" s="381"/>
      <c r="F28" s="381"/>
      <c r="G28" s="381"/>
      <c r="H28" s="381"/>
      <c r="I28" s="381"/>
      <c r="J28" s="381"/>
    </row>
  </sheetData>
  <mergeCells count="11">
    <mergeCell ref="B3:G3"/>
    <mergeCell ref="I4:I5"/>
    <mergeCell ref="J4:J5"/>
    <mergeCell ref="B27:J27"/>
    <mergeCell ref="B28:J28"/>
    <mergeCell ref="C4:C5"/>
    <mergeCell ref="D4:D5"/>
    <mergeCell ref="E4:E5"/>
    <mergeCell ref="F4:F5"/>
    <mergeCell ref="G4:G5"/>
    <mergeCell ref="H4:H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8"/>
  <sheetViews>
    <sheetView workbookViewId="0">
      <selection activeCell="I24" sqref="I24"/>
    </sheetView>
  </sheetViews>
  <sheetFormatPr defaultRowHeight="15" x14ac:dyDescent="0.25"/>
  <cols>
    <col min="1" max="1" width="3.7109375" style="22" customWidth="1"/>
    <col min="2" max="2" width="24.140625" style="22" customWidth="1"/>
    <col min="3" max="16384" width="9.140625" style="22"/>
  </cols>
  <sheetData>
    <row r="2" spans="2:8" x14ac:dyDescent="0.25">
      <c r="B2" s="24" t="s">
        <v>297</v>
      </c>
    </row>
    <row r="3" spans="2:8" x14ac:dyDescent="0.25">
      <c r="B3" s="18" t="s">
        <v>93</v>
      </c>
    </row>
    <row r="4" spans="2:8" ht="15" customHeight="1" x14ac:dyDescent="0.25">
      <c r="B4" s="343" t="s">
        <v>298</v>
      </c>
      <c r="C4" s="382" t="s">
        <v>20</v>
      </c>
      <c r="D4" s="382"/>
      <c r="E4" s="382"/>
      <c r="F4" s="383" t="s">
        <v>96</v>
      </c>
      <c r="G4" s="383"/>
      <c r="H4" s="383"/>
    </row>
    <row r="5" spans="2:8" x14ac:dyDescent="0.25">
      <c r="B5" s="344"/>
      <c r="C5" s="132" t="s">
        <v>3</v>
      </c>
      <c r="D5" s="132" t="s">
        <v>4</v>
      </c>
      <c r="E5" s="132" t="s">
        <v>5</v>
      </c>
      <c r="F5" s="132" t="s">
        <v>3</v>
      </c>
      <c r="G5" s="132" t="s">
        <v>4</v>
      </c>
      <c r="H5" s="132" t="s">
        <v>5</v>
      </c>
    </row>
    <row r="6" spans="2:8" x14ac:dyDescent="0.25">
      <c r="B6" s="82" t="s">
        <v>225</v>
      </c>
      <c r="C6" s="80">
        <v>276</v>
      </c>
      <c r="D6" s="84">
        <v>3</v>
      </c>
      <c r="E6" s="80">
        <v>351</v>
      </c>
      <c r="F6" s="82">
        <v>21</v>
      </c>
      <c r="G6" s="106">
        <v>1</v>
      </c>
      <c r="H6" s="82">
        <v>32</v>
      </c>
    </row>
    <row r="7" spans="2:8" x14ac:dyDescent="0.25">
      <c r="B7" s="82" t="s">
        <v>226</v>
      </c>
      <c r="C7" s="80">
        <v>324</v>
      </c>
      <c r="D7" s="84">
        <v>4</v>
      </c>
      <c r="E7" s="80">
        <v>430</v>
      </c>
      <c r="F7" s="82">
        <v>46</v>
      </c>
      <c r="G7" s="272" t="s">
        <v>79</v>
      </c>
      <c r="H7" s="82">
        <v>79</v>
      </c>
    </row>
    <row r="8" spans="2:8" x14ac:dyDescent="0.25">
      <c r="B8" s="82" t="s">
        <v>174</v>
      </c>
      <c r="C8" s="80">
        <v>381</v>
      </c>
      <c r="D8" s="84">
        <v>2</v>
      </c>
      <c r="E8" s="80">
        <v>524</v>
      </c>
      <c r="F8" s="82">
        <v>118</v>
      </c>
      <c r="G8" s="83">
        <v>4</v>
      </c>
      <c r="H8" s="82">
        <v>174</v>
      </c>
    </row>
    <row r="9" spans="2:8" x14ac:dyDescent="0.25">
      <c r="B9" s="82" t="s">
        <v>175</v>
      </c>
      <c r="C9" s="80">
        <v>301</v>
      </c>
      <c r="D9" s="84">
        <v>4</v>
      </c>
      <c r="E9" s="80">
        <v>367</v>
      </c>
      <c r="F9" s="82">
        <v>72</v>
      </c>
      <c r="G9" s="83">
        <v>5</v>
      </c>
      <c r="H9" s="82">
        <v>113</v>
      </c>
    </row>
    <row r="10" spans="2:8" x14ac:dyDescent="0.25">
      <c r="B10" s="82" t="s">
        <v>176</v>
      </c>
      <c r="C10" s="80">
        <v>2552</v>
      </c>
      <c r="D10" s="84">
        <v>10</v>
      </c>
      <c r="E10" s="80">
        <v>3064</v>
      </c>
      <c r="F10" s="82">
        <v>38</v>
      </c>
      <c r="G10" s="272" t="s">
        <v>79</v>
      </c>
      <c r="H10" s="82">
        <v>67</v>
      </c>
    </row>
    <row r="11" spans="2:8" x14ac:dyDescent="0.25">
      <c r="B11" s="82" t="s">
        <v>177</v>
      </c>
      <c r="C11" s="80">
        <v>929</v>
      </c>
      <c r="D11" s="84">
        <v>8</v>
      </c>
      <c r="E11" s="80">
        <v>1147</v>
      </c>
      <c r="F11" s="82">
        <v>50</v>
      </c>
      <c r="G11" s="106">
        <v>1</v>
      </c>
      <c r="H11" s="82">
        <v>72</v>
      </c>
    </row>
    <row r="12" spans="2:8" x14ac:dyDescent="0.25">
      <c r="B12" s="82" t="s">
        <v>178</v>
      </c>
      <c r="C12" s="80">
        <v>465</v>
      </c>
      <c r="D12" s="84">
        <v>5</v>
      </c>
      <c r="E12" s="80">
        <v>573</v>
      </c>
      <c r="F12" s="82">
        <v>106</v>
      </c>
      <c r="G12" s="83">
        <v>5</v>
      </c>
      <c r="H12" s="82">
        <v>169</v>
      </c>
    </row>
    <row r="13" spans="2:8" x14ac:dyDescent="0.25">
      <c r="B13" s="82" t="s">
        <v>179</v>
      </c>
      <c r="C13" s="80">
        <v>312</v>
      </c>
      <c r="D13" s="84">
        <v>3</v>
      </c>
      <c r="E13" s="80">
        <v>384</v>
      </c>
      <c r="F13" s="82">
        <v>119</v>
      </c>
      <c r="G13" s="83">
        <v>6</v>
      </c>
      <c r="H13" s="82">
        <v>166</v>
      </c>
    </row>
    <row r="14" spans="2:8" x14ac:dyDescent="0.25">
      <c r="B14" s="82" t="s">
        <v>180</v>
      </c>
      <c r="C14" s="80">
        <v>272</v>
      </c>
      <c r="D14" s="84">
        <v>3</v>
      </c>
      <c r="E14" s="80">
        <v>330</v>
      </c>
      <c r="F14" s="82">
        <v>53</v>
      </c>
      <c r="G14" s="118">
        <v>2</v>
      </c>
      <c r="H14" s="82">
        <v>85</v>
      </c>
    </row>
    <row r="15" spans="2:8" x14ac:dyDescent="0.25">
      <c r="B15" s="82" t="s">
        <v>181</v>
      </c>
      <c r="C15" s="80">
        <v>324</v>
      </c>
      <c r="D15" s="84">
        <v>4</v>
      </c>
      <c r="E15" s="80">
        <v>434</v>
      </c>
      <c r="F15" s="82">
        <v>68</v>
      </c>
      <c r="G15" s="83">
        <v>4</v>
      </c>
      <c r="H15" s="82">
        <v>101</v>
      </c>
    </row>
    <row r="16" spans="2:8" x14ac:dyDescent="0.25">
      <c r="B16" s="82" t="s">
        <v>182</v>
      </c>
      <c r="C16" s="80">
        <v>890</v>
      </c>
      <c r="D16" s="84">
        <v>5</v>
      </c>
      <c r="E16" s="80">
        <v>1142</v>
      </c>
      <c r="F16" s="82">
        <v>29</v>
      </c>
      <c r="G16" s="272" t="s">
        <v>79</v>
      </c>
      <c r="H16" s="82">
        <v>43</v>
      </c>
    </row>
    <row r="17" spans="2:8" x14ac:dyDescent="0.25">
      <c r="B17" s="21" t="s">
        <v>223</v>
      </c>
      <c r="C17" s="81">
        <v>117</v>
      </c>
      <c r="D17" s="271" t="s">
        <v>79</v>
      </c>
      <c r="E17" s="81">
        <v>175</v>
      </c>
      <c r="F17" s="21">
        <v>39</v>
      </c>
      <c r="G17" s="87">
        <v>3</v>
      </c>
      <c r="H17" s="21">
        <v>61</v>
      </c>
    </row>
    <row r="18" spans="2:8" x14ac:dyDescent="0.25">
      <c r="B18" s="21" t="s">
        <v>224</v>
      </c>
      <c r="C18" s="81">
        <v>316</v>
      </c>
      <c r="D18" s="85">
        <v>1</v>
      </c>
      <c r="E18" s="81">
        <v>376</v>
      </c>
      <c r="F18" s="21">
        <v>25</v>
      </c>
      <c r="G18" s="271" t="s">
        <v>79</v>
      </c>
      <c r="H18" s="21">
        <v>40</v>
      </c>
    </row>
    <row r="19" spans="2:8" x14ac:dyDescent="0.25">
      <c r="B19" s="21" t="s">
        <v>219</v>
      </c>
      <c r="C19" s="81">
        <v>168</v>
      </c>
      <c r="D19" s="271" t="s">
        <v>79</v>
      </c>
      <c r="E19" s="81">
        <v>215</v>
      </c>
      <c r="F19" s="21">
        <v>103</v>
      </c>
      <c r="G19" s="87">
        <v>2</v>
      </c>
      <c r="H19" s="21">
        <v>162</v>
      </c>
    </row>
    <row r="20" spans="2:8" x14ac:dyDescent="0.25">
      <c r="B20" s="21" t="s">
        <v>220</v>
      </c>
      <c r="C20" s="81">
        <v>174</v>
      </c>
      <c r="D20" s="271" t="s">
        <v>79</v>
      </c>
      <c r="E20" s="81">
        <v>228</v>
      </c>
      <c r="F20" s="21">
        <v>45</v>
      </c>
      <c r="G20" s="89">
        <v>1</v>
      </c>
      <c r="H20" s="21">
        <v>76</v>
      </c>
    </row>
    <row r="21" spans="2:8" x14ac:dyDescent="0.25">
      <c r="B21" s="21" t="s">
        <v>221</v>
      </c>
      <c r="C21" s="81">
        <v>200</v>
      </c>
      <c r="D21" s="119">
        <v>1</v>
      </c>
      <c r="E21" s="81">
        <v>237</v>
      </c>
      <c r="F21" s="21">
        <v>68</v>
      </c>
      <c r="G21" s="271" t="s">
        <v>79</v>
      </c>
      <c r="H21" s="21">
        <v>100</v>
      </c>
    </row>
    <row r="22" spans="2:8" x14ac:dyDescent="0.25">
      <c r="B22" s="21" t="s">
        <v>222</v>
      </c>
      <c r="C22" s="81">
        <v>233</v>
      </c>
      <c r="D22" s="112">
        <v>3</v>
      </c>
      <c r="E22" s="81">
        <v>284</v>
      </c>
      <c r="F22" s="21">
        <v>31</v>
      </c>
      <c r="G22" s="89">
        <v>1</v>
      </c>
      <c r="H22" s="21">
        <v>44</v>
      </c>
    </row>
    <row r="23" spans="2:8" x14ac:dyDescent="0.25">
      <c r="B23" s="21" t="s">
        <v>227</v>
      </c>
      <c r="C23" s="81">
        <v>71</v>
      </c>
      <c r="D23" s="95">
        <v>4</v>
      </c>
      <c r="E23" s="81">
        <v>81</v>
      </c>
      <c r="F23" s="21">
        <v>103</v>
      </c>
      <c r="G23" s="87">
        <v>1</v>
      </c>
      <c r="H23" s="21">
        <v>162</v>
      </c>
    </row>
    <row r="24" spans="2:8" x14ac:dyDescent="0.25">
      <c r="B24" s="79" t="s">
        <v>296</v>
      </c>
      <c r="C24" s="120">
        <v>8305</v>
      </c>
      <c r="D24" s="86">
        <v>60</v>
      </c>
      <c r="E24" s="120">
        <v>10342</v>
      </c>
      <c r="F24" s="79">
        <v>1134</v>
      </c>
      <c r="G24" s="120">
        <v>36</v>
      </c>
      <c r="H24" s="86">
        <v>1746</v>
      </c>
    </row>
    <row r="25" spans="2:8" x14ac:dyDescent="0.25">
      <c r="B25" s="79" t="s">
        <v>97</v>
      </c>
      <c r="C25" s="120">
        <v>4152</v>
      </c>
      <c r="D25" s="86">
        <v>68</v>
      </c>
      <c r="E25" s="120">
        <v>5420</v>
      </c>
      <c r="F25" s="86">
        <v>2508</v>
      </c>
      <c r="G25" s="120">
        <v>105</v>
      </c>
      <c r="H25" s="86">
        <v>3882</v>
      </c>
    </row>
    <row r="26" spans="2:8" x14ac:dyDescent="0.25">
      <c r="B26" s="26" t="s">
        <v>183</v>
      </c>
      <c r="C26" s="27">
        <v>12457</v>
      </c>
      <c r="D26" s="27">
        <v>128</v>
      </c>
      <c r="E26" s="27">
        <v>15762</v>
      </c>
      <c r="F26" s="27">
        <v>3642</v>
      </c>
      <c r="G26" s="27">
        <v>141</v>
      </c>
      <c r="H26" s="27">
        <v>5628</v>
      </c>
    </row>
    <row r="28" spans="2:8" x14ac:dyDescent="0.25">
      <c r="C28" s="64"/>
      <c r="D28" s="64"/>
      <c r="E28" s="64"/>
      <c r="F28" s="64"/>
      <c r="G28" s="64"/>
      <c r="H28" s="64"/>
    </row>
  </sheetData>
  <mergeCells count="3">
    <mergeCell ref="B4:B5"/>
    <mergeCell ref="C4:E4"/>
    <mergeCell ref="F4:H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F27"/>
  <sheetViews>
    <sheetView topLeftCell="A13" workbookViewId="0">
      <selection activeCell="A2" sqref="A2:XFD27"/>
    </sheetView>
  </sheetViews>
  <sheetFormatPr defaultRowHeight="15" x14ac:dyDescent="0.25"/>
  <cols>
    <col min="1" max="1" width="6.28515625" style="22" customWidth="1"/>
    <col min="2" max="2" width="20.28515625" style="22" customWidth="1"/>
    <col min="3" max="3" width="31" style="22" customWidth="1"/>
    <col min="4" max="4" width="21" style="22" customWidth="1"/>
    <col min="5" max="5" width="16.42578125" style="22" customWidth="1"/>
    <col min="6" max="6" width="16.85546875" style="22" customWidth="1"/>
    <col min="7" max="16384" width="9.140625" style="22"/>
  </cols>
  <sheetData>
    <row r="2" spans="2:6" x14ac:dyDescent="0.25">
      <c r="B2" s="128" t="s">
        <v>299</v>
      </c>
      <c r="C2" s="129"/>
      <c r="D2" s="129"/>
    </row>
    <row r="3" spans="2:6" ht="15.75" thickBot="1" x14ac:dyDescent="0.3"/>
    <row r="4" spans="2:6" ht="15.75" thickBot="1" x14ac:dyDescent="0.3">
      <c r="B4" s="384" t="s">
        <v>193</v>
      </c>
      <c r="C4" s="386" t="s">
        <v>194</v>
      </c>
      <c r="D4" s="386"/>
    </row>
    <row r="5" spans="2:6" ht="15.75" thickBot="1" x14ac:dyDescent="0.3">
      <c r="B5" s="385"/>
      <c r="C5" s="121" t="s">
        <v>195</v>
      </c>
      <c r="D5" s="121" t="s">
        <v>196</v>
      </c>
      <c r="F5" s="71"/>
    </row>
    <row r="6" spans="2:6" ht="15.75" thickBot="1" x14ac:dyDescent="0.3">
      <c r="B6" s="66" t="s">
        <v>92</v>
      </c>
      <c r="C6" s="103">
        <v>187.99049643989378</v>
      </c>
      <c r="D6" s="122">
        <v>1096543302</v>
      </c>
    </row>
    <row r="7" spans="2:6" ht="15.75" thickBot="1" x14ac:dyDescent="0.3">
      <c r="B7" s="66" t="s">
        <v>164</v>
      </c>
      <c r="C7" s="103">
        <v>197.70400031618013</v>
      </c>
      <c r="D7" s="122">
        <v>387679257</v>
      </c>
    </row>
    <row r="8" spans="2:6" ht="15.75" thickBot="1" x14ac:dyDescent="0.3">
      <c r="B8" s="66" t="s">
        <v>163</v>
      </c>
      <c r="C8" s="103">
        <v>204.23082015291658</v>
      </c>
      <c r="D8" s="122">
        <v>116154543</v>
      </c>
    </row>
    <row r="9" spans="2:6" ht="15.75" thickBot="1" x14ac:dyDescent="0.3">
      <c r="B9" s="66" t="s">
        <v>172</v>
      </c>
      <c r="C9" s="103">
        <v>223.94499183329813</v>
      </c>
      <c r="D9" s="122">
        <v>1129089219</v>
      </c>
    </row>
    <row r="10" spans="2:6" ht="15.75" thickBot="1" x14ac:dyDescent="0.3">
      <c r="B10" s="66" t="s">
        <v>197</v>
      </c>
      <c r="C10" s="103">
        <v>233.41207894580873</v>
      </c>
      <c r="D10" s="122">
        <v>29536548</v>
      </c>
    </row>
    <row r="11" spans="2:6" ht="15.75" thickBot="1" x14ac:dyDescent="0.3">
      <c r="B11" s="66" t="s">
        <v>171</v>
      </c>
      <c r="C11" s="103">
        <v>233.83498555573831</v>
      </c>
      <c r="D11" s="122">
        <v>385981005</v>
      </c>
    </row>
    <row r="12" spans="2:6" ht="15.75" thickBot="1" x14ac:dyDescent="0.3">
      <c r="B12" s="66" t="s">
        <v>6</v>
      </c>
      <c r="C12" s="103">
        <v>243.94276653561803</v>
      </c>
      <c r="D12" s="122">
        <v>321692571</v>
      </c>
    </row>
    <row r="13" spans="2:6" ht="15.75" thickBot="1" x14ac:dyDescent="0.3">
      <c r="B13" s="66" t="s">
        <v>169</v>
      </c>
      <c r="C13" s="103">
        <v>253.95776340917243</v>
      </c>
      <c r="D13" s="122">
        <v>78592563</v>
      </c>
    </row>
    <row r="14" spans="2:6" ht="15.75" thickBot="1" x14ac:dyDescent="0.3">
      <c r="B14" s="66" t="s">
        <v>184</v>
      </c>
      <c r="C14" s="103">
        <v>265.7711750682812</v>
      </c>
      <c r="D14" s="122">
        <v>235678968</v>
      </c>
    </row>
    <row r="15" spans="2:6" ht="15.75" thickBot="1" x14ac:dyDescent="0.3">
      <c r="B15" s="66" t="s">
        <v>170</v>
      </c>
      <c r="C15" s="103">
        <v>274.81830246849165</v>
      </c>
      <c r="D15" s="122">
        <v>1204857165</v>
      </c>
    </row>
    <row r="16" spans="2:6" ht="15.75" thickBot="1" x14ac:dyDescent="0.3">
      <c r="B16" s="123" t="s">
        <v>243</v>
      </c>
      <c r="C16" s="103">
        <v>278.59063847683274</v>
      </c>
      <c r="D16" s="122">
        <v>296769792</v>
      </c>
    </row>
    <row r="17" spans="2:5" ht="15.75" thickBot="1" x14ac:dyDescent="0.3">
      <c r="B17" s="66" t="s">
        <v>198</v>
      </c>
      <c r="C17" s="103">
        <v>278.82566686255092</v>
      </c>
      <c r="D17" s="122">
        <v>339248583</v>
      </c>
    </row>
    <row r="18" spans="2:5" ht="15.75" thickBot="1" x14ac:dyDescent="0.3">
      <c r="B18" s="66" t="s">
        <v>8</v>
      </c>
      <c r="C18" s="103">
        <v>281.7637389933347</v>
      </c>
      <c r="D18" s="122">
        <v>1142852040</v>
      </c>
    </row>
    <row r="19" spans="2:5" ht="15.75" thickBot="1" x14ac:dyDescent="0.3">
      <c r="B19" s="66" t="s">
        <v>185</v>
      </c>
      <c r="C19" s="103">
        <v>286.62771185437123</v>
      </c>
      <c r="D19" s="122">
        <v>1406276670</v>
      </c>
    </row>
    <row r="20" spans="2:5" ht="15.75" thickBot="1" x14ac:dyDescent="0.3">
      <c r="B20" s="66" t="s">
        <v>167</v>
      </c>
      <c r="C20" s="103">
        <v>288.54938853449323</v>
      </c>
      <c r="D20" s="122">
        <v>2893490166</v>
      </c>
    </row>
    <row r="21" spans="2:5" ht="15.75" thickBot="1" x14ac:dyDescent="0.3">
      <c r="B21" s="66" t="s">
        <v>165</v>
      </c>
      <c r="C21" s="103">
        <v>321.04535983898688</v>
      </c>
      <c r="D21" s="122">
        <v>1893335634</v>
      </c>
    </row>
    <row r="22" spans="2:5" ht="15.75" thickBot="1" x14ac:dyDescent="0.3">
      <c r="B22" s="66" t="s">
        <v>168</v>
      </c>
      <c r="C22" s="103">
        <v>346.65414123619456</v>
      </c>
      <c r="D22" s="122">
        <v>532080828</v>
      </c>
    </row>
    <row r="23" spans="2:5" ht="15.75" thickBot="1" x14ac:dyDescent="0.3">
      <c r="B23" s="66" t="s">
        <v>199</v>
      </c>
      <c r="C23" s="103">
        <v>393.50661227864612</v>
      </c>
      <c r="D23" s="122">
        <v>1751393652</v>
      </c>
    </row>
    <row r="24" spans="2:5" ht="15.75" thickBot="1" x14ac:dyDescent="0.3">
      <c r="B24" s="66" t="s">
        <v>183</v>
      </c>
      <c r="C24" s="103">
        <v>396.95706650462171</v>
      </c>
      <c r="D24" s="122">
        <v>1484501334</v>
      </c>
    </row>
    <row r="25" spans="2:5" ht="15.75" thickBot="1" x14ac:dyDescent="0.3">
      <c r="B25" s="66" t="s">
        <v>166</v>
      </c>
      <c r="C25" s="103">
        <v>444.59484070655878</v>
      </c>
      <c r="D25" s="122">
        <v>694076568</v>
      </c>
    </row>
    <row r="26" spans="2:5" ht="15.75" thickBot="1" x14ac:dyDescent="0.3">
      <c r="B26" s="67" t="s">
        <v>186</v>
      </c>
      <c r="C26" s="124">
        <v>287.75648190587964</v>
      </c>
      <c r="D26" s="273">
        <v>17419830408</v>
      </c>
    </row>
    <row r="27" spans="2:5" x14ac:dyDescent="0.25">
      <c r="B27" s="378" t="s">
        <v>300</v>
      </c>
      <c r="C27" s="298"/>
      <c r="D27" s="298"/>
      <c r="E27" s="298"/>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{06A4B7D5-F9FE-4EE8-B261-90D4650B081B}</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{34152302-F0E6-4784-B891-DAA3E317D7AF}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06A4B7D5-F9FE-4EE8-B261-90D4650B081B}">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34152302-F0E6-4784-B891-DAA3E317D7A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T19"/>
  <sheetViews>
    <sheetView zoomScaleNormal="100" workbookViewId="0">
      <selection activeCell="A7" sqref="A7:XFD15"/>
    </sheetView>
  </sheetViews>
  <sheetFormatPr defaultRowHeight="15" x14ac:dyDescent="0.25"/>
  <cols>
    <col min="1" max="1" width="9.140625" style="60"/>
    <col min="2" max="2" width="16.28515625" style="60" customWidth="1"/>
    <col min="3" max="4" width="9.140625" style="60"/>
    <col min="5" max="5" width="9.7109375" style="60" bestFit="1" customWidth="1"/>
    <col min="6" max="7" width="9.140625" style="60"/>
    <col min="8" max="8" width="9.7109375" style="60" bestFit="1" customWidth="1"/>
    <col min="9" max="9" width="9.140625" style="61"/>
    <col min="10" max="11" width="9.140625" style="60"/>
    <col min="12" max="12" width="9.7109375" style="60" bestFit="1" customWidth="1"/>
    <col min="13" max="16" width="9.140625" style="60"/>
    <col min="17" max="17" width="10.140625" style="60" customWidth="1"/>
    <col min="18" max="16384" width="9.140625" style="60"/>
  </cols>
  <sheetData>
    <row r="2" spans="2:20" x14ac:dyDescent="0.25">
      <c r="B2" s="25" t="s">
        <v>301</v>
      </c>
    </row>
    <row r="3" spans="2:20" x14ac:dyDescent="0.25">
      <c r="B3" s="387" t="s">
        <v>28</v>
      </c>
      <c r="C3" s="337"/>
      <c r="D3" s="337"/>
      <c r="E3" s="337"/>
      <c r="F3" s="337"/>
    </row>
    <row r="4" spans="2:20" ht="15" customHeight="1" x14ac:dyDescent="0.25">
      <c r="B4" s="287" t="s">
        <v>1</v>
      </c>
      <c r="C4" s="388" t="s">
        <v>85</v>
      </c>
      <c r="D4" s="388"/>
      <c r="E4" s="388"/>
      <c r="F4" s="388"/>
      <c r="G4" s="388"/>
      <c r="H4" s="388"/>
      <c r="I4" s="388"/>
      <c r="J4" s="388"/>
      <c r="K4" s="388"/>
      <c r="L4" s="388"/>
      <c r="M4" s="388"/>
      <c r="N4" s="388"/>
      <c r="O4" s="388"/>
      <c r="P4" s="388"/>
      <c r="Q4" s="388"/>
      <c r="R4" s="388"/>
    </row>
    <row r="5" spans="2:20" ht="15" customHeight="1" x14ac:dyDescent="0.25">
      <c r="B5" s="288"/>
      <c r="C5" s="291" t="s">
        <v>86</v>
      </c>
      <c r="D5" s="291"/>
      <c r="E5" s="291"/>
      <c r="F5" s="291"/>
      <c r="G5" s="291"/>
      <c r="H5" s="291"/>
      <c r="I5" s="291"/>
      <c r="J5" s="389" t="s">
        <v>87</v>
      </c>
      <c r="K5" s="390"/>
      <c r="L5" s="390"/>
      <c r="M5" s="390"/>
      <c r="N5" s="291" t="s">
        <v>88</v>
      </c>
      <c r="O5" s="291"/>
      <c r="P5" s="291"/>
      <c r="Q5" s="291"/>
      <c r="R5" s="291"/>
    </row>
    <row r="6" spans="2:20" ht="27" x14ac:dyDescent="0.25">
      <c r="B6" s="289"/>
      <c r="C6" s="132" t="s">
        <v>89</v>
      </c>
      <c r="D6" s="132" t="s">
        <v>90</v>
      </c>
      <c r="E6" s="132" t="s">
        <v>188</v>
      </c>
      <c r="F6" s="132" t="s">
        <v>91</v>
      </c>
      <c r="G6" s="132" t="s">
        <v>189</v>
      </c>
      <c r="H6" s="132" t="s">
        <v>190</v>
      </c>
      <c r="I6" s="274" t="s">
        <v>13</v>
      </c>
      <c r="J6" s="132" t="s">
        <v>89</v>
      </c>
      <c r="K6" s="132" t="s">
        <v>90</v>
      </c>
      <c r="L6" s="132" t="s">
        <v>191</v>
      </c>
      <c r="M6" s="132" t="s">
        <v>13</v>
      </c>
      <c r="N6" s="132" t="s">
        <v>89</v>
      </c>
      <c r="O6" s="132" t="s">
        <v>90</v>
      </c>
      <c r="P6" s="132" t="s">
        <v>91</v>
      </c>
      <c r="Q6" s="132" t="s">
        <v>190</v>
      </c>
      <c r="R6" s="132" t="s">
        <v>13</v>
      </c>
    </row>
    <row r="7" spans="2:20" x14ac:dyDescent="0.25">
      <c r="B7" s="138" t="s">
        <v>173</v>
      </c>
      <c r="C7" s="142">
        <v>62</v>
      </c>
      <c r="D7" s="132">
        <v>85</v>
      </c>
      <c r="E7" s="142" t="s">
        <v>79</v>
      </c>
      <c r="F7" s="132">
        <v>518</v>
      </c>
      <c r="G7" s="142" t="s">
        <v>79</v>
      </c>
      <c r="H7" s="275" t="s">
        <v>79</v>
      </c>
      <c r="I7" s="235">
        <v>665</v>
      </c>
      <c r="J7" s="132">
        <v>41</v>
      </c>
      <c r="K7" s="142" t="s">
        <v>79</v>
      </c>
      <c r="L7" s="132" t="s">
        <v>79</v>
      </c>
      <c r="M7" s="235">
        <v>41</v>
      </c>
      <c r="N7" s="132">
        <v>16</v>
      </c>
      <c r="O7" s="142">
        <v>29</v>
      </c>
      <c r="P7" s="132">
        <v>41</v>
      </c>
      <c r="Q7" s="142" t="s">
        <v>79</v>
      </c>
      <c r="R7" s="134">
        <v>86</v>
      </c>
      <c r="T7" s="76"/>
    </row>
    <row r="8" spans="2:20" x14ac:dyDescent="0.25">
      <c r="B8" s="138" t="s">
        <v>174</v>
      </c>
      <c r="C8" s="142">
        <v>42</v>
      </c>
      <c r="D8" s="132">
        <v>88</v>
      </c>
      <c r="E8" s="142" t="s">
        <v>79</v>
      </c>
      <c r="F8" s="132">
        <v>1357</v>
      </c>
      <c r="G8" s="142" t="s">
        <v>79</v>
      </c>
      <c r="H8" s="275" t="s">
        <v>79</v>
      </c>
      <c r="I8" s="235">
        <v>1487</v>
      </c>
      <c r="J8" s="132">
        <v>74</v>
      </c>
      <c r="K8" s="142" t="s">
        <v>79</v>
      </c>
      <c r="L8" s="132" t="s">
        <v>79</v>
      </c>
      <c r="M8" s="235">
        <v>74</v>
      </c>
      <c r="N8" s="132">
        <v>20</v>
      </c>
      <c r="O8" s="142">
        <v>40</v>
      </c>
      <c r="P8" s="132">
        <v>216</v>
      </c>
      <c r="Q8" s="142" t="s">
        <v>79</v>
      </c>
      <c r="R8" s="134">
        <v>276</v>
      </c>
      <c r="T8" s="76"/>
    </row>
    <row r="9" spans="2:20" x14ac:dyDescent="0.25">
      <c r="B9" s="138" t="s">
        <v>175</v>
      </c>
      <c r="C9" s="142">
        <v>37</v>
      </c>
      <c r="D9" s="132">
        <v>154</v>
      </c>
      <c r="E9" s="142" t="s">
        <v>79</v>
      </c>
      <c r="F9" s="132">
        <v>626</v>
      </c>
      <c r="G9" s="142" t="s">
        <v>79</v>
      </c>
      <c r="H9" s="275" t="s">
        <v>79</v>
      </c>
      <c r="I9" s="235">
        <v>817</v>
      </c>
      <c r="J9" s="132">
        <v>38</v>
      </c>
      <c r="K9" s="142" t="s">
        <v>79</v>
      </c>
      <c r="L9" s="132" t="s">
        <v>79</v>
      </c>
      <c r="M9" s="235">
        <v>38</v>
      </c>
      <c r="N9" s="132">
        <v>15</v>
      </c>
      <c r="O9" s="142">
        <v>68</v>
      </c>
      <c r="P9" s="132">
        <v>113</v>
      </c>
      <c r="Q9" s="142" t="s">
        <v>79</v>
      </c>
      <c r="R9" s="134">
        <v>196</v>
      </c>
      <c r="T9" s="76"/>
    </row>
    <row r="10" spans="2:20" x14ac:dyDescent="0.25">
      <c r="B10" s="138" t="s">
        <v>176</v>
      </c>
      <c r="C10" s="142">
        <v>27</v>
      </c>
      <c r="D10" s="132">
        <v>265</v>
      </c>
      <c r="E10" s="142" t="s">
        <v>79</v>
      </c>
      <c r="F10" s="132">
        <v>3839</v>
      </c>
      <c r="G10" s="142" t="s">
        <v>79</v>
      </c>
      <c r="H10" s="275" t="s">
        <v>79</v>
      </c>
      <c r="I10" s="235">
        <v>4131</v>
      </c>
      <c r="J10" s="132">
        <v>266</v>
      </c>
      <c r="K10" s="142">
        <v>1</v>
      </c>
      <c r="L10" s="132" t="s">
        <v>79</v>
      </c>
      <c r="M10" s="235">
        <v>267</v>
      </c>
      <c r="N10" s="132">
        <v>106</v>
      </c>
      <c r="O10" s="142">
        <v>163</v>
      </c>
      <c r="P10" s="132">
        <v>474</v>
      </c>
      <c r="Q10" s="142" t="s">
        <v>79</v>
      </c>
      <c r="R10" s="134">
        <v>743</v>
      </c>
      <c r="T10" s="76"/>
    </row>
    <row r="11" spans="2:20" x14ac:dyDescent="0.25">
      <c r="B11" s="138" t="s">
        <v>177</v>
      </c>
      <c r="C11" s="142">
        <v>28</v>
      </c>
      <c r="D11" s="132">
        <v>99</v>
      </c>
      <c r="E11" s="142" t="s">
        <v>79</v>
      </c>
      <c r="F11" s="132">
        <v>1227</v>
      </c>
      <c r="G11" s="142" t="s">
        <v>79</v>
      </c>
      <c r="H11" s="275" t="s">
        <v>79</v>
      </c>
      <c r="I11" s="235">
        <v>1354</v>
      </c>
      <c r="J11" s="132">
        <v>9</v>
      </c>
      <c r="K11" s="142" t="s">
        <v>79</v>
      </c>
      <c r="L11" s="132" t="s">
        <v>79</v>
      </c>
      <c r="M11" s="235">
        <v>9</v>
      </c>
      <c r="N11" s="132">
        <v>93</v>
      </c>
      <c r="O11" s="142">
        <v>69</v>
      </c>
      <c r="P11" s="132">
        <v>118</v>
      </c>
      <c r="Q11" s="142" t="s">
        <v>79</v>
      </c>
      <c r="R11" s="134">
        <v>280</v>
      </c>
      <c r="T11" s="76"/>
    </row>
    <row r="12" spans="2:20" x14ac:dyDescent="0.25">
      <c r="B12" s="138" t="s">
        <v>178</v>
      </c>
      <c r="C12" s="142">
        <v>42</v>
      </c>
      <c r="D12" s="132">
        <v>214</v>
      </c>
      <c r="E12" s="142" t="s">
        <v>79</v>
      </c>
      <c r="F12" s="132">
        <v>939</v>
      </c>
      <c r="G12" s="142" t="s">
        <v>79</v>
      </c>
      <c r="H12" s="275" t="s">
        <v>79</v>
      </c>
      <c r="I12" s="235">
        <v>1195</v>
      </c>
      <c r="J12" s="132">
        <v>25</v>
      </c>
      <c r="K12" s="142" t="s">
        <v>79</v>
      </c>
      <c r="L12" s="132" t="s">
        <v>79</v>
      </c>
      <c r="M12" s="235">
        <v>25</v>
      </c>
      <c r="N12" s="132">
        <v>121</v>
      </c>
      <c r="O12" s="142">
        <v>133</v>
      </c>
      <c r="P12" s="132">
        <v>249</v>
      </c>
      <c r="Q12" s="142" t="s">
        <v>79</v>
      </c>
      <c r="R12" s="134">
        <v>503</v>
      </c>
      <c r="T12" s="76"/>
    </row>
    <row r="13" spans="2:20" x14ac:dyDescent="0.25">
      <c r="B13" s="138" t="s">
        <v>179</v>
      </c>
      <c r="C13" s="142">
        <v>52</v>
      </c>
      <c r="D13" s="132">
        <v>150</v>
      </c>
      <c r="E13" s="142" t="s">
        <v>79</v>
      </c>
      <c r="F13" s="132">
        <v>491</v>
      </c>
      <c r="G13" s="142" t="s">
        <v>79</v>
      </c>
      <c r="H13" s="275" t="s">
        <v>79</v>
      </c>
      <c r="I13" s="235">
        <v>693</v>
      </c>
      <c r="J13" s="132">
        <v>53</v>
      </c>
      <c r="K13" s="142" t="s">
        <v>79</v>
      </c>
      <c r="L13" s="132" t="s">
        <v>79</v>
      </c>
      <c r="M13" s="235">
        <v>53</v>
      </c>
      <c r="N13" s="132">
        <v>56</v>
      </c>
      <c r="O13" s="142">
        <v>125</v>
      </c>
      <c r="P13" s="132">
        <v>138</v>
      </c>
      <c r="Q13" s="142" t="s">
        <v>79</v>
      </c>
      <c r="R13" s="134">
        <v>319</v>
      </c>
      <c r="T13" s="76"/>
    </row>
    <row r="14" spans="2:20" x14ac:dyDescent="0.25">
      <c r="B14" s="138" t="s">
        <v>180</v>
      </c>
      <c r="C14" s="142">
        <v>38</v>
      </c>
      <c r="D14" s="132">
        <v>124</v>
      </c>
      <c r="E14" s="142" t="s">
        <v>79</v>
      </c>
      <c r="F14" s="132">
        <v>403</v>
      </c>
      <c r="G14" s="142" t="s">
        <v>79</v>
      </c>
      <c r="H14" s="275" t="s">
        <v>79</v>
      </c>
      <c r="I14" s="235">
        <v>565</v>
      </c>
      <c r="J14" s="132">
        <v>46</v>
      </c>
      <c r="K14" s="142">
        <v>2</v>
      </c>
      <c r="L14" s="132">
        <v>2</v>
      </c>
      <c r="M14" s="235">
        <v>50</v>
      </c>
      <c r="N14" s="132">
        <v>32</v>
      </c>
      <c r="O14" s="142">
        <v>131</v>
      </c>
      <c r="P14" s="132">
        <v>120</v>
      </c>
      <c r="Q14" s="142">
        <v>4</v>
      </c>
      <c r="R14" s="134">
        <v>287</v>
      </c>
      <c r="T14" s="76"/>
    </row>
    <row r="15" spans="2:20" x14ac:dyDescent="0.25">
      <c r="B15" s="138" t="s">
        <v>181</v>
      </c>
      <c r="C15" s="142">
        <v>17</v>
      </c>
      <c r="D15" s="132">
        <v>70</v>
      </c>
      <c r="E15" s="142" t="s">
        <v>79</v>
      </c>
      <c r="F15" s="132">
        <v>422</v>
      </c>
      <c r="G15" s="142" t="s">
        <v>79</v>
      </c>
      <c r="H15" s="275" t="s">
        <v>79</v>
      </c>
      <c r="I15" s="235">
        <v>509</v>
      </c>
      <c r="J15" s="132" t="s">
        <v>79</v>
      </c>
      <c r="K15" s="142" t="s">
        <v>79</v>
      </c>
      <c r="L15" s="132" t="s">
        <v>79</v>
      </c>
      <c r="M15" s="235" t="s">
        <v>79</v>
      </c>
      <c r="N15" s="132">
        <v>80</v>
      </c>
      <c r="O15" s="142">
        <v>127</v>
      </c>
      <c r="P15" s="132">
        <v>118</v>
      </c>
      <c r="Q15" s="142" t="s">
        <v>79</v>
      </c>
      <c r="R15" s="134">
        <v>325</v>
      </c>
      <c r="T15" s="76"/>
    </row>
    <row r="16" spans="2:20" x14ac:dyDescent="0.25">
      <c r="B16" s="138" t="s">
        <v>182</v>
      </c>
      <c r="C16" s="142">
        <v>5</v>
      </c>
      <c r="D16" s="132">
        <v>25</v>
      </c>
      <c r="E16" s="142" t="s">
        <v>79</v>
      </c>
      <c r="F16" s="132">
        <v>1011</v>
      </c>
      <c r="G16" s="142" t="s">
        <v>79</v>
      </c>
      <c r="H16" s="275" t="s">
        <v>79</v>
      </c>
      <c r="I16" s="235">
        <v>1041</v>
      </c>
      <c r="J16" s="132">
        <v>23</v>
      </c>
      <c r="K16" s="142" t="s">
        <v>79</v>
      </c>
      <c r="L16" s="132" t="s">
        <v>79</v>
      </c>
      <c r="M16" s="235">
        <v>23</v>
      </c>
      <c r="N16" s="132" t="s">
        <v>79</v>
      </c>
      <c r="O16" s="142">
        <v>7</v>
      </c>
      <c r="P16" s="132">
        <v>40</v>
      </c>
      <c r="Q16" s="142" t="s">
        <v>79</v>
      </c>
      <c r="R16" s="134">
        <v>47</v>
      </c>
      <c r="T16" s="76"/>
    </row>
    <row r="17" spans="2:20" x14ac:dyDescent="0.25">
      <c r="B17" s="102" t="s">
        <v>13</v>
      </c>
      <c r="C17" s="148">
        <v>350</v>
      </c>
      <c r="D17" s="148">
        <v>1274</v>
      </c>
      <c r="E17" s="276" t="s">
        <v>79</v>
      </c>
      <c r="F17" s="148">
        <v>10833</v>
      </c>
      <c r="G17" s="276" t="s">
        <v>79</v>
      </c>
      <c r="H17" s="276" t="s">
        <v>79</v>
      </c>
      <c r="I17" s="277">
        <v>12457</v>
      </c>
      <c r="J17" s="276">
        <v>575</v>
      </c>
      <c r="K17" s="276">
        <v>3</v>
      </c>
      <c r="L17" s="276">
        <v>2</v>
      </c>
      <c r="M17" s="276">
        <v>580</v>
      </c>
      <c r="N17" s="148">
        <v>539</v>
      </c>
      <c r="O17" s="148">
        <v>892</v>
      </c>
      <c r="P17" s="148">
        <v>1627</v>
      </c>
      <c r="Q17" s="276">
        <v>4</v>
      </c>
      <c r="R17" s="148">
        <v>3062</v>
      </c>
      <c r="T17" s="76"/>
    </row>
    <row r="19" spans="2:20" x14ac:dyDescent="0.25">
      <c r="B19" s="22"/>
      <c r="C19" s="22"/>
      <c r="D19" s="22"/>
      <c r="E19" s="22"/>
      <c r="F19" s="22"/>
      <c r="G19" s="22"/>
      <c r="H19" s="22"/>
      <c r="J19" s="22"/>
      <c r="K19" s="22"/>
      <c r="L19" s="22"/>
      <c r="M19" s="22"/>
      <c r="N19" s="22"/>
      <c r="O19" s="22"/>
      <c r="P19" s="22"/>
      <c r="Q19" s="22"/>
    </row>
  </sheetData>
  <mergeCells count="6">
    <mergeCell ref="B3:F3"/>
    <mergeCell ref="C4:R4"/>
    <mergeCell ref="B4:B6"/>
    <mergeCell ref="C5:I5"/>
    <mergeCell ref="J5:M5"/>
    <mergeCell ref="N5:R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I20"/>
  <sheetViews>
    <sheetView workbookViewId="0">
      <selection activeCell="I12" sqref="I12"/>
    </sheetView>
  </sheetViews>
  <sheetFormatPr defaultRowHeight="15" x14ac:dyDescent="0.25"/>
  <cols>
    <col min="1" max="1" width="9.140625" style="22"/>
    <col min="2" max="2" width="12" style="22" customWidth="1"/>
    <col min="3" max="16384" width="9.140625" style="22"/>
  </cols>
  <sheetData>
    <row r="2" spans="2:8" ht="14.45" customHeight="1" x14ac:dyDescent="0.25">
      <c r="B2" s="294" t="s">
        <v>250</v>
      </c>
      <c r="C2" s="285"/>
      <c r="D2" s="285"/>
      <c r="E2" s="285"/>
      <c r="F2" s="285"/>
      <c r="G2" s="285"/>
      <c r="H2" s="285"/>
    </row>
    <row r="3" spans="2:8" x14ac:dyDescent="0.25">
      <c r="B3" s="297" t="s">
        <v>216</v>
      </c>
      <c r="C3" s="298"/>
      <c r="D3" s="298"/>
      <c r="E3" s="298"/>
      <c r="F3" s="298"/>
    </row>
    <row r="4" spans="2:8" x14ac:dyDescent="0.25">
      <c r="B4" s="287" t="s">
        <v>1</v>
      </c>
      <c r="C4" s="295">
        <v>2017</v>
      </c>
      <c r="D4" s="295"/>
      <c r="E4" s="296">
        <v>2010</v>
      </c>
      <c r="F4" s="296"/>
    </row>
    <row r="5" spans="2:8" x14ac:dyDescent="0.25">
      <c r="B5" s="288"/>
      <c r="C5" s="295"/>
      <c r="D5" s="295"/>
      <c r="E5" s="296"/>
      <c r="F5" s="296"/>
    </row>
    <row r="6" spans="2:8" ht="27" x14ac:dyDescent="0.25">
      <c r="B6" s="289"/>
      <c r="C6" s="132" t="s">
        <v>139</v>
      </c>
      <c r="D6" s="132" t="s">
        <v>12</v>
      </c>
      <c r="E6" s="132" t="s">
        <v>139</v>
      </c>
      <c r="F6" s="132" t="s">
        <v>12</v>
      </c>
    </row>
    <row r="7" spans="2:8" x14ac:dyDescent="0.25">
      <c r="B7" s="151" t="s">
        <v>173</v>
      </c>
      <c r="C7" s="37">
        <v>2.02</v>
      </c>
      <c r="D7" s="152">
        <v>1.47</v>
      </c>
      <c r="E7" s="43">
        <v>1.95228</v>
      </c>
      <c r="F7" s="45">
        <v>1.40405616224649</v>
      </c>
    </row>
    <row r="8" spans="2:8" x14ac:dyDescent="0.25">
      <c r="B8" s="151" t="s">
        <v>174</v>
      </c>
      <c r="C8" s="37">
        <v>1.25</v>
      </c>
      <c r="D8" s="152">
        <v>0.92</v>
      </c>
      <c r="E8" s="43">
        <v>1.4102600000000001</v>
      </c>
      <c r="F8" s="45">
        <v>1.0325406758448059</v>
      </c>
    </row>
    <row r="9" spans="2:8" x14ac:dyDescent="0.25">
      <c r="B9" s="151" t="s">
        <v>175</v>
      </c>
      <c r="C9" s="37">
        <v>2.4700000000000002</v>
      </c>
      <c r="D9" s="152">
        <v>1.83</v>
      </c>
      <c r="E9" s="43">
        <v>1.3392900000000001</v>
      </c>
      <c r="F9" s="45">
        <v>0.95969289827255266</v>
      </c>
    </row>
    <row r="10" spans="2:8" x14ac:dyDescent="0.25">
      <c r="B10" s="151" t="s">
        <v>176</v>
      </c>
      <c r="C10" s="37">
        <v>1.07</v>
      </c>
      <c r="D10" s="152">
        <v>0.82</v>
      </c>
      <c r="E10" s="43">
        <v>1.31426</v>
      </c>
      <c r="F10" s="45">
        <v>0.99171478784835543</v>
      </c>
    </row>
    <row r="11" spans="2:8" x14ac:dyDescent="0.25">
      <c r="B11" s="151" t="s">
        <v>177</v>
      </c>
      <c r="C11" s="37">
        <v>1.64</v>
      </c>
      <c r="D11" s="152">
        <v>1.25</v>
      </c>
      <c r="E11" s="43">
        <v>1.68024</v>
      </c>
      <c r="F11" s="45">
        <v>1.3253012048192772</v>
      </c>
    </row>
    <row r="12" spans="2:8" x14ac:dyDescent="0.25">
      <c r="B12" s="151" t="s">
        <v>178</v>
      </c>
      <c r="C12" s="37">
        <v>2.44</v>
      </c>
      <c r="D12" s="152">
        <v>1.73</v>
      </c>
      <c r="E12" s="43">
        <v>1.8141799999999999</v>
      </c>
      <c r="F12" s="45">
        <v>1.2761020881670533</v>
      </c>
    </row>
    <row r="13" spans="2:8" x14ac:dyDescent="0.25">
      <c r="B13" s="151" t="s">
        <v>179</v>
      </c>
      <c r="C13" s="37">
        <v>2.25</v>
      </c>
      <c r="D13" s="152">
        <v>1.62</v>
      </c>
      <c r="E13" s="43">
        <v>2.2870699999999999</v>
      </c>
      <c r="F13" s="45">
        <v>1.5743756786102063</v>
      </c>
    </row>
    <row r="14" spans="2:8" x14ac:dyDescent="0.25">
      <c r="B14" s="151" t="s">
        <v>180</v>
      </c>
      <c r="C14" s="37">
        <v>2.5499999999999998</v>
      </c>
      <c r="D14" s="152">
        <v>1.82</v>
      </c>
      <c r="E14" s="43">
        <v>2.1535600000000001</v>
      </c>
      <c r="F14" s="45">
        <v>1.5201586252478521</v>
      </c>
    </row>
    <row r="15" spans="2:8" x14ac:dyDescent="0.25">
      <c r="B15" s="151" t="s">
        <v>181</v>
      </c>
      <c r="C15" s="37">
        <v>2.88</v>
      </c>
      <c r="D15" s="152">
        <v>2.0099999999999998</v>
      </c>
      <c r="E15" s="43">
        <v>2.96367</v>
      </c>
      <c r="F15" s="45">
        <v>2.0903573836817264</v>
      </c>
    </row>
    <row r="16" spans="2:8" x14ac:dyDescent="0.25">
      <c r="B16" s="151" t="s">
        <v>182</v>
      </c>
      <c r="C16" s="37">
        <v>0.81</v>
      </c>
      <c r="D16" s="152">
        <v>0.62</v>
      </c>
      <c r="E16" s="43">
        <v>0.91813</v>
      </c>
      <c r="F16" s="45">
        <v>0.7189934092270821</v>
      </c>
    </row>
    <row r="17" spans="2:9" x14ac:dyDescent="0.25">
      <c r="B17" s="102" t="s">
        <v>183</v>
      </c>
      <c r="C17" s="153">
        <v>1.67</v>
      </c>
      <c r="D17" s="153">
        <v>1.24</v>
      </c>
      <c r="E17" s="153">
        <v>1.62205</v>
      </c>
      <c r="F17" s="153">
        <v>1.1957796014067994</v>
      </c>
    </row>
    <row r="18" spans="2:9" x14ac:dyDescent="0.25">
      <c r="B18" s="102" t="s">
        <v>7</v>
      </c>
      <c r="C18" s="153">
        <v>1.9310250210080431</v>
      </c>
      <c r="D18" s="153">
        <v>1.3505085396277106</v>
      </c>
      <c r="E18" s="153">
        <v>1.9314826030413574</v>
      </c>
      <c r="F18" s="153">
        <v>1.332107216174385</v>
      </c>
    </row>
    <row r="19" spans="2:9" x14ac:dyDescent="0.25">
      <c r="B19" s="137" t="s">
        <v>247</v>
      </c>
      <c r="C19" s="154"/>
      <c r="D19" s="154"/>
      <c r="E19" s="154"/>
      <c r="F19" s="154"/>
      <c r="G19" s="154"/>
      <c r="H19" s="154"/>
      <c r="I19" s="154"/>
    </row>
    <row r="20" spans="2:9" ht="15" customHeight="1" x14ac:dyDescent="0.25">
      <c r="B20" s="137" t="s">
        <v>248</v>
      </c>
      <c r="C20" s="154"/>
      <c r="D20" s="154"/>
      <c r="E20" s="154"/>
      <c r="F20" s="154"/>
      <c r="G20" s="154"/>
      <c r="H20" s="154"/>
      <c r="I20" s="154"/>
    </row>
  </sheetData>
  <mergeCells count="5">
    <mergeCell ref="B2:H2"/>
    <mergeCell ref="B3:F3"/>
    <mergeCell ref="B4:B6"/>
    <mergeCell ref="C4:D5"/>
    <mergeCell ref="E4:F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18"/>
  <sheetViews>
    <sheetView zoomScaleNormal="100" workbookViewId="0">
      <selection activeCell="K13" sqref="K13"/>
    </sheetView>
  </sheetViews>
  <sheetFormatPr defaultRowHeight="15" x14ac:dyDescent="0.25"/>
  <cols>
    <col min="1" max="7" width="9.140625" style="22"/>
    <col min="8" max="8" width="9.140625" style="62"/>
    <col min="9" max="16384" width="9.140625" style="22"/>
  </cols>
  <sheetData>
    <row r="1" spans="2:11" x14ac:dyDescent="0.25">
      <c r="B1" s="15"/>
    </row>
    <row r="2" spans="2:11" x14ac:dyDescent="0.25">
      <c r="B2" s="125" t="s">
        <v>302</v>
      </c>
      <c r="C2" s="16"/>
      <c r="D2" s="16"/>
      <c r="E2" s="16"/>
      <c r="F2" s="16"/>
      <c r="G2" s="16"/>
      <c r="H2" s="63"/>
      <c r="I2" s="17"/>
    </row>
    <row r="3" spans="2:11" ht="3" customHeight="1" x14ac:dyDescent="0.25">
      <c r="B3" s="354" t="s">
        <v>40</v>
      </c>
      <c r="C3" s="304" t="s">
        <v>94</v>
      </c>
      <c r="D3" s="304" t="s">
        <v>90</v>
      </c>
      <c r="E3" s="141"/>
      <c r="F3" s="304" t="s">
        <v>91</v>
      </c>
      <c r="G3" s="304" t="s">
        <v>189</v>
      </c>
      <c r="H3" s="304" t="s">
        <v>192</v>
      </c>
      <c r="I3" s="329" t="s">
        <v>13</v>
      </c>
    </row>
    <row r="4" spans="2:11" ht="27" x14ac:dyDescent="0.25">
      <c r="B4" s="356"/>
      <c r="C4" s="391"/>
      <c r="D4" s="391" t="s">
        <v>4</v>
      </c>
      <c r="E4" s="198" t="s">
        <v>188</v>
      </c>
      <c r="F4" s="391" t="s">
        <v>5</v>
      </c>
      <c r="G4" s="391"/>
      <c r="H4" s="391" t="s">
        <v>5</v>
      </c>
      <c r="I4" s="392" t="s">
        <v>3</v>
      </c>
    </row>
    <row r="5" spans="2:11" x14ac:dyDescent="0.25">
      <c r="B5" s="9" t="s">
        <v>43</v>
      </c>
      <c r="C5" s="10">
        <v>110</v>
      </c>
      <c r="D5" s="278">
        <v>136</v>
      </c>
      <c r="E5" s="279" t="s">
        <v>79</v>
      </c>
      <c r="F5" s="278">
        <v>793</v>
      </c>
      <c r="G5" s="279" t="s">
        <v>79</v>
      </c>
      <c r="H5" s="280" t="s">
        <v>79</v>
      </c>
      <c r="I5" s="281">
        <v>1039</v>
      </c>
      <c r="K5" s="64"/>
    </row>
    <row r="6" spans="2:11" x14ac:dyDescent="0.25">
      <c r="B6" s="9" t="s">
        <v>44</v>
      </c>
      <c r="C6" s="10">
        <v>88</v>
      </c>
      <c r="D6" s="278">
        <v>110</v>
      </c>
      <c r="E6" s="279" t="s">
        <v>79</v>
      </c>
      <c r="F6" s="278">
        <v>858</v>
      </c>
      <c r="G6" s="279" t="s">
        <v>79</v>
      </c>
      <c r="H6" s="280">
        <v>1</v>
      </c>
      <c r="I6" s="281">
        <v>1057</v>
      </c>
      <c r="K6" s="64"/>
    </row>
    <row r="7" spans="2:11" x14ac:dyDescent="0.25">
      <c r="B7" s="9" t="s">
        <v>45</v>
      </c>
      <c r="C7" s="10">
        <v>98</v>
      </c>
      <c r="D7" s="278">
        <v>154</v>
      </c>
      <c r="E7" s="279" t="s">
        <v>79</v>
      </c>
      <c r="F7" s="278">
        <v>1058</v>
      </c>
      <c r="G7" s="279" t="s">
        <v>79</v>
      </c>
      <c r="H7" s="280" t="s">
        <v>79</v>
      </c>
      <c r="I7" s="281">
        <v>1310</v>
      </c>
      <c r="K7" s="64"/>
    </row>
    <row r="8" spans="2:11" x14ac:dyDescent="0.25">
      <c r="B8" s="9" t="s">
        <v>46</v>
      </c>
      <c r="C8" s="10">
        <v>115</v>
      </c>
      <c r="D8" s="278">
        <v>194</v>
      </c>
      <c r="E8" s="279" t="s">
        <v>79</v>
      </c>
      <c r="F8" s="278">
        <v>1016</v>
      </c>
      <c r="G8" s="279" t="s">
        <v>79</v>
      </c>
      <c r="H8" s="280" t="s">
        <v>79</v>
      </c>
      <c r="I8" s="281">
        <v>1325</v>
      </c>
      <c r="K8" s="64"/>
    </row>
    <row r="9" spans="2:11" x14ac:dyDescent="0.25">
      <c r="B9" s="9" t="s">
        <v>47</v>
      </c>
      <c r="C9" s="10">
        <v>114</v>
      </c>
      <c r="D9" s="278">
        <v>187</v>
      </c>
      <c r="E9" s="279" t="s">
        <v>79</v>
      </c>
      <c r="F9" s="278">
        <v>1164</v>
      </c>
      <c r="G9" s="279" t="s">
        <v>79</v>
      </c>
      <c r="H9" s="280" t="s">
        <v>79</v>
      </c>
      <c r="I9" s="281">
        <v>1465</v>
      </c>
      <c r="K9" s="64"/>
    </row>
    <row r="10" spans="2:11" x14ac:dyDescent="0.25">
      <c r="B10" s="9" t="s">
        <v>48</v>
      </c>
      <c r="C10" s="10">
        <v>155</v>
      </c>
      <c r="D10" s="278">
        <v>233</v>
      </c>
      <c r="E10" s="279" t="s">
        <v>79</v>
      </c>
      <c r="F10" s="278">
        <v>1257</v>
      </c>
      <c r="G10" s="279" t="s">
        <v>79</v>
      </c>
      <c r="H10" s="280" t="s">
        <v>79</v>
      </c>
      <c r="I10" s="281">
        <v>1645</v>
      </c>
      <c r="K10" s="64"/>
    </row>
    <row r="11" spans="2:11" x14ac:dyDescent="0.25">
      <c r="B11" s="9" t="s">
        <v>49</v>
      </c>
      <c r="C11" s="10">
        <v>126</v>
      </c>
      <c r="D11" s="278">
        <v>226</v>
      </c>
      <c r="E11" s="279" t="s">
        <v>79</v>
      </c>
      <c r="F11" s="278">
        <v>1181</v>
      </c>
      <c r="G11" s="279" t="s">
        <v>79</v>
      </c>
      <c r="H11" s="280" t="s">
        <v>79</v>
      </c>
      <c r="I11" s="281">
        <v>1533</v>
      </c>
      <c r="K11" s="64"/>
    </row>
    <row r="12" spans="2:11" x14ac:dyDescent="0.25">
      <c r="B12" s="9" t="s">
        <v>50</v>
      </c>
      <c r="C12" s="10">
        <v>125</v>
      </c>
      <c r="D12" s="278">
        <v>188</v>
      </c>
      <c r="E12" s="279" t="s">
        <v>79</v>
      </c>
      <c r="F12" s="278">
        <v>1026</v>
      </c>
      <c r="G12" s="279" t="s">
        <v>79</v>
      </c>
      <c r="H12" s="280">
        <v>2</v>
      </c>
      <c r="I12" s="281">
        <v>1341</v>
      </c>
      <c r="K12" s="64"/>
    </row>
    <row r="13" spans="2:11" x14ac:dyDescent="0.25">
      <c r="B13" s="9" t="s">
        <v>51</v>
      </c>
      <c r="C13" s="10">
        <v>121</v>
      </c>
      <c r="D13" s="278">
        <v>193</v>
      </c>
      <c r="E13" s="279" t="s">
        <v>79</v>
      </c>
      <c r="F13" s="278">
        <v>988</v>
      </c>
      <c r="G13" s="279" t="s">
        <v>79</v>
      </c>
      <c r="H13" s="280" t="s">
        <v>79</v>
      </c>
      <c r="I13" s="281">
        <v>1302</v>
      </c>
      <c r="K13" s="64"/>
    </row>
    <row r="14" spans="2:11" x14ac:dyDescent="0.25">
      <c r="B14" s="9" t="s">
        <v>52</v>
      </c>
      <c r="C14" s="10">
        <v>126</v>
      </c>
      <c r="D14" s="278">
        <v>195</v>
      </c>
      <c r="E14" s="279" t="s">
        <v>79</v>
      </c>
      <c r="F14" s="278">
        <v>1120</v>
      </c>
      <c r="G14" s="279" t="s">
        <v>79</v>
      </c>
      <c r="H14" s="280">
        <v>1</v>
      </c>
      <c r="I14" s="281">
        <v>1442</v>
      </c>
      <c r="K14" s="64"/>
    </row>
    <row r="15" spans="2:11" x14ac:dyDescent="0.25">
      <c r="B15" s="9" t="s">
        <v>53</v>
      </c>
      <c r="C15" s="10">
        <v>160</v>
      </c>
      <c r="D15" s="278">
        <v>170</v>
      </c>
      <c r="E15" s="279" t="s">
        <v>79</v>
      </c>
      <c r="F15" s="278">
        <v>1047</v>
      </c>
      <c r="G15" s="279" t="s">
        <v>79</v>
      </c>
      <c r="H15" s="280" t="s">
        <v>79</v>
      </c>
      <c r="I15" s="281">
        <v>1377</v>
      </c>
      <c r="K15" s="64"/>
    </row>
    <row r="16" spans="2:11" x14ac:dyDescent="0.25">
      <c r="B16" s="9" t="s">
        <v>54</v>
      </c>
      <c r="C16" s="10">
        <v>126</v>
      </c>
      <c r="D16" s="278">
        <v>183</v>
      </c>
      <c r="E16" s="279" t="s">
        <v>79</v>
      </c>
      <c r="F16" s="278">
        <v>954</v>
      </c>
      <c r="G16" s="279" t="s">
        <v>79</v>
      </c>
      <c r="H16" s="280" t="s">
        <v>79</v>
      </c>
      <c r="I16" s="281">
        <v>1263</v>
      </c>
      <c r="K16" s="64"/>
    </row>
    <row r="17" spans="2:11" x14ac:dyDescent="0.25">
      <c r="B17" s="26" t="s">
        <v>95</v>
      </c>
      <c r="C17" s="27">
        <v>1464</v>
      </c>
      <c r="D17" s="27">
        <v>2169</v>
      </c>
      <c r="E17" s="148" t="s">
        <v>79</v>
      </c>
      <c r="F17" s="148">
        <v>12462</v>
      </c>
      <c r="G17" s="148" t="s">
        <v>79</v>
      </c>
      <c r="H17" s="148">
        <v>4</v>
      </c>
      <c r="I17" s="148">
        <v>16099</v>
      </c>
      <c r="K17" s="64"/>
    </row>
    <row r="18" spans="2:11" x14ac:dyDescent="0.25">
      <c r="K18" s="64"/>
    </row>
  </sheetData>
  <mergeCells count="7">
    <mergeCell ref="H3:H4"/>
    <mergeCell ref="I3:I4"/>
    <mergeCell ref="B3:B4"/>
    <mergeCell ref="C3:C4"/>
    <mergeCell ref="D3:D4"/>
    <mergeCell ref="F3:F4"/>
    <mergeCell ref="G3:G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J18"/>
  <sheetViews>
    <sheetView zoomScaleNormal="100" workbookViewId="0">
      <selection activeCell="D16" sqref="D16"/>
    </sheetView>
  </sheetViews>
  <sheetFormatPr defaultRowHeight="15" x14ac:dyDescent="0.25"/>
  <cols>
    <col min="1" max="16384" width="9.140625" style="22"/>
  </cols>
  <sheetData>
    <row r="1" spans="2:10" x14ac:dyDescent="0.25">
      <c r="C1" s="50"/>
      <c r="D1" s="50"/>
      <c r="E1" s="50"/>
      <c r="F1" s="50"/>
      <c r="G1" s="50"/>
      <c r="H1" s="50"/>
      <c r="I1" s="50"/>
    </row>
    <row r="2" spans="2:10" x14ac:dyDescent="0.25">
      <c r="B2" s="128" t="s">
        <v>303</v>
      </c>
      <c r="C2" s="129"/>
      <c r="D2" s="129"/>
      <c r="E2" s="129"/>
      <c r="F2" s="129"/>
      <c r="G2" s="129"/>
      <c r="H2" s="129"/>
      <c r="I2" s="129"/>
    </row>
    <row r="3" spans="2:10" x14ac:dyDescent="0.25">
      <c r="B3" s="282" t="s">
        <v>93</v>
      </c>
      <c r="C3" s="12"/>
      <c r="D3" s="12"/>
      <c r="E3" s="12"/>
      <c r="F3" s="12"/>
      <c r="G3" s="283"/>
      <c r="H3" s="12"/>
      <c r="I3" s="11"/>
    </row>
    <row r="4" spans="2:10" ht="45.75" customHeight="1" x14ac:dyDescent="0.25">
      <c r="B4" s="13" t="s">
        <v>55</v>
      </c>
      <c r="C4" s="132" t="s">
        <v>94</v>
      </c>
      <c r="D4" s="132" t="s">
        <v>90</v>
      </c>
      <c r="E4" s="132" t="s">
        <v>188</v>
      </c>
      <c r="F4" s="132" t="s">
        <v>91</v>
      </c>
      <c r="G4" s="132" t="s">
        <v>189</v>
      </c>
      <c r="H4" s="132" t="s">
        <v>192</v>
      </c>
      <c r="I4" s="134" t="s">
        <v>13</v>
      </c>
    </row>
    <row r="5" spans="2:10" x14ac:dyDescent="0.25">
      <c r="B5" s="131" t="s">
        <v>56</v>
      </c>
      <c r="C5" s="14">
        <v>222</v>
      </c>
      <c r="D5" s="142">
        <v>299</v>
      </c>
      <c r="E5" s="144" t="s">
        <v>79</v>
      </c>
      <c r="F5" s="142">
        <v>2020</v>
      </c>
      <c r="G5" s="144" t="s">
        <v>79</v>
      </c>
      <c r="H5" s="142" t="s">
        <v>79</v>
      </c>
      <c r="I5" s="284">
        <v>2541</v>
      </c>
    </row>
    <row r="6" spans="2:10" x14ac:dyDescent="0.25">
      <c r="B6" s="131" t="s">
        <v>57</v>
      </c>
      <c r="C6" s="14">
        <v>208</v>
      </c>
      <c r="D6" s="142">
        <v>279</v>
      </c>
      <c r="E6" s="144" t="s">
        <v>79</v>
      </c>
      <c r="F6" s="142">
        <v>1924</v>
      </c>
      <c r="G6" s="144" t="s">
        <v>79</v>
      </c>
      <c r="H6" s="142">
        <v>1</v>
      </c>
      <c r="I6" s="284">
        <v>2412</v>
      </c>
    </row>
    <row r="7" spans="2:10" x14ac:dyDescent="0.25">
      <c r="B7" s="131" t="s">
        <v>58</v>
      </c>
      <c r="C7" s="14">
        <v>208</v>
      </c>
      <c r="D7" s="142">
        <v>256</v>
      </c>
      <c r="E7" s="144" t="s">
        <v>79</v>
      </c>
      <c r="F7" s="142">
        <v>2038</v>
      </c>
      <c r="G7" s="144" t="s">
        <v>79</v>
      </c>
      <c r="H7" s="142" t="s">
        <v>79</v>
      </c>
      <c r="I7" s="284">
        <v>2502</v>
      </c>
    </row>
    <row r="8" spans="2:10" x14ac:dyDescent="0.25">
      <c r="B8" s="131" t="s">
        <v>59</v>
      </c>
      <c r="C8" s="14">
        <v>210</v>
      </c>
      <c r="D8" s="142">
        <v>288</v>
      </c>
      <c r="E8" s="144" t="s">
        <v>79</v>
      </c>
      <c r="F8" s="142">
        <v>2008</v>
      </c>
      <c r="G8" s="144" t="s">
        <v>79</v>
      </c>
      <c r="H8" s="142">
        <v>1</v>
      </c>
      <c r="I8" s="284">
        <v>2507</v>
      </c>
    </row>
    <row r="9" spans="2:10" x14ac:dyDescent="0.25">
      <c r="B9" s="131" t="s">
        <v>60</v>
      </c>
      <c r="C9" s="14">
        <v>230</v>
      </c>
      <c r="D9" s="142">
        <v>301</v>
      </c>
      <c r="E9" s="144" t="s">
        <v>79</v>
      </c>
      <c r="F9" s="142">
        <v>1932</v>
      </c>
      <c r="G9" s="144" t="s">
        <v>79</v>
      </c>
      <c r="H9" s="142">
        <v>1</v>
      </c>
      <c r="I9" s="284">
        <v>2464</v>
      </c>
    </row>
    <row r="10" spans="2:10" x14ac:dyDescent="0.25">
      <c r="B10" s="131" t="s">
        <v>61</v>
      </c>
      <c r="C10" s="14">
        <v>169</v>
      </c>
      <c r="D10" s="142">
        <v>343</v>
      </c>
      <c r="E10" s="144" t="s">
        <v>79</v>
      </c>
      <c r="F10" s="142">
        <v>1604</v>
      </c>
      <c r="G10" s="144" t="s">
        <v>79</v>
      </c>
      <c r="H10" s="142">
        <v>1</v>
      </c>
      <c r="I10" s="284">
        <v>2117</v>
      </c>
    </row>
    <row r="11" spans="2:10" x14ac:dyDescent="0.25">
      <c r="B11" s="131" t="s">
        <v>62</v>
      </c>
      <c r="C11" s="14">
        <v>217</v>
      </c>
      <c r="D11" s="142">
        <v>403</v>
      </c>
      <c r="E11" s="144" t="s">
        <v>79</v>
      </c>
      <c r="F11" s="235">
        <v>936</v>
      </c>
      <c r="G11" s="144" t="s">
        <v>79</v>
      </c>
      <c r="H11" s="142" t="s">
        <v>79</v>
      </c>
      <c r="I11" s="284">
        <v>1556</v>
      </c>
    </row>
    <row r="12" spans="2:10" x14ac:dyDescent="0.25">
      <c r="B12" s="26" t="s">
        <v>13</v>
      </c>
      <c r="C12" s="148">
        <v>1464</v>
      </c>
      <c r="D12" s="148">
        <v>2169</v>
      </c>
      <c r="E12" s="148" t="s">
        <v>79</v>
      </c>
      <c r="F12" s="148">
        <v>12462</v>
      </c>
      <c r="G12" s="149" t="s">
        <v>79</v>
      </c>
      <c r="H12" s="148">
        <v>4</v>
      </c>
      <c r="I12" s="148">
        <v>16099</v>
      </c>
    </row>
    <row r="13" spans="2:10" x14ac:dyDescent="0.25">
      <c r="B13" s="73"/>
      <c r="C13" s="65"/>
      <c r="D13" s="65"/>
      <c r="F13" s="65"/>
      <c r="H13" s="65"/>
      <c r="I13" s="65"/>
    </row>
    <row r="14" spans="2:10" x14ac:dyDescent="0.25">
      <c r="C14" s="50"/>
      <c r="D14" s="50"/>
      <c r="E14" s="50"/>
      <c r="F14" s="50"/>
      <c r="G14" s="50"/>
      <c r="H14" s="50"/>
      <c r="I14" s="50"/>
      <c r="J14" s="50"/>
    </row>
    <row r="15" spans="2:10" x14ac:dyDescent="0.25">
      <c r="C15" s="50"/>
      <c r="D15" s="50"/>
      <c r="E15" s="50"/>
      <c r="F15" s="50"/>
      <c r="G15" s="50"/>
      <c r="H15" s="50"/>
      <c r="I15" s="50"/>
    </row>
    <row r="16" spans="2:10" x14ac:dyDescent="0.25">
      <c r="C16" s="50"/>
    </row>
    <row r="17" spans="3:10" x14ac:dyDescent="0.25">
      <c r="C17" s="50"/>
      <c r="D17" s="50"/>
      <c r="E17" s="50"/>
      <c r="F17" s="50"/>
      <c r="G17" s="50"/>
      <c r="H17" s="50"/>
      <c r="I17" s="50"/>
      <c r="J17" s="50"/>
    </row>
    <row r="18" spans="3:10" x14ac:dyDescent="0.25">
      <c r="C18" s="50"/>
      <c r="D18" s="50"/>
      <c r="E18" s="50"/>
      <c r="F18" s="50"/>
      <c r="G18" s="50"/>
      <c r="H18" s="50"/>
      <c r="I18" s="50"/>
      <c r="J18" s="50"/>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2"/>
  <sheetViews>
    <sheetView workbookViewId="0">
      <selection activeCell="C30" sqref="C30:D30"/>
    </sheetView>
  </sheetViews>
  <sheetFormatPr defaultRowHeight="15" x14ac:dyDescent="0.25"/>
  <cols>
    <col min="1" max="16384" width="9.140625" style="22"/>
  </cols>
  <sheetData>
    <row r="2" spans="2:6" x14ac:dyDescent="0.25">
      <c r="B2" s="25" t="s">
        <v>304</v>
      </c>
      <c r="C2" s="16"/>
      <c r="D2" s="16"/>
      <c r="E2" s="16"/>
    </row>
    <row r="3" spans="2:6" x14ac:dyDescent="0.25">
      <c r="B3" s="136" t="s">
        <v>93</v>
      </c>
      <c r="C3" s="135"/>
      <c r="D3" s="135"/>
      <c r="E3" s="135"/>
    </row>
    <row r="4" spans="2:6" ht="15" customHeight="1" x14ac:dyDescent="0.25">
      <c r="B4" s="322" t="s">
        <v>63</v>
      </c>
      <c r="C4" s="304" t="s">
        <v>94</v>
      </c>
      <c r="D4" s="304" t="s">
        <v>90</v>
      </c>
      <c r="E4" s="304" t="s">
        <v>91</v>
      </c>
      <c r="F4" s="329" t="s">
        <v>13</v>
      </c>
    </row>
    <row r="5" spans="2:6" x14ac:dyDescent="0.25">
      <c r="B5" s="323"/>
      <c r="C5" s="306"/>
      <c r="D5" s="306"/>
      <c r="E5" s="306"/>
      <c r="F5" s="331"/>
    </row>
    <row r="6" spans="2:6" x14ac:dyDescent="0.25">
      <c r="B6" s="28">
        <v>1</v>
      </c>
      <c r="C6" s="99">
        <v>37</v>
      </c>
      <c r="D6" s="100">
        <v>86</v>
      </c>
      <c r="E6" s="101">
        <v>134</v>
      </c>
      <c r="F6" s="126">
        <v>258</v>
      </c>
    </row>
    <row r="7" spans="2:6" x14ac:dyDescent="0.25">
      <c r="B7" s="28">
        <v>2</v>
      </c>
      <c r="C7" s="99">
        <v>34</v>
      </c>
      <c r="D7" s="100">
        <v>64</v>
      </c>
      <c r="E7" s="101">
        <v>71</v>
      </c>
      <c r="F7" s="126">
        <v>169</v>
      </c>
    </row>
    <row r="8" spans="2:6" x14ac:dyDescent="0.25">
      <c r="B8" s="28">
        <v>3</v>
      </c>
      <c r="C8" s="99">
        <v>29</v>
      </c>
      <c r="D8" s="100">
        <v>38</v>
      </c>
      <c r="E8" s="101">
        <v>43</v>
      </c>
      <c r="F8" s="126">
        <v>110</v>
      </c>
    </row>
    <row r="9" spans="2:6" x14ac:dyDescent="0.25">
      <c r="B9" s="28">
        <v>4</v>
      </c>
      <c r="C9" s="99">
        <v>28</v>
      </c>
      <c r="D9" s="100">
        <v>39</v>
      </c>
      <c r="E9" s="101">
        <v>37</v>
      </c>
      <c r="F9" s="126">
        <v>104</v>
      </c>
    </row>
    <row r="10" spans="2:6" x14ac:dyDescent="0.25">
      <c r="B10" s="28">
        <v>5</v>
      </c>
      <c r="C10" s="99">
        <v>31</v>
      </c>
      <c r="D10" s="100">
        <v>49</v>
      </c>
      <c r="E10" s="101">
        <v>32</v>
      </c>
      <c r="F10" s="127">
        <v>112</v>
      </c>
    </row>
    <row r="11" spans="2:6" x14ac:dyDescent="0.25">
      <c r="B11" s="28">
        <v>6</v>
      </c>
      <c r="C11" s="99">
        <v>31</v>
      </c>
      <c r="D11" s="100">
        <v>41</v>
      </c>
      <c r="E11" s="101">
        <v>38</v>
      </c>
      <c r="F11" s="126">
        <v>110</v>
      </c>
    </row>
    <row r="12" spans="2:6" x14ac:dyDescent="0.25">
      <c r="B12" s="28">
        <v>7</v>
      </c>
      <c r="C12" s="99">
        <v>37</v>
      </c>
      <c r="D12" s="100">
        <v>72</v>
      </c>
      <c r="E12" s="101">
        <v>114</v>
      </c>
      <c r="F12" s="126">
        <v>223</v>
      </c>
    </row>
    <row r="13" spans="2:6" x14ac:dyDescent="0.25">
      <c r="B13" s="28">
        <v>8</v>
      </c>
      <c r="C13" s="99">
        <v>113</v>
      </c>
      <c r="D13" s="100">
        <v>69</v>
      </c>
      <c r="E13" s="101">
        <v>634</v>
      </c>
      <c r="F13" s="126">
        <v>816</v>
      </c>
    </row>
    <row r="14" spans="2:6" x14ac:dyDescent="0.25">
      <c r="B14" s="28">
        <v>9</v>
      </c>
      <c r="C14" s="99">
        <v>75</v>
      </c>
      <c r="D14" s="100">
        <v>66</v>
      </c>
      <c r="E14" s="101">
        <v>902</v>
      </c>
      <c r="F14" s="126">
        <v>1043</v>
      </c>
    </row>
    <row r="15" spans="2:6" x14ac:dyDescent="0.25">
      <c r="B15" s="28">
        <v>10</v>
      </c>
      <c r="C15" s="99">
        <v>76</v>
      </c>
      <c r="D15" s="100">
        <v>68</v>
      </c>
      <c r="E15" s="101">
        <v>812</v>
      </c>
      <c r="F15" s="126">
        <v>957</v>
      </c>
    </row>
    <row r="16" spans="2:6" x14ac:dyDescent="0.25">
      <c r="B16" s="28">
        <v>11</v>
      </c>
      <c r="C16" s="99">
        <v>85</v>
      </c>
      <c r="D16" s="100">
        <v>87</v>
      </c>
      <c r="E16" s="101">
        <v>921</v>
      </c>
      <c r="F16" s="126">
        <v>1093</v>
      </c>
    </row>
    <row r="17" spans="2:6" x14ac:dyDescent="0.25">
      <c r="B17" s="28">
        <v>12</v>
      </c>
      <c r="C17" s="99">
        <v>91</v>
      </c>
      <c r="D17" s="100">
        <v>92</v>
      </c>
      <c r="E17" s="101">
        <v>926</v>
      </c>
      <c r="F17" s="126">
        <v>1109</v>
      </c>
    </row>
    <row r="18" spans="2:6" x14ac:dyDescent="0.25">
      <c r="B18" s="28">
        <v>13</v>
      </c>
      <c r="C18" s="99">
        <v>64</v>
      </c>
      <c r="D18" s="100">
        <v>103</v>
      </c>
      <c r="E18" s="101">
        <v>992</v>
      </c>
      <c r="F18" s="126">
        <v>1159</v>
      </c>
    </row>
    <row r="19" spans="2:6" x14ac:dyDescent="0.25">
      <c r="B19" s="28">
        <v>14</v>
      </c>
      <c r="C19" s="99">
        <v>65</v>
      </c>
      <c r="D19" s="100">
        <v>73</v>
      </c>
      <c r="E19" s="101">
        <v>863</v>
      </c>
      <c r="F19" s="126">
        <v>1001</v>
      </c>
    </row>
    <row r="20" spans="2:6" x14ac:dyDescent="0.25">
      <c r="B20" s="28">
        <v>15</v>
      </c>
      <c r="C20" s="99">
        <v>69</v>
      </c>
      <c r="D20" s="100">
        <v>91</v>
      </c>
      <c r="E20" s="101">
        <v>811</v>
      </c>
      <c r="F20" s="126">
        <v>971</v>
      </c>
    </row>
    <row r="21" spans="2:6" x14ac:dyDescent="0.25">
      <c r="B21" s="28">
        <v>16</v>
      </c>
      <c r="C21" s="99">
        <v>75</v>
      </c>
      <c r="D21" s="100">
        <v>87</v>
      </c>
      <c r="E21" s="101">
        <v>788</v>
      </c>
      <c r="F21" s="126">
        <v>950</v>
      </c>
    </row>
    <row r="22" spans="2:6" x14ac:dyDescent="0.25">
      <c r="B22" s="28">
        <v>17</v>
      </c>
      <c r="C22" s="99">
        <v>76</v>
      </c>
      <c r="D22" s="100">
        <v>122</v>
      </c>
      <c r="E22" s="101">
        <v>888</v>
      </c>
      <c r="F22" s="126">
        <v>1086</v>
      </c>
    </row>
    <row r="23" spans="2:6" x14ac:dyDescent="0.25">
      <c r="B23" s="28">
        <v>18</v>
      </c>
      <c r="C23" s="99">
        <v>98</v>
      </c>
      <c r="D23" s="100">
        <v>141</v>
      </c>
      <c r="E23" s="101">
        <v>1094</v>
      </c>
      <c r="F23" s="126">
        <v>1334</v>
      </c>
    </row>
    <row r="24" spans="2:6" x14ac:dyDescent="0.25">
      <c r="B24" s="28">
        <v>19</v>
      </c>
      <c r="C24" s="99">
        <v>103</v>
      </c>
      <c r="D24" s="100">
        <v>181</v>
      </c>
      <c r="E24" s="101">
        <v>1011</v>
      </c>
      <c r="F24" s="126">
        <v>1295</v>
      </c>
    </row>
    <row r="25" spans="2:6" x14ac:dyDescent="0.25">
      <c r="B25" s="28">
        <v>20</v>
      </c>
      <c r="C25" s="99">
        <v>92</v>
      </c>
      <c r="D25" s="100">
        <v>210</v>
      </c>
      <c r="E25" s="101">
        <v>555</v>
      </c>
      <c r="F25" s="126">
        <v>857</v>
      </c>
    </row>
    <row r="26" spans="2:6" x14ac:dyDescent="0.25">
      <c r="B26" s="28">
        <v>21</v>
      </c>
      <c r="C26" s="99">
        <v>52</v>
      </c>
      <c r="D26" s="100">
        <v>152</v>
      </c>
      <c r="E26" s="101">
        <v>288</v>
      </c>
      <c r="F26" s="126">
        <v>492</v>
      </c>
    </row>
    <row r="27" spans="2:6" x14ac:dyDescent="0.25">
      <c r="B27" s="28">
        <v>22</v>
      </c>
      <c r="C27" s="99">
        <v>46</v>
      </c>
      <c r="D27" s="100">
        <v>107</v>
      </c>
      <c r="E27" s="101">
        <v>185</v>
      </c>
      <c r="F27" s="126">
        <v>338</v>
      </c>
    </row>
    <row r="28" spans="2:6" x14ac:dyDescent="0.25">
      <c r="B28" s="28">
        <v>23</v>
      </c>
      <c r="C28" s="99">
        <v>31</v>
      </c>
      <c r="D28" s="100">
        <v>65</v>
      </c>
      <c r="E28" s="101">
        <v>159</v>
      </c>
      <c r="F28" s="126">
        <v>255</v>
      </c>
    </row>
    <row r="29" spans="2:6" x14ac:dyDescent="0.25">
      <c r="B29" s="28">
        <v>24</v>
      </c>
      <c r="C29" s="99">
        <v>26</v>
      </c>
      <c r="D29" s="100">
        <v>66</v>
      </c>
      <c r="E29" s="101">
        <v>145</v>
      </c>
      <c r="F29" s="126">
        <v>237</v>
      </c>
    </row>
    <row r="30" spans="2:6" x14ac:dyDescent="0.25">
      <c r="B30" s="3" t="s">
        <v>64</v>
      </c>
      <c r="C30" s="211" t="s">
        <v>79</v>
      </c>
      <c r="D30" s="139" t="s">
        <v>79</v>
      </c>
      <c r="E30" s="101">
        <v>19</v>
      </c>
      <c r="F30" s="126">
        <v>20</v>
      </c>
    </row>
    <row r="31" spans="2:6" x14ac:dyDescent="0.25">
      <c r="B31" s="26" t="s">
        <v>13</v>
      </c>
      <c r="C31" s="27">
        <v>1464</v>
      </c>
      <c r="D31" s="27">
        <v>2169</v>
      </c>
      <c r="E31" s="27">
        <v>12462</v>
      </c>
      <c r="F31" s="27">
        <v>16099</v>
      </c>
    </row>
    <row r="32" spans="2:6" x14ac:dyDescent="0.25">
      <c r="B32" s="73"/>
    </row>
  </sheetData>
  <mergeCells count="5">
    <mergeCell ref="F4:F5"/>
    <mergeCell ref="B4:B5"/>
    <mergeCell ref="C4:C5"/>
    <mergeCell ref="D4:D5"/>
    <mergeCell ref="E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J28"/>
  <sheetViews>
    <sheetView zoomScaleNormal="100" zoomScaleSheetLayoutView="100" workbookViewId="0">
      <selection activeCell="A26" sqref="A26:XFD28"/>
    </sheetView>
  </sheetViews>
  <sheetFormatPr defaultRowHeight="15" x14ac:dyDescent="0.25"/>
  <cols>
    <col min="1" max="7" width="9.140625" style="22"/>
    <col min="8" max="8" width="10.140625" style="22" customWidth="1"/>
    <col min="9" max="9" width="10.7109375" style="22" customWidth="1"/>
    <col min="10" max="16384" width="9.140625" style="22"/>
  </cols>
  <sheetData>
    <row r="2" spans="2:10" ht="15" customHeight="1" x14ac:dyDescent="0.25">
      <c r="B2" s="285" t="s">
        <v>254</v>
      </c>
      <c r="C2" s="307"/>
      <c r="D2" s="307"/>
      <c r="E2" s="307"/>
      <c r="F2" s="307"/>
      <c r="G2" s="307"/>
      <c r="H2" s="307"/>
      <c r="I2" s="307"/>
      <c r="J2" s="307"/>
    </row>
    <row r="3" spans="2:10" ht="14.45" customHeight="1" x14ac:dyDescent="0.25">
      <c r="B3" s="299" t="s">
        <v>253</v>
      </c>
      <c r="C3" s="300"/>
      <c r="D3" s="300"/>
      <c r="E3" s="300"/>
      <c r="F3" s="300"/>
      <c r="G3" s="129"/>
      <c r="H3" s="129"/>
      <c r="I3" s="129"/>
    </row>
    <row r="4" spans="2:10" ht="20.45" customHeight="1" x14ac:dyDescent="0.25">
      <c r="B4" s="301" t="s">
        <v>251</v>
      </c>
      <c r="C4" s="304" t="s">
        <v>3</v>
      </c>
      <c r="D4" s="304" t="s">
        <v>4</v>
      </c>
      <c r="E4" s="304" t="s">
        <v>5</v>
      </c>
      <c r="F4" s="304" t="s">
        <v>252</v>
      </c>
      <c r="G4" s="304" t="s">
        <v>187</v>
      </c>
      <c r="H4" s="304" t="s">
        <v>217</v>
      </c>
      <c r="I4" s="304" t="s">
        <v>218</v>
      </c>
    </row>
    <row r="5" spans="2:10" x14ac:dyDescent="0.25">
      <c r="B5" s="302"/>
      <c r="C5" s="305"/>
      <c r="D5" s="305"/>
      <c r="E5" s="305"/>
      <c r="F5" s="305"/>
      <c r="G5" s="305"/>
      <c r="H5" s="305"/>
      <c r="I5" s="305"/>
    </row>
    <row r="6" spans="2:10" x14ac:dyDescent="0.25">
      <c r="B6" s="302"/>
      <c r="C6" s="305"/>
      <c r="D6" s="305"/>
      <c r="E6" s="305"/>
      <c r="F6" s="305"/>
      <c r="G6" s="305"/>
      <c r="H6" s="305"/>
      <c r="I6" s="305"/>
    </row>
    <row r="7" spans="2:10" x14ac:dyDescent="0.25">
      <c r="B7" s="302"/>
      <c r="C7" s="305"/>
      <c r="D7" s="305"/>
      <c r="E7" s="305"/>
      <c r="F7" s="305"/>
      <c r="G7" s="305"/>
      <c r="H7" s="305"/>
      <c r="I7" s="305"/>
    </row>
    <row r="8" spans="2:10" x14ac:dyDescent="0.25">
      <c r="B8" s="303"/>
      <c r="C8" s="306"/>
      <c r="D8" s="306"/>
      <c r="E8" s="306"/>
      <c r="F8" s="306"/>
      <c r="G8" s="306"/>
      <c r="H8" s="306"/>
      <c r="I8" s="306"/>
    </row>
    <row r="9" spans="2:10" x14ac:dyDescent="0.25">
      <c r="B9" s="155">
        <v>2001</v>
      </c>
      <c r="C9" s="156">
        <v>22445</v>
      </c>
      <c r="D9" s="157">
        <v>501</v>
      </c>
      <c r="E9" s="156">
        <v>29821</v>
      </c>
      <c r="F9" s="158">
        <v>14.3279</v>
      </c>
      <c r="G9" s="159">
        <v>2.2321200000000001</v>
      </c>
      <c r="H9" s="160" t="s">
        <v>79</v>
      </c>
      <c r="I9" s="161" t="s">
        <v>79</v>
      </c>
    </row>
    <row r="10" spans="2:10" x14ac:dyDescent="0.25">
      <c r="B10" s="155">
        <v>2002</v>
      </c>
      <c r="C10" s="156">
        <v>22240</v>
      </c>
      <c r="D10" s="157">
        <v>487</v>
      </c>
      <c r="E10" s="156">
        <v>29523</v>
      </c>
      <c r="F10" s="158">
        <v>13.9031</v>
      </c>
      <c r="G10" s="159">
        <v>2.1897500000000001</v>
      </c>
      <c r="H10" s="162">
        <v>-2.7944</v>
      </c>
      <c r="I10" s="159">
        <v>-2.7944</v>
      </c>
    </row>
    <row r="11" spans="2:10" x14ac:dyDescent="0.25">
      <c r="B11" s="155">
        <v>2003</v>
      </c>
      <c r="C11" s="156">
        <v>22798</v>
      </c>
      <c r="D11" s="157">
        <v>434</v>
      </c>
      <c r="E11" s="156">
        <v>30386</v>
      </c>
      <c r="F11" s="158">
        <v>12.3314</v>
      </c>
      <c r="G11" s="159">
        <v>1.90368</v>
      </c>
      <c r="H11" s="162">
        <v>-10.882999999999999</v>
      </c>
      <c r="I11" s="159">
        <v>-13.3733</v>
      </c>
    </row>
    <row r="12" spans="2:10" x14ac:dyDescent="0.25">
      <c r="B12" s="155">
        <v>2004</v>
      </c>
      <c r="C12" s="156">
        <v>21203</v>
      </c>
      <c r="D12" s="157">
        <v>398</v>
      </c>
      <c r="E12" s="156">
        <v>27820</v>
      </c>
      <c r="F12" s="158">
        <v>11.228</v>
      </c>
      <c r="G12" s="159">
        <v>1.8770899999999999</v>
      </c>
      <c r="H12" s="162">
        <v>-8.2949000000000002</v>
      </c>
      <c r="I12" s="159">
        <v>-20.558900000000001</v>
      </c>
    </row>
    <row r="13" spans="2:10" x14ac:dyDescent="0.25">
      <c r="B13" s="155">
        <v>2005</v>
      </c>
      <c r="C13" s="156">
        <v>21133</v>
      </c>
      <c r="D13" s="157">
        <v>362</v>
      </c>
      <c r="E13" s="156">
        <v>27728</v>
      </c>
      <c r="F13" s="158">
        <v>10.157400000000001</v>
      </c>
      <c r="G13" s="159">
        <v>1.71296</v>
      </c>
      <c r="H13" s="162">
        <v>-9.0451999999999995</v>
      </c>
      <c r="I13" s="159">
        <v>-27.744499999999999</v>
      </c>
    </row>
    <row r="14" spans="2:10" x14ac:dyDescent="0.25">
      <c r="B14" s="155">
        <v>2006</v>
      </c>
      <c r="C14" s="156">
        <v>20826</v>
      </c>
      <c r="D14" s="157">
        <v>353</v>
      </c>
      <c r="E14" s="156">
        <v>27648</v>
      </c>
      <c r="F14" s="158">
        <v>9.8711000000000002</v>
      </c>
      <c r="G14" s="159">
        <v>1.6950000000000001</v>
      </c>
      <c r="H14" s="162">
        <v>-2.4862000000000002</v>
      </c>
      <c r="I14" s="159">
        <v>-29.540900000000001</v>
      </c>
    </row>
    <row r="15" spans="2:10" x14ac:dyDescent="0.25">
      <c r="B15" s="155">
        <v>2007</v>
      </c>
      <c r="C15" s="156">
        <v>20209</v>
      </c>
      <c r="D15" s="157">
        <v>322</v>
      </c>
      <c r="E15" s="156">
        <v>26465</v>
      </c>
      <c r="F15" s="158">
        <v>8.9480000000000004</v>
      </c>
      <c r="G15" s="159">
        <v>1.59335</v>
      </c>
      <c r="H15" s="162">
        <v>-8.7819000000000003</v>
      </c>
      <c r="I15" s="159">
        <v>-35.728499999999997</v>
      </c>
    </row>
    <row r="16" spans="2:10" x14ac:dyDescent="0.25">
      <c r="B16" s="155">
        <v>2008</v>
      </c>
      <c r="C16" s="156">
        <v>18803</v>
      </c>
      <c r="D16" s="157">
        <v>296</v>
      </c>
      <c r="E16" s="156">
        <v>24902</v>
      </c>
      <c r="F16" s="158">
        <v>8.1580999999999992</v>
      </c>
      <c r="G16" s="159">
        <v>1.57422</v>
      </c>
      <c r="H16" s="162">
        <v>-8.0745000000000005</v>
      </c>
      <c r="I16" s="159">
        <v>-40.918199999999999</v>
      </c>
    </row>
    <row r="17" spans="2:9" x14ac:dyDescent="0.25">
      <c r="B17" s="155">
        <v>2009</v>
      </c>
      <c r="C17" s="156">
        <v>18362</v>
      </c>
      <c r="D17" s="157">
        <v>279</v>
      </c>
      <c r="E17" s="156">
        <v>24345</v>
      </c>
      <c r="F17" s="158">
        <v>7.6452</v>
      </c>
      <c r="G17" s="159">
        <v>1.5194399999999999</v>
      </c>
      <c r="H17" s="162">
        <v>-5.7431999999999999</v>
      </c>
      <c r="I17" s="159">
        <v>-44.311399999999999</v>
      </c>
    </row>
    <row r="18" spans="2:9" x14ac:dyDescent="0.25">
      <c r="B18" s="155">
        <v>2010</v>
      </c>
      <c r="C18" s="156">
        <v>18865</v>
      </c>
      <c r="D18" s="157">
        <v>306</v>
      </c>
      <c r="E18" s="156">
        <v>25284</v>
      </c>
      <c r="F18" s="158">
        <v>8.3535000000000004</v>
      </c>
      <c r="G18" s="159">
        <v>1.62205</v>
      </c>
      <c r="H18" s="162">
        <v>9.6774000000000004</v>
      </c>
      <c r="I18" s="159">
        <v>-38.922199999999997</v>
      </c>
    </row>
    <row r="19" spans="2:9" x14ac:dyDescent="0.25">
      <c r="B19" s="155">
        <v>2011</v>
      </c>
      <c r="C19" s="156">
        <v>18672</v>
      </c>
      <c r="D19" s="157">
        <v>265</v>
      </c>
      <c r="E19" s="156">
        <v>24876</v>
      </c>
      <c r="F19" s="158">
        <v>7.2239000000000004</v>
      </c>
      <c r="G19" s="159">
        <v>1.4192400000000001</v>
      </c>
      <c r="H19" s="162">
        <v>-13.3987</v>
      </c>
      <c r="I19" s="159">
        <v>-47.105800000000002</v>
      </c>
    </row>
    <row r="20" spans="2:9" x14ac:dyDescent="0.25">
      <c r="B20" s="155">
        <v>2012</v>
      </c>
      <c r="C20" s="156">
        <v>17077</v>
      </c>
      <c r="D20" s="157">
        <v>253</v>
      </c>
      <c r="E20" s="156">
        <v>23034</v>
      </c>
      <c r="F20" s="158">
        <v>6.8743999999999996</v>
      </c>
      <c r="G20" s="159">
        <v>1.4815199999999999</v>
      </c>
      <c r="H20" s="162">
        <v>-4.5282999999999998</v>
      </c>
      <c r="I20" s="159">
        <v>-49.500999999999998</v>
      </c>
    </row>
    <row r="21" spans="2:9" x14ac:dyDescent="0.25">
      <c r="B21" s="155">
        <v>2013</v>
      </c>
      <c r="C21" s="156">
        <v>16231</v>
      </c>
      <c r="D21" s="157">
        <v>224</v>
      </c>
      <c r="E21" s="156">
        <v>21663</v>
      </c>
      <c r="F21" s="158">
        <v>6.0187999999999997</v>
      </c>
      <c r="G21" s="159">
        <v>1.38008</v>
      </c>
      <c r="H21" s="162">
        <v>-11.4625</v>
      </c>
      <c r="I21" s="159">
        <v>-55.289400000000001</v>
      </c>
    </row>
    <row r="22" spans="2:9" x14ac:dyDescent="0.25">
      <c r="B22" s="155">
        <v>2014</v>
      </c>
      <c r="C22" s="156">
        <v>16654</v>
      </c>
      <c r="D22" s="157">
        <v>250</v>
      </c>
      <c r="E22" s="156">
        <v>22051</v>
      </c>
      <c r="F22" s="158">
        <v>6.6638999999999999</v>
      </c>
      <c r="G22" s="159">
        <v>1.5011399999999999</v>
      </c>
      <c r="H22" s="162">
        <v>11.607100000000001</v>
      </c>
      <c r="I22" s="159">
        <v>-50.099800000000002</v>
      </c>
    </row>
    <row r="23" spans="2:9" x14ac:dyDescent="0.25">
      <c r="B23" s="155">
        <v>2015</v>
      </c>
      <c r="C23" s="156">
        <v>15863</v>
      </c>
      <c r="D23" s="157">
        <v>247</v>
      </c>
      <c r="E23" s="156">
        <v>20957</v>
      </c>
      <c r="F23" s="158">
        <v>6.5892999999999997</v>
      </c>
      <c r="G23" s="159">
        <v>1.55708</v>
      </c>
      <c r="H23" s="162">
        <v>-1.2</v>
      </c>
      <c r="I23" s="159">
        <v>-50.698599999999999</v>
      </c>
    </row>
    <row r="24" spans="2:9" x14ac:dyDescent="0.25">
      <c r="B24" s="155">
        <v>2016</v>
      </c>
      <c r="C24" s="156">
        <v>16507</v>
      </c>
      <c r="D24" s="157">
        <v>249</v>
      </c>
      <c r="E24" s="156">
        <v>22022</v>
      </c>
      <c r="F24" s="158">
        <v>6.6516999999999999</v>
      </c>
      <c r="G24" s="159">
        <v>1.5084500000000001</v>
      </c>
      <c r="H24" s="162">
        <v>0.80969999999999998</v>
      </c>
      <c r="I24" s="159">
        <v>-50.299399999999999</v>
      </c>
    </row>
    <row r="25" spans="2:9" x14ac:dyDescent="0.25">
      <c r="B25" s="155">
        <v>2017</v>
      </c>
      <c r="C25" s="156">
        <v>16099</v>
      </c>
      <c r="D25" s="157">
        <v>269</v>
      </c>
      <c r="E25" s="156">
        <v>21390</v>
      </c>
      <c r="F25" s="158">
        <v>7.1931000000000003</v>
      </c>
      <c r="G25" s="159">
        <v>1.6709099999999999</v>
      </c>
      <c r="H25" s="162">
        <v>8.0320999999999998</v>
      </c>
      <c r="I25" s="163">
        <v>-46.307400000000001</v>
      </c>
    </row>
    <row r="26" spans="2:9" x14ac:dyDescent="0.25">
      <c r="B26" s="93" t="s">
        <v>255</v>
      </c>
      <c r="C26" s="1"/>
      <c r="D26" s="1"/>
      <c r="E26" s="1"/>
      <c r="F26" s="1"/>
      <c r="G26" s="1"/>
      <c r="H26" s="1"/>
      <c r="I26" s="1"/>
    </row>
    <row r="27" spans="2:9" x14ac:dyDescent="0.25">
      <c r="B27" s="94" t="s">
        <v>256</v>
      </c>
      <c r="C27" s="74"/>
      <c r="D27" s="1"/>
      <c r="E27" s="1"/>
      <c r="F27" s="1"/>
      <c r="G27" s="1"/>
      <c r="H27" s="1"/>
      <c r="I27" s="1"/>
    </row>
    <row r="28" spans="2:9" x14ac:dyDescent="0.25">
      <c r="B28" s="94" t="s">
        <v>257</v>
      </c>
      <c r="C28" s="74"/>
      <c r="D28" s="1"/>
      <c r="E28" s="1"/>
      <c r="F28" s="1"/>
      <c r="G28" s="1"/>
      <c r="H28" s="1"/>
      <c r="I28" s="1"/>
    </row>
  </sheetData>
  <mergeCells count="10">
    <mergeCell ref="G4:G8"/>
    <mergeCell ref="H4:H8"/>
    <mergeCell ref="I4:I8"/>
    <mergeCell ref="B2:J2"/>
    <mergeCell ref="B3:F3"/>
    <mergeCell ref="B4:B8"/>
    <mergeCell ref="C4:C8"/>
    <mergeCell ref="D4:D8"/>
    <mergeCell ref="E4:E8"/>
    <mergeCell ref="F4:F8"/>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28" max="16383" man="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1"/>
  <sheetViews>
    <sheetView workbookViewId="0">
      <selection activeCell="D15" sqref="D15"/>
    </sheetView>
  </sheetViews>
  <sheetFormatPr defaultRowHeight="15" x14ac:dyDescent="0.25"/>
  <cols>
    <col min="1" max="1" width="9.140625" style="22"/>
    <col min="2" max="2" width="14" style="22" customWidth="1"/>
    <col min="3" max="7" width="9.140625" style="22"/>
    <col min="8" max="8" width="7.7109375" style="22" customWidth="1"/>
    <col min="9" max="9" width="7" style="22" customWidth="1"/>
    <col min="10" max="16384" width="9.140625" style="22"/>
  </cols>
  <sheetData>
    <row r="2" spans="2:10" x14ac:dyDescent="0.25">
      <c r="B2" s="128" t="s">
        <v>259</v>
      </c>
    </row>
    <row r="3" spans="2:10" x14ac:dyDescent="0.25">
      <c r="B3" s="70" t="s">
        <v>258</v>
      </c>
    </row>
    <row r="4" spans="2:10" ht="15" customHeight="1" x14ac:dyDescent="0.25">
      <c r="B4" s="308"/>
      <c r="C4" s="295" t="s">
        <v>183</v>
      </c>
      <c r="D4" s="295" t="s">
        <v>8</v>
      </c>
      <c r="E4" s="296" t="s">
        <v>7</v>
      </c>
      <c r="F4" s="296" t="s">
        <v>7</v>
      </c>
      <c r="G4" s="295" t="s">
        <v>183</v>
      </c>
      <c r="H4" s="295" t="s">
        <v>8</v>
      </c>
      <c r="I4" s="296" t="s">
        <v>7</v>
      </c>
      <c r="J4" s="296" t="s">
        <v>7</v>
      </c>
    </row>
    <row r="5" spans="2:10" ht="15" customHeight="1" x14ac:dyDescent="0.25">
      <c r="B5" s="309"/>
      <c r="C5" s="311" t="s">
        <v>41</v>
      </c>
      <c r="D5" s="311"/>
      <c r="E5" s="311"/>
      <c r="F5" s="311"/>
      <c r="G5" s="311" t="s">
        <v>42</v>
      </c>
      <c r="H5" s="311"/>
      <c r="I5" s="311"/>
      <c r="J5" s="311"/>
    </row>
    <row r="6" spans="2:10" x14ac:dyDescent="0.25">
      <c r="B6" s="310"/>
      <c r="C6" s="164">
        <v>2010</v>
      </c>
      <c r="D6" s="165">
        <v>2017</v>
      </c>
      <c r="E6" s="164">
        <v>2010</v>
      </c>
      <c r="F6" s="165">
        <v>2017</v>
      </c>
      <c r="G6" s="165">
        <v>2010</v>
      </c>
      <c r="H6" s="166">
        <v>2017</v>
      </c>
      <c r="I6" s="166">
        <v>2010</v>
      </c>
      <c r="J6" s="167">
        <v>2017</v>
      </c>
    </row>
    <row r="7" spans="2:10" x14ac:dyDescent="0.25">
      <c r="B7" s="3" t="s">
        <v>228</v>
      </c>
      <c r="C7" s="142">
        <v>8</v>
      </c>
      <c r="D7" s="168">
        <v>4</v>
      </c>
      <c r="E7" s="169">
        <v>70</v>
      </c>
      <c r="F7" s="168">
        <v>43</v>
      </c>
      <c r="G7" s="170">
        <v>2.6143790849673203</v>
      </c>
      <c r="H7" s="171">
        <v>1.486988847583643</v>
      </c>
      <c r="I7" s="172">
        <v>1.7015070491006319</v>
      </c>
      <c r="J7" s="171">
        <v>1.2729425695677916</v>
      </c>
    </row>
    <row r="8" spans="2:10" x14ac:dyDescent="0.25">
      <c r="B8" s="3" t="s">
        <v>229</v>
      </c>
      <c r="C8" s="142">
        <v>44</v>
      </c>
      <c r="D8" s="168">
        <v>30</v>
      </c>
      <c r="E8" s="169">
        <v>668</v>
      </c>
      <c r="F8" s="168">
        <v>374</v>
      </c>
      <c r="G8" s="170">
        <v>14.37908496732026</v>
      </c>
      <c r="H8" s="171">
        <v>11.152416356877323</v>
      </c>
      <c r="I8" s="172">
        <v>16.237238697131744</v>
      </c>
      <c r="J8" s="171">
        <v>11.071640023682653</v>
      </c>
    </row>
    <row r="9" spans="2:10" x14ac:dyDescent="0.25">
      <c r="B9" s="3" t="s">
        <v>230</v>
      </c>
      <c r="C9" s="142">
        <v>103</v>
      </c>
      <c r="D9" s="168">
        <v>107</v>
      </c>
      <c r="E9" s="169">
        <v>1064</v>
      </c>
      <c r="F9" s="168">
        <v>1109</v>
      </c>
      <c r="G9" s="170">
        <v>33.66013071895425</v>
      </c>
      <c r="H9" s="171">
        <v>39.776951672862452</v>
      </c>
      <c r="I9" s="172">
        <v>25.862907146329604</v>
      </c>
      <c r="J9" s="171">
        <v>32.830076968620489</v>
      </c>
    </row>
    <row r="10" spans="2:10" x14ac:dyDescent="0.25">
      <c r="B10" s="3" t="s">
        <v>231</v>
      </c>
      <c r="C10" s="142">
        <v>151</v>
      </c>
      <c r="D10" s="168">
        <v>128</v>
      </c>
      <c r="E10" s="169">
        <v>2312</v>
      </c>
      <c r="F10" s="168">
        <v>1852</v>
      </c>
      <c r="G10" s="170">
        <v>49.346405228758172</v>
      </c>
      <c r="H10" s="171">
        <v>47.583643122676577</v>
      </c>
      <c r="I10" s="172">
        <v>56.198347107438018</v>
      </c>
      <c r="J10" s="171">
        <v>54.825340438129068</v>
      </c>
    </row>
    <row r="11" spans="2:10" x14ac:dyDescent="0.25">
      <c r="B11" s="26" t="s">
        <v>232</v>
      </c>
      <c r="C11" s="148">
        <v>306</v>
      </c>
      <c r="D11" s="148">
        <v>269</v>
      </c>
      <c r="E11" s="148">
        <v>4114</v>
      </c>
      <c r="F11" s="148">
        <v>3378</v>
      </c>
      <c r="G11" s="173">
        <v>100</v>
      </c>
      <c r="H11" s="173">
        <v>100</v>
      </c>
      <c r="I11" s="173">
        <v>100</v>
      </c>
      <c r="J11" s="173">
        <v>100</v>
      </c>
    </row>
  </sheetData>
  <mergeCells count="7">
    <mergeCell ref="C4:D4"/>
    <mergeCell ref="E4:F4"/>
    <mergeCell ref="G4:H4"/>
    <mergeCell ref="I4:J4"/>
    <mergeCell ref="B4:B6"/>
    <mergeCell ref="C5:F5"/>
    <mergeCell ref="G5:J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3"/>
  <sheetViews>
    <sheetView zoomScaleNormal="100" workbookViewId="0">
      <selection activeCell="A17" sqref="A17"/>
    </sheetView>
  </sheetViews>
  <sheetFormatPr defaultRowHeight="12" x14ac:dyDescent="0.2"/>
  <cols>
    <col min="1" max="1" width="9.140625" style="77"/>
    <col min="2" max="2" width="13.5703125" style="77" customWidth="1"/>
    <col min="3" max="10" width="9.140625" style="77" customWidth="1"/>
    <col min="11" max="14" width="5" style="77" bestFit="1" customWidth="1"/>
    <col min="15" max="15" width="4" style="77" bestFit="1" customWidth="1"/>
    <col min="16" max="16" width="10.28515625" style="77" bestFit="1" customWidth="1"/>
    <col min="17" max="17" width="5.28515625" style="77" bestFit="1" customWidth="1"/>
    <col min="18" max="18" width="13.140625" style="77" bestFit="1" customWidth="1"/>
    <col min="19" max="19" width="12" style="77" bestFit="1" customWidth="1"/>
    <col min="20" max="20" width="16.28515625" style="77" bestFit="1" customWidth="1"/>
    <col min="21" max="16384" width="9.140625" style="77"/>
  </cols>
  <sheetData>
    <row r="2" spans="2:10" ht="12.75" x14ac:dyDescent="0.2">
      <c r="B2" s="128" t="s">
        <v>260</v>
      </c>
    </row>
    <row r="3" spans="2:10" ht="12.75" x14ac:dyDescent="0.2">
      <c r="B3" s="174" t="s">
        <v>258</v>
      </c>
    </row>
    <row r="4" spans="2:10" s="22" customFormat="1" ht="15" customHeight="1" x14ac:dyDescent="0.25">
      <c r="B4" s="308"/>
      <c r="C4" s="295" t="s">
        <v>183</v>
      </c>
      <c r="D4" s="295" t="s">
        <v>8</v>
      </c>
      <c r="E4" s="296" t="s">
        <v>7</v>
      </c>
      <c r="F4" s="296" t="s">
        <v>7</v>
      </c>
      <c r="G4" s="295" t="s">
        <v>183</v>
      </c>
      <c r="H4" s="295" t="s">
        <v>8</v>
      </c>
      <c r="I4" s="296" t="s">
        <v>7</v>
      </c>
      <c r="J4" s="296" t="s">
        <v>7</v>
      </c>
    </row>
    <row r="5" spans="2:10" s="22" customFormat="1" ht="15" customHeight="1" x14ac:dyDescent="0.25">
      <c r="B5" s="309"/>
      <c r="C5" s="311" t="s">
        <v>41</v>
      </c>
      <c r="D5" s="311"/>
      <c r="E5" s="311"/>
      <c r="F5" s="311"/>
      <c r="G5" s="311" t="s">
        <v>42</v>
      </c>
      <c r="H5" s="311"/>
      <c r="I5" s="311"/>
      <c r="J5" s="311"/>
    </row>
    <row r="6" spans="2:10" s="22" customFormat="1" ht="15" x14ac:dyDescent="0.25">
      <c r="B6" s="310"/>
      <c r="C6" s="164">
        <v>2010</v>
      </c>
      <c r="D6" s="165">
        <v>2017</v>
      </c>
      <c r="E6" s="164">
        <v>2010</v>
      </c>
      <c r="F6" s="165">
        <v>2017</v>
      </c>
      <c r="G6" s="165" t="s">
        <v>233</v>
      </c>
      <c r="H6" s="166">
        <v>2017</v>
      </c>
      <c r="I6" s="166" t="s">
        <v>233</v>
      </c>
      <c r="J6" s="167">
        <v>2017</v>
      </c>
    </row>
    <row r="7" spans="2:10" ht="15" customHeight="1" x14ac:dyDescent="0.25">
      <c r="B7" s="3" t="s">
        <v>234</v>
      </c>
      <c r="C7" s="142">
        <v>19</v>
      </c>
      <c r="D7" s="168">
        <v>8</v>
      </c>
      <c r="E7" s="169">
        <v>206</v>
      </c>
      <c r="F7" s="168">
        <v>92</v>
      </c>
      <c r="G7" s="170">
        <v>6.2091503267973858</v>
      </c>
      <c r="H7" s="171">
        <v>2.9739776951672861</v>
      </c>
      <c r="I7" s="172">
        <v>5.0072921730675741</v>
      </c>
      <c r="J7" s="171">
        <v>2.7235050325636472</v>
      </c>
    </row>
    <row r="8" spans="2:10" ht="15" customHeight="1" x14ac:dyDescent="0.25">
      <c r="B8" s="3" t="s">
        <v>235</v>
      </c>
      <c r="C8" s="142">
        <v>69</v>
      </c>
      <c r="D8" s="168">
        <v>63</v>
      </c>
      <c r="E8" s="169">
        <v>950</v>
      </c>
      <c r="F8" s="168">
        <v>735</v>
      </c>
      <c r="G8" s="170">
        <v>22.549019607843139</v>
      </c>
      <c r="H8" s="171">
        <v>23.42007434944238</v>
      </c>
      <c r="I8" s="172">
        <v>23.091881380651433</v>
      </c>
      <c r="J8" s="171">
        <v>21.758436944937834</v>
      </c>
    </row>
    <row r="9" spans="2:10" ht="15" customHeight="1" x14ac:dyDescent="0.25">
      <c r="B9" s="3" t="s">
        <v>236</v>
      </c>
      <c r="C9" s="142">
        <v>26</v>
      </c>
      <c r="D9" s="168">
        <v>19</v>
      </c>
      <c r="E9" s="169">
        <v>265</v>
      </c>
      <c r="F9" s="168">
        <v>254</v>
      </c>
      <c r="G9" s="170">
        <v>8.4967320261437909</v>
      </c>
      <c r="H9" s="171">
        <v>7.0631970260223049</v>
      </c>
      <c r="I9" s="172">
        <v>6.4414195430238212</v>
      </c>
      <c r="J9" s="171">
        <v>7.5192421551213737</v>
      </c>
    </row>
    <row r="10" spans="2:10" ht="15" customHeight="1" x14ac:dyDescent="0.25">
      <c r="B10" s="3" t="s">
        <v>200</v>
      </c>
      <c r="C10" s="142">
        <v>64</v>
      </c>
      <c r="D10" s="168">
        <v>54</v>
      </c>
      <c r="E10" s="169">
        <v>621</v>
      </c>
      <c r="F10" s="168">
        <v>600</v>
      </c>
      <c r="G10" s="170">
        <v>20.915032679738562</v>
      </c>
      <c r="H10" s="171">
        <v>20.074349442379184</v>
      </c>
      <c r="I10" s="172">
        <v>15.094798249878464</v>
      </c>
      <c r="J10" s="171">
        <v>17.761989342806395</v>
      </c>
    </row>
    <row r="11" spans="2:10" ht="15" customHeight="1" x14ac:dyDescent="0.25">
      <c r="B11" s="3" t="s">
        <v>237</v>
      </c>
      <c r="C11" s="142">
        <v>128</v>
      </c>
      <c r="D11" s="168">
        <v>125</v>
      </c>
      <c r="E11" s="169">
        <v>2072</v>
      </c>
      <c r="F11" s="168">
        <v>1697</v>
      </c>
      <c r="G11" s="170">
        <v>41.830065359477125</v>
      </c>
      <c r="H11" s="171">
        <v>46.468401486988846</v>
      </c>
      <c r="I11" s="172">
        <v>50.36460865337871</v>
      </c>
      <c r="J11" s="171">
        <v>50.236826524570752</v>
      </c>
    </row>
    <row r="12" spans="2:10" ht="15" customHeight="1" x14ac:dyDescent="0.25">
      <c r="B12" s="26" t="s">
        <v>232</v>
      </c>
      <c r="C12" s="148">
        <v>306</v>
      </c>
      <c r="D12" s="148">
        <v>269</v>
      </c>
      <c r="E12" s="148">
        <v>4114</v>
      </c>
      <c r="F12" s="148">
        <v>3378</v>
      </c>
      <c r="G12" s="173">
        <v>100</v>
      </c>
      <c r="H12" s="173">
        <v>100</v>
      </c>
      <c r="I12" s="173">
        <v>100</v>
      </c>
      <c r="J12" s="173">
        <v>100</v>
      </c>
    </row>
    <row r="13" spans="2:10" x14ac:dyDescent="0.2">
      <c r="B13" s="78" t="s">
        <v>261</v>
      </c>
    </row>
  </sheetData>
  <mergeCells count="7">
    <mergeCell ref="C4:D4"/>
    <mergeCell ref="E4:F4"/>
    <mergeCell ref="G4:H4"/>
    <mergeCell ref="I4:J4"/>
    <mergeCell ref="B4:B6"/>
    <mergeCell ref="C5:F5"/>
    <mergeCell ref="G5:J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topLeftCell="A4" workbookViewId="0">
      <selection activeCell="C12" sqref="C12"/>
    </sheetView>
  </sheetViews>
  <sheetFormatPr defaultRowHeight="15" x14ac:dyDescent="0.25"/>
  <cols>
    <col min="1" max="1" width="9.140625" style="22"/>
    <col min="2" max="2" width="11.85546875" style="22" customWidth="1"/>
    <col min="3" max="16384" width="9.140625" style="22"/>
  </cols>
  <sheetData>
    <row r="2" spans="2:10" x14ac:dyDescent="0.25">
      <c r="B2" s="128" t="s">
        <v>262</v>
      </c>
    </row>
    <row r="3" spans="2:10" x14ac:dyDescent="0.25">
      <c r="B3" s="70" t="s">
        <v>201</v>
      </c>
    </row>
    <row r="4" spans="2:10" ht="15" customHeight="1" x14ac:dyDescent="0.25">
      <c r="B4" s="312" t="s">
        <v>154</v>
      </c>
      <c r="C4" s="315" t="s">
        <v>183</v>
      </c>
      <c r="D4" s="315"/>
      <c r="E4" s="315"/>
      <c r="F4" s="315"/>
      <c r="G4" s="316" t="s">
        <v>7</v>
      </c>
      <c r="H4" s="316"/>
      <c r="I4" s="316"/>
      <c r="J4" s="316"/>
    </row>
    <row r="5" spans="2:10" x14ac:dyDescent="0.25">
      <c r="B5" s="313"/>
      <c r="C5" s="317">
        <v>2010</v>
      </c>
      <c r="D5" s="317"/>
      <c r="E5" s="318">
        <v>2017</v>
      </c>
      <c r="F5" s="318"/>
      <c r="G5" s="317">
        <v>2010</v>
      </c>
      <c r="H5" s="317"/>
      <c r="I5" s="318">
        <v>2017</v>
      </c>
      <c r="J5" s="318"/>
    </row>
    <row r="6" spans="2:10" x14ac:dyDescent="0.25">
      <c r="B6" s="314"/>
      <c r="C6" s="175" t="s">
        <v>202</v>
      </c>
      <c r="D6" s="175" t="s">
        <v>5</v>
      </c>
      <c r="E6" s="175" t="s">
        <v>202</v>
      </c>
      <c r="F6" s="175" t="s">
        <v>5</v>
      </c>
      <c r="G6" s="175" t="s">
        <v>202</v>
      </c>
      <c r="H6" s="175" t="s">
        <v>5</v>
      </c>
      <c r="I6" s="175" t="s">
        <v>202</v>
      </c>
      <c r="J6" s="175" t="s">
        <v>5</v>
      </c>
    </row>
    <row r="7" spans="2:10" x14ac:dyDescent="0.25">
      <c r="B7" s="176" t="s">
        <v>203</v>
      </c>
      <c r="C7" s="177">
        <v>1</v>
      </c>
      <c r="D7" s="178">
        <v>244</v>
      </c>
      <c r="E7" s="161">
        <v>3</v>
      </c>
      <c r="F7" s="179">
        <v>241</v>
      </c>
      <c r="G7" s="177">
        <v>27</v>
      </c>
      <c r="H7" s="178">
        <v>3381</v>
      </c>
      <c r="I7" s="81">
        <v>10</v>
      </c>
      <c r="J7" s="179">
        <v>3291</v>
      </c>
    </row>
    <row r="8" spans="2:10" x14ac:dyDescent="0.25">
      <c r="B8" s="72" t="s">
        <v>204</v>
      </c>
      <c r="C8" s="177">
        <v>2</v>
      </c>
      <c r="D8" s="178">
        <v>215</v>
      </c>
      <c r="E8" s="177">
        <v>1</v>
      </c>
      <c r="F8" s="179">
        <v>229</v>
      </c>
      <c r="G8" s="177">
        <v>14</v>
      </c>
      <c r="H8" s="178">
        <v>3137</v>
      </c>
      <c r="I8" s="81">
        <v>15</v>
      </c>
      <c r="J8" s="179">
        <v>2904</v>
      </c>
    </row>
    <row r="9" spans="2:10" x14ac:dyDescent="0.25">
      <c r="B9" s="72" t="s">
        <v>205</v>
      </c>
      <c r="C9" s="177">
        <v>5</v>
      </c>
      <c r="D9" s="178">
        <v>523</v>
      </c>
      <c r="E9" s="161" t="s">
        <v>79</v>
      </c>
      <c r="F9" s="179">
        <v>423</v>
      </c>
      <c r="G9" s="177">
        <v>29</v>
      </c>
      <c r="H9" s="178">
        <v>6314</v>
      </c>
      <c r="I9" s="81">
        <v>18</v>
      </c>
      <c r="J9" s="179">
        <v>5320</v>
      </c>
    </row>
    <row r="10" spans="2:10" x14ac:dyDescent="0.25">
      <c r="B10" s="72" t="s">
        <v>206</v>
      </c>
      <c r="C10" s="177">
        <v>8</v>
      </c>
      <c r="D10" s="178">
        <v>1457</v>
      </c>
      <c r="E10" s="161">
        <v>6</v>
      </c>
      <c r="F10" s="179">
        <v>1062</v>
      </c>
      <c r="G10" s="177">
        <v>121</v>
      </c>
      <c r="H10" s="178">
        <v>14678</v>
      </c>
      <c r="I10" s="81">
        <v>68</v>
      </c>
      <c r="J10" s="179">
        <v>9305</v>
      </c>
    </row>
    <row r="11" spans="2:10" x14ac:dyDescent="0.25">
      <c r="B11" s="72" t="s">
        <v>207</v>
      </c>
      <c r="C11" s="177">
        <v>13</v>
      </c>
      <c r="D11" s="178">
        <v>1771</v>
      </c>
      <c r="E11" s="81">
        <v>6</v>
      </c>
      <c r="F11" s="179">
        <v>1376</v>
      </c>
      <c r="G11" s="177">
        <v>253</v>
      </c>
      <c r="H11" s="178">
        <v>23858</v>
      </c>
      <c r="I11" s="81">
        <v>122</v>
      </c>
      <c r="J11" s="179">
        <v>15587</v>
      </c>
    </row>
    <row r="12" spans="2:10" x14ac:dyDescent="0.25">
      <c r="B12" s="72" t="s">
        <v>208</v>
      </c>
      <c r="C12" s="177">
        <v>23</v>
      </c>
      <c r="D12" s="178">
        <v>2086</v>
      </c>
      <c r="E12" s="161">
        <v>18</v>
      </c>
      <c r="F12" s="179">
        <v>1595</v>
      </c>
      <c r="G12" s="177">
        <v>294</v>
      </c>
      <c r="H12" s="178">
        <v>28690</v>
      </c>
      <c r="I12" s="81">
        <v>184</v>
      </c>
      <c r="J12" s="179">
        <v>20739</v>
      </c>
    </row>
    <row r="13" spans="2:10" x14ac:dyDescent="0.25">
      <c r="B13" s="72" t="s">
        <v>209</v>
      </c>
      <c r="C13" s="177">
        <v>22</v>
      </c>
      <c r="D13" s="178">
        <v>2493</v>
      </c>
      <c r="E13" s="81">
        <v>17</v>
      </c>
      <c r="F13" s="179">
        <v>1742</v>
      </c>
      <c r="G13" s="177">
        <v>351</v>
      </c>
      <c r="H13" s="178">
        <v>32620</v>
      </c>
      <c r="I13" s="81">
        <v>251</v>
      </c>
      <c r="J13" s="179">
        <v>24066</v>
      </c>
    </row>
    <row r="14" spans="2:10" x14ac:dyDescent="0.25">
      <c r="B14" s="72" t="s">
        <v>210</v>
      </c>
      <c r="C14" s="177">
        <v>54</v>
      </c>
      <c r="D14" s="178">
        <v>7138</v>
      </c>
      <c r="E14" s="81">
        <v>47</v>
      </c>
      <c r="F14" s="179">
        <v>4975</v>
      </c>
      <c r="G14" s="177">
        <v>948</v>
      </c>
      <c r="H14" s="178">
        <v>86891</v>
      </c>
      <c r="I14" s="81">
        <v>641</v>
      </c>
      <c r="J14" s="179">
        <v>61442</v>
      </c>
    </row>
    <row r="15" spans="2:10" x14ac:dyDescent="0.25">
      <c r="B15" s="72" t="s">
        <v>211</v>
      </c>
      <c r="C15" s="177">
        <v>38</v>
      </c>
      <c r="D15" s="178">
        <v>3537</v>
      </c>
      <c r="E15" s="81">
        <v>31</v>
      </c>
      <c r="F15" s="179">
        <v>3712</v>
      </c>
      <c r="G15" s="177">
        <v>522</v>
      </c>
      <c r="H15" s="178">
        <v>40907</v>
      </c>
      <c r="I15" s="81">
        <v>496</v>
      </c>
      <c r="J15" s="179">
        <v>41108</v>
      </c>
    </row>
    <row r="16" spans="2:10" x14ac:dyDescent="0.25">
      <c r="B16" s="72" t="s">
        <v>212</v>
      </c>
      <c r="C16" s="177">
        <v>17</v>
      </c>
      <c r="D16" s="178">
        <v>1164</v>
      </c>
      <c r="E16" s="81">
        <v>12</v>
      </c>
      <c r="F16" s="179">
        <v>1510</v>
      </c>
      <c r="G16" s="177">
        <v>195</v>
      </c>
      <c r="H16" s="178">
        <v>13488</v>
      </c>
      <c r="I16" s="81">
        <v>216</v>
      </c>
      <c r="J16" s="179">
        <v>15680</v>
      </c>
    </row>
    <row r="17" spans="2:10" x14ac:dyDescent="0.25">
      <c r="B17" s="72" t="s">
        <v>213</v>
      </c>
      <c r="C17" s="177">
        <v>18</v>
      </c>
      <c r="D17" s="178">
        <v>1108</v>
      </c>
      <c r="E17" s="81">
        <v>20</v>
      </c>
      <c r="F17" s="179">
        <v>1062</v>
      </c>
      <c r="G17" s="177">
        <v>202</v>
      </c>
      <c r="H17" s="178">
        <v>11264</v>
      </c>
      <c r="I17" s="81">
        <v>195</v>
      </c>
      <c r="J17" s="179">
        <v>11471</v>
      </c>
    </row>
    <row r="18" spans="2:10" x14ac:dyDescent="0.25">
      <c r="B18" s="72" t="s">
        <v>214</v>
      </c>
      <c r="C18" s="177">
        <v>103</v>
      </c>
      <c r="D18" s="178">
        <v>2912</v>
      </c>
      <c r="E18" s="81">
        <v>107</v>
      </c>
      <c r="F18" s="179">
        <v>3132</v>
      </c>
      <c r="G18" s="177">
        <v>1064</v>
      </c>
      <c r="H18" s="178">
        <v>28223</v>
      </c>
      <c r="I18" s="81">
        <v>1109</v>
      </c>
      <c r="J18" s="179">
        <v>30849</v>
      </c>
    </row>
    <row r="19" spans="2:10" x14ac:dyDescent="0.25">
      <c r="B19" s="72" t="s">
        <v>215</v>
      </c>
      <c r="C19" s="177">
        <v>2</v>
      </c>
      <c r="D19" s="178">
        <v>636</v>
      </c>
      <c r="E19" s="177">
        <v>1</v>
      </c>
      <c r="F19" s="179">
        <v>331</v>
      </c>
      <c r="G19" s="177">
        <v>94</v>
      </c>
      <c r="H19" s="178">
        <v>11269</v>
      </c>
      <c r="I19" s="81">
        <v>53</v>
      </c>
      <c r="J19" s="179">
        <v>4988</v>
      </c>
    </row>
    <row r="20" spans="2:10" x14ac:dyDescent="0.25">
      <c r="B20" s="26" t="s">
        <v>13</v>
      </c>
      <c r="C20" s="148">
        <v>306</v>
      </c>
      <c r="D20" s="27">
        <v>25284</v>
      </c>
      <c r="E20" s="148">
        <f>SUM(E7:E19)</f>
        <v>269</v>
      </c>
      <c r="F20" s="27">
        <f>SUM(F7:F19)</f>
        <v>21390</v>
      </c>
      <c r="G20" s="148">
        <v>4114</v>
      </c>
      <c r="H20" s="27">
        <v>304720</v>
      </c>
      <c r="I20" s="148">
        <v>3378</v>
      </c>
      <c r="J20" s="27">
        <v>246750</v>
      </c>
    </row>
  </sheetData>
  <mergeCells count="7">
    <mergeCell ref="B4:B6"/>
    <mergeCell ref="C4:F4"/>
    <mergeCell ref="G4:J4"/>
    <mergeCell ref="C5:D5"/>
    <mergeCell ref="E5:F5"/>
    <mergeCell ref="G5:H5"/>
    <mergeCell ref="I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3"/>
  <sheetViews>
    <sheetView workbookViewId="0">
      <selection activeCell="D16" sqref="D16"/>
    </sheetView>
  </sheetViews>
  <sheetFormatPr defaultRowHeight="15" x14ac:dyDescent="0.25"/>
  <cols>
    <col min="1" max="1" width="9.140625" style="22"/>
    <col min="2" max="2" width="18.7109375" style="22" customWidth="1"/>
    <col min="3" max="16384" width="9.140625" style="22"/>
  </cols>
  <sheetData>
    <row r="2" spans="2:9" x14ac:dyDescent="0.25">
      <c r="B2" s="128" t="s">
        <v>263</v>
      </c>
      <c r="C2" s="129"/>
      <c r="D2" s="129"/>
      <c r="E2" s="129"/>
      <c r="F2" s="129"/>
      <c r="G2" s="129"/>
    </row>
    <row r="3" spans="2:9" x14ac:dyDescent="0.25">
      <c r="B3" s="23" t="s">
        <v>14</v>
      </c>
      <c r="C3" s="129"/>
      <c r="D3" s="129"/>
      <c r="E3" s="129"/>
      <c r="F3" s="129"/>
      <c r="G3" s="129"/>
    </row>
    <row r="4" spans="2:9" ht="15" customHeight="1" x14ac:dyDescent="0.25">
      <c r="B4" s="320" t="s">
        <v>15</v>
      </c>
      <c r="C4" s="304" t="s">
        <v>3</v>
      </c>
      <c r="D4" s="304" t="s">
        <v>4</v>
      </c>
      <c r="E4" s="304" t="s">
        <v>5</v>
      </c>
      <c r="F4" s="304" t="s">
        <v>16</v>
      </c>
      <c r="G4" s="319" t="s">
        <v>17</v>
      </c>
    </row>
    <row r="5" spans="2:9" x14ac:dyDescent="0.25">
      <c r="B5" s="321"/>
      <c r="C5" s="306"/>
      <c r="D5" s="306"/>
      <c r="E5" s="306"/>
      <c r="F5" s="306" t="s">
        <v>18</v>
      </c>
      <c r="G5" s="319" t="s">
        <v>19</v>
      </c>
    </row>
    <row r="6" spans="2:9" x14ac:dyDescent="0.25">
      <c r="B6" s="180" t="s">
        <v>20</v>
      </c>
      <c r="C6" s="181">
        <v>12457</v>
      </c>
      <c r="D6" s="182">
        <v>128</v>
      </c>
      <c r="E6" s="181">
        <v>15762</v>
      </c>
      <c r="F6" s="183">
        <v>1.03</v>
      </c>
      <c r="G6" s="159">
        <v>126.53</v>
      </c>
    </row>
    <row r="7" spans="2:9" x14ac:dyDescent="0.25">
      <c r="B7" s="180" t="s">
        <v>21</v>
      </c>
      <c r="C7" s="181">
        <v>580</v>
      </c>
      <c r="D7" s="182">
        <v>17</v>
      </c>
      <c r="E7" s="181">
        <v>984</v>
      </c>
      <c r="F7" s="183">
        <v>2.93</v>
      </c>
      <c r="G7" s="159">
        <v>169.66</v>
      </c>
    </row>
    <row r="8" spans="2:9" x14ac:dyDescent="0.25">
      <c r="B8" s="180" t="s">
        <v>22</v>
      </c>
      <c r="C8" s="181">
        <v>3062</v>
      </c>
      <c r="D8" s="182">
        <v>124</v>
      </c>
      <c r="E8" s="181">
        <v>4644</v>
      </c>
      <c r="F8" s="183">
        <v>4.05</v>
      </c>
      <c r="G8" s="159">
        <v>151.66999999999999</v>
      </c>
    </row>
    <row r="9" spans="2:9" x14ac:dyDescent="0.25">
      <c r="B9" s="184" t="s">
        <v>13</v>
      </c>
      <c r="C9" s="185">
        <v>16099</v>
      </c>
      <c r="D9" s="185">
        <v>269</v>
      </c>
      <c r="E9" s="185">
        <v>21390</v>
      </c>
      <c r="F9" s="186">
        <v>1.67</v>
      </c>
      <c r="G9" s="186">
        <v>132.87</v>
      </c>
    </row>
    <row r="10" spans="2:9" ht="11.25" customHeight="1" x14ac:dyDescent="0.25">
      <c r="B10" s="4" t="s">
        <v>247</v>
      </c>
      <c r="C10" s="1"/>
      <c r="D10" s="1"/>
      <c r="E10" s="1"/>
      <c r="F10" s="2"/>
      <c r="G10" s="2"/>
      <c r="H10" s="1"/>
      <c r="I10" s="1"/>
    </row>
    <row r="11" spans="2:9" ht="11.25" customHeight="1" x14ac:dyDescent="0.25">
      <c r="B11" s="187" t="s">
        <v>264</v>
      </c>
      <c r="C11" s="1"/>
      <c r="D11" s="1"/>
      <c r="E11" s="1"/>
      <c r="F11" s="2"/>
      <c r="G11" s="2"/>
      <c r="H11" s="1"/>
      <c r="I11" s="1"/>
    </row>
    <row r="12" spans="2:9" ht="11.25" customHeight="1" x14ac:dyDescent="0.25">
      <c r="B12" s="4" t="s">
        <v>265</v>
      </c>
      <c r="C12" s="1"/>
      <c r="D12" s="1"/>
      <c r="E12" s="1"/>
      <c r="F12" s="2"/>
      <c r="G12" s="2"/>
      <c r="H12" s="1"/>
      <c r="I12" s="1"/>
    </row>
    <row r="13" spans="2:9" x14ac:dyDescent="0.25">
      <c r="H13" s="1"/>
      <c r="I13" s="1"/>
    </row>
  </sheetData>
  <mergeCells count="6">
    <mergeCell ref="G4:G5"/>
    <mergeCell ref="B4:B5"/>
    <mergeCell ref="C4:C5"/>
    <mergeCell ref="D4:D5"/>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3"/>
  <sheetViews>
    <sheetView workbookViewId="0">
      <selection activeCell="B16" sqref="B16"/>
    </sheetView>
  </sheetViews>
  <sheetFormatPr defaultRowHeight="15" x14ac:dyDescent="0.25"/>
  <cols>
    <col min="1" max="1" width="9.140625" style="22"/>
    <col min="2" max="2" width="18.7109375" style="22" customWidth="1"/>
    <col min="3" max="16384" width="9.140625" style="22"/>
  </cols>
  <sheetData>
    <row r="2" spans="2:9" x14ac:dyDescent="0.25">
      <c r="B2" s="128" t="s">
        <v>266</v>
      </c>
      <c r="C2" s="129"/>
      <c r="D2" s="129"/>
      <c r="E2" s="129"/>
      <c r="F2" s="129"/>
      <c r="G2" s="129"/>
    </row>
    <row r="3" spans="2:9" x14ac:dyDescent="0.25">
      <c r="B3" s="23" t="s">
        <v>239</v>
      </c>
      <c r="C3" s="129"/>
      <c r="D3" s="129"/>
      <c r="E3" s="129"/>
      <c r="F3" s="129"/>
      <c r="G3" s="129"/>
    </row>
    <row r="4" spans="2:9" ht="15" customHeight="1" x14ac:dyDescent="0.25">
      <c r="B4" s="320" t="s">
        <v>15</v>
      </c>
      <c r="C4" s="304" t="s">
        <v>3</v>
      </c>
      <c r="D4" s="304" t="s">
        <v>4</v>
      </c>
      <c r="E4" s="304" t="s">
        <v>5</v>
      </c>
      <c r="F4" s="304" t="s">
        <v>16</v>
      </c>
      <c r="G4" s="319" t="s">
        <v>17</v>
      </c>
    </row>
    <row r="5" spans="2:9" x14ac:dyDescent="0.25">
      <c r="B5" s="321"/>
      <c r="C5" s="306"/>
      <c r="D5" s="306"/>
      <c r="E5" s="306"/>
      <c r="F5" s="306" t="s">
        <v>18</v>
      </c>
      <c r="G5" s="319" t="s">
        <v>19</v>
      </c>
    </row>
    <row r="6" spans="2:9" x14ac:dyDescent="0.25">
      <c r="B6" s="180" t="s">
        <v>20</v>
      </c>
      <c r="C6" s="181">
        <v>12803</v>
      </c>
      <c r="D6" s="182">
        <v>130</v>
      </c>
      <c r="E6" s="181">
        <v>16310</v>
      </c>
      <c r="F6" s="183">
        <v>1.02</v>
      </c>
      <c r="G6" s="159">
        <v>127.39</v>
      </c>
    </row>
    <row r="7" spans="2:9" x14ac:dyDescent="0.25">
      <c r="B7" s="180" t="s">
        <v>21</v>
      </c>
      <c r="C7" s="181">
        <v>595</v>
      </c>
      <c r="D7" s="182">
        <v>7</v>
      </c>
      <c r="E7" s="181">
        <v>1011</v>
      </c>
      <c r="F7" s="183">
        <v>1.18</v>
      </c>
      <c r="G7" s="159">
        <v>169.92</v>
      </c>
    </row>
    <row r="8" spans="2:9" x14ac:dyDescent="0.25">
      <c r="B8" s="180" t="s">
        <v>22</v>
      </c>
      <c r="C8" s="181">
        <v>3109</v>
      </c>
      <c r="D8" s="182">
        <v>112</v>
      </c>
      <c r="E8" s="181">
        <v>4701</v>
      </c>
      <c r="F8" s="183">
        <v>3.6</v>
      </c>
      <c r="G8" s="159">
        <v>151.21</v>
      </c>
    </row>
    <row r="9" spans="2:9" x14ac:dyDescent="0.25">
      <c r="B9" s="184" t="s">
        <v>13</v>
      </c>
      <c r="C9" s="185">
        <v>16507</v>
      </c>
      <c r="D9" s="185">
        <v>249</v>
      </c>
      <c r="E9" s="185">
        <v>22022</v>
      </c>
      <c r="F9" s="186">
        <v>1.51</v>
      </c>
      <c r="G9" s="186">
        <v>133.41</v>
      </c>
    </row>
    <row r="10" spans="2:9" ht="11.25" customHeight="1" x14ac:dyDescent="0.25">
      <c r="B10" s="4" t="s">
        <v>247</v>
      </c>
      <c r="C10" s="1"/>
      <c r="D10" s="1"/>
      <c r="E10" s="1"/>
      <c r="F10" s="2"/>
      <c r="G10" s="2"/>
      <c r="H10" s="1"/>
      <c r="I10" s="1"/>
    </row>
    <row r="11" spans="2:9" ht="11.25" customHeight="1" x14ac:dyDescent="0.25">
      <c r="B11" s="187" t="s">
        <v>264</v>
      </c>
      <c r="C11" s="1"/>
      <c r="D11" s="1"/>
      <c r="E11" s="1"/>
      <c r="F11" s="2"/>
      <c r="G11" s="2"/>
      <c r="H11" s="1"/>
      <c r="I11" s="1"/>
    </row>
    <row r="12" spans="2:9" ht="11.25" customHeight="1" x14ac:dyDescent="0.25">
      <c r="B12" s="4" t="s">
        <v>265</v>
      </c>
      <c r="C12" s="1"/>
      <c r="D12" s="1"/>
      <c r="E12" s="1"/>
      <c r="F12" s="2"/>
      <c r="G12" s="2"/>
      <c r="H12" s="1"/>
      <c r="I12" s="1"/>
    </row>
    <row r="13" spans="2:9" x14ac:dyDescent="0.25">
      <c r="H13" s="1"/>
      <c r="I13" s="1"/>
    </row>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Domenico Di Spalatro</cp:lastModifiedBy>
  <dcterms:created xsi:type="dcterms:W3CDTF">2018-09-24T07:48:16Z</dcterms:created>
  <dcterms:modified xsi:type="dcterms:W3CDTF">2018-11-21T11:17:50Z</dcterms:modified>
</cp:coreProperties>
</file>