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istat.it\xendesktop\Oceano\caserra\My Documents\dati lavoro\Indagini 2018\Incidenti stradali Focus\Parte Carmen\Last\"/>
    </mc:Choice>
  </mc:AlternateContent>
  <bookViews>
    <workbookView xWindow="0" yWindow="945" windowWidth="14505" windowHeight="11895" tabRatio="857" firstSheet="23" activeTab="31"/>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Tav.3!$A$1:$L$26</definedName>
  </definedNames>
  <calcPr calcId="152511"/>
</workbook>
</file>

<file path=xl/calcChain.xml><?xml version="1.0" encoding="utf-8"?>
<calcChain xmlns="http://schemas.openxmlformats.org/spreadsheetml/2006/main">
  <c r="F20" i="29" l="1"/>
  <c r="E20" i="29"/>
  <c r="J27" i="71" l="1"/>
  <c r="I27" i="71"/>
  <c r="H27" i="71"/>
  <c r="G27" i="71"/>
  <c r="F27" i="71"/>
  <c r="J26" i="71"/>
  <c r="I26" i="71"/>
  <c r="H26" i="71"/>
  <c r="G26" i="71"/>
  <c r="F26" i="71"/>
  <c r="J25" i="71"/>
  <c r="I25" i="71"/>
  <c r="H25" i="71"/>
  <c r="G25" i="71"/>
  <c r="F25" i="71"/>
  <c r="L15" i="63" l="1"/>
  <c r="I20" i="62"/>
  <c r="I19" i="62"/>
  <c r="I18" i="62"/>
  <c r="I17" i="62"/>
  <c r="I16" i="62"/>
  <c r="I14" i="62"/>
  <c r="I13" i="62"/>
  <c r="I12" i="62"/>
  <c r="I11" i="62"/>
  <c r="I10" i="62"/>
  <c r="I9" i="62"/>
  <c r="I8" i="62"/>
  <c r="I7" i="62"/>
  <c r="I6" i="62"/>
  <c r="K16" i="49" l="1"/>
  <c r="J16" i="49"/>
  <c r="I16" i="49"/>
</calcChain>
</file>

<file path=xl/sharedStrings.xml><?xml version="1.0" encoding="utf-8"?>
<sst xmlns="http://schemas.openxmlformats.org/spreadsheetml/2006/main" count="997" uniqueCount="308">
  <si>
    <t>Anni 2017 e 2016, valori assoluti e variazioni percentuali</t>
  </si>
  <si>
    <t>PROVINCE</t>
  </si>
  <si>
    <t>Variazioni %                                           2017/2016</t>
  </si>
  <si>
    <t>Incidenti</t>
  </si>
  <si>
    <t>Morti</t>
  </si>
  <si>
    <t>Feriti</t>
  </si>
  <si>
    <t>Abruzzo</t>
  </si>
  <si>
    <t>Italia</t>
  </si>
  <si>
    <t>Puglia</t>
  </si>
  <si>
    <t>Indice mortalità(a)</t>
  </si>
  <si>
    <t>Indice di gravità</t>
  </si>
  <si>
    <t xml:space="preserve"> Indice  di      mortalità(a)</t>
  </si>
  <si>
    <t xml:space="preserve"> Indice   di gravità (b)</t>
  </si>
  <si>
    <t>Totale</t>
  </si>
  <si>
    <t xml:space="preserve">Anno 2017, valori assoluti e indicatori </t>
  </si>
  <si>
    <t>AMBITO STRADALE</t>
  </si>
  <si>
    <t>Indice di mortalità (a)</t>
  </si>
  <si>
    <t>Indice di lesività (b)</t>
  </si>
  <si>
    <t>(a)</t>
  </si>
  <si>
    <t>(b)</t>
  </si>
  <si>
    <t>Strade urbane</t>
  </si>
  <si>
    <t>Autostrade e raccordi</t>
  </si>
  <si>
    <t>Altre strade (c)</t>
  </si>
  <si>
    <t>Anno 2017, valori assoluti e indicatori</t>
  </si>
  <si>
    <t>TIPO DI STRADA</t>
  </si>
  <si>
    <t>Una carreggiata a senso unico</t>
  </si>
  <si>
    <t>Una carreggiata a doppio senso</t>
  </si>
  <si>
    <t>Doppia carreggiata, più di due carreggiate</t>
  </si>
  <si>
    <t>Anno 2017, valori assoluti</t>
  </si>
  <si>
    <t>STRADE URBANE</t>
  </si>
  <si>
    <t>STRADE EXTRAURBANE</t>
  </si>
  <si>
    <t>Incrocio</t>
  </si>
  <si>
    <t>Rotatoria</t>
  </si>
  <si>
    <t>Intersezione</t>
  </si>
  <si>
    <t>Rettilineo</t>
  </si>
  <si>
    <t>Curva</t>
  </si>
  <si>
    <t>Altro (passaggio a livello, dosso, pendenza, galleria)</t>
  </si>
  <si>
    <t>Anno 2017, composizioni percentuali</t>
  </si>
  <si>
    <t>Altro (passaggo a livello, dosso, galleria)</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</si>
  <si>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</si>
  <si>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</si>
  <si>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</si>
  <si>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</si>
  <si>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</si>
  <si>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</si>
  <si>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</si>
  <si>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</si>
  <si>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</si>
  <si>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</si>
  <si>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</si>
  <si>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</si>
  <si>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</si>
  <si>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</si>
  <si>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</si>
  <si>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</si>
  <si>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</si>
  <si>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</si>
  <si>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</si>
  <si>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</si>
  <si>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</si>
  <si>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</si>
  <si>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</si>
  <si>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</si>
  <si>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</si>
  <si>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Venerdì notte</t>
  </si>
  <si>
    <t>Sabato notte</t>
  </si>
  <si>
    <t>Altre notti</t>
  </si>
  <si>
    <t>NATURA DELL'INCIDENTE</t>
  </si>
  <si>
    <t>Composizione percentuale</t>
  </si>
  <si>
    <t>Scontro frontale</t>
  </si>
  <si>
    <t>Scontro frontale-laterale</t>
  </si>
  <si>
    <t>Scontro laterale</t>
  </si>
  <si>
    <t>Tamponamento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</si>
  <si>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</si>
  <si>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</si>
  <si>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</si>
  <si>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</si>
  <si>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</si>
  <si>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</si>
  <si>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</si>
  <si>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</si>
  <si>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</si>
  <si>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</si>
  <si>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</si>
  <si>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</si>
  <si>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</si>
  <si>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</si>
  <si>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Altre Strade (a)</t>
  </si>
  <si>
    <t>Polizia stradale</t>
  </si>
  <si>
    <t>Carabinieri</t>
  </si>
  <si>
    <t>Polizia Municipale</t>
  </si>
  <si>
    <t>Campania</t>
  </si>
  <si>
    <t xml:space="preserve">Anno 2017, valori assoluti </t>
  </si>
  <si>
    <t>Polizia Stradale</t>
  </si>
  <si>
    <t xml:space="preserve">Anno </t>
  </si>
  <si>
    <t xml:space="preserve">Strade extra-urbane </t>
  </si>
  <si>
    <t>Altri comuni</t>
  </si>
  <si>
    <t>Anno 2017, valori assoluti e valori percentuali (a) (b)</t>
  </si>
  <si>
    <t>CAUSE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</si>
  <si>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</si>
  <si>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</si>
  <si>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</si>
  <si>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</si>
  <si>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</si>
  <si>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</si>
  <si>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</si>
  <si>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</si>
  <si>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</si>
  <si>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</si>
  <si>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</si>
  <si>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</si>
  <si>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</si>
  <si>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</si>
  <si>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</si>
  <si>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</si>
  <si>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</si>
  <si>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</si>
  <si>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</si>
  <si>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</si>
  <si>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</si>
  <si>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</si>
  <si>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</si>
  <si>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</si>
  <si>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</si>
  <si>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</si>
  <si>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 xml:space="preserve"> Anno 2017, valori assoluti, valori e variazioni percentuali</t>
  </si>
  <si>
    <t>TIPOLOGIA DI COMUNE</t>
  </si>
  <si>
    <t>Variazioni %</t>
  </si>
  <si>
    <t>2017/2016</t>
  </si>
  <si>
    <t>Numero comuni</t>
  </si>
  <si>
    <t>Polo</t>
  </si>
  <si>
    <t>Polo intercomunale</t>
  </si>
  <si>
    <t>Cintura</t>
  </si>
  <si>
    <t>Totale Centri</t>
  </si>
  <si>
    <t>Intermedio</t>
  </si>
  <si>
    <t>Periferico</t>
  </si>
  <si>
    <t>Ultra periferico</t>
  </si>
  <si>
    <t>Totale Aree interne</t>
  </si>
  <si>
    <t>Anno 2017 e 2016, Indicatori</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</si>
  <si>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</si>
  <si>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</si>
  <si>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</si>
  <si>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</si>
  <si>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</si>
  <si>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</si>
  <si>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</si>
  <si>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</si>
  <si>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</si>
  <si>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</si>
  <si>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</si>
  <si>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</si>
  <si>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</si>
  <si>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</si>
  <si>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</si>
  <si>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</si>
  <si>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</si>
  <si>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t>MASCHI e FEMMINE</t>
  </si>
  <si>
    <t>Totale femmine</t>
  </si>
  <si>
    <t>Totale maschi</t>
  </si>
  <si>
    <t>Valori   assoluti</t>
  </si>
  <si>
    <t>Indice di gravità (a)</t>
  </si>
  <si>
    <t>CAPOLUOGHI</t>
  </si>
  <si>
    <t>Altri Comuni</t>
  </si>
  <si>
    <t>Basilicata</t>
  </si>
  <si>
    <t>Calabria</t>
  </si>
  <si>
    <t>Lazio</t>
  </si>
  <si>
    <t>Liguria</t>
  </si>
  <si>
    <t>Lombardia</t>
  </si>
  <si>
    <t>Marche</t>
  </si>
  <si>
    <t>Molise</t>
  </si>
  <si>
    <t>Torino</t>
  </si>
  <si>
    <t>Vercelli</t>
  </si>
  <si>
    <t>Novara</t>
  </si>
  <si>
    <t>Cuneo</t>
  </si>
  <si>
    <t>Asti</t>
  </si>
  <si>
    <t>Alessandria</t>
  </si>
  <si>
    <t>Biella</t>
  </si>
  <si>
    <t>Verbania</t>
  </si>
  <si>
    <t>Piemonte</t>
  </si>
  <si>
    <t>Sardegna</t>
  </si>
  <si>
    <t>Sicilia</t>
  </si>
  <si>
    <t>Toscana</t>
  </si>
  <si>
    <t>Umbria</t>
  </si>
  <si>
    <t>Veneto</t>
  </si>
  <si>
    <t>ITALIA</t>
  </si>
  <si>
    <t>Indice di mortalità (b)</t>
  </si>
  <si>
    <t>Pubblica sicurezza</t>
  </si>
  <si>
    <t>Altri</t>
  </si>
  <si>
    <t>Polizia provinciale</t>
  </si>
  <si>
    <t>Polizia municipale</t>
  </si>
  <si>
    <t>Polizia Provinciale</t>
  </si>
  <si>
    <t>REGIONI</t>
  </si>
  <si>
    <t>COSTO SOCIALE (a)</t>
  </si>
  <si>
    <t>PROCAPITE (in euro)</t>
  </si>
  <si>
    <t>TOTALE (in euro)</t>
  </si>
  <si>
    <t xml:space="preserve">Valle d'Aosta/Vallée d'Aoste </t>
  </si>
  <si>
    <t>Friuli-Venezia-Giulia</t>
  </si>
  <si>
    <t>Emilia-Romagna</t>
  </si>
  <si>
    <t>Pedoni</t>
  </si>
  <si>
    <t>Anni 2010 e 2017, valori assoluti</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</si>
  <si>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</si>
  <si>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</si>
  <si>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</si>
  <si>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</si>
  <si>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</si>
  <si>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</si>
  <si>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</si>
  <si>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</si>
  <si>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</si>
  <si>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</si>
  <si>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</si>
  <si>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</si>
  <si>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</si>
  <si>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</si>
  <si>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2010</t>
  </si>
  <si>
    <t>Variazione percentuale numero di morti rispetto all'anno precedente (c)</t>
  </si>
  <si>
    <t>Variazione percentuale numero di morti rispetto al 2001</t>
  </si>
  <si>
    <t>Chieri</t>
  </si>
  <si>
    <t>Collegno</t>
  </si>
  <si>
    <t>Grugliasco</t>
  </si>
  <si>
    <t>Moncalieri</t>
  </si>
  <si>
    <t>Nichelino</t>
  </si>
  <si>
    <t>Pinerolo</t>
  </si>
  <si>
    <t>Rivoli</t>
  </si>
  <si>
    <t>Settimo Torinese</t>
  </si>
  <si>
    <t>Venaria Reale</t>
  </si>
  <si>
    <t>Alba</t>
  </si>
  <si>
    <t>Casale Monferrato</t>
  </si>
  <si>
    <t>Bambini (0 - 14)</t>
  </si>
  <si>
    <t>Giovani (15 - 24)</t>
  </si>
  <si>
    <t>Anziani (65+)</t>
  </si>
  <si>
    <t>Altri utenti</t>
  </si>
  <si>
    <t>TOTALE</t>
  </si>
  <si>
    <t>Ciclomotori  (a)</t>
  </si>
  <si>
    <t>Motocicli (a)</t>
  </si>
  <si>
    <t>Velocipedi (a)</t>
  </si>
  <si>
    <t>Altri Utenti</t>
  </si>
  <si>
    <t xml:space="preserve">Anno 2016, valori assoluti e indicatori </t>
  </si>
  <si>
    <t>Anno 2017, valori assoluti e indicatore</t>
  </si>
  <si>
    <t>Buche, ecc- evitato</t>
  </si>
  <si>
    <t>Totale comuni &gt; 30-000 abitanti</t>
  </si>
  <si>
    <t>Trentino-A-Adige</t>
  </si>
  <si>
    <t>TAVOLA 1. INCIDENTI STRADALI, MORTI E FERITI PER PROVINCIA. PIEMONTE.</t>
  </si>
  <si>
    <t xml:space="preserve"> Anni 2017 e 2016</t>
  </si>
  <si>
    <t>TAVOLA 2. INDICE DI MORTALITA' E DI GRAVITA' PER PROVINCA. PIEMONTE.</t>
  </si>
  <si>
    <t>(a) Rapporto tra il numero dei morti e il numero degli incidenti stradali con lesioni a persone, moltiplicato 100.</t>
  </si>
  <si>
    <t>(b) Rapporto tra il numero dei morti e il numero dei morti e dei feriti in incidenti stradali con lesioni a persone, moltiplicato 100.</t>
  </si>
  <si>
    <t>TAVOLA 2bis. INDICI DI MORTALITA' E GRAVITA' PER PROVINCIA. PIEMONTE.</t>
  </si>
  <si>
    <t>Anni 2001-2017, valori assoluti, indicatori e variazioni percentuali</t>
  </si>
  <si>
    <t>TAVOLA 3. INCIDENTI STRADALI CON LESIONI A PERSONE, MORTI E FERITI. PIEMONTE.</t>
  </si>
  <si>
    <t>(b) Rapporto tra il numero dei morti e il numero degli incidenti stradali con lesioni a persone, moltiplicato 100.</t>
  </si>
  <si>
    <t>(c) La variazione percentuale annua è calcolata per l'anno t rispetto all'anno t-1 su base variabile.</t>
  </si>
  <si>
    <t>(a) Morti su popolazione media residente (per 100.000).</t>
  </si>
  <si>
    <t xml:space="preserve">Anni 2010 e 2017, valori assoluti e composizioni percentuali </t>
  </si>
  <si>
    <t>TAVOLA 4.1. UTENTI VULNERABILI  MORTI IN INCIDENTI STRADALI PER ETA' IN PIEMONTE E IN ITALIA.</t>
  </si>
  <si>
    <t>Pemonte</t>
  </si>
  <si>
    <t xml:space="preserve">TAVOLA 4.2. UTENTI VULNERABILI MORTI IN INCIDENTI STRADALI PER CATEGORIA DI UTENTE DELLA STRADA IN PIEMONTE E IN ITALIA. </t>
  </si>
  <si>
    <t>(a) Conducenti e passeggeri.</t>
  </si>
  <si>
    <t xml:space="preserve">TAVOLA 4.3. UTENTI MORTI E FERITI IN INCIDENTI STRADALI PER CLASSI DI ETA' IN PIEMONTE E IN ITALIA. </t>
  </si>
  <si>
    <t>TAVOLA 5. INCIDENTI STRADALI CON LESIONI A PERSONE SECONDO LA CATEGORIA DELLA STRADA. PIEMONTE.</t>
  </si>
  <si>
    <t>(b) Rapporto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</si>
  <si>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</si>
  <si>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PIEMONTE.</t>
  </si>
  <si>
    <t>TAVOLA 5bis. INCIDENTI STRADALI CON LESIONI A PERSONE SECONDO IL TIPO DI STRADA. PIEMONTE.</t>
  </si>
  <si>
    <t>TAVOLA 6. INCIDENTI STRADALI CON LESIONI A PERSONE PER PROVINCIA, CARATTERISTICA DELLA STRADA E AMBITO STRADALE. PIEMONTE.</t>
  </si>
  <si>
    <t>TAVOLA 6.1. INCIDENTI STRADALI CON LESIONI A PERSONE PER PROVINCIA, CARATTERISTICA DELLA STRADA E AMBITO STRADALE. PIEMONTE.</t>
  </si>
  <si>
    <t>Strade ExtraUrbane</t>
  </si>
  <si>
    <t>TAVOLA  6.2. INCIDENTI STRADALI CON LESIONI A PERSONE PER PROVINCIA, CARATTERISTICA DELLA STRADA E AMBITO STRADALE. PIEMONTE.</t>
  </si>
  <si>
    <t>TAVOLA 7. INCIDENTI STRADALI CON LESIONI A PERSONE, MORTI E FERITI PER MESE. PIEMONTE.</t>
  </si>
  <si>
    <t>TAVOLA 8. INCIDENTI STRADALI CON LESIONI A PERSONE, MORTI E FERITI PER GIORNO DELLA SETTIMANA. PIEMONTE.</t>
  </si>
  <si>
    <t>TAVOLA 9. INCIDENTI STRADALI CON LESIONI A PERSONE, MORTI E FERITI PER ORA DEL GIORNO. PIEMONTE.</t>
  </si>
  <si>
    <t>Anno 2017, valori assoluti e indice di mortalità</t>
  </si>
  <si>
    <t>(a) Dalle ore 22 alle ore 6.</t>
  </si>
  <si>
    <t>TAVOLA 10. INCIDENTI STRADALI CON LESIONI A PERSONE, MORTI E FERITI E INDICE DI MORTALITA', PER PROVINCIA, GIORNO DELLA SETTIMANA E FASCIA ORARIA NOTTURNA (a). PIEMONTE.</t>
  </si>
  <si>
    <t>TAVOLA 10.1. INCIDENTI STRADALI CON LESIONI A PERSONE, MORTI E FERITI E INDICE DI MORTALITA', PER PROVINCIA, GIORNO DELLA SETTIMANA E FASCIA ORARIA NOTTURNA (a). STRADE URBANE. PIEMONTE.</t>
  </si>
  <si>
    <r>
      <t xml:space="preserve">TAVOLA 10.2. INCIDENTI STRADALI CON LESIONI A PERSONE, MORTI E FERITI PER PROVINCIA, GIORNO DELLA SETTIMANA E FASCIA ORARIA NOTTURNA </t>
    </r>
    <r>
      <rPr>
        <sz val="10"/>
        <color rgb="FF808080"/>
        <rFont val="Arial Narrow"/>
        <family val="2"/>
      </rPr>
      <t>(a)</t>
    </r>
    <r>
      <rPr>
        <b/>
        <sz val="10"/>
        <color rgb="FF808080"/>
        <rFont val="Arial Narrow"/>
        <family val="2"/>
      </rPr>
      <t>. STRADE EXTRAURBANE. PIEMONTE.</t>
    </r>
  </si>
  <si>
    <t xml:space="preserve">TAVOLA 12. INCIDENTI STRADALI, MORTI E FERITI PER TIPOLOGIA DI COMUNE. PIEMONTE. </t>
  </si>
  <si>
    <t>Anno 2017, valori assoluti, composizioni percentuali e indice di mortalità</t>
  </si>
  <si>
    <t>Urto con veicolo in fermata o arresto</t>
  </si>
  <si>
    <t xml:space="preserve">TAVOLA 13. INCIDENTI STRADALI CON LESIONI A PERSONE, MORTI E FERITI SECONDO LA NATURA. PIEMONTE. </t>
  </si>
  <si>
    <t xml:space="preserve">TAVOLA 14. CAUSE ACCERTATE O PRESUNTE DI INCIDENTE SECONDO L’AMBITO STRADALE. PIEMONTE. </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</si>
  <si>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</si>
  <si>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</si>
  <si>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PIEMONTE. </t>
  </si>
  <si>
    <t>Anno 2017, valori assoluti, composizioni percentuali e indice di gravità</t>
  </si>
  <si>
    <t>CATEGORIA DI UTENTE</t>
  </si>
  <si>
    <t>Composizioni    percentuali</t>
  </si>
  <si>
    <t>Composizioni  percentuali</t>
  </si>
  <si>
    <t>TAVOLA 16. MORTI E FERITI PER CATEGORIA DI UTENTI E GENERE. PIEMONTE.</t>
  </si>
  <si>
    <r>
      <t>(</t>
    </r>
    <r>
      <rPr>
        <sz val="7.5"/>
        <color rgb="FF000000"/>
        <rFont val="Arial"/>
        <family val="2"/>
      </rPr>
      <t>a) Rapporto tra il numero dei morti e il numero dei morti e dei feriti in incidenti stradali con lesioni a persone, moltiplicato 100.</t>
    </r>
  </si>
  <si>
    <t>Totale comuni &gt;30.000 abitanti</t>
  </si>
  <si>
    <t>Incidenti per 1.000 ab.</t>
  </si>
  <si>
    <t>Morti per 100.000 ab.</t>
  </si>
  <si>
    <t>Feriti per 100.000 ab.</t>
  </si>
  <si>
    <t>TAVOLA 17. INCIDENTI STRADALI, MORTI E FERITI NEI COMUNI CAPOLUOGO E NEI COMUNI CON ALMENO 30.000 ABITANTI. PIEMONTE.</t>
  </si>
  <si>
    <t>(a) Rapporto tra il numero dei feriti e il numero degli incidenti stradali con lesioni a persone, moltiplicato 100.</t>
  </si>
  <si>
    <r>
      <t xml:space="preserve">CAPOLUOGHI
</t>
    </r>
    <r>
      <rPr>
        <sz val="9"/>
        <color rgb="FF000000"/>
        <rFont val="Arial Narrow"/>
        <family val="2"/>
      </rPr>
      <t>Altri Comuni</t>
    </r>
  </si>
  <si>
    <t>TAVOLA 18. INCIDENTI STRADALI, MORTI E FERITI PER CATEGORIA DELLA STRADA NEI COMUNI CAPOLUOGO E NEI COMUNI CON ALMENO 30.000 ABITANTI. PIEMONTE.</t>
  </si>
  <si>
    <t>TAVOLA 19. COSTI SOCIALI TOTALI E PRO-CAPITE PER REGIONE. ITALIA 2017.</t>
  </si>
  <si>
    <t>(a) Incidentalità con danni alle persone 2017.</t>
  </si>
  <si>
    <t>(a) Sono incluse nella categoria 'Altre strade': le strade Statali, Regionali, Provinciali fuori dall'abitato e Comunali extraurbane.</t>
  </si>
  <si>
    <t>TAVOLA 20. INCIDENTI STRADALI CON LESIONI A PERSONE PER ORGANO DI RILEVAZIONE, CATEGORIA DELLA STRADA E PROVINCIA. PIEMONTE.</t>
  </si>
  <si>
    <t xml:space="preserve">TAVOLA 21. INCIDENTI STRADALI CON LESIONI A PERSONE PER ORGANO DI RILEVAZIONE E MESE. PIEMONTE. </t>
  </si>
  <si>
    <t xml:space="preserve">TAVOLA 22. INCIDENTI STRADALI CON LESIONI A PERSONE PER ORGANO DI RILEVAZIONE E GIORNO DELLA SETTIMANA. PIEMONTE. </t>
  </si>
  <si>
    <t>TAVOLA 23. INCIDENTI STRADALI CON LESIONI A PERSONE PER ORGANO DI RILEVAZIONE E ORA DEL GIORNO. PIEMONTE.</t>
  </si>
  <si>
    <t>Tavola 11. INCIDENTI STRADALI, MORTI E FERITI PER TIPOLOGIA DI COMUNE. PIEMONTE.</t>
  </si>
  <si>
    <t>ANNO</t>
  </si>
  <si>
    <t>Morti per 100.000 abitanti (a)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</si>
</sst>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51"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0"/>
      <color rgb="FF00000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b/>
      <sz val="8"/>
      <color theme="1"/>
      <name val="Arial"/>
      <family val="2"/>
    </font>
    <font>
      <sz val="10"/>
      <color rgb="FF808080"/>
      <name val="Arial Narrow"/>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theme="0"/>
        <bgColor theme="0"/>
      </patternFill>
    </fill>
    <fill>
      <patternFill patternType="solid">
        <fgColor theme="0" tint="-4.9989318521683403E-2"/>
        <bgColor theme="0"/>
      </patternFill>
    </fill>
    <fill>
      <patternFill patternType="solid">
        <fgColor indexed="65"/>
        <bgColor theme="0"/>
      </patternFill>
    </fill>
    <fill>
      <patternFill patternType="solid">
        <fgColor rgb="FFA71433"/>
        <bgColor theme="0"/>
      </patternFill>
    </fill>
  </fills>
  <borders count="2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s>
  <cellStyleXfs count="101">
    <xf numFmtId="0" fontId="0" fillId="0" borderId="0"/>
    <xf numFmtId="0" fontId="8" fillId="0" borderId="0"/>
    <xf numFmtId="43" fontId="25"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8"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5" borderId="0" applyNumberFormat="0" applyBorder="0" applyAlignment="0" applyProtection="0"/>
    <xf numFmtId="0" fontId="28" fillId="9" borderId="0" applyNumberFormat="0" applyBorder="0" applyAlignment="0" applyProtection="0"/>
    <xf numFmtId="0" fontId="29" fillId="26" borderId="11" applyNumberFormat="0" applyAlignment="0" applyProtection="0"/>
    <xf numFmtId="0" fontId="29" fillId="26" borderId="11" applyNumberFormat="0" applyAlignment="0" applyProtection="0"/>
    <xf numFmtId="0" fontId="30" fillId="0" borderId="12" applyNumberFormat="0" applyFill="0" applyAlignment="0" applyProtection="0"/>
    <xf numFmtId="0" fontId="31" fillId="27" borderId="13" applyNumberFormat="0" applyAlignment="0" applyProtection="0"/>
    <xf numFmtId="0" fontId="31" fillId="27" borderId="13" applyNumberFormat="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5" borderId="0" applyNumberFormat="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33" fillId="0" borderId="0" applyNumberFormat="0" applyFill="0" applyBorder="0" applyAlignment="0" applyProtection="0"/>
    <xf numFmtId="0" fontId="34" fillId="10" borderId="0" applyNumberFormat="0" applyBorder="0" applyAlignment="0" applyProtection="0"/>
    <xf numFmtId="0" fontId="35" fillId="0" borderId="14"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38" fillId="13" borderId="11" applyNumberFormat="0" applyAlignment="0" applyProtection="0"/>
    <xf numFmtId="0" fontId="30" fillId="0" borderId="12" applyNumberFormat="0" applyFill="0" applyAlignment="0" applyProtection="0"/>
    <xf numFmtId="167" fontId="39" fillId="0" borderId="0" applyFont="0" applyFill="0" applyBorder="0" applyAlignment="0" applyProtection="0"/>
    <xf numFmtId="41" fontId="32" fillId="0" borderId="0" applyFont="0" applyFill="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8" fillId="0" borderId="0"/>
    <xf numFmtId="0" fontId="32" fillId="0" borderId="0"/>
    <xf numFmtId="0" fontId="32" fillId="0" borderId="0"/>
    <xf numFmtId="0" fontId="25" fillId="0" borderId="0"/>
    <xf numFmtId="0" fontId="25" fillId="0" borderId="0"/>
    <xf numFmtId="0" fontId="32" fillId="0" borderId="0"/>
    <xf numFmtId="0" fontId="32" fillId="29" borderId="17" applyNumberFormat="0" applyFont="0" applyAlignment="0" applyProtection="0"/>
    <xf numFmtId="0" fontId="32" fillId="29" borderId="17" applyNumberFormat="0" applyFont="0" applyAlignment="0" applyProtection="0"/>
    <xf numFmtId="0" fontId="41" fillId="26" borderId="18" applyNumberFormat="0" applyAlignment="0" applyProtection="0"/>
    <xf numFmtId="0" fontId="42" fillId="0" borderId="0" applyNumberFormat="0" applyFill="0" applyBorder="0" applyProtection="0"/>
    <xf numFmtId="0" fontId="43" fillId="0" borderId="0" applyNumberFormat="0" applyFill="0" applyBorder="0" applyAlignment="0" applyProtection="0"/>
    <xf numFmtId="0" fontId="33" fillId="0" borderId="0" applyNumberFormat="0" applyFill="0" applyBorder="0" applyAlignment="0" applyProtection="0"/>
    <xf numFmtId="0" fontId="44" fillId="0" borderId="0" applyNumberFormat="0" applyFill="0" applyBorder="0" applyAlignment="0" applyProtection="0"/>
    <xf numFmtId="0" fontId="35" fillId="0" borderId="14"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44" fillId="0" borderId="0" applyNumberFormat="0" applyFill="0" applyBorder="0" applyAlignment="0" applyProtection="0"/>
    <xf numFmtId="0" fontId="45" fillId="0" borderId="19" applyNumberFormat="0" applyFill="0" applyAlignment="0" applyProtection="0"/>
    <xf numFmtId="0" fontId="45" fillId="0" borderId="19" applyNumberFormat="0" applyFill="0" applyAlignment="0" applyProtection="0"/>
    <xf numFmtId="0" fontId="28" fillId="9" borderId="0" applyNumberFormat="0" applyBorder="0" applyAlignment="0" applyProtection="0"/>
    <xf numFmtId="0" fontId="34" fillId="10" borderId="0" applyNumberFormat="0" applyBorder="0" applyAlignment="0" applyProtection="0"/>
    <xf numFmtId="168" fontId="39" fillId="0" borderId="0" applyFont="0" applyFill="0" applyBorder="0" applyAlignment="0" applyProtection="0"/>
    <xf numFmtId="0" fontId="43" fillId="0" borderId="0" applyNumberFormat="0" applyFill="0" applyBorder="0" applyAlignment="0" applyProtection="0"/>
  </cellStyleXfs>
  <cellXfs count="400">
    <xf numFmtId="0" fontId="0" fillId="0" borderId="0" xfId="0"/>
    <xf numFmtId="0" fontId="17" fillId="0" borderId="0" xfId="0" applyFont="1"/>
    <xf numFmtId="2" fontId="17" fillId="0" borderId="0" xfId="0" applyNumberFormat="1" applyFont="1"/>
    <xf numFmtId="0" fontId="5" fillId="0" borderId="1" xfId="0" applyFont="1" applyBorder="1" applyAlignment="1">
      <alignment wrapText="1"/>
    </xf>
    <xf numFmtId="0" fontId="15" fillId="0" borderId="0" xfId="0" applyFont="1" applyFill="1" applyAlignment="1">
      <alignment horizontal="left" vertical="top"/>
    </xf>
    <xf numFmtId="164" fontId="5" fillId="0" borderId="1" xfId="0" applyNumberFormat="1" applyFont="1" applyBorder="1" applyAlignment="1">
      <alignment vertical="top" wrapText="1"/>
    </xf>
    <xf numFmtId="0" fontId="5" fillId="5" borderId="1" xfId="0" applyFont="1" applyFill="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horizontal="left" wrapText="1"/>
    </xf>
    <xf numFmtId="0" fontId="5" fillId="0" borderId="1" xfId="0" applyFont="1" applyBorder="1" applyAlignment="1">
      <alignment horizontal="left" vertical="top"/>
    </xf>
    <xf numFmtId="3" fontId="5" fillId="5" borderId="1" xfId="0" applyNumberFormat="1" applyFont="1" applyFill="1" applyBorder="1" applyAlignment="1">
      <alignment vertical="top" wrapText="1"/>
    </xf>
    <xf numFmtId="2" fontId="10" fillId="0" borderId="0" xfId="0" applyNumberFormat="1" applyFont="1" applyBorder="1"/>
    <xf numFmtId="0" fontId="10" fillId="0" borderId="0" xfId="0" applyFont="1" applyBorder="1"/>
    <xf numFmtId="0" fontId="4" fillId="0" borderId="1" xfId="0" applyFont="1" applyBorder="1" applyAlignment="1">
      <alignment horizontal="left" vertical="center" wrapText="1"/>
    </xf>
    <xf numFmtId="3" fontId="5" fillId="0" borderId="1" xfId="0" applyNumberFormat="1" applyFont="1" applyBorder="1" applyAlignment="1">
      <alignment wrapText="1"/>
    </xf>
    <xf numFmtId="0" fontId="7" fillId="0" borderId="0" xfId="0" applyFont="1" applyAlignment="1">
      <alignment horizontal="left" vertical="top"/>
    </xf>
    <xf numFmtId="0" fontId="22" fillId="0" borderId="0" xfId="0" applyFont="1" applyAlignment="1"/>
    <xf numFmtId="166" fontId="22" fillId="0" borderId="0" xfId="0" applyNumberFormat="1" applyFont="1" applyAlignment="1"/>
    <xf numFmtId="0" fontId="16" fillId="0" borderId="0" xfId="0" applyFont="1" applyAlignment="1">
      <alignment vertical="center"/>
    </xf>
    <xf numFmtId="0" fontId="11" fillId="3" borderId="1" xfId="0" applyFont="1" applyFill="1" applyBorder="1" applyAlignment="1">
      <alignment horizontal="left"/>
    </xf>
    <xf numFmtId="0" fontId="12" fillId="0" borderId="1" xfId="0" applyFont="1" applyBorder="1"/>
    <xf numFmtId="0" fontId="0" fillId="0" borderId="0" xfId="0"/>
    <xf numFmtId="0" fontId="19" fillId="0" borderId="0" xfId="0" applyFont="1" applyAlignment="1"/>
    <xf numFmtId="0" fontId="2" fillId="0" borderId="0" xfId="0" applyFont="1" applyBorder="1" applyAlignment="1"/>
    <xf numFmtId="0" fontId="21" fillId="0" borderId="0" xfId="0" applyFont="1" applyAlignment="1"/>
    <xf numFmtId="0" fontId="6" fillId="4" borderId="1" xfId="0" applyFont="1" applyFill="1" applyBorder="1" applyAlignment="1">
      <alignmen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6" fillId="4" borderId="1" xfId="0" applyNumberFormat="1" applyFont="1" applyFill="1" applyBorder="1" applyAlignment="1">
      <alignment wrapText="1"/>
    </xf>
    <xf numFmtId="0" fontId="5" fillId="7" borderId="1" xfId="0" applyFont="1" applyFill="1" applyBorder="1" applyAlignment="1">
      <alignment vertical="center" wrapText="1"/>
    </xf>
    <xf numFmtId="0" fontId="5" fillId="2" borderId="1" xfId="0" applyFont="1" applyFill="1" applyBorder="1" applyAlignment="1">
      <alignment horizontal="right" vertical="center" wrapText="1"/>
    </xf>
    <xf numFmtId="0" fontId="5" fillId="2" borderId="1" xfId="0" applyFont="1" applyFill="1" applyBorder="1" applyAlignment="1">
      <alignment horizontal="right" vertical="center"/>
    </xf>
    <xf numFmtId="0" fontId="4" fillId="7" borderId="1" xfId="0" applyFont="1" applyFill="1" applyBorder="1" applyAlignment="1">
      <alignment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right" vertical="center"/>
    </xf>
    <xf numFmtId="0" fontId="4" fillId="0" borderId="1" xfId="0" applyFont="1" applyBorder="1" applyAlignment="1">
      <alignment vertical="center" wrapText="1"/>
    </xf>
    <xf numFmtId="0" fontId="6" fillId="4" borderId="1" xfId="0" applyFont="1" applyFill="1" applyBorder="1" applyAlignment="1">
      <alignmen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24" fillId="2" borderId="1" xfId="0" applyNumberFormat="1" applyFont="1" applyFill="1" applyBorder="1" applyAlignment="1">
      <alignment horizontal="right" vertical="center" wrapText="1"/>
    </xf>
    <xf numFmtId="164" fontId="5" fillId="7" borderId="1" xfId="0" applyNumberFormat="1" applyFont="1" applyFill="1" applyBorder="1" applyAlignment="1">
      <alignment horizontal="right" vertical="center" wrapText="1"/>
    </xf>
    <xf numFmtId="164" fontId="4" fillId="7"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xf>
    <xf numFmtId="164" fontId="5" fillId="3" borderId="1" xfId="0" applyNumberFormat="1" applyFont="1" applyFill="1" applyBorder="1" applyAlignment="1">
      <alignment horizontal="right" vertical="center" wrapText="1"/>
    </xf>
    <xf numFmtId="3" fontId="4" fillId="3" borderId="1" xfId="0" applyNumberFormat="1" applyFont="1" applyFill="1" applyBorder="1" applyAlignment="1">
      <alignment horizontal="right" vertical="center"/>
    </xf>
    <xf numFmtId="0" fontId="5" fillId="3" borderId="1" xfId="0" applyFont="1" applyFill="1" applyBorder="1" applyAlignment="1">
      <alignment horizontal="right" vertical="center"/>
    </xf>
    <xf numFmtId="0" fontId="5" fillId="3" borderId="1" xfId="0" applyFont="1" applyFill="1" applyBorder="1" applyAlignment="1">
      <alignment horizontal="right" vertical="center" wrapText="1"/>
    </xf>
    <xf numFmtId="3" fontId="4" fillId="3" borderId="1" xfId="0" applyNumberFormat="1" applyFont="1" applyFill="1" applyBorder="1" applyAlignment="1">
      <alignment horizontal="right" vertical="center" wrapText="1"/>
    </xf>
    <xf numFmtId="0" fontId="0" fillId="0" borderId="0" xfId="0" applyBorder="1"/>
    <xf numFmtId="2" fontId="46" fillId="3" borderId="1" xfId="0" applyNumberFormat="1" applyFont="1" applyFill="1" applyBorder="1" applyAlignment="1">
      <alignment horizontal="left" wrapText="1"/>
    </xf>
    <xf numFmtId="164" fontId="46" fillId="3" borderId="1" xfId="0" applyNumberFormat="1" applyFont="1" applyFill="1" applyBorder="1" applyAlignment="1">
      <alignment horizontal="left" wrapText="1"/>
    </xf>
    <xf numFmtId="0" fontId="46" fillId="3" borderId="1" xfId="0" applyFont="1" applyFill="1" applyBorder="1" applyAlignment="1">
      <alignment horizontal="left" wrapText="1"/>
    </xf>
    <xf numFmtId="164" fontId="5" fillId="5" borderId="1" xfId="0" applyNumberFormat="1" applyFont="1" applyFill="1" applyBorder="1" applyAlignment="1">
      <alignment vertical="top" wrapText="1"/>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2" fillId="0" borderId="0" xfId="0" applyFont="1"/>
    <xf numFmtId="2" fontId="42" fillId="0" borderId="0" xfId="0" applyNumberFormat="1" applyFont="1"/>
    <xf numFmtId="1" fontId="5" fillId="0" borderId="1" xfId="0" applyNumberFormat="1" applyFont="1" applyBorder="1" applyAlignment="1">
      <alignment vertical="top" wrapText="1"/>
    </xf>
    <xf numFmtId="0" fontId="0" fillId="0" borderId="0" xfId="0" applyFont="1"/>
    <xf numFmtId="169" fontId="25" fillId="0" borderId="0" xfId="2" applyNumberFormat="1" applyFont="1"/>
    <xf numFmtId="0" fontId="0" fillId="0" borderId="0" xfId="0" applyAlignment="1">
      <alignment horizontal="center"/>
    </xf>
    <xf numFmtId="0" fontId="22" fillId="0" borderId="0" xfId="0" applyFont="1" applyAlignment="1">
      <alignment horizontal="center"/>
    </xf>
    <xf numFmtId="3" fontId="0" fillId="0" borderId="0" xfId="0" applyNumberFormat="1"/>
    <xf numFmtId="3" fontId="5" fillId="0" borderId="2" xfId="0" applyNumberFormat="1" applyFont="1" applyBorder="1" applyAlignment="1">
      <alignment wrapText="1"/>
    </xf>
    <xf numFmtId="0" fontId="5" fillId="0" borderId="10" xfId="0" applyFont="1" applyBorder="1" applyAlignment="1">
      <alignment horizontal="left" wrapText="1"/>
    </xf>
    <xf numFmtId="49" fontId="48" fillId="30" borderId="3" xfId="0" applyNumberFormat="1" applyFont="1" applyFill="1" applyBorder="1"/>
    <xf numFmtId="164" fontId="4" fillId="5" borderId="1"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0" fontId="16" fillId="0" borderId="0" xfId="0" applyFont="1"/>
    <xf numFmtId="164" fontId="0" fillId="0" borderId="0" xfId="0" applyNumberFormat="1"/>
    <xf numFmtId="0" fontId="13" fillId="3" borderId="1" xfId="0" applyFont="1" applyFill="1" applyBorder="1" applyAlignment="1">
      <alignment vertical="top" wrapText="1"/>
    </xf>
    <xf numFmtId="0" fontId="7" fillId="0" borderId="0" xfId="0" applyFont="1" applyAlignment="1">
      <alignment vertical="top"/>
    </xf>
    <xf numFmtId="0" fontId="17" fillId="0" borderId="22" xfId="0" applyFont="1" applyBorder="1"/>
    <xf numFmtId="0" fontId="0" fillId="0" borderId="0" xfId="0" applyAlignment="1"/>
    <xf numFmtId="169" fontId="0" fillId="0" borderId="0" xfId="0" applyNumberFormat="1" applyFont="1"/>
    <xf numFmtId="0" fontId="9" fillId="0" borderId="0" xfId="0" applyFont="1" applyFill="1"/>
    <xf numFmtId="0" fontId="17" fillId="0" borderId="0" xfId="0" quotePrefix="1" applyFont="1"/>
    <xf numFmtId="0" fontId="11" fillId="0" borderId="1" xfId="0" applyFont="1" applyBorder="1"/>
    <xf numFmtId="0" fontId="5" fillId="3" borderId="3" xfId="0" applyFont="1" applyFill="1" applyBorder="1" applyAlignment="1">
      <alignment wrapText="1"/>
    </xf>
    <xf numFmtId="0" fontId="0" fillId="0" borderId="0" xfId="0" applyAlignment="1"/>
    <xf numFmtId="0" fontId="0" fillId="0" borderId="0" xfId="0" applyBorder="1" applyAlignment="1"/>
    <xf numFmtId="0" fontId="5" fillId="3" borderId="1" xfId="0" applyFont="1" applyFill="1" applyBorder="1" applyAlignment="1">
      <alignment horizontal="right" wrapText="1"/>
    </xf>
    <xf numFmtId="0" fontId="19" fillId="0" borderId="0" xfId="0" applyFont="1" applyAlignment="1">
      <alignment horizontal="justify" vertical="top"/>
    </xf>
    <xf numFmtId="0" fontId="4" fillId="3" borderId="1" xfId="0" applyFont="1" applyFill="1" applyBorder="1" applyAlignment="1">
      <alignment horizontal="right" wrapText="1"/>
    </xf>
    <xf numFmtId="0" fontId="20" fillId="0" borderId="0" xfId="0" applyFont="1" applyBorder="1" applyAlignment="1"/>
    <xf numFmtId="0" fontId="5" fillId="0" borderId="3" xfId="0" applyFont="1" applyBorder="1" applyAlignment="1">
      <alignment horizontal="left" vertical="center" wrapText="1"/>
    </xf>
    <xf numFmtId="3" fontId="5" fillId="2" borderId="1" xfId="0" applyNumberFormat="1" applyFont="1" applyFill="1" applyBorder="1" applyAlignment="1">
      <alignment wrapText="1"/>
    </xf>
    <xf numFmtId="164" fontId="5" fillId="2" borderId="1" xfId="0" applyNumberFormat="1" applyFont="1" applyFill="1" applyBorder="1" applyAlignment="1">
      <alignment wrapText="1"/>
    </xf>
    <xf numFmtId="164" fontId="5" fillId="3" borderId="1" xfId="0" applyNumberFormat="1" applyFont="1" applyFill="1" applyBorder="1" applyAlignment="1">
      <alignment wrapText="1"/>
    </xf>
    <xf numFmtId="164" fontId="5" fillId="0" borderId="1" xfId="0" applyNumberFormat="1" applyFont="1" applyBorder="1" applyAlignment="1">
      <alignment wrapText="1"/>
    </xf>
    <xf numFmtId="0" fontId="5" fillId="3" borderId="1" xfId="0" applyFont="1" applyFill="1" applyBorder="1" applyAlignment="1">
      <alignment wrapText="1"/>
    </xf>
    <xf numFmtId="0" fontId="15" fillId="6" borderId="21" xfId="0" applyFont="1" applyFill="1" applyBorder="1" applyAlignment="1">
      <alignment vertical="top"/>
    </xf>
    <xf numFmtId="0" fontId="15" fillId="6" borderId="22" xfId="0" applyFont="1" applyFill="1" applyBorder="1" applyAlignment="1">
      <alignment vertical="top"/>
    </xf>
    <xf numFmtId="0" fontId="2" fillId="0" borderId="0" xfId="0" applyFont="1" applyAlignment="1"/>
    <xf numFmtId="3" fontId="5" fillId="5" borderId="1" xfId="0" applyNumberFormat="1" applyFont="1" applyFill="1" applyBorder="1" applyAlignment="1">
      <alignment wrapText="1"/>
    </xf>
    <xf numFmtId="164" fontId="5" fillId="5" borderId="1" xfId="0" applyNumberFormat="1" applyFont="1" applyFill="1" applyBorder="1" applyAlignment="1">
      <alignment wrapText="1"/>
    </xf>
    <xf numFmtId="0" fontId="15" fillId="0" borderId="0" xfId="0" applyFont="1" applyFill="1" applyAlignment="1">
      <alignment vertical="top"/>
    </xf>
    <xf numFmtId="1" fontId="5" fillId="2" borderId="1" xfId="0" applyNumberFormat="1" applyFont="1" applyFill="1" applyBorder="1" applyAlignment="1">
      <alignment wrapText="1"/>
    </xf>
    <xf numFmtId="1" fontId="5" fillId="0" borderId="1" xfId="0" applyNumberFormat="1" applyFont="1" applyBorder="1" applyAlignment="1">
      <alignment wrapText="1"/>
    </xf>
    <xf numFmtId="1" fontId="5" fillId="5" borderId="1" xfId="0" applyNumberFormat="1" applyFont="1" applyFill="1" applyBorder="1" applyAlignment="1">
      <alignment wrapText="1"/>
    </xf>
    <xf numFmtId="0" fontId="19" fillId="0" borderId="0" xfId="0" applyFont="1" applyBorder="1" applyAlignment="1"/>
    <xf numFmtId="164" fontId="5" fillId="2" borderId="10" xfId="0" applyNumberFormat="1" applyFont="1" applyFill="1" applyBorder="1" applyAlignment="1">
      <alignment wrapText="1"/>
    </xf>
    <xf numFmtId="0" fontId="15" fillId="0" borderId="0" xfId="0" applyFont="1" applyAlignment="1"/>
    <xf numFmtId="165" fontId="6" fillId="4" borderId="1" xfId="0" applyNumberFormat="1" applyFont="1" applyFill="1" applyBorder="1" applyAlignment="1">
      <alignment wrapText="1"/>
    </xf>
    <xf numFmtId="0" fontId="2" fillId="0" borderId="0" xfId="0" applyFont="1" applyAlignment="1">
      <alignment vertical="center"/>
    </xf>
    <xf numFmtId="3" fontId="11" fillId="5" borderId="1" xfId="0" applyNumberFormat="1" applyFont="1" applyFill="1" applyBorder="1" applyAlignment="1"/>
    <xf numFmtId="3" fontId="11" fillId="3" borderId="1" xfId="0" applyNumberFormat="1" applyFont="1" applyFill="1" applyBorder="1" applyAlignment="1"/>
    <xf numFmtId="0" fontId="11" fillId="5" borderId="0" xfId="0" applyFont="1" applyFill="1" applyAlignment="1"/>
    <xf numFmtId="0" fontId="11" fillId="0" borderId="0" xfId="0" applyFont="1" applyAlignment="1"/>
    <xf numFmtId="0" fontId="12" fillId="5" borderId="0" xfId="0" applyFont="1" applyFill="1" applyAlignment="1"/>
    <xf numFmtId="0" fontId="12" fillId="0" borderId="0" xfId="0" applyFont="1" applyAlignment="1"/>
    <xf numFmtId="0" fontId="11" fillId="3" borderId="1" xfId="0" applyFont="1" applyFill="1" applyBorder="1" applyAlignment="1">
      <alignment wrapText="1"/>
    </xf>
    <xf numFmtId="0" fontId="4" fillId="3" borderId="20" xfId="0" applyFont="1" applyFill="1" applyBorder="1" applyAlignment="1">
      <alignment wrapText="1"/>
    </xf>
    <xf numFmtId="3" fontId="12" fillId="3" borderId="20" xfId="0" applyNumberFormat="1" applyFont="1" applyFill="1" applyBorder="1" applyAlignment="1"/>
    <xf numFmtId="0" fontId="5" fillId="0" borderId="10" xfId="0" applyFont="1" applyBorder="1" applyAlignment="1">
      <alignment wrapText="1"/>
    </xf>
    <xf numFmtId="164" fontId="23" fillId="30" borderId="10" xfId="0" applyNumberFormat="1" applyFont="1" applyFill="1" applyBorder="1" applyAlignment="1">
      <alignment wrapText="1"/>
    </xf>
    <xf numFmtId="0" fontId="21" fillId="0" borderId="0" xfId="0" applyFont="1" applyFill="1" applyAlignment="1"/>
    <xf numFmtId="1" fontId="4" fillId="3" borderId="1" xfId="0" applyNumberFormat="1" applyFont="1" applyFill="1" applyBorder="1" applyAlignment="1">
      <alignment wrapText="1"/>
    </xf>
    <xf numFmtId="1" fontId="4" fillId="0" borderId="1" xfId="0" applyNumberFormat="1" applyFont="1" applyBorder="1" applyAlignment="1">
      <alignment wrapText="1"/>
    </xf>
    <xf numFmtId="0" fontId="5" fillId="3" borderId="2" xfId="0" applyFont="1" applyFill="1" applyBorder="1" applyAlignment="1">
      <alignment horizontal="right" wrapText="1"/>
    </xf>
    <xf numFmtId="3" fontId="5" fillId="2" borderId="1" xfId="0" applyNumberFormat="1" applyFont="1" applyFill="1" applyBorder="1" applyAlignment="1">
      <alignment horizontal="right" wrapText="1"/>
    </xf>
    <xf numFmtId="0" fontId="5" fillId="0" borderId="1" xfId="0" applyFont="1" applyBorder="1" applyAlignment="1">
      <alignment horizontal="right" wrapText="1"/>
    </xf>
    <xf numFmtId="3" fontId="5" fillId="0" borderId="1" xfId="0" applyNumberFormat="1" applyFont="1" applyBorder="1" applyAlignment="1">
      <alignment horizontal="right" wrapText="1"/>
    </xf>
    <xf numFmtId="0" fontId="5" fillId="2" borderId="1" xfId="0" applyFont="1" applyFill="1" applyBorder="1" applyAlignment="1">
      <alignment horizontal="right" wrapText="1"/>
    </xf>
    <xf numFmtId="164" fontId="5" fillId="2" borderId="1" xfId="0" applyNumberFormat="1" applyFont="1" applyFill="1" applyBorder="1" applyAlignment="1">
      <alignment horizontal="right" wrapText="1"/>
    </xf>
    <xf numFmtId="164" fontId="5" fillId="0" borderId="1" xfId="0" applyNumberFormat="1" applyFont="1" applyBorder="1" applyAlignment="1">
      <alignment horizontal="right" wrapText="1"/>
    </xf>
    <xf numFmtId="3" fontId="6" fillId="4" borderId="1" xfId="0" applyNumberFormat="1" applyFont="1" applyFill="1" applyBorder="1" applyAlignment="1">
      <alignment horizontal="right" wrapText="1"/>
    </xf>
    <xf numFmtId="0" fontId="6" fillId="4" borderId="1" xfId="0" applyFont="1" applyFill="1" applyBorder="1" applyAlignment="1">
      <alignment horizontal="right" wrapText="1"/>
    </xf>
    <xf numFmtId="164" fontId="6" fillId="4" borderId="1" xfId="0" applyNumberFormat="1" applyFont="1" applyFill="1" applyBorder="1" applyAlignment="1">
      <alignment horizontal="right" wrapText="1"/>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164" fontId="6" fillId="4" borderId="1" xfId="0" applyNumberFormat="1" applyFont="1" applyFill="1" applyBorder="1" applyAlignment="1">
      <alignment horizontal="right" vertical="center" wrapText="1"/>
    </xf>
    <xf numFmtId="0" fontId="17" fillId="0" borderId="0" xfId="0" applyFont="1" applyAlignment="1"/>
    <xf numFmtId="0" fontId="4" fillId="7" borderId="1" xfId="0" applyFont="1" applyFill="1" applyBorder="1" applyAlignment="1">
      <alignment horizontal="left"/>
    </xf>
    <xf numFmtId="0" fontId="5" fillId="7" borderId="1" xfId="0" applyFont="1" applyFill="1" applyBorder="1" applyAlignment="1">
      <alignment horizontal="right"/>
    </xf>
    <xf numFmtId="0" fontId="5" fillId="7" borderId="1" xfId="0" applyFont="1" applyFill="1" applyBorder="1" applyAlignment="1">
      <alignment horizontal="right" wrapText="1"/>
    </xf>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3" fontId="12" fillId="5" borderId="1" xfId="0" applyNumberFormat="1" applyFont="1" applyFill="1" applyBorder="1" applyAlignment="1">
      <alignment horizontal="right"/>
    </xf>
    <xf numFmtId="164" fontId="12" fillId="0" borderId="1" xfId="0" applyNumberFormat="1" applyFont="1" applyFill="1" applyBorder="1" applyAlignment="1">
      <alignment horizontal="right" vertical="center"/>
    </xf>
    <xf numFmtId="165" fontId="12" fillId="5" borderId="1" xfId="0" applyNumberFormat="1" applyFont="1" applyFill="1" applyBorder="1" applyAlignment="1">
      <alignment horizontal="right"/>
    </xf>
    <xf numFmtId="0" fontId="5" fillId="0" borderId="4" xfId="0" applyNumberFormat="1" applyFont="1" applyFill="1" applyBorder="1" applyAlignment="1">
      <alignment horizontal="right" wrapText="1"/>
    </xf>
    <xf numFmtId="1" fontId="5" fillId="0" borderId="4" xfId="0" applyNumberFormat="1" applyFont="1" applyFill="1" applyBorder="1" applyAlignment="1">
      <alignment horizontal="right" wrapText="1"/>
    </xf>
    <xf numFmtId="1" fontId="5" fillId="0" borderId="5"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3" fontId="5" fillId="5"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165" fontId="6" fillId="4" borderId="1" xfId="0" applyNumberFormat="1" applyFont="1" applyFill="1" applyBorder="1" applyAlignment="1">
      <alignment horizontal="right" wrapText="1"/>
    </xf>
    <xf numFmtId="0" fontId="19" fillId="3" borderId="0" xfId="0" applyFont="1" applyFill="1"/>
    <xf numFmtId="0" fontId="12" fillId="3" borderId="1" xfId="0" applyFont="1" applyFill="1" applyBorder="1" applyAlignment="1">
      <alignment horizontal="right"/>
    </xf>
    <xf numFmtId="0" fontId="13" fillId="3" borderId="3" xfId="0" applyFont="1" applyFill="1" applyBorder="1" applyAlignment="1">
      <alignment vertical="top" wrapText="1"/>
    </xf>
    <xf numFmtId="3" fontId="13" fillId="5" borderId="1" xfId="0" applyNumberFormat="1" applyFont="1" applyFill="1" applyBorder="1" applyAlignment="1">
      <alignment horizontal="right"/>
    </xf>
    <xf numFmtId="3" fontId="13" fillId="3" borderId="1" xfId="0" applyNumberFormat="1" applyFont="1" applyFill="1" applyBorder="1" applyAlignment="1">
      <alignment horizontal="right"/>
    </xf>
    <xf numFmtId="3" fontId="12" fillId="3" borderId="1" xfId="0" applyNumberFormat="1" applyFont="1" applyFill="1" applyBorder="1"/>
    <xf numFmtId="3" fontId="12" fillId="5" borderId="1" xfId="0" applyNumberFormat="1" applyFont="1" applyFill="1" applyBorder="1"/>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3" fillId="4" borderId="1" xfId="0" applyFont="1" applyFill="1" applyBorder="1" applyAlignment="1">
      <alignment horizontal="left" wrapText="1"/>
    </xf>
    <xf numFmtId="3" fontId="23" fillId="4" borderId="1" xfId="0" applyNumberFormat="1" applyFont="1" applyFill="1" applyBorder="1" applyAlignment="1">
      <alignment horizontal="right" vertical="center" wrapText="1"/>
    </xf>
    <xf numFmtId="164" fontId="23" fillId="4" borderId="1" xfId="0" applyNumberFormat="1" applyFont="1" applyFill="1" applyBorder="1" applyAlignment="1">
      <alignment horizontal="right" vertical="center" wrapText="1"/>
    </xf>
    <xf numFmtId="0" fontId="15" fillId="3" borderId="0" xfId="0" applyFont="1" applyFill="1" applyAlignment="1">
      <alignment horizontal="left" vertical="top"/>
    </xf>
    <xf numFmtId="0" fontId="0" fillId="0" borderId="0" xfId="0" applyFill="1"/>
    <xf numFmtId="0" fontId="12" fillId="3"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2" fillId="5" borderId="1" xfId="0" applyFont="1" applyFill="1" applyBorder="1" applyAlignment="1">
      <alignment horizontal="right"/>
    </xf>
    <xf numFmtId="0" fontId="11" fillId="0" borderId="1" xfId="0" applyFont="1" applyFill="1" applyBorder="1" applyAlignment="1">
      <alignment horizontal="right"/>
    </xf>
    <xf numFmtId="0" fontId="23" fillId="4" borderId="1" xfId="0" applyFont="1" applyFill="1" applyBorder="1" applyAlignment="1">
      <alignment horizontal="left" vertical="center" wrapText="1"/>
    </xf>
    <xf numFmtId="3" fontId="23" fillId="4" borderId="1" xfId="0" applyNumberFormat="1" applyFont="1" applyFill="1" applyBorder="1" applyAlignment="1">
      <alignment horizontal="right" wrapText="1"/>
    </xf>
    <xf numFmtId="0" fontId="5" fillId="3" borderId="1" xfId="0" applyFont="1" applyFill="1" applyBorder="1" applyAlignment="1">
      <alignment horizontal="right"/>
    </xf>
    <xf numFmtId="0" fontId="4" fillId="3" borderId="1" xfId="0"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0" fontId="5" fillId="3" borderId="0" xfId="0" applyFont="1" applyFill="1" applyBorder="1" applyAlignment="1">
      <alignment horizontal="right" wrapText="1"/>
    </xf>
    <xf numFmtId="2" fontId="5" fillId="3" borderId="1" xfId="0" applyNumberFormat="1" applyFont="1" applyFill="1" applyBorder="1" applyAlignment="1">
      <alignment horizontal="right" wrapText="1"/>
    </xf>
    <xf numFmtId="0" fontId="15" fillId="0" borderId="0" xfId="0" applyFont="1" applyFill="1" applyAlignment="1">
      <alignment horizontal="left"/>
    </xf>
    <xf numFmtId="0" fontId="5" fillId="0" borderId="1" xfId="0" applyFont="1" applyBorder="1" applyAlignment="1">
      <alignment horizontal="right" vertical="top" wrapText="1"/>
    </xf>
    <xf numFmtId="0" fontId="5" fillId="0" borderId="1" xfId="0" applyFont="1" applyFill="1" applyBorder="1" applyAlignment="1">
      <alignment horizontal="right" vertical="top" wrapText="1"/>
    </xf>
    <xf numFmtId="164" fontId="5" fillId="0" borderId="1" xfId="0" applyNumberFormat="1" applyFont="1" applyBorder="1" applyAlignment="1">
      <alignment horizontal="right" vertical="top" wrapText="1"/>
    </xf>
    <xf numFmtId="164" fontId="5" fillId="0" borderId="1" xfId="0" applyNumberFormat="1" applyFont="1" applyFill="1" applyBorder="1" applyAlignment="1">
      <alignment horizontal="right" vertical="top" wrapText="1"/>
    </xf>
    <xf numFmtId="1" fontId="5" fillId="0" borderId="1" xfId="0" applyNumberFormat="1" applyFont="1" applyBorder="1" applyAlignment="1">
      <alignment horizontal="right" vertical="top" wrapText="1"/>
    </xf>
    <xf numFmtId="1" fontId="5" fillId="0" borderId="1" xfId="0" applyNumberFormat="1" applyFont="1" applyBorder="1" applyAlignment="1">
      <alignment horizontal="right" wrapText="1"/>
    </xf>
    <xf numFmtId="0" fontId="19" fillId="0" borderId="0" xfId="0" applyFont="1" applyBorder="1" applyAlignment="1">
      <alignment horizontal="left" vertical="center"/>
    </xf>
    <xf numFmtId="0" fontId="47" fillId="0" borderId="0" xfId="0" applyFont="1" applyFill="1" applyAlignment="1">
      <alignment horizontal="left"/>
    </xf>
    <xf numFmtId="0" fontId="5" fillId="5" borderId="1" xfId="0" applyFont="1" applyFill="1" applyBorder="1" applyAlignment="1">
      <alignment horizontal="right" vertical="top" wrapText="1"/>
    </xf>
    <xf numFmtId="3" fontId="5" fillId="5" borderId="1" xfId="0" applyNumberFormat="1" applyFont="1" applyFill="1" applyBorder="1" applyAlignment="1">
      <alignment horizontal="right" vertical="top" wrapText="1"/>
    </xf>
    <xf numFmtId="1" fontId="6" fillId="4" borderId="1" xfId="0" applyNumberFormat="1" applyFont="1" applyFill="1" applyBorder="1" applyAlignment="1">
      <alignment horizontal="right" wrapText="1"/>
    </xf>
    <xf numFmtId="0" fontId="5" fillId="7" borderId="1" xfId="0" applyFont="1" applyFill="1" applyBorder="1" applyAlignment="1">
      <alignment horizontal="right" vertical="center" wrapText="1"/>
    </xf>
    <xf numFmtId="0" fontId="5" fillId="7" borderId="1" xfId="0" quotePrefix="1" applyFont="1" applyFill="1" applyBorder="1" applyAlignment="1">
      <alignment horizontal="right" vertical="center" wrapText="1"/>
    </xf>
    <xf numFmtId="0" fontId="5" fillId="7" borderId="3" xfId="0" applyFont="1" applyFill="1" applyBorder="1" applyAlignment="1">
      <alignment horizontal="right" vertical="center" wrapText="1"/>
    </xf>
    <xf numFmtId="0" fontId="6" fillId="4" borderId="1" xfId="0" applyFont="1" applyFill="1" applyBorder="1" applyAlignment="1">
      <alignment horizontal="right" vertical="center" wrapText="1"/>
    </xf>
    <xf numFmtId="3" fontId="6" fillId="4" borderId="1" xfId="0" applyNumberFormat="1" applyFont="1" applyFill="1" applyBorder="1" applyAlignment="1">
      <alignment horizontal="right" vertical="center" wrapText="1"/>
    </xf>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165" fontId="5" fillId="0" borderId="1" xfId="0" quotePrefix="1" applyNumberFormat="1" applyFont="1" applyFill="1" applyBorder="1" applyAlignment="1">
      <alignment horizontal="right" wrapText="1"/>
    </xf>
    <xf numFmtId="0" fontId="11" fillId="0" borderId="1" xfId="0" applyFont="1" applyBorder="1" applyAlignment="1">
      <alignment vertical="center" wrapText="1"/>
    </xf>
    <xf numFmtId="164" fontId="12" fillId="3"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165" fontId="4" fillId="0"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3" fontId="5" fillId="2" borderId="1" xfId="0" quotePrefix="1" applyNumberFormat="1" applyFont="1" applyFill="1" applyBorder="1" applyAlignment="1">
      <alignment horizontal="right" wrapText="1"/>
    </xf>
    <xf numFmtId="3" fontId="5" fillId="0" borderId="1" xfId="0" quotePrefix="1" applyNumberFormat="1" applyFont="1" applyFill="1" applyBorder="1" applyAlignment="1">
      <alignment horizontal="right" wrapText="1"/>
    </xf>
    <xf numFmtId="165" fontId="5" fillId="2" borderId="1" xfId="0" quotePrefix="1" applyNumberFormat="1" applyFont="1" applyFill="1" applyBorder="1" applyAlignment="1">
      <alignment horizontal="right" wrapText="1"/>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3" fontId="23" fillId="4" borderId="1" xfId="0" applyNumberFormat="1" applyFont="1" applyFill="1" applyBorder="1" applyAlignment="1">
      <alignment horizontal="right" vertical="center"/>
    </xf>
    <xf numFmtId="164" fontId="23" fillId="4" borderId="1" xfId="0" applyNumberFormat="1" applyFont="1" applyFill="1" applyBorder="1" applyAlignment="1">
      <alignment horizontal="right" vertical="center"/>
    </xf>
    <xf numFmtId="0" fontId="15" fillId="0" borderId="2" xfId="0" applyFont="1" applyBorder="1" applyAlignment="1">
      <alignment vertical="center"/>
    </xf>
    <xf numFmtId="0" fontId="18" fillId="0" borderId="2" xfId="0" applyFont="1" applyBorder="1" applyAlignment="1"/>
    <xf numFmtId="3" fontId="0" fillId="0" borderId="0" xfId="0" applyNumberFormat="1" applyFill="1"/>
    <xf numFmtId="0" fontId="13" fillId="0" borderId="1" xfId="1" applyFont="1" applyBorder="1" applyAlignment="1">
      <alignment horizontal="right"/>
    </xf>
    <xf numFmtId="3" fontId="13" fillId="32" borderId="1" xfId="1" applyNumberFormat="1" applyFont="1" applyFill="1" applyBorder="1" applyAlignment="1">
      <alignment vertical="center"/>
    </xf>
    <xf numFmtId="164" fontId="13" fillId="33" borderId="1" xfId="1" applyNumberFormat="1" applyFont="1" applyFill="1" applyBorder="1" applyAlignment="1">
      <alignment vertical="center"/>
    </xf>
    <xf numFmtId="164" fontId="13" fillId="0" borderId="1" xfId="1" applyNumberFormat="1" applyFont="1" applyFill="1" applyBorder="1" applyAlignment="1">
      <alignment vertical="center"/>
    </xf>
    <xf numFmtId="3" fontId="13" fillId="32" borderId="1" xfId="1" applyNumberFormat="1" applyFont="1" applyFill="1" applyBorder="1" applyAlignment="1">
      <alignment horizontal="right" vertical="center"/>
    </xf>
    <xf numFmtId="164" fontId="13" fillId="33" borderId="1" xfId="1" applyNumberFormat="1" applyFont="1" applyFill="1" applyBorder="1" applyAlignment="1">
      <alignment horizontal="right" vertical="center"/>
    </xf>
    <xf numFmtId="164" fontId="13" fillId="31" borderId="1" xfId="1" applyNumberFormat="1" applyFont="1" applyFill="1" applyBorder="1" applyAlignment="1">
      <alignment horizontal="right" vertical="center"/>
    </xf>
    <xf numFmtId="0" fontId="23" fillId="34" borderId="1" xfId="0" applyFont="1" applyFill="1" applyBorder="1" applyAlignment="1">
      <alignment horizontal="left" vertical="center" wrapText="1"/>
    </xf>
    <xf numFmtId="3" fontId="23" fillId="34" borderId="1" xfId="1" applyNumberFormat="1" applyFont="1" applyFill="1" applyBorder="1" applyAlignment="1">
      <alignment vertical="center"/>
    </xf>
    <xf numFmtId="164" fontId="23" fillId="34" borderId="1" xfId="1" applyNumberFormat="1" applyFont="1" applyFill="1" applyBorder="1" applyAlignment="1">
      <alignment vertical="center"/>
    </xf>
    <xf numFmtId="2" fontId="12" fillId="3" borderId="1" xfId="0" applyNumberFormat="1" applyFont="1" applyFill="1" applyBorder="1" applyAlignment="1">
      <alignment horizontal="right" wrapText="1"/>
    </xf>
    <xf numFmtId="2" fontId="4" fillId="3" borderId="1" xfId="0" applyNumberFormat="1" applyFont="1" applyFill="1" applyBorder="1" applyAlignment="1">
      <alignment horizontal="right" wrapText="1"/>
    </xf>
    <xf numFmtId="0" fontId="12" fillId="7" borderId="1" xfId="0" applyFont="1" applyFill="1" applyBorder="1" applyAlignment="1">
      <alignment horizontal="right" wrapText="1"/>
    </xf>
    <xf numFmtId="165" fontId="5" fillId="0" borderId="1" xfId="0" applyNumberFormat="1" applyFont="1" applyBorder="1" applyAlignment="1">
      <alignment horizontal="right" wrapText="1"/>
    </xf>
    <xf numFmtId="165" fontId="5" fillId="3" borderId="1" xfId="0" applyNumberFormat="1" applyFont="1" applyFill="1" applyBorder="1" applyAlignment="1">
      <alignment horizontal="right" wrapText="1"/>
    </xf>
    <xf numFmtId="1" fontId="5" fillId="2" borderId="1" xfId="0" applyNumberFormat="1" applyFont="1" applyFill="1" applyBorder="1" applyAlignment="1">
      <alignment horizontal="right" wrapText="1"/>
    </xf>
    <xf numFmtId="1"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0" fontId="2" fillId="3" borderId="0" xfId="0" applyFont="1" applyFill="1" applyBorder="1" applyAlignment="1"/>
    <xf numFmtId="0" fontId="0" fillId="0" borderId="0" xfId="0" applyAlignment="1">
      <alignment horizontal="right"/>
    </xf>
    <xf numFmtId="0" fontId="4" fillId="3" borderId="2" xfId="0" applyFont="1" applyFill="1" applyBorder="1" applyAlignment="1">
      <alignment vertical="center" wrapText="1"/>
    </xf>
    <xf numFmtId="0" fontId="11" fillId="3" borderId="1" xfId="0" applyFont="1" applyFill="1" applyBorder="1"/>
    <xf numFmtId="3" fontId="11" fillId="5" borderId="1" xfId="0" applyNumberFormat="1" applyFont="1" applyFill="1" applyBorder="1"/>
    <xf numFmtId="3" fontId="11" fillId="3" borderId="1" xfId="0" applyNumberFormat="1" applyFont="1" applyFill="1" applyBorder="1" applyAlignment="1">
      <alignment horizontal="right"/>
    </xf>
    <xf numFmtId="164" fontId="11" fillId="3" borderId="1" xfId="0" applyNumberFormat="1" applyFont="1" applyFill="1" applyBorder="1"/>
    <xf numFmtId="164" fontId="11" fillId="5" borderId="1" xfId="0" applyNumberFormat="1" applyFont="1" applyFill="1" applyBorder="1" applyAlignment="1">
      <alignment horizontal="right"/>
    </xf>
    <xf numFmtId="0" fontId="12" fillId="3" borderId="1" xfId="0" applyFont="1" applyFill="1" applyBorder="1"/>
    <xf numFmtId="3" fontId="12" fillId="3" borderId="1" xfId="0" applyNumberFormat="1" applyFont="1" applyFill="1" applyBorder="1" applyAlignment="1">
      <alignment horizontal="right"/>
    </xf>
    <xf numFmtId="164" fontId="12" fillId="3" borderId="1" xfId="0" applyNumberFormat="1" applyFont="1" applyFill="1" applyBorder="1"/>
    <xf numFmtId="164" fontId="12" fillId="5" borderId="1" xfId="0" applyNumberFormat="1" applyFont="1" applyFill="1" applyBorder="1" applyAlignment="1">
      <alignment horizontal="right"/>
    </xf>
    <xf numFmtId="0" fontId="23" fillId="4" borderId="1" xfId="0" applyFont="1" applyFill="1" applyBorder="1"/>
    <xf numFmtId="3" fontId="23" fillId="4" borderId="1" xfId="0" applyNumberFormat="1" applyFont="1" applyFill="1" applyBorder="1"/>
    <xf numFmtId="3" fontId="23" fillId="4" borderId="1" xfId="0" applyNumberFormat="1" applyFont="1" applyFill="1" applyBorder="1" applyAlignment="1">
      <alignment horizontal="right"/>
    </xf>
    <xf numFmtId="164" fontId="23" fillId="4" borderId="1" xfId="0" applyNumberFormat="1" applyFont="1" applyFill="1" applyBorder="1"/>
    <xf numFmtId="164" fontId="23" fillId="4" borderId="1" xfId="0" applyNumberFormat="1" applyFont="1" applyFill="1" applyBorder="1" applyAlignment="1">
      <alignment horizontal="right"/>
    </xf>
    <xf numFmtId="0" fontId="1" fillId="0" borderId="0" xfId="0" applyFont="1"/>
    <xf numFmtId="0" fontId="11" fillId="0" borderId="0" xfId="0" applyFont="1" applyAlignment="1">
      <alignment horizontal="right"/>
    </xf>
    <xf numFmtId="0" fontId="12" fillId="0" borderId="0" xfId="0" applyFont="1" applyAlignment="1">
      <alignment horizontal="right"/>
    </xf>
    <xf numFmtId="0" fontId="11" fillId="5" borderId="0" xfId="0" applyFont="1" applyFill="1" applyAlignment="1">
      <alignment horizontal="right"/>
    </xf>
    <xf numFmtId="0" fontId="12" fillId="5" borderId="0" xfId="0" applyFont="1" applyFill="1" applyAlignment="1">
      <alignment horizontal="right"/>
    </xf>
    <xf numFmtId="3" fontId="23" fillId="30" borderId="20" xfId="0" applyNumberFormat="1" applyFont="1" applyFill="1" applyBorder="1" applyAlignment="1">
      <alignment horizontal="right"/>
    </xf>
    <xf numFmtId="169" fontId="5" fillId="3" borderId="1" xfId="2" applyNumberFormat="1" applyFont="1" applyFill="1" applyBorder="1" applyAlignment="1">
      <alignment horizontal="right" wrapText="1"/>
    </xf>
    <xf numFmtId="3" fontId="6" fillId="4" borderId="1" xfId="0" quotePrefix="1" applyNumberFormat="1" applyFont="1" applyFill="1" applyBorder="1" applyAlignment="1">
      <alignment horizontal="right" wrapText="1"/>
    </xf>
    <xf numFmtId="169" fontId="6" fillId="4" borderId="1" xfId="2" quotePrefix="1" applyNumberFormat="1" applyFont="1" applyFill="1" applyBorder="1" applyAlignment="1">
      <alignment horizontal="right" wrapText="1"/>
    </xf>
    <xf numFmtId="0" fontId="5" fillId="3" borderId="1" xfId="0" quotePrefix="1" applyFont="1" applyFill="1" applyBorder="1" applyAlignment="1">
      <alignment horizontal="right" wrapText="1"/>
    </xf>
    <xf numFmtId="3" fontId="5" fillId="0" borderId="1" xfId="0" applyNumberFormat="1" applyFont="1" applyBorder="1" applyAlignment="1">
      <alignment vertical="top" wrapText="1"/>
    </xf>
    <xf numFmtId="3" fontId="5" fillId="0" borderId="1" xfId="0" applyNumberFormat="1" applyFont="1" applyBorder="1" applyAlignment="1">
      <alignment horizontal="right" vertical="top" wrapText="1"/>
    </xf>
    <xf numFmtId="3" fontId="4" fillId="5" borderId="1" xfId="0" applyNumberFormat="1" applyFont="1" applyFill="1" applyBorder="1" applyAlignment="1">
      <alignment vertical="top" wrapText="1"/>
    </xf>
    <xf numFmtId="0" fontId="3" fillId="0" borderId="0" xfId="0" applyFont="1" applyBorder="1" applyAlignment="1">
      <alignment horizontal="left" vertical="center"/>
    </xf>
    <xf numFmtId="0" fontId="10" fillId="0" borderId="0" xfId="0" applyFont="1" applyBorder="1" applyAlignment="1">
      <alignment horizontal="right"/>
    </xf>
    <xf numFmtId="3" fontId="4" fillId="0" borderId="1" xfId="0" applyNumberFormat="1" applyFont="1" applyBorder="1" applyAlignment="1">
      <alignment horizontal="right" wrapText="1"/>
    </xf>
    <xf numFmtId="0" fontId="2" fillId="0" borderId="0" xfId="0" applyFont="1" applyAlignment="1">
      <alignment horizontal="justify"/>
    </xf>
    <xf numFmtId="0" fontId="3" fillId="0" borderId="3" xfId="0" applyFont="1" applyBorder="1" applyAlignment="1">
      <alignment horizontal="justify"/>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2" fillId="0" borderId="0" xfId="0" applyFont="1" applyAlignment="1"/>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3" fillId="0" borderId="0" xfId="0" applyFont="1" applyBorder="1" applyAlignment="1">
      <alignment horizontal="justify"/>
    </xf>
    <xf numFmtId="0" fontId="0" fillId="0" borderId="0" xfId="0" applyBorder="1" applyAlignment="1"/>
    <xf numFmtId="0" fontId="3" fillId="3" borderId="0" xfId="0" applyFont="1" applyFill="1" applyBorder="1" applyAlignment="1">
      <alignment horizontal="justify"/>
    </xf>
    <xf numFmtId="0" fontId="0" fillId="3" borderId="0" xfId="0" applyFill="1" applyBorder="1" applyAlignment="1"/>
    <xf numFmtId="0" fontId="0" fillId="0" borderId="0" xfId="0" applyAlignment="1"/>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4" fillId="0" borderId="1" xfId="0" applyFont="1" applyFill="1" applyBorder="1" applyAlignment="1">
      <alignment horizontal="center" wrapText="1"/>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5" fillId="3" borderId="1" xfId="0" applyFont="1" applyFill="1" applyBorder="1" applyAlignment="1">
      <alignment horizontal="right" wrapText="1"/>
    </xf>
    <xf numFmtId="0" fontId="4" fillId="3" borderId="2" xfId="0" applyFont="1" applyFill="1" applyBorder="1" applyAlignment="1">
      <alignment horizontal="justify" wrapText="1"/>
    </xf>
    <xf numFmtId="0" fontId="4" fillId="3" borderId="3" xfId="0" applyFont="1" applyFill="1" applyBorder="1" applyAlignment="1">
      <alignment horizontal="justify" wrapText="1"/>
    </xf>
    <xf numFmtId="0" fontId="5" fillId="3" borderId="2" xfId="0" applyFont="1" applyFill="1" applyBorder="1" applyAlignment="1">
      <alignment horizontal="right" wrapText="1"/>
    </xf>
    <xf numFmtId="0" fontId="5" fillId="3" borderId="3" xfId="0" applyFont="1" applyFill="1" applyBorder="1" applyAlignment="1">
      <alignment horizontal="righ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4" fillId="3" borderId="2" xfId="0" applyFont="1" applyFill="1" applyBorder="1" applyAlignment="1">
      <alignment horizontal="right" wrapText="1"/>
    </xf>
    <xf numFmtId="0" fontId="4" fillId="3" borderId="0" xfId="0" applyFont="1" applyFill="1" applyBorder="1" applyAlignment="1">
      <alignment horizontal="right" wrapText="1"/>
    </xf>
    <xf numFmtId="0" fontId="4" fillId="3" borderId="3" xfId="0" applyFont="1" applyFill="1" applyBorder="1" applyAlignment="1">
      <alignment horizontal="right" wrapText="1"/>
    </xf>
    <xf numFmtId="0" fontId="5" fillId="3" borderId="0" xfId="0" applyFont="1" applyFill="1" applyBorder="1" applyAlignment="1">
      <alignment horizontal="right" wrapText="1"/>
    </xf>
    <xf numFmtId="0" fontId="19" fillId="0" borderId="0" xfId="0" applyFont="1" applyAlignment="1">
      <alignment horizontal="justify" vertical="top"/>
    </xf>
    <xf numFmtId="0" fontId="20" fillId="0" borderId="0" xfId="0" applyFont="1" applyAlignment="1">
      <alignment vertical="top"/>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1" fillId="0" borderId="0" xfId="0" applyFont="1" applyFill="1" applyAlignment="1">
      <alignment vertical="top" wrapText="1"/>
    </xf>
    <xf numFmtId="0" fontId="21" fillId="0" borderId="0" xfId="0" applyFont="1" applyFill="1" applyAlignment="1">
      <alignment horizontal="left" vertical="top"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4" fillId="0" borderId="1" xfId="0" applyFont="1" applyFill="1" applyBorder="1" applyAlignment="1">
      <alignment horizontal="center" vertical="center"/>
    </xf>
    <xf numFmtId="0" fontId="19" fillId="0" borderId="0" xfId="0" applyFont="1" applyBorder="1" applyAlignment="1">
      <alignment horizontal="justify"/>
    </xf>
    <xf numFmtId="0" fontId="20"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49"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4" fillId="3" borderId="1" xfId="0" applyFont="1" applyFill="1" applyBorder="1" applyAlignment="1">
      <alignment horizontal="left" wrapText="1"/>
    </xf>
    <xf numFmtId="0" fontId="19" fillId="0" borderId="0" xfId="0" applyFont="1" applyBorder="1" applyAlignment="1"/>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center" vertical="top" wrapText="1"/>
    </xf>
    <xf numFmtId="0" fontId="4" fillId="5" borderId="1" xfId="0" applyFont="1" applyFill="1" applyBorder="1" applyAlignment="1">
      <alignment horizontal="center" vertical="top" wrapText="1"/>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center" vertical="top" wrapText="1"/>
    </xf>
    <xf numFmtId="0" fontId="4" fillId="7"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3" xfId="0" applyFont="1" applyFill="1" applyBorder="1" applyAlignment="1">
      <alignment horizontal="left" vertical="center" wrapText="1"/>
    </xf>
    <xf numFmtId="0" fontId="15" fillId="0" borderId="0" xfId="0" applyFont="1" applyAlignment="1">
      <alignment horizontal="justify"/>
    </xf>
    <xf numFmtId="0" fontId="18"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19" fillId="0" borderId="0" xfId="0" applyFont="1" applyBorder="1" applyAlignment="1">
      <alignment horizontal="justify" wrapText="1"/>
    </xf>
    <xf numFmtId="0" fontId="19" fillId="0" borderId="0" xfId="0" applyFont="1" applyBorder="1" applyAlignment="1">
      <alignment wrapText="1"/>
    </xf>
    <xf numFmtId="0" fontId="4" fillId="3"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31" borderId="1" xfId="0" applyFont="1" applyFill="1" applyBorder="1" applyAlignment="1">
      <alignment horizontal="left" vertical="center"/>
    </xf>
    <xf numFmtId="0" fontId="4" fillId="32" borderId="1" xfId="0" applyFont="1" applyFill="1" applyBorder="1" applyAlignment="1">
      <alignment horizontal="center"/>
    </xf>
    <xf numFmtId="0" fontId="15" fillId="0" borderId="0" xfId="0" applyFont="1" applyBorder="1" applyAlignment="1">
      <alignment horizontal="justify" vertical="center"/>
    </xf>
    <xf numFmtId="0" fontId="18" fillId="0" borderId="0" xfId="0" applyFont="1" applyBorder="1" applyAlignment="1">
      <alignment vertical="center"/>
    </xf>
    <xf numFmtId="2" fontId="4" fillId="3" borderId="1" xfId="0" applyNumberFormat="1" applyFont="1" applyFill="1" applyBorder="1" applyAlignment="1">
      <alignment horizontal="center"/>
    </xf>
    <xf numFmtId="2" fontId="4" fillId="5" borderId="1" xfId="0" applyNumberFormat="1" applyFont="1" applyFill="1" applyBorder="1" applyAlignment="1">
      <alignment horizontal="center"/>
    </xf>
    <xf numFmtId="2" fontId="12" fillId="3" borderId="1" xfId="0" applyNumberFormat="1" applyFont="1" applyFill="1" applyBorder="1" applyAlignment="1">
      <alignment horizontal="center" wrapText="1"/>
    </xf>
    <xf numFmtId="0" fontId="12" fillId="3" borderId="1" xfId="0" applyFont="1" applyFill="1" applyBorder="1" applyAlignment="1">
      <alignment horizont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15" fillId="0" borderId="0" xfId="0" applyFont="1" applyAlignment="1">
      <alignment horizontal="justify" vertical="center"/>
    </xf>
    <xf numFmtId="0" fontId="18" fillId="0" borderId="0" xfId="0" applyFont="1" applyAlignment="1">
      <alignment vertical="center"/>
    </xf>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4" fillId="0" borderId="9" xfId="1" applyFont="1" applyBorder="1" applyAlignment="1"/>
    <xf numFmtId="0" fontId="14" fillId="0" borderId="10" xfId="1" applyFont="1" applyBorder="1" applyAlignment="1"/>
    <xf numFmtId="0" fontId="4" fillId="2" borderId="20" xfId="0" applyFont="1" applyFill="1" applyBorder="1" applyAlignment="1">
      <alignment horizontal="center" wrapText="1"/>
    </xf>
    <xf numFmtId="0" fontId="15" fillId="0" borderId="2" xfId="0" applyFont="1" applyBorder="1" applyAlignment="1">
      <alignment horizontal="justify"/>
    </xf>
    <xf numFmtId="0" fontId="0" fillId="0" borderId="2" xfId="0" applyBorder="1" applyAlignment="1"/>
    <xf numFmtId="0" fontId="19" fillId="0" borderId="3" xfId="0" applyFont="1" applyBorder="1" applyAlignment="1">
      <alignment horizontal="justify"/>
    </xf>
    <xf numFmtId="0" fontId="4" fillId="3" borderId="2" xfId="0" applyFont="1" applyFill="1" applyBorder="1" applyAlignment="1">
      <alignment horizontal="center" wrapText="1"/>
    </xf>
    <xf numFmtId="0" fontId="4" fillId="3" borderId="3" xfId="0" applyFont="1" applyFill="1" applyBorder="1" applyAlignment="1">
      <alignment horizontal="center"/>
    </xf>
    <xf numFmtId="0" fontId="0" fillId="0" borderId="3" xfId="0" applyBorder="1" applyAlignment="1"/>
    <xf numFmtId="0" fontId="0" fillId="0" borderId="3" xfId="0" applyBorder="1" applyAlignment="1">
      <alignment horizontal="right" wrapText="1"/>
    </xf>
    <xf numFmtId="0" fontId="1" fillId="0" borderId="3" xfId="0" applyFont="1" applyBorder="1" applyAlignment="1">
      <alignment wrapText="1"/>
    </xf>
    <xf numFmtId="0" fontId="4" fillId="3" borderId="1" xfId="0"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6"/>
  <sheetViews>
    <sheetView workbookViewId="0">
      <selection activeCell="A14" sqref="A14:XFD16"/>
    </sheetView>
  </sheetViews>
  <sheetFormatPr defaultRowHeight="15" x14ac:dyDescent="0.25"/>
  <cols>
    <col min="1" max="1" width="9.140625" style="21"/>
    <col min="2" max="2" width="10.140625" style="21" customWidth="1"/>
    <col min="3" max="16384" width="9.140625" style="21"/>
  </cols>
  <sheetData>
    <row r="2" spans="2:11" ht="15" customHeight="1" x14ac:dyDescent="0.25">
      <c r="B2" s="289" t="s">
        <v>242</v>
      </c>
      <c r="C2" s="289"/>
      <c r="D2" s="289"/>
      <c r="E2" s="289"/>
      <c r="F2" s="289"/>
      <c r="G2" s="289"/>
      <c r="H2" s="289"/>
      <c r="I2" s="289"/>
      <c r="J2" s="289"/>
      <c r="K2" s="289"/>
    </row>
    <row r="3" spans="2:11" ht="15" customHeight="1" x14ac:dyDescent="0.25">
      <c r="B3" s="290" t="s">
        <v>0</v>
      </c>
      <c r="C3" s="290"/>
      <c r="D3" s="290"/>
      <c r="E3" s="290"/>
      <c r="F3" s="290"/>
      <c r="G3" s="290"/>
      <c r="H3" s="290"/>
      <c r="I3" s="290"/>
      <c r="J3" s="290"/>
      <c r="K3" s="290"/>
    </row>
    <row r="4" spans="2:11" ht="15" customHeight="1" x14ac:dyDescent="0.25">
      <c r="B4" s="291" t="s">
        <v>1</v>
      </c>
      <c r="C4" s="294">
        <v>2017</v>
      </c>
      <c r="D4" s="294"/>
      <c r="E4" s="294"/>
      <c r="F4" s="296">
        <v>2016</v>
      </c>
      <c r="G4" s="296"/>
      <c r="H4" s="296"/>
      <c r="I4" s="294" t="s">
        <v>2</v>
      </c>
      <c r="J4" s="294"/>
      <c r="K4" s="294"/>
    </row>
    <row r="5" spans="2:11" x14ac:dyDescent="0.25">
      <c r="B5" s="292"/>
      <c r="C5" s="295"/>
      <c r="D5" s="295"/>
      <c r="E5" s="295"/>
      <c r="F5" s="297"/>
      <c r="G5" s="297"/>
      <c r="H5" s="297"/>
      <c r="I5" s="295"/>
      <c r="J5" s="295"/>
      <c r="K5" s="295"/>
    </row>
    <row r="6" spans="2:11" x14ac:dyDescent="0.25">
      <c r="B6" s="293"/>
      <c r="C6" s="123" t="s">
        <v>3</v>
      </c>
      <c r="D6" s="123" t="s">
        <v>4</v>
      </c>
      <c r="E6" s="123" t="s">
        <v>5</v>
      </c>
      <c r="F6" s="123" t="s">
        <v>3</v>
      </c>
      <c r="G6" s="123" t="s">
        <v>4</v>
      </c>
      <c r="H6" s="123" t="s">
        <v>5</v>
      </c>
      <c r="I6" s="123" t="s">
        <v>3</v>
      </c>
      <c r="J6" s="123" t="s">
        <v>4</v>
      </c>
      <c r="K6" s="123" t="s">
        <v>5</v>
      </c>
    </row>
    <row r="7" spans="2:11" x14ac:dyDescent="0.25">
      <c r="B7" s="3" t="s">
        <v>170</v>
      </c>
      <c r="C7" s="124">
        <v>5701</v>
      </c>
      <c r="D7" s="125">
        <v>119</v>
      </c>
      <c r="E7" s="124">
        <v>8514</v>
      </c>
      <c r="F7" s="126">
        <v>5734</v>
      </c>
      <c r="G7" s="127">
        <v>95</v>
      </c>
      <c r="H7" s="126">
        <v>8527</v>
      </c>
      <c r="I7" s="128">
        <v>-0.57999999999999996</v>
      </c>
      <c r="J7" s="129">
        <v>25.26</v>
      </c>
      <c r="K7" s="128">
        <v>-0.15</v>
      </c>
    </row>
    <row r="8" spans="2:11" x14ac:dyDescent="0.25">
      <c r="B8" s="3" t="s">
        <v>171</v>
      </c>
      <c r="C8" s="127">
        <v>372</v>
      </c>
      <c r="D8" s="125">
        <v>9</v>
      </c>
      <c r="E8" s="127">
        <v>544</v>
      </c>
      <c r="F8" s="125">
        <v>400</v>
      </c>
      <c r="G8" s="127">
        <v>25</v>
      </c>
      <c r="H8" s="125">
        <v>548</v>
      </c>
      <c r="I8" s="128">
        <v>-7</v>
      </c>
      <c r="J8" s="129">
        <v>-64</v>
      </c>
      <c r="K8" s="128">
        <v>-0.73</v>
      </c>
    </row>
    <row r="9" spans="2:11" x14ac:dyDescent="0.25">
      <c r="B9" s="3" t="s">
        <v>172</v>
      </c>
      <c r="C9" s="124">
        <v>980</v>
      </c>
      <c r="D9" s="125">
        <v>24</v>
      </c>
      <c r="E9" s="124">
        <v>1351</v>
      </c>
      <c r="F9" s="126">
        <v>948</v>
      </c>
      <c r="G9" s="127">
        <v>26</v>
      </c>
      <c r="H9" s="126">
        <v>1268</v>
      </c>
      <c r="I9" s="128">
        <v>3.38</v>
      </c>
      <c r="J9" s="129">
        <v>-7.69</v>
      </c>
      <c r="K9" s="128">
        <v>6.55</v>
      </c>
    </row>
    <row r="10" spans="2:11" x14ac:dyDescent="0.25">
      <c r="B10" s="3" t="s">
        <v>173</v>
      </c>
      <c r="C10" s="127">
        <v>1189</v>
      </c>
      <c r="D10" s="125">
        <v>57</v>
      </c>
      <c r="E10" s="127">
        <v>1793</v>
      </c>
      <c r="F10" s="125">
        <v>1223</v>
      </c>
      <c r="G10" s="127">
        <v>30</v>
      </c>
      <c r="H10" s="125">
        <v>1879</v>
      </c>
      <c r="I10" s="128">
        <v>-2.78</v>
      </c>
      <c r="J10" s="129">
        <v>90</v>
      </c>
      <c r="K10" s="128">
        <v>-4.58</v>
      </c>
    </row>
    <row r="11" spans="2:11" x14ac:dyDescent="0.25">
      <c r="B11" s="3" t="s">
        <v>174</v>
      </c>
      <c r="C11" s="124">
        <v>512</v>
      </c>
      <c r="D11" s="125">
        <v>25</v>
      </c>
      <c r="E11" s="124">
        <v>694</v>
      </c>
      <c r="F11" s="126">
        <v>471</v>
      </c>
      <c r="G11" s="127">
        <v>16</v>
      </c>
      <c r="H11" s="126">
        <v>696</v>
      </c>
      <c r="I11" s="128">
        <v>8.6999999999999993</v>
      </c>
      <c r="J11" s="129">
        <v>56.25</v>
      </c>
      <c r="K11" s="128">
        <v>-0.28999999999999998</v>
      </c>
    </row>
    <row r="12" spans="2:11" x14ac:dyDescent="0.25">
      <c r="B12" s="3" t="s">
        <v>175</v>
      </c>
      <c r="C12" s="127">
        <v>1360</v>
      </c>
      <c r="D12" s="125">
        <v>32</v>
      </c>
      <c r="E12" s="127">
        <v>1934</v>
      </c>
      <c r="F12" s="125">
        <v>1337</v>
      </c>
      <c r="G12" s="127">
        <v>36</v>
      </c>
      <c r="H12" s="125">
        <v>1836</v>
      </c>
      <c r="I12" s="128">
        <v>1.72</v>
      </c>
      <c r="J12" s="129">
        <v>-11.11</v>
      </c>
      <c r="K12" s="128">
        <v>5.34</v>
      </c>
    </row>
    <row r="13" spans="2:11" x14ac:dyDescent="0.25">
      <c r="B13" s="3" t="s">
        <v>176</v>
      </c>
      <c r="C13" s="124">
        <v>367</v>
      </c>
      <c r="D13" s="125">
        <v>4</v>
      </c>
      <c r="E13" s="124">
        <v>497</v>
      </c>
      <c r="F13" s="126">
        <v>369</v>
      </c>
      <c r="G13" s="127">
        <v>8</v>
      </c>
      <c r="H13" s="126">
        <v>486</v>
      </c>
      <c r="I13" s="128">
        <v>-0.54</v>
      </c>
      <c r="J13" s="129">
        <v>-50</v>
      </c>
      <c r="K13" s="128">
        <v>2.2599999999999998</v>
      </c>
    </row>
    <row r="14" spans="2:11" x14ac:dyDescent="0.25">
      <c r="B14" s="3" t="s">
        <v>177</v>
      </c>
      <c r="C14" s="124">
        <v>342</v>
      </c>
      <c r="D14" s="125">
        <v>9</v>
      </c>
      <c r="E14" s="124">
        <v>456</v>
      </c>
      <c r="F14" s="126">
        <v>423</v>
      </c>
      <c r="G14" s="127">
        <v>11</v>
      </c>
      <c r="H14" s="126">
        <v>552</v>
      </c>
      <c r="I14" s="128">
        <v>-19.149999999999999</v>
      </c>
      <c r="J14" s="129">
        <v>-18.18</v>
      </c>
      <c r="K14" s="128">
        <v>-17.39</v>
      </c>
    </row>
    <row r="15" spans="2:11" x14ac:dyDescent="0.25">
      <c r="B15" s="25" t="s">
        <v>178</v>
      </c>
      <c r="C15" s="130">
        <v>10823</v>
      </c>
      <c r="D15" s="131">
        <v>279</v>
      </c>
      <c r="E15" s="130">
        <v>15783</v>
      </c>
      <c r="F15" s="130">
        <v>10905</v>
      </c>
      <c r="G15" s="131">
        <v>247</v>
      </c>
      <c r="H15" s="130">
        <v>15792</v>
      </c>
      <c r="I15" s="132">
        <v>-0.75</v>
      </c>
      <c r="J15" s="132">
        <v>12.96</v>
      </c>
      <c r="K15" s="132">
        <v>-0.06</v>
      </c>
    </row>
    <row r="16" spans="2:11" x14ac:dyDescent="0.25">
      <c r="B16" s="25" t="s">
        <v>7</v>
      </c>
      <c r="C16" s="130">
        <v>174933</v>
      </c>
      <c r="D16" s="130">
        <v>3378</v>
      </c>
      <c r="E16" s="130">
        <v>246750</v>
      </c>
      <c r="F16" s="130">
        <v>175791</v>
      </c>
      <c r="G16" s="130">
        <v>3283</v>
      </c>
      <c r="H16" s="130">
        <v>249175</v>
      </c>
      <c r="I16" s="132">
        <f t="shared" ref="I16:K16" si="0">C16/F16*100-100</f>
        <v>-0.48807959451848149</v>
      </c>
      <c r="J16" s="132">
        <f t="shared" si="0"/>
        <v>2.8936947913493754</v>
      </c>
      <c r="K16" s="132">
        <f t="shared" si="0"/>
        <v>-0.97321159827430392</v>
      </c>
    </row>
  </sheetData>
  <mergeCells count="6">
    <mergeCell ref="B2:K2"/>
    <mergeCell ref="B3:K3"/>
    <mergeCell ref="B4:B6"/>
    <mergeCell ref="C4:E5"/>
    <mergeCell ref="F4:H5"/>
    <mergeCell ref="I4:K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workbookViewId="0">
      <selection activeCell="I12" sqref="I12"/>
    </sheetView>
  </sheetViews>
  <sheetFormatPr defaultRowHeight="15" x14ac:dyDescent="0.25"/>
  <cols>
    <col min="1" max="1" width="9.140625" style="21"/>
    <col min="2" max="2" width="28.140625" style="21" customWidth="1"/>
    <col min="3" max="16384" width="9.140625" style="21"/>
  </cols>
  <sheetData>
    <row r="2" spans="2:6" x14ac:dyDescent="0.25">
      <c r="B2" s="97" t="s">
        <v>263</v>
      </c>
      <c r="C2" s="83"/>
      <c r="D2" s="83"/>
      <c r="E2" s="83"/>
      <c r="F2" s="83"/>
    </row>
    <row r="3" spans="2:6" x14ac:dyDescent="0.25">
      <c r="B3" s="22" t="s">
        <v>238</v>
      </c>
      <c r="C3" s="83"/>
      <c r="D3" s="83"/>
      <c r="E3" s="83"/>
      <c r="F3" s="83"/>
    </row>
    <row r="4" spans="2:6" ht="15" customHeight="1" x14ac:dyDescent="0.25">
      <c r="B4" s="322" t="s">
        <v>24</v>
      </c>
      <c r="C4" s="317" t="s">
        <v>3</v>
      </c>
      <c r="D4" s="317" t="s">
        <v>4</v>
      </c>
      <c r="E4" s="317" t="s">
        <v>5</v>
      </c>
      <c r="F4" s="317" t="s">
        <v>16</v>
      </c>
    </row>
    <row r="5" spans="2:6" ht="15" customHeight="1" x14ac:dyDescent="0.25">
      <c r="B5" s="323"/>
      <c r="C5" s="317"/>
      <c r="D5" s="317"/>
      <c r="E5" s="317"/>
      <c r="F5" s="317" t="s">
        <v>18</v>
      </c>
    </row>
    <row r="6" spans="2:6" ht="15" customHeight="1" x14ac:dyDescent="0.25">
      <c r="B6" s="3" t="s">
        <v>25</v>
      </c>
      <c r="C6" s="90">
        <v>1613</v>
      </c>
      <c r="D6" s="14">
        <v>25</v>
      </c>
      <c r="E6" s="98">
        <v>2323</v>
      </c>
      <c r="F6" s="92">
        <v>1.55</v>
      </c>
    </row>
    <row r="7" spans="2:6" ht="15" customHeight="1" x14ac:dyDescent="0.25">
      <c r="B7" s="3" t="s">
        <v>26</v>
      </c>
      <c r="C7" s="90">
        <v>6719</v>
      </c>
      <c r="D7" s="14">
        <v>215</v>
      </c>
      <c r="E7" s="98">
        <v>9689</v>
      </c>
      <c r="F7" s="92">
        <v>3.2</v>
      </c>
    </row>
    <row r="8" spans="2:6" ht="15" customHeight="1" x14ac:dyDescent="0.25">
      <c r="B8" s="3" t="s">
        <v>27</v>
      </c>
      <c r="C8" s="90">
        <v>2491</v>
      </c>
      <c r="D8" s="14">
        <v>39</v>
      </c>
      <c r="E8" s="98">
        <v>3771</v>
      </c>
      <c r="F8" s="92">
        <v>1.57</v>
      </c>
    </row>
    <row r="9" spans="2:6" x14ac:dyDescent="0.25">
      <c r="B9" s="25" t="s">
        <v>13</v>
      </c>
      <c r="C9" s="26">
        <v>10823</v>
      </c>
      <c r="D9" s="26">
        <v>279</v>
      </c>
      <c r="E9" s="26">
        <v>15783</v>
      </c>
      <c r="F9" s="28">
        <v>2.58</v>
      </c>
    </row>
    <row r="10" spans="2:6" s="174" customFormat="1" x14ac:dyDescent="0.25">
      <c r="B10" s="4" t="s">
        <v>245</v>
      </c>
      <c r="C10" s="4"/>
      <c r="D10" s="4"/>
      <c r="E10" s="4"/>
      <c r="F10" s="4"/>
    </row>
  </sheetData>
  <mergeCells count="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9"/>
  <sheetViews>
    <sheetView workbookViewId="0">
      <selection activeCell="D19" sqref="D19"/>
    </sheetView>
  </sheetViews>
  <sheetFormatPr defaultRowHeight="15" x14ac:dyDescent="0.25"/>
  <cols>
    <col min="1" max="1" width="4.85546875" style="21" customWidth="1"/>
    <col min="2" max="2" width="9.140625" style="21"/>
    <col min="3" max="3" width="8" style="21" customWidth="1"/>
    <col min="4" max="4" width="7.5703125" style="21" customWidth="1"/>
    <col min="5" max="5" width="9.140625" style="21"/>
    <col min="6" max="6" width="8.140625" style="21" customWidth="1"/>
    <col min="7" max="7" width="8" style="21" customWidth="1"/>
    <col min="8" max="8" width="11.42578125" style="21" customWidth="1"/>
    <col min="9" max="9" width="7.42578125" style="21" customWidth="1"/>
    <col min="10" max="10" width="7.85546875" style="21" customWidth="1"/>
    <col min="11" max="11" width="8.28515625" style="21" customWidth="1"/>
    <col min="12" max="12" width="9.140625" style="21"/>
    <col min="13" max="13" width="8" style="21" customWidth="1"/>
    <col min="14" max="14" width="7.85546875" style="21" customWidth="1"/>
    <col min="15" max="15" width="11.5703125" style="21" customWidth="1"/>
    <col min="16" max="16" width="7.28515625" style="21" customWidth="1"/>
    <col min="17" max="16384" width="9.140625" style="21"/>
  </cols>
  <sheetData>
    <row r="2" spans="2:16" x14ac:dyDescent="0.25">
      <c r="B2" s="23" t="s">
        <v>264</v>
      </c>
      <c r="C2" s="23"/>
      <c r="D2" s="23"/>
      <c r="E2" s="23"/>
      <c r="F2" s="23"/>
      <c r="G2" s="23"/>
      <c r="H2" s="23"/>
      <c r="I2" s="23"/>
      <c r="J2" s="23"/>
      <c r="K2" s="23"/>
      <c r="L2" s="23"/>
      <c r="M2" s="23"/>
      <c r="N2" s="23"/>
      <c r="O2" s="23"/>
      <c r="P2" s="23"/>
    </row>
    <row r="3" spans="2:16" x14ac:dyDescent="0.25">
      <c r="B3" s="328" t="s">
        <v>28</v>
      </c>
      <c r="C3" s="329"/>
      <c r="D3" s="329"/>
      <c r="E3" s="329"/>
      <c r="F3" s="329"/>
      <c r="G3" s="329"/>
      <c r="H3" s="329"/>
      <c r="I3" s="23"/>
      <c r="J3" s="23"/>
      <c r="K3" s="23"/>
      <c r="L3" s="23"/>
      <c r="M3" s="23"/>
      <c r="N3" s="23"/>
      <c r="O3" s="23"/>
      <c r="P3" s="23"/>
    </row>
    <row r="4" spans="2:16" ht="15" customHeight="1" x14ac:dyDescent="0.25">
      <c r="B4" s="330" t="s">
        <v>1</v>
      </c>
      <c r="C4" s="299" t="s">
        <v>29</v>
      </c>
      <c r="D4" s="299"/>
      <c r="E4" s="299"/>
      <c r="F4" s="299"/>
      <c r="G4" s="299"/>
      <c r="H4" s="299"/>
      <c r="I4" s="299"/>
      <c r="J4" s="300" t="s">
        <v>30</v>
      </c>
      <c r="K4" s="300"/>
      <c r="L4" s="300"/>
      <c r="M4" s="300"/>
      <c r="N4" s="300"/>
      <c r="O4" s="300"/>
      <c r="P4" s="300"/>
    </row>
    <row r="5" spans="2:16" ht="15" customHeight="1" x14ac:dyDescent="0.25">
      <c r="B5" s="331"/>
      <c r="C5" s="320" t="s">
        <v>31</v>
      </c>
      <c r="D5" s="320" t="s">
        <v>32</v>
      </c>
      <c r="E5" s="320" t="s">
        <v>33</v>
      </c>
      <c r="F5" s="320" t="s">
        <v>34</v>
      </c>
      <c r="G5" s="320" t="s">
        <v>35</v>
      </c>
      <c r="H5" s="320" t="s">
        <v>36</v>
      </c>
      <c r="I5" s="324" t="s">
        <v>13</v>
      </c>
      <c r="J5" s="320" t="s">
        <v>31</v>
      </c>
      <c r="K5" s="320" t="s">
        <v>32</v>
      </c>
      <c r="L5" s="320" t="s">
        <v>33</v>
      </c>
      <c r="M5" s="320" t="s">
        <v>34</v>
      </c>
      <c r="N5" s="320" t="s">
        <v>35</v>
      </c>
      <c r="O5" s="320" t="s">
        <v>36</v>
      </c>
      <c r="P5" s="324" t="s">
        <v>13</v>
      </c>
    </row>
    <row r="6" spans="2:16" x14ac:dyDescent="0.25">
      <c r="B6" s="331"/>
      <c r="C6" s="327"/>
      <c r="D6" s="327"/>
      <c r="E6" s="327"/>
      <c r="F6" s="327"/>
      <c r="G6" s="327"/>
      <c r="H6" s="327"/>
      <c r="I6" s="325"/>
      <c r="J6" s="327"/>
      <c r="K6" s="327"/>
      <c r="L6" s="327"/>
      <c r="M6" s="327"/>
      <c r="N6" s="327"/>
      <c r="O6" s="327"/>
      <c r="P6" s="325"/>
    </row>
    <row r="7" spans="2:16" x14ac:dyDescent="0.25">
      <c r="B7" s="331"/>
      <c r="C7" s="327"/>
      <c r="D7" s="327"/>
      <c r="E7" s="327"/>
      <c r="F7" s="327"/>
      <c r="G7" s="327"/>
      <c r="H7" s="327"/>
      <c r="I7" s="325"/>
      <c r="J7" s="327"/>
      <c r="K7" s="327"/>
      <c r="L7" s="327"/>
      <c r="M7" s="327"/>
      <c r="N7" s="327"/>
      <c r="O7" s="327"/>
      <c r="P7" s="325"/>
    </row>
    <row r="8" spans="2:16" x14ac:dyDescent="0.25">
      <c r="B8" s="332"/>
      <c r="C8" s="321"/>
      <c r="D8" s="321"/>
      <c r="E8" s="321"/>
      <c r="F8" s="321"/>
      <c r="G8" s="321"/>
      <c r="H8" s="321"/>
      <c r="I8" s="326"/>
      <c r="J8" s="321"/>
      <c r="K8" s="321"/>
      <c r="L8" s="321"/>
      <c r="M8" s="321"/>
      <c r="N8" s="321"/>
      <c r="O8" s="321"/>
      <c r="P8" s="326"/>
    </row>
    <row r="9" spans="2:16" ht="13.5" customHeight="1" x14ac:dyDescent="0.25">
      <c r="B9" s="175" t="s">
        <v>170</v>
      </c>
      <c r="C9" s="176">
        <v>804</v>
      </c>
      <c r="D9" s="177">
        <v>169</v>
      </c>
      <c r="E9" s="176">
        <v>1793</v>
      </c>
      <c r="F9" s="177">
        <v>1592</v>
      </c>
      <c r="G9" s="176">
        <v>171</v>
      </c>
      <c r="H9" s="177">
        <v>35</v>
      </c>
      <c r="I9" s="178">
        <v>4564</v>
      </c>
      <c r="J9" s="179">
        <v>54</v>
      </c>
      <c r="K9" s="180">
        <v>37</v>
      </c>
      <c r="L9" s="179">
        <v>95</v>
      </c>
      <c r="M9" s="180">
        <v>682</v>
      </c>
      <c r="N9" s="179">
        <v>247</v>
      </c>
      <c r="O9" s="180">
        <v>23</v>
      </c>
      <c r="P9" s="181">
        <v>1138</v>
      </c>
    </row>
    <row r="10" spans="2:16" ht="13.5" customHeight="1" x14ac:dyDescent="0.25">
      <c r="B10" s="175" t="s">
        <v>171</v>
      </c>
      <c r="C10" s="176">
        <v>61</v>
      </c>
      <c r="D10" s="177">
        <v>18</v>
      </c>
      <c r="E10" s="176">
        <v>32</v>
      </c>
      <c r="F10" s="177">
        <v>90</v>
      </c>
      <c r="G10" s="176">
        <v>13</v>
      </c>
      <c r="H10" s="177">
        <v>2</v>
      </c>
      <c r="I10" s="178">
        <v>216</v>
      </c>
      <c r="J10" s="179">
        <v>11</v>
      </c>
      <c r="K10" s="180">
        <v>9</v>
      </c>
      <c r="L10" s="179">
        <v>18</v>
      </c>
      <c r="M10" s="180">
        <v>94</v>
      </c>
      <c r="N10" s="179">
        <v>22</v>
      </c>
      <c r="O10" s="180">
        <v>2</v>
      </c>
      <c r="P10" s="181">
        <v>156</v>
      </c>
    </row>
    <row r="11" spans="2:16" ht="13.5" customHeight="1" x14ac:dyDescent="0.25">
      <c r="B11" s="175" t="s">
        <v>172</v>
      </c>
      <c r="C11" s="176">
        <v>146</v>
      </c>
      <c r="D11" s="177">
        <v>73</v>
      </c>
      <c r="E11" s="176">
        <v>132</v>
      </c>
      <c r="F11" s="177">
        <v>272</v>
      </c>
      <c r="G11" s="176">
        <v>37</v>
      </c>
      <c r="H11" s="177">
        <v>8</v>
      </c>
      <c r="I11" s="178">
        <v>668</v>
      </c>
      <c r="J11" s="179">
        <v>23</v>
      </c>
      <c r="K11" s="180">
        <v>19</v>
      </c>
      <c r="L11" s="179">
        <v>33</v>
      </c>
      <c r="M11" s="180">
        <v>169</v>
      </c>
      <c r="N11" s="179">
        <v>60</v>
      </c>
      <c r="O11" s="180">
        <v>8</v>
      </c>
      <c r="P11" s="181">
        <v>312</v>
      </c>
    </row>
    <row r="12" spans="2:16" ht="13.5" customHeight="1" x14ac:dyDescent="0.25">
      <c r="B12" s="175" t="s">
        <v>173</v>
      </c>
      <c r="C12" s="176">
        <v>93</v>
      </c>
      <c r="D12" s="177">
        <v>59</v>
      </c>
      <c r="E12" s="176">
        <v>110</v>
      </c>
      <c r="F12" s="177">
        <v>325</v>
      </c>
      <c r="G12" s="176">
        <v>69</v>
      </c>
      <c r="H12" s="177">
        <v>6</v>
      </c>
      <c r="I12" s="178">
        <v>662</v>
      </c>
      <c r="J12" s="179">
        <v>30</v>
      </c>
      <c r="K12" s="180">
        <v>18</v>
      </c>
      <c r="L12" s="179">
        <v>47</v>
      </c>
      <c r="M12" s="180">
        <v>283</v>
      </c>
      <c r="N12" s="179">
        <v>139</v>
      </c>
      <c r="O12" s="180">
        <v>10</v>
      </c>
      <c r="P12" s="181">
        <v>527</v>
      </c>
    </row>
    <row r="13" spans="2:16" ht="13.5" customHeight="1" x14ac:dyDescent="0.25">
      <c r="B13" s="175" t="s">
        <v>174</v>
      </c>
      <c r="C13" s="176">
        <v>60</v>
      </c>
      <c r="D13" s="177">
        <v>13</v>
      </c>
      <c r="E13" s="176">
        <v>44</v>
      </c>
      <c r="F13" s="177">
        <v>187</v>
      </c>
      <c r="G13" s="176">
        <v>17</v>
      </c>
      <c r="H13" s="177">
        <v>4</v>
      </c>
      <c r="I13" s="178">
        <v>325</v>
      </c>
      <c r="J13" s="179">
        <v>12</v>
      </c>
      <c r="K13" s="180">
        <v>5</v>
      </c>
      <c r="L13" s="179">
        <v>30</v>
      </c>
      <c r="M13" s="180">
        <v>102</v>
      </c>
      <c r="N13" s="179">
        <v>35</v>
      </c>
      <c r="O13" s="180">
        <v>2</v>
      </c>
      <c r="P13" s="181">
        <v>186</v>
      </c>
    </row>
    <row r="14" spans="2:16" ht="13.5" customHeight="1" x14ac:dyDescent="0.25">
      <c r="B14" s="175" t="s">
        <v>175</v>
      </c>
      <c r="C14" s="176">
        <v>161</v>
      </c>
      <c r="D14" s="177">
        <v>57</v>
      </c>
      <c r="E14" s="176">
        <v>177</v>
      </c>
      <c r="F14" s="177">
        <v>386</v>
      </c>
      <c r="G14" s="176">
        <v>55</v>
      </c>
      <c r="H14" s="177">
        <v>15</v>
      </c>
      <c r="I14" s="178">
        <v>851</v>
      </c>
      <c r="J14" s="179">
        <v>26</v>
      </c>
      <c r="K14" s="180">
        <v>24</v>
      </c>
      <c r="L14" s="179">
        <v>71</v>
      </c>
      <c r="M14" s="180">
        <v>285</v>
      </c>
      <c r="N14" s="179">
        <v>98</v>
      </c>
      <c r="O14" s="180">
        <v>5</v>
      </c>
      <c r="P14" s="181">
        <v>509</v>
      </c>
    </row>
    <row r="15" spans="2:16" ht="13.5" customHeight="1" x14ac:dyDescent="0.25">
      <c r="B15" s="175" t="s">
        <v>176</v>
      </c>
      <c r="C15" s="176">
        <v>87</v>
      </c>
      <c r="D15" s="177">
        <v>46</v>
      </c>
      <c r="E15" s="176">
        <v>45</v>
      </c>
      <c r="F15" s="177">
        <v>101</v>
      </c>
      <c r="G15" s="176">
        <v>18</v>
      </c>
      <c r="H15" s="177">
        <v>1</v>
      </c>
      <c r="I15" s="178">
        <v>298</v>
      </c>
      <c r="J15" s="179">
        <v>5</v>
      </c>
      <c r="K15" s="180">
        <v>2</v>
      </c>
      <c r="L15" s="179">
        <v>8</v>
      </c>
      <c r="M15" s="180">
        <v>31</v>
      </c>
      <c r="N15" s="179">
        <v>22</v>
      </c>
      <c r="O15" s="180">
        <v>1</v>
      </c>
      <c r="P15" s="181">
        <v>69</v>
      </c>
    </row>
    <row r="16" spans="2:16" ht="13.5" customHeight="1" x14ac:dyDescent="0.25">
      <c r="B16" s="175" t="s">
        <v>177</v>
      </c>
      <c r="C16" s="176">
        <v>41</v>
      </c>
      <c r="D16" s="177">
        <v>21</v>
      </c>
      <c r="E16" s="176">
        <v>42</v>
      </c>
      <c r="F16" s="177">
        <v>110</v>
      </c>
      <c r="G16" s="176">
        <v>28</v>
      </c>
      <c r="H16" s="177">
        <v>3</v>
      </c>
      <c r="I16" s="178">
        <v>245</v>
      </c>
      <c r="J16" s="179">
        <v>5</v>
      </c>
      <c r="K16" s="180">
        <v>3</v>
      </c>
      <c r="L16" s="179">
        <v>15</v>
      </c>
      <c r="M16" s="180">
        <v>45</v>
      </c>
      <c r="N16" s="179">
        <v>26</v>
      </c>
      <c r="O16" s="180">
        <v>3</v>
      </c>
      <c r="P16" s="181">
        <v>97</v>
      </c>
    </row>
    <row r="17" spans="2:16" ht="13.5" customHeight="1" x14ac:dyDescent="0.25">
      <c r="B17" s="182" t="s">
        <v>13</v>
      </c>
      <c r="C17" s="171">
        <v>1453</v>
      </c>
      <c r="D17" s="171">
        <v>456</v>
      </c>
      <c r="E17" s="171">
        <v>2375</v>
      </c>
      <c r="F17" s="171">
        <v>3063</v>
      </c>
      <c r="G17" s="171">
        <v>408</v>
      </c>
      <c r="H17" s="171">
        <v>74</v>
      </c>
      <c r="I17" s="171">
        <v>7829</v>
      </c>
      <c r="J17" s="183">
        <v>166</v>
      </c>
      <c r="K17" s="183">
        <v>117</v>
      </c>
      <c r="L17" s="183">
        <v>317</v>
      </c>
      <c r="M17" s="183">
        <v>1691</v>
      </c>
      <c r="N17" s="183">
        <v>649</v>
      </c>
      <c r="O17" s="183">
        <v>54</v>
      </c>
      <c r="P17" s="183">
        <v>2994</v>
      </c>
    </row>
    <row r="19" spans="2:16" ht="16.5" customHeight="1" x14ac:dyDescent="0.25"/>
  </sheetData>
  <mergeCells count="18">
    <mergeCell ref="G5:G8"/>
    <mergeCell ref="H5:H8"/>
    <mergeCell ref="I5:I8"/>
    <mergeCell ref="J5:J8"/>
    <mergeCell ref="B3:H3"/>
    <mergeCell ref="B4:B8"/>
    <mergeCell ref="C4:I4"/>
    <mergeCell ref="J4:P4"/>
    <mergeCell ref="C5:C8"/>
    <mergeCell ref="D5:D8"/>
    <mergeCell ref="K5:K8"/>
    <mergeCell ref="L5:L8"/>
    <mergeCell ref="M5:M8"/>
    <mergeCell ref="N5:N8"/>
    <mergeCell ref="O5:O8"/>
    <mergeCell ref="P5:P8"/>
    <mergeCell ref="E5:E8"/>
    <mergeCell ref="F5:F8"/>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4"/>
  <sheetViews>
    <sheetView workbookViewId="0">
      <selection activeCell="A2" sqref="A2:XFD5"/>
    </sheetView>
  </sheetViews>
  <sheetFormatPr defaultRowHeight="15" x14ac:dyDescent="0.25"/>
  <cols>
    <col min="1" max="1" width="4.85546875" style="21" customWidth="1"/>
    <col min="2" max="7" width="9.140625" style="21"/>
    <col min="8" max="8" width="9.140625" style="21" customWidth="1"/>
    <col min="9" max="11" width="9.140625" style="21"/>
    <col min="12" max="12" width="31.85546875" style="21" customWidth="1"/>
    <col min="13" max="16384" width="9.140625" style="21"/>
  </cols>
  <sheetData>
    <row r="2" spans="2:12" x14ac:dyDescent="0.25">
      <c r="B2" s="333" t="s">
        <v>265</v>
      </c>
      <c r="C2" s="334"/>
      <c r="D2" s="334"/>
      <c r="E2" s="334"/>
      <c r="F2" s="334"/>
      <c r="G2" s="334"/>
      <c r="H2" s="334"/>
      <c r="I2" s="334"/>
      <c r="J2" s="334"/>
      <c r="K2" s="334"/>
      <c r="L2" s="334"/>
    </row>
    <row r="3" spans="2:12" x14ac:dyDescent="0.25">
      <c r="B3" s="328" t="s">
        <v>37</v>
      </c>
      <c r="C3" s="329"/>
      <c r="D3" s="329"/>
      <c r="E3" s="329"/>
      <c r="F3" s="329"/>
      <c r="G3" s="329"/>
      <c r="H3" s="329"/>
      <c r="I3" s="86"/>
    </row>
    <row r="4" spans="2:12" ht="15" customHeight="1" x14ac:dyDescent="0.25">
      <c r="B4" s="335" t="s">
        <v>1</v>
      </c>
      <c r="C4" s="337" t="s">
        <v>85</v>
      </c>
      <c r="D4" s="337"/>
      <c r="E4" s="337"/>
      <c r="F4" s="337"/>
      <c r="G4" s="337"/>
      <c r="H4" s="337"/>
      <c r="I4" s="337"/>
    </row>
    <row r="5" spans="2:12" ht="52.5" customHeight="1" x14ac:dyDescent="0.25">
      <c r="B5" s="336"/>
      <c r="C5" s="184" t="s">
        <v>31</v>
      </c>
      <c r="D5" s="184" t="s">
        <v>32</v>
      </c>
      <c r="E5" s="184" t="s">
        <v>33</v>
      </c>
      <c r="F5" s="184" t="s">
        <v>34</v>
      </c>
      <c r="G5" s="184" t="s">
        <v>35</v>
      </c>
      <c r="H5" s="85" t="s">
        <v>38</v>
      </c>
      <c r="I5" s="185" t="s">
        <v>13</v>
      </c>
    </row>
    <row r="6" spans="2:12" x14ac:dyDescent="0.25">
      <c r="B6" s="175" t="s">
        <v>170</v>
      </c>
      <c r="C6" s="144">
        <v>17.62</v>
      </c>
      <c r="D6" s="169">
        <v>3.7</v>
      </c>
      <c r="E6" s="144">
        <v>39.29</v>
      </c>
      <c r="F6" s="169">
        <v>34.880000000000003</v>
      </c>
      <c r="G6" s="144">
        <v>3.75</v>
      </c>
      <c r="H6" s="169">
        <v>0.77</v>
      </c>
      <c r="I6" s="144">
        <v>100</v>
      </c>
    </row>
    <row r="7" spans="2:12" x14ac:dyDescent="0.25">
      <c r="B7" s="175" t="s">
        <v>171</v>
      </c>
      <c r="C7" s="144">
        <v>28.24</v>
      </c>
      <c r="D7" s="169">
        <v>8.33</v>
      </c>
      <c r="E7" s="144">
        <v>14.81</v>
      </c>
      <c r="F7" s="169">
        <v>41.67</v>
      </c>
      <c r="G7" s="144">
        <v>6.02</v>
      </c>
      <c r="H7" s="169">
        <v>0.93</v>
      </c>
      <c r="I7" s="144">
        <v>100</v>
      </c>
    </row>
    <row r="8" spans="2:12" x14ac:dyDescent="0.25">
      <c r="B8" s="175" t="s">
        <v>172</v>
      </c>
      <c r="C8" s="144">
        <v>21.86</v>
      </c>
      <c r="D8" s="169">
        <v>10.93</v>
      </c>
      <c r="E8" s="144">
        <v>19.760000000000002</v>
      </c>
      <c r="F8" s="169">
        <v>40.72</v>
      </c>
      <c r="G8" s="144">
        <v>5.54</v>
      </c>
      <c r="H8" s="169">
        <v>1.2</v>
      </c>
      <c r="I8" s="144">
        <v>100</v>
      </c>
    </row>
    <row r="9" spans="2:12" x14ac:dyDescent="0.25">
      <c r="B9" s="175" t="s">
        <v>173</v>
      </c>
      <c r="C9" s="144">
        <v>14.05</v>
      </c>
      <c r="D9" s="169">
        <v>8.91</v>
      </c>
      <c r="E9" s="144">
        <v>16.62</v>
      </c>
      <c r="F9" s="169">
        <v>49.09</v>
      </c>
      <c r="G9" s="144">
        <v>10.42</v>
      </c>
      <c r="H9" s="169">
        <v>0.91</v>
      </c>
      <c r="I9" s="144">
        <v>100</v>
      </c>
    </row>
    <row r="10" spans="2:12" x14ac:dyDescent="0.25">
      <c r="B10" s="175" t="s">
        <v>174</v>
      </c>
      <c r="C10" s="144">
        <v>18.46</v>
      </c>
      <c r="D10" s="169">
        <v>4</v>
      </c>
      <c r="E10" s="144">
        <v>13.54</v>
      </c>
      <c r="F10" s="169">
        <v>57.54</v>
      </c>
      <c r="G10" s="144">
        <v>5.23</v>
      </c>
      <c r="H10" s="169">
        <v>1.23</v>
      </c>
      <c r="I10" s="144">
        <v>100</v>
      </c>
    </row>
    <row r="11" spans="2:12" x14ac:dyDescent="0.25">
      <c r="B11" s="175" t="s">
        <v>175</v>
      </c>
      <c r="C11" s="144">
        <v>18.920000000000002</v>
      </c>
      <c r="D11" s="169">
        <v>6.7</v>
      </c>
      <c r="E11" s="144">
        <v>20.8</v>
      </c>
      <c r="F11" s="169">
        <v>45.36</v>
      </c>
      <c r="G11" s="144">
        <v>6.46</v>
      </c>
      <c r="H11" s="169">
        <v>1.76</v>
      </c>
      <c r="I11" s="144">
        <v>100</v>
      </c>
    </row>
    <row r="12" spans="2:12" x14ac:dyDescent="0.25">
      <c r="B12" s="175" t="s">
        <v>176</v>
      </c>
      <c r="C12" s="144">
        <v>29.19</v>
      </c>
      <c r="D12" s="169">
        <v>15.44</v>
      </c>
      <c r="E12" s="144">
        <v>15.1</v>
      </c>
      <c r="F12" s="169">
        <v>33.89</v>
      </c>
      <c r="G12" s="144">
        <v>6.04</v>
      </c>
      <c r="H12" s="169">
        <v>0.34</v>
      </c>
      <c r="I12" s="144">
        <v>100</v>
      </c>
    </row>
    <row r="13" spans="2:12" x14ac:dyDescent="0.25">
      <c r="B13" s="175" t="s">
        <v>177</v>
      </c>
      <c r="C13" s="144">
        <v>16.73</v>
      </c>
      <c r="D13" s="169">
        <v>8.57</v>
      </c>
      <c r="E13" s="144">
        <v>17.14</v>
      </c>
      <c r="F13" s="169">
        <v>44.9</v>
      </c>
      <c r="G13" s="144">
        <v>11.43</v>
      </c>
      <c r="H13" s="169">
        <v>1.22</v>
      </c>
      <c r="I13" s="144">
        <v>100</v>
      </c>
    </row>
    <row r="14" spans="2:12" x14ac:dyDescent="0.25">
      <c r="B14" s="25" t="s">
        <v>13</v>
      </c>
      <c r="C14" s="28">
        <v>18.559999999999999</v>
      </c>
      <c r="D14" s="28">
        <v>5.82</v>
      </c>
      <c r="E14" s="28">
        <v>30.34</v>
      </c>
      <c r="F14" s="28">
        <v>39.119999999999997</v>
      </c>
      <c r="G14" s="28">
        <v>5.21</v>
      </c>
      <c r="H14" s="28">
        <v>0.95</v>
      </c>
      <c r="I14" s="28">
        <v>100</v>
      </c>
    </row>
  </sheetData>
  <mergeCells count="4">
    <mergeCell ref="B2:L2"/>
    <mergeCell ref="B3:H3"/>
    <mergeCell ref="B4:B5"/>
    <mergeCell ref="C4:I4"/>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4"/>
  <sheetViews>
    <sheetView workbookViewId="0">
      <selection activeCell="F17" sqref="F17"/>
    </sheetView>
  </sheetViews>
  <sheetFormatPr defaultRowHeight="15" x14ac:dyDescent="0.25"/>
  <cols>
    <col min="1" max="1" width="4.7109375" style="21" customWidth="1"/>
    <col min="2" max="2" width="15.42578125" style="21" customWidth="1"/>
    <col min="3" max="7" width="9.140625" style="21"/>
    <col min="8" max="8" width="10.28515625" style="21" customWidth="1"/>
    <col min="9" max="16384" width="9.140625" style="21"/>
  </cols>
  <sheetData>
    <row r="2" spans="2:9" x14ac:dyDescent="0.25">
      <c r="B2" s="97" t="s">
        <v>267</v>
      </c>
      <c r="C2" s="83"/>
    </row>
    <row r="3" spans="2:9" x14ac:dyDescent="0.25">
      <c r="B3" s="338" t="s">
        <v>37</v>
      </c>
      <c r="C3" s="339"/>
      <c r="D3" s="339"/>
      <c r="E3" s="339"/>
      <c r="F3" s="339"/>
      <c r="G3" s="339"/>
      <c r="H3" s="339"/>
    </row>
    <row r="4" spans="2:9" ht="15" customHeight="1" x14ac:dyDescent="0.25">
      <c r="B4" s="335" t="s">
        <v>1</v>
      </c>
      <c r="C4" s="337" t="s">
        <v>266</v>
      </c>
      <c r="D4" s="337"/>
      <c r="E4" s="337"/>
      <c r="F4" s="337"/>
      <c r="G4" s="337"/>
      <c r="H4" s="337"/>
      <c r="I4" s="337"/>
    </row>
    <row r="5" spans="2:9" ht="40.5" customHeight="1" x14ac:dyDescent="0.25">
      <c r="B5" s="336"/>
      <c r="C5" s="184" t="s">
        <v>31</v>
      </c>
      <c r="D5" s="184" t="s">
        <v>32</v>
      </c>
      <c r="E5" s="184" t="s">
        <v>33</v>
      </c>
      <c r="F5" s="184" t="s">
        <v>34</v>
      </c>
      <c r="G5" s="184" t="s">
        <v>35</v>
      </c>
      <c r="H5" s="85" t="s">
        <v>38</v>
      </c>
      <c r="I5" s="185" t="s">
        <v>13</v>
      </c>
    </row>
    <row r="6" spans="2:9" x14ac:dyDescent="0.25">
      <c r="B6" s="9" t="s">
        <v>170</v>
      </c>
      <c r="C6" s="54">
        <v>4.75</v>
      </c>
      <c r="D6" s="5">
        <v>3.25</v>
      </c>
      <c r="E6" s="54">
        <v>8.35</v>
      </c>
      <c r="F6" s="5">
        <v>59.93</v>
      </c>
      <c r="G6" s="54">
        <v>21.7</v>
      </c>
      <c r="H6" s="5">
        <v>2.02</v>
      </c>
      <c r="I6" s="54">
        <v>100</v>
      </c>
    </row>
    <row r="7" spans="2:9" x14ac:dyDescent="0.25">
      <c r="B7" s="9" t="s">
        <v>171</v>
      </c>
      <c r="C7" s="54">
        <v>7.05</v>
      </c>
      <c r="D7" s="5">
        <v>5.77</v>
      </c>
      <c r="E7" s="54">
        <v>11.54</v>
      </c>
      <c r="F7" s="5">
        <v>60.26</v>
      </c>
      <c r="G7" s="54">
        <v>14.1</v>
      </c>
      <c r="H7" s="5">
        <v>1.28</v>
      </c>
      <c r="I7" s="54">
        <v>100</v>
      </c>
    </row>
    <row r="8" spans="2:9" x14ac:dyDescent="0.25">
      <c r="B8" s="9" t="s">
        <v>172</v>
      </c>
      <c r="C8" s="54">
        <v>7.37</v>
      </c>
      <c r="D8" s="5">
        <v>6.09</v>
      </c>
      <c r="E8" s="54">
        <v>10.58</v>
      </c>
      <c r="F8" s="5">
        <v>54.17</v>
      </c>
      <c r="G8" s="54">
        <v>19.23</v>
      </c>
      <c r="H8" s="5">
        <v>2.56</v>
      </c>
      <c r="I8" s="54">
        <v>100</v>
      </c>
    </row>
    <row r="9" spans="2:9" x14ac:dyDescent="0.25">
      <c r="B9" s="9" t="s">
        <v>173</v>
      </c>
      <c r="C9" s="54">
        <v>5.69</v>
      </c>
      <c r="D9" s="5">
        <v>3.42</v>
      </c>
      <c r="E9" s="54">
        <v>8.92</v>
      </c>
      <c r="F9" s="5">
        <v>53.7</v>
      </c>
      <c r="G9" s="54">
        <v>26.38</v>
      </c>
      <c r="H9" s="5">
        <v>1.9</v>
      </c>
      <c r="I9" s="54">
        <v>100</v>
      </c>
    </row>
    <row r="10" spans="2:9" x14ac:dyDescent="0.25">
      <c r="B10" s="9" t="s">
        <v>174</v>
      </c>
      <c r="C10" s="54">
        <v>6.45</v>
      </c>
      <c r="D10" s="5">
        <v>2.69</v>
      </c>
      <c r="E10" s="54">
        <v>16.13</v>
      </c>
      <c r="F10" s="5">
        <v>54.84</v>
      </c>
      <c r="G10" s="54">
        <v>18.82</v>
      </c>
      <c r="H10" s="5">
        <v>1.08</v>
      </c>
      <c r="I10" s="54">
        <v>100</v>
      </c>
    </row>
    <row r="11" spans="2:9" x14ac:dyDescent="0.25">
      <c r="B11" s="9" t="s">
        <v>175</v>
      </c>
      <c r="C11" s="54">
        <v>5.1100000000000003</v>
      </c>
      <c r="D11" s="5">
        <v>4.72</v>
      </c>
      <c r="E11" s="54">
        <v>13.95</v>
      </c>
      <c r="F11" s="5">
        <v>55.99</v>
      </c>
      <c r="G11" s="54">
        <v>19.25</v>
      </c>
      <c r="H11" s="5">
        <v>0.98</v>
      </c>
      <c r="I11" s="54">
        <v>100</v>
      </c>
    </row>
    <row r="12" spans="2:9" x14ac:dyDescent="0.25">
      <c r="B12" s="9" t="s">
        <v>176</v>
      </c>
      <c r="C12" s="54">
        <v>7.25</v>
      </c>
      <c r="D12" s="5">
        <v>2.9</v>
      </c>
      <c r="E12" s="54">
        <v>11.59</v>
      </c>
      <c r="F12" s="5">
        <v>44.93</v>
      </c>
      <c r="G12" s="54">
        <v>31.88</v>
      </c>
      <c r="H12" s="5">
        <v>1.45</v>
      </c>
      <c r="I12" s="54">
        <v>100</v>
      </c>
    </row>
    <row r="13" spans="2:9" x14ac:dyDescent="0.25">
      <c r="B13" s="9" t="s">
        <v>177</v>
      </c>
      <c r="C13" s="54">
        <v>5.15</v>
      </c>
      <c r="D13" s="5">
        <v>3.09</v>
      </c>
      <c r="E13" s="54">
        <v>15.46</v>
      </c>
      <c r="F13" s="5">
        <v>46.39</v>
      </c>
      <c r="G13" s="54">
        <v>26.8</v>
      </c>
      <c r="H13" s="5">
        <v>3.09</v>
      </c>
      <c r="I13" s="54">
        <v>100</v>
      </c>
    </row>
    <row r="14" spans="2:9" x14ac:dyDescent="0.25">
      <c r="B14" s="25" t="s">
        <v>13</v>
      </c>
      <c r="C14" s="28">
        <v>5.54</v>
      </c>
      <c r="D14" s="28">
        <v>3.91</v>
      </c>
      <c r="E14" s="28">
        <v>10.59</v>
      </c>
      <c r="F14" s="28">
        <v>56.48</v>
      </c>
      <c r="G14" s="28">
        <v>21.68</v>
      </c>
      <c r="H14" s="28">
        <v>1.8</v>
      </c>
      <c r="I14" s="28">
        <v>100</v>
      </c>
    </row>
  </sheetData>
  <mergeCells count="3">
    <mergeCell ref="B3:H3"/>
    <mergeCell ref="B4:B5"/>
    <mergeCell ref="C4:I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B1" sqref="B1:H1048576"/>
    </sheetView>
  </sheetViews>
  <sheetFormatPr defaultRowHeight="15" x14ac:dyDescent="0.25"/>
  <cols>
    <col min="1" max="1" width="5.140625" style="21" customWidth="1"/>
    <col min="2" max="16384" width="9.140625" style="21"/>
  </cols>
  <sheetData>
    <row r="2" spans="2:8" x14ac:dyDescent="0.25">
      <c r="B2" s="24" t="s">
        <v>268</v>
      </c>
      <c r="C2" s="16"/>
      <c r="D2" s="16"/>
      <c r="E2" s="16"/>
      <c r="F2" s="17"/>
      <c r="G2" s="17"/>
      <c r="H2" s="17"/>
    </row>
    <row r="3" spans="2:8" x14ac:dyDescent="0.25">
      <c r="B3" s="338" t="s">
        <v>39</v>
      </c>
      <c r="C3" s="339"/>
      <c r="D3" s="339"/>
      <c r="E3" s="339"/>
      <c r="F3" s="339"/>
      <c r="G3" s="339"/>
      <c r="H3" s="339"/>
    </row>
    <row r="4" spans="2:8" ht="15" customHeight="1" x14ac:dyDescent="0.25">
      <c r="B4" s="340" t="s">
        <v>40</v>
      </c>
      <c r="C4" s="342" t="s">
        <v>41</v>
      </c>
      <c r="D4" s="342"/>
      <c r="E4" s="342"/>
      <c r="F4" s="343" t="s">
        <v>42</v>
      </c>
      <c r="G4" s="343"/>
      <c r="H4" s="343"/>
    </row>
    <row r="5" spans="2:8" x14ac:dyDescent="0.25">
      <c r="B5" s="341"/>
      <c r="C5" s="186" t="s">
        <v>3</v>
      </c>
      <c r="D5" s="186" t="s">
        <v>4</v>
      </c>
      <c r="E5" s="186" t="s">
        <v>5</v>
      </c>
      <c r="F5" s="186" t="s">
        <v>3</v>
      </c>
      <c r="G5" s="186" t="s">
        <v>4</v>
      </c>
      <c r="H5" s="186" t="s">
        <v>5</v>
      </c>
    </row>
    <row r="6" spans="2:8" x14ac:dyDescent="0.25">
      <c r="B6" s="187" t="s">
        <v>43</v>
      </c>
      <c r="C6" s="188">
        <v>691</v>
      </c>
      <c r="D6" s="189">
        <v>15</v>
      </c>
      <c r="E6" s="188">
        <v>1039</v>
      </c>
      <c r="F6" s="190">
        <v>6.3845999999999998</v>
      </c>
      <c r="G6" s="191">
        <v>5.3762999999999996</v>
      </c>
      <c r="H6" s="190">
        <v>6.5830000000000002</v>
      </c>
    </row>
    <row r="7" spans="2:8" x14ac:dyDescent="0.25">
      <c r="B7" s="187" t="s">
        <v>44</v>
      </c>
      <c r="C7" s="188">
        <v>717</v>
      </c>
      <c r="D7" s="189">
        <v>14</v>
      </c>
      <c r="E7" s="188">
        <v>1038</v>
      </c>
      <c r="F7" s="190">
        <v>6.6247999999999996</v>
      </c>
      <c r="G7" s="191">
        <v>5.0179</v>
      </c>
      <c r="H7" s="190">
        <v>6.5766999999999998</v>
      </c>
    </row>
    <row r="8" spans="2:8" x14ac:dyDescent="0.25">
      <c r="B8" s="187" t="s">
        <v>45</v>
      </c>
      <c r="C8" s="188">
        <v>922</v>
      </c>
      <c r="D8" s="189">
        <v>17</v>
      </c>
      <c r="E8" s="188">
        <v>1316</v>
      </c>
      <c r="F8" s="190">
        <v>8.5189000000000004</v>
      </c>
      <c r="G8" s="191">
        <v>6.0932000000000004</v>
      </c>
      <c r="H8" s="190">
        <v>8.3381000000000007</v>
      </c>
    </row>
    <row r="9" spans="2:8" x14ac:dyDescent="0.25">
      <c r="B9" s="187" t="s">
        <v>46</v>
      </c>
      <c r="C9" s="188">
        <v>877</v>
      </c>
      <c r="D9" s="189">
        <v>25</v>
      </c>
      <c r="E9" s="188">
        <v>1312</v>
      </c>
      <c r="F9" s="190">
        <v>8.1030999999999995</v>
      </c>
      <c r="G9" s="191">
        <v>8.9605999999999995</v>
      </c>
      <c r="H9" s="190">
        <v>8.3126999999999995</v>
      </c>
    </row>
    <row r="10" spans="2:8" x14ac:dyDescent="0.25">
      <c r="B10" s="187" t="s">
        <v>47</v>
      </c>
      <c r="C10" s="188">
        <v>987</v>
      </c>
      <c r="D10" s="189">
        <v>25</v>
      </c>
      <c r="E10" s="188">
        <v>1398</v>
      </c>
      <c r="F10" s="190">
        <v>9.1195000000000004</v>
      </c>
      <c r="G10" s="191">
        <v>8.9605999999999995</v>
      </c>
      <c r="H10" s="190">
        <v>8.8575999999999997</v>
      </c>
    </row>
    <row r="11" spans="2:8" x14ac:dyDescent="0.25">
      <c r="B11" s="187" t="s">
        <v>48</v>
      </c>
      <c r="C11" s="188">
        <v>1060</v>
      </c>
      <c r="D11" s="189">
        <v>32</v>
      </c>
      <c r="E11" s="188">
        <v>1496</v>
      </c>
      <c r="F11" s="190">
        <v>9.7940000000000005</v>
      </c>
      <c r="G11" s="191">
        <v>11.4695</v>
      </c>
      <c r="H11" s="190">
        <v>9.4786000000000001</v>
      </c>
    </row>
    <row r="12" spans="2:8" x14ac:dyDescent="0.25">
      <c r="B12" s="187" t="s">
        <v>49</v>
      </c>
      <c r="C12" s="188">
        <v>1063</v>
      </c>
      <c r="D12" s="189">
        <v>32</v>
      </c>
      <c r="E12" s="188">
        <v>1585</v>
      </c>
      <c r="F12" s="190">
        <v>9.8216999999999999</v>
      </c>
      <c r="G12" s="191">
        <v>11.4695</v>
      </c>
      <c r="H12" s="190">
        <v>10.0425</v>
      </c>
    </row>
    <row r="13" spans="2:8" x14ac:dyDescent="0.25">
      <c r="B13" s="187" t="s">
        <v>50</v>
      </c>
      <c r="C13" s="188">
        <v>747</v>
      </c>
      <c r="D13" s="189">
        <v>26</v>
      </c>
      <c r="E13" s="188">
        <v>1090</v>
      </c>
      <c r="F13" s="190">
        <v>6.9020000000000001</v>
      </c>
      <c r="G13" s="191">
        <v>9.3190000000000008</v>
      </c>
      <c r="H13" s="190">
        <v>6.9062000000000001</v>
      </c>
    </row>
    <row r="14" spans="2:8" x14ac:dyDescent="0.25">
      <c r="B14" s="187" t="s">
        <v>51</v>
      </c>
      <c r="C14" s="188">
        <v>900</v>
      </c>
      <c r="D14" s="189">
        <v>22</v>
      </c>
      <c r="E14" s="188">
        <v>1345</v>
      </c>
      <c r="F14" s="190">
        <v>8.3155999999999999</v>
      </c>
      <c r="G14" s="191">
        <v>7.8853</v>
      </c>
      <c r="H14" s="190">
        <v>8.5218000000000007</v>
      </c>
    </row>
    <row r="15" spans="2:8" x14ac:dyDescent="0.25">
      <c r="B15" s="187" t="s">
        <v>52</v>
      </c>
      <c r="C15" s="188">
        <v>1047</v>
      </c>
      <c r="D15" s="189">
        <v>30</v>
      </c>
      <c r="E15" s="188">
        <v>1451</v>
      </c>
      <c r="F15" s="190">
        <v>9.6738</v>
      </c>
      <c r="G15" s="191">
        <v>10.752700000000001</v>
      </c>
      <c r="H15" s="190">
        <v>9.1934000000000005</v>
      </c>
    </row>
    <row r="16" spans="2:8" x14ac:dyDescent="0.25">
      <c r="B16" s="187" t="s">
        <v>53</v>
      </c>
      <c r="C16" s="188">
        <v>974</v>
      </c>
      <c r="D16" s="189">
        <v>22</v>
      </c>
      <c r="E16" s="188">
        <v>1491</v>
      </c>
      <c r="F16" s="190">
        <v>8.9993999999999996</v>
      </c>
      <c r="G16" s="191">
        <v>7.8853</v>
      </c>
      <c r="H16" s="190">
        <v>9.4468999999999994</v>
      </c>
    </row>
    <row r="17" spans="2:8" x14ac:dyDescent="0.25">
      <c r="B17" s="187" t="s">
        <v>54</v>
      </c>
      <c r="C17" s="188">
        <v>838</v>
      </c>
      <c r="D17" s="192">
        <v>19</v>
      </c>
      <c r="E17" s="193">
        <v>1222</v>
      </c>
      <c r="F17" s="194">
        <v>7.7427999999999999</v>
      </c>
      <c r="G17" s="195">
        <v>6.81</v>
      </c>
      <c r="H17" s="194">
        <v>7.7424999999999997</v>
      </c>
    </row>
    <row r="18" spans="2:8" x14ac:dyDescent="0.25">
      <c r="B18" s="25" t="s">
        <v>13</v>
      </c>
      <c r="C18" s="26">
        <v>10823</v>
      </c>
      <c r="D18" s="25">
        <v>279</v>
      </c>
      <c r="E18" s="26">
        <v>15783</v>
      </c>
      <c r="F18" s="28">
        <v>100</v>
      </c>
      <c r="G18" s="28">
        <v>100</v>
      </c>
      <c r="H18" s="28">
        <v>100</v>
      </c>
    </row>
  </sheetData>
  <mergeCells count="4">
    <mergeCell ref="B3:H3"/>
    <mergeCell ref="B4:B5"/>
    <mergeCell ref="C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A2" sqref="A2:XFD5"/>
    </sheetView>
  </sheetViews>
  <sheetFormatPr defaultRowHeight="15" x14ac:dyDescent="0.25"/>
  <cols>
    <col min="1" max="1" width="4.28515625" style="21" customWidth="1"/>
    <col min="2" max="2" width="11.28515625" style="21" customWidth="1"/>
    <col min="3" max="3" width="9.140625" style="21"/>
    <col min="4" max="8" width="13.140625" style="21" customWidth="1"/>
    <col min="9" max="16384" width="9.140625" style="21"/>
  </cols>
  <sheetData>
    <row r="2" spans="2:8" x14ac:dyDescent="0.25">
      <c r="B2" s="24" t="s">
        <v>269</v>
      </c>
      <c r="C2" s="16"/>
      <c r="D2" s="16"/>
      <c r="E2" s="16"/>
      <c r="F2" s="17"/>
      <c r="G2" s="17"/>
      <c r="H2" s="17"/>
    </row>
    <row r="3" spans="2:8" x14ac:dyDescent="0.25">
      <c r="B3" s="338" t="s">
        <v>39</v>
      </c>
      <c r="C3" s="339"/>
      <c r="D3" s="339"/>
      <c r="E3" s="339"/>
      <c r="F3" s="339"/>
      <c r="G3" s="339"/>
      <c r="H3" s="339"/>
    </row>
    <row r="4" spans="2:8" ht="15" customHeight="1" x14ac:dyDescent="0.25">
      <c r="B4" s="344" t="s">
        <v>55</v>
      </c>
      <c r="C4" s="346" t="s">
        <v>41</v>
      </c>
      <c r="D4" s="346"/>
      <c r="E4" s="346"/>
      <c r="F4" s="347" t="s">
        <v>42</v>
      </c>
      <c r="G4" s="347"/>
      <c r="H4" s="347"/>
    </row>
    <row r="5" spans="2:8" x14ac:dyDescent="0.25">
      <c r="B5" s="345"/>
      <c r="C5" s="184" t="s">
        <v>3</v>
      </c>
      <c r="D5" s="184" t="s">
        <v>4</v>
      </c>
      <c r="E5" s="184" t="s">
        <v>5</v>
      </c>
      <c r="F5" s="184" t="s">
        <v>3</v>
      </c>
      <c r="G5" s="184" t="s">
        <v>4</v>
      </c>
      <c r="H5" s="184" t="s">
        <v>5</v>
      </c>
    </row>
    <row r="6" spans="2:8" x14ac:dyDescent="0.25">
      <c r="B6" s="94" t="s">
        <v>56</v>
      </c>
      <c r="C6" s="14">
        <v>1521</v>
      </c>
      <c r="D6" s="90">
        <v>32</v>
      </c>
      <c r="E6" s="14">
        <v>2147</v>
      </c>
      <c r="F6" s="91">
        <v>14.0534</v>
      </c>
      <c r="G6" s="93">
        <v>11.4695</v>
      </c>
      <c r="H6" s="91">
        <v>13.603199999999999</v>
      </c>
    </row>
    <row r="7" spans="2:8" x14ac:dyDescent="0.25">
      <c r="B7" s="94" t="s">
        <v>57</v>
      </c>
      <c r="C7" s="14">
        <v>1591</v>
      </c>
      <c r="D7" s="90">
        <v>36</v>
      </c>
      <c r="E7" s="14">
        <v>2198</v>
      </c>
      <c r="F7" s="91">
        <v>14.700200000000001</v>
      </c>
      <c r="G7" s="93">
        <v>12.9032</v>
      </c>
      <c r="H7" s="91">
        <v>13.926399999999999</v>
      </c>
    </row>
    <row r="8" spans="2:8" x14ac:dyDescent="0.25">
      <c r="B8" s="94" t="s">
        <v>58</v>
      </c>
      <c r="C8" s="14">
        <v>1588</v>
      </c>
      <c r="D8" s="90">
        <v>41</v>
      </c>
      <c r="E8" s="14">
        <v>2245</v>
      </c>
      <c r="F8" s="91">
        <v>14.672499999999999</v>
      </c>
      <c r="G8" s="93">
        <v>14.6953</v>
      </c>
      <c r="H8" s="91">
        <v>14.2242</v>
      </c>
    </row>
    <row r="9" spans="2:8" x14ac:dyDescent="0.25">
      <c r="B9" s="94" t="s">
        <v>59</v>
      </c>
      <c r="C9" s="14">
        <v>1719</v>
      </c>
      <c r="D9" s="90">
        <v>40</v>
      </c>
      <c r="E9" s="14">
        <v>2335</v>
      </c>
      <c r="F9" s="91">
        <v>15.8828</v>
      </c>
      <c r="G9" s="93">
        <v>14.3369</v>
      </c>
      <c r="H9" s="91">
        <v>14.7944</v>
      </c>
    </row>
    <row r="10" spans="2:8" x14ac:dyDescent="0.25">
      <c r="B10" s="94" t="s">
        <v>60</v>
      </c>
      <c r="C10" s="14">
        <v>1667</v>
      </c>
      <c r="D10" s="90">
        <v>40</v>
      </c>
      <c r="E10" s="14">
        <v>2341</v>
      </c>
      <c r="F10" s="91">
        <v>15.4024</v>
      </c>
      <c r="G10" s="93">
        <v>14.3369</v>
      </c>
      <c r="H10" s="91">
        <v>14.8324</v>
      </c>
    </row>
    <row r="11" spans="2:8" x14ac:dyDescent="0.25">
      <c r="B11" s="94" t="s">
        <v>61</v>
      </c>
      <c r="C11" s="14">
        <v>1555</v>
      </c>
      <c r="D11" s="90">
        <v>47</v>
      </c>
      <c r="E11" s="14">
        <v>2397</v>
      </c>
      <c r="F11" s="91">
        <v>14.367599999999999</v>
      </c>
      <c r="G11" s="93">
        <v>16.8459</v>
      </c>
      <c r="H11" s="91">
        <v>15.187200000000001</v>
      </c>
    </row>
    <row r="12" spans="2:8" x14ac:dyDescent="0.25">
      <c r="B12" s="94" t="s">
        <v>62</v>
      </c>
      <c r="C12" s="14">
        <v>1182</v>
      </c>
      <c r="D12" s="90">
        <v>43</v>
      </c>
      <c r="E12" s="14">
        <v>2120</v>
      </c>
      <c r="F12" s="91">
        <v>10.921200000000001</v>
      </c>
      <c r="G12" s="93">
        <v>15.4122</v>
      </c>
      <c r="H12" s="91">
        <v>13.4322</v>
      </c>
    </row>
    <row r="13" spans="2:8" x14ac:dyDescent="0.25">
      <c r="B13" s="25" t="s">
        <v>13</v>
      </c>
      <c r="C13" s="26">
        <v>10823</v>
      </c>
      <c r="D13" s="25">
        <v>279</v>
      </c>
      <c r="E13" s="26">
        <v>15783</v>
      </c>
      <c r="F13" s="107">
        <v>100</v>
      </c>
      <c r="G13" s="107">
        <v>100</v>
      </c>
      <c r="H13" s="107">
        <v>100</v>
      </c>
    </row>
  </sheetData>
  <mergeCells count="4">
    <mergeCell ref="B3:H3"/>
    <mergeCell ref="B4:B5"/>
    <mergeCell ref="C4:E4"/>
    <mergeCell ref="F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2"/>
  <sheetViews>
    <sheetView topLeftCell="A16" workbookViewId="0">
      <selection activeCell="A29" sqref="A29:XFD30"/>
    </sheetView>
  </sheetViews>
  <sheetFormatPr defaultRowHeight="15" x14ac:dyDescent="0.25"/>
  <cols>
    <col min="1" max="16384" width="9.140625" style="21"/>
  </cols>
  <sheetData>
    <row r="2" spans="2:10" x14ac:dyDescent="0.25">
      <c r="B2" s="24" t="s">
        <v>270</v>
      </c>
      <c r="C2" s="16"/>
      <c r="D2" s="16"/>
      <c r="E2" s="16"/>
      <c r="F2" s="17"/>
      <c r="G2" s="17"/>
      <c r="H2" s="17"/>
      <c r="I2" s="55"/>
      <c r="J2" s="55"/>
    </row>
    <row r="3" spans="2:10" x14ac:dyDescent="0.25">
      <c r="B3" s="338" t="s">
        <v>23</v>
      </c>
      <c r="C3" s="339"/>
      <c r="D3" s="339"/>
      <c r="E3" s="339"/>
      <c r="F3" s="339"/>
      <c r="G3" s="339"/>
      <c r="H3" s="339"/>
      <c r="I3" s="55"/>
      <c r="J3" s="55"/>
    </row>
    <row r="4" spans="2:10" x14ac:dyDescent="0.25">
      <c r="B4" s="348" t="s">
        <v>63</v>
      </c>
      <c r="C4" s="317" t="s">
        <v>3</v>
      </c>
      <c r="D4" s="317" t="s">
        <v>4</v>
      </c>
      <c r="E4" s="317" t="s">
        <v>5</v>
      </c>
      <c r="F4" s="317" t="s">
        <v>16</v>
      </c>
      <c r="G4" s="317" t="s">
        <v>17</v>
      </c>
      <c r="H4" s="56"/>
      <c r="I4" s="56"/>
      <c r="J4" s="56"/>
    </row>
    <row r="5" spans="2:10" x14ac:dyDescent="0.25">
      <c r="B5" s="348"/>
      <c r="C5" s="317"/>
      <c r="D5" s="317"/>
      <c r="E5" s="317"/>
      <c r="F5" s="317"/>
      <c r="G5" s="317" t="s">
        <v>19</v>
      </c>
      <c r="H5" s="56"/>
      <c r="I5" s="56"/>
      <c r="J5" s="56"/>
    </row>
    <row r="6" spans="2:10" x14ac:dyDescent="0.25">
      <c r="B6" s="27">
        <v>1</v>
      </c>
      <c r="C6" s="101">
        <v>174</v>
      </c>
      <c r="D6" s="102">
        <v>5</v>
      </c>
      <c r="E6" s="103">
        <v>299</v>
      </c>
      <c r="F6" s="92">
        <v>2.87</v>
      </c>
      <c r="G6" s="99">
        <v>171.84</v>
      </c>
      <c r="H6" s="56"/>
      <c r="I6" s="56"/>
      <c r="J6" s="56"/>
    </row>
    <row r="7" spans="2:10" x14ac:dyDescent="0.25">
      <c r="B7" s="27">
        <v>2</v>
      </c>
      <c r="C7" s="101">
        <v>146</v>
      </c>
      <c r="D7" s="102">
        <v>8</v>
      </c>
      <c r="E7" s="103">
        <v>250</v>
      </c>
      <c r="F7" s="92">
        <v>5.48</v>
      </c>
      <c r="G7" s="99">
        <v>171.23</v>
      </c>
      <c r="H7" s="56"/>
      <c r="I7" s="56"/>
      <c r="J7" s="56"/>
    </row>
    <row r="8" spans="2:10" x14ac:dyDescent="0.25">
      <c r="B8" s="27">
        <v>3</v>
      </c>
      <c r="C8" s="101">
        <v>93</v>
      </c>
      <c r="D8" s="102">
        <v>5</v>
      </c>
      <c r="E8" s="103">
        <v>153</v>
      </c>
      <c r="F8" s="92">
        <v>5.38</v>
      </c>
      <c r="G8" s="99">
        <v>164.52</v>
      </c>
      <c r="H8" s="56"/>
      <c r="I8" s="56"/>
      <c r="J8" s="56"/>
    </row>
    <row r="9" spans="2:10" x14ac:dyDescent="0.25">
      <c r="B9" s="27">
        <v>4</v>
      </c>
      <c r="C9" s="101">
        <v>107</v>
      </c>
      <c r="D9" s="102">
        <v>2</v>
      </c>
      <c r="E9" s="103">
        <v>196</v>
      </c>
      <c r="F9" s="92">
        <v>1.87</v>
      </c>
      <c r="G9" s="99">
        <v>183.18</v>
      </c>
      <c r="H9" s="56"/>
      <c r="I9" s="56"/>
      <c r="J9" s="56"/>
    </row>
    <row r="10" spans="2:10" x14ac:dyDescent="0.25">
      <c r="B10" s="27">
        <v>5</v>
      </c>
      <c r="C10" s="101">
        <v>97</v>
      </c>
      <c r="D10" s="102">
        <v>2</v>
      </c>
      <c r="E10" s="103">
        <v>166</v>
      </c>
      <c r="F10" s="92">
        <v>2.06</v>
      </c>
      <c r="G10" s="99">
        <v>171.13</v>
      </c>
      <c r="H10" s="56"/>
      <c r="I10" s="56"/>
      <c r="J10" s="56"/>
    </row>
    <row r="11" spans="2:10" x14ac:dyDescent="0.25">
      <c r="B11" s="27">
        <v>6</v>
      </c>
      <c r="C11" s="101">
        <v>124</v>
      </c>
      <c r="D11" s="102">
        <v>8</v>
      </c>
      <c r="E11" s="103">
        <v>172</v>
      </c>
      <c r="F11" s="92">
        <v>6.45</v>
      </c>
      <c r="G11" s="99">
        <v>138.71</v>
      </c>
      <c r="H11" s="56"/>
      <c r="I11" s="56"/>
      <c r="J11" s="56"/>
    </row>
    <row r="12" spans="2:10" x14ac:dyDescent="0.25">
      <c r="B12" s="27">
        <v>7</v>
      </c>
      <c r="C12" s="101">
        <v>180</v>
      </c>
      <c r="D12" s="102">
        <v>8</v>
      </c>
      <c r="E12" s="103">
        <v>260</v>
      </c>
      <c r="F12" s="92">
        <v>4.4400000000000004</v>
      </c>
      <c r="G12" s="99">
        <v>144.44</v>
      </c>
      <c r="H12" s="56"/>
      <c r="I12" s="56"/>
      <c r="J12" s="56"/>
    </row>
    <row r="13" spans="2:10" x14ac:dyDescent="0.25">
      <c r="B13" s="27">
        <v>8</v>
      </c>
      <c r="C13" s="101">
        <v>520</v>
      </c>
      <c r="D13" s="102">
        <v>7</v>
      </c>
      <c r="E13" s="103">
        <v>721</v>
      </c>
      <c r="F13" s="92">
        <v>1.35</v>
      </c>
      <c r="G13" s="99">
        <v>138.65</v>
      </c>
      <c r="H13" s="56"/>
      <c r="I13" s="56"/>
      <c r="J13" s="56"/>
    </row>
    <row r="14" spans="2:10" x14ac:dyDescent="0.25">
      <c r="B14" s="27">
        <v>9</v>
      </c>
      <c r="C14" s="101">
        <v>645</v>
      </c>
      <c r="D14" s="102">
        <v>19</v>
      </c>
      <c r="E14" s="103">
        <v>878</v>
      </c>
      <c r="F14" s="92">
        <v>2.95</v>
      </c>
      <c r="G14" s="99">
        <v>136.12</v>
      </c>
      <c r="H14" s="56"/>
      <c r="I14" s="56"/>
      <c r="J14" s="56"/>
    </row>
    <row r="15" spans="2:10" x14ac:dyDescent="0.25">
      <c r="B15" s="27">
        <v>10</v>
      </c>
      <c r="C15" s="101">
        <v>595</v>
      </c>
      <c r="D15" s="102">
        <v>20</v>
      </c>
      <c r="E15" s="103">
        <v>771</v>
      </c>
      <c r="F15" s="92">
        <v>3.36</v>
      </c>
      <c r="G15" s="99">
        <v>129.58000000000001</v>
      </c>
      <c r="H15" s="56"/>
      <c r="I15" s="56"/>
      <c r="J15" s="56"/>
    </row>
    <row r="16" spans="2:10" x14ac:dyDescent="0.25">
      <c r="B16" s="27">
        <v>11</v>
      </c>
      <c r="C16" s="101">
        <v>655</v>
      </c>
      <c r="D16" s="102">
        <v>19</v>
      </c>
      <c r="E16" s="103">
        <v>868</v>
      </c>
      <c r="F16" s="92">
        <v>2.9</v>
      </c>
      <c r="G16" s="99">
        <v>132.52000000000001</v>
      </c>
      <c r="H16" s="56"/>
      <c r="I16" s="56"/>
      <c r="J16" s="56"/>
    </row>
    <row r="17" spans="2:10" x14ac:dyDescent="0.25">
      <c r="B17" s="27">
        <v>12</v>
      </c>
      <c r="C17" s="101">
        <v>691</v>
      </c>
      <c r="D17" s="102">
        <v>14</v>
      </c>
      <c r="E17" s="103">
        <v>954</v>
      </c>
      <c r="F17" s="92">
        <v>2.0299999999999998</v>
      </c>
      <c r="G17" s="99">
        <v>138.06</v>
      </c>
      <c r="H17" s="56"/>
      <c r="I17" s="56"/>
      <c r="J17" s="56"/>
    </row>
    <row r="18" spans="2:10" x14ac:dyDescent="0.25">
      <c r="B18" s="27">
        <v>13</v>
      </c>
      <c r="C18" s="101">
        <v>674</v>
      </c>
      <c r="D18" s="102">
        <v>13</v>
      </c>
      <c r="E18" s="103">
        <v>996</v>
      </c>
      <c r="F18" s="92">
        <v>1.93</v>
      </c>
      <c r="G18" s="99">
        <v>147.77000000000001</v>
      </c>
      <c r="H18" s="56"/>
      <c r="I18" s="56"/>
      <c r="J18" s="56"/>
    </row>
    <row r="19" spans="2:10" x14ac:dyDescent="0.25">
      <c r="B19" s="27">
        <v>14</v>
      </c>
      <c r="C19" s="101">
        <v>634</v>
      </c>
      <c r="D19" s="102">
        <v>9</v>
      </c>
      <c r="E19" s="103">
        <v>911</v>
      </c>
      <c r="F19" s="92">
        <v>1.42</v>
      </c>
      <c r="G19" s="99">
        <v>143.69</v>
      </c>
      <c r="H19" s="56"/>
      <c r="I19" s="56"/>
      <c r="J19" s="56"/>
    </row>
    <row r="20" spans="2:10" x14ac:dyDescent="0.25">
      <c r="B20" s="27">
        <v>15</v>
      </c>
      <c r="C20" s="101">
        <v>684</v>
      </c>
      <c r="D20" s="102">
        <v>10</v>
      </c>
      <c r="E20" s="103">
        <v>979</v>
      </c>
      <c r="F20" s="92">
        <v>1.46</v>
      </c>
      <c r="G20" s="99">
        <v>143.13</v>
      </c>
      <c r="H20" s="56"/>
      <c r="I20" s="56"/>
      <c r="J20" s="56"/>
    </row>
    <row r="21" spans="2:10" x14ac:dyDescent="0.25">
      <c r="B21" s="27">
        <v>16</v>
      </c>
      <c r="C21" s="101">
        <v>723</v>
      </c>
      <c r="D21" s="102">
        <v>24</v>
      </c>
      <c r="E21" s="103">
        <v>1049</v>
      </c>
      <c r="F21" s="92">
        <v>3.32</v>
      </c>
      <c r="G21" s="99">
        <v>145.09</v>
      </c>
      <c r="H21" s="56"/>
      <c r="I21" s="56"/>
      <c r="J21" s="56"/>
    </row>
    <row r="22" spans="2:10" x14ac:dyDescent="0.25">
      <c r="B22" s="27">
        <v>17</v>
      </c>
      <c r="C22" s="101">
        <v>722</v>
      </c>
      <c r="D22" s="102">
        <v>13</v>
      </c>
      <c r="E22" s="103">
        <v>1053</v>
      </c>
      <c r="F22" s="92">
        <v>1.8</v>
      </c>
      <c r="G22" s="99">
        <v>145.84</v>
      </c>
      <c r="H22" s="56"/>
      <c r="I22" s="56"/>
      <c r="J22" s="56"/>
    </row>
    <row r="23" spans="2:10" x14ac:dyDescent="0.25">
      <c r="B23" s="27">
        <v>18</v>
      </c>
      <c r="C23" s="101">
        <v>985</v>
      </c>
      <c r="D23" s="102">
        <v>29</v>
      </c>
      <c r="E23" s="103">
        <v>1472</v>
      </c>
      <c r="F23" s="92">
        <v>2.94</v>
      </c>
      <c r="G23" s="99">
        <v>149.44</v>
      </c>
      <c r="H23" s="56"/>
      <c r="I23" s="56"/>
      <c r="J23" s="56"/>
    </row>
    <row r="24" spans="2:10" x14ac:dyDescent="0.25">
      <c r="B24" s="27">
        <v>19</v>
      </c>
      <c r="C24" s="101">
        <v>827</v>
      </c>
      <c r="D24" s="102">
        <v>20</v>
      </c>
      <c r="E24" s="103">
        <v>1210</v>
      </c>
      <c r="F24" s="92">
        <v>2.42</v>
      </c>
      <c r="G24" s="99">
        <v>146.31</v>
      </c>
      <c r="H24" s="56"/>
      <c r="I24" s="56"/>
      <c r="J24" s="56"/>
    </row>
    <row r="25" spans="2:10" x14ac:dyDescent="0.25">
      <c r="B25" s="27">
        <v>20</v>
      </c>
      <c r="C25" s="101">
        <v>572</v>
      </c>
      <c r="D25" s="102">
        <v>16</v>
      </c>
      <c r="E25" s="103">
        <v>848</v>
      </c>
      <c r="F25" s="92">
        <v>2.8</v>
      </c>
      <c r="G25" s="99">
        <v>148.25</v>
      </c>
      <c r="H25" s="56"/>
      <c r="I25" s="56"/>
      <c r="J25" s="56"/>
    </row>
    <row r="26" spans="2:10" x14ac:dyDescent="0.25">
      <c r="B26" s="27">
        <v>21</v>
      </c>
      <c r="C26" s="101">
        <v>341</v>
      </c>
      <c r="D26" s="102">
        <v>7</v>
      </c>
      <c r="E26" s="103">
        <v>522</v>
      </c>
      <c r="F26" s="92">
        <v>2.0499999999999998</v>
      </c>
      <c r="G26" s="99">
        <v>153.08000000000001</v>
      </c>
      <c r="H26" s="56"/>
      <c r="I26" s="56"/>
      <c r="J26" s="56"/>
    </row>
    <row r="27" spans="2:10" x14ac:dyDescent="0.25">
      <c r="B27" s="27">
        <v>22</v>
      </c>
      <c r="C27" s="101">
        <v>245</v>
      </c>
      <c r="D27" s="102">
        <v>4</v>
      </c>
      <c r="E27" s="103">
        <v>419</v>
      </c>
      <c r="F27" s="92">
        <v>1.63</v>
      </c>
      <c r="G27" s="99">
        <v>171.02</v>
      </c>
      <c r="H27" s="56"/>
      <c r="I27" s="56"/>
      <c r="J27" s="56"/>
    </row>
    <row r="28" spans="2:10" x14ac:dyDescent="0.25">
      <c r="B28" s="27">
        <v>23</v>
      </c>
      <c r="C28" s="101">
        <v>226</v>
      </c>
      <c r="D28" s="102">
        <v>7</v>
      </c>
      <c r="E28" s="103">
        <v>390</v>
      </c>
      <c r="F28" s="92">
        <v>3.1</v>
      </c>
      <c r="G28" s="99">
        <v>172.57</v>
      </c>
      <c r="H28" s="56"/>
      <c r="I28" s="56"/>
      <c r="J28" s="56"/>
    </row>
    <row r="29" spans="2:10" x14ac:dyDescent="0.25">
      <c r="B29" s="27">
        <v>24</v>
      </c>
      <c r="C29" s="101">
        <v>163</v>
      </c>
      <c r="D29" s="102">
        <v>10</v>
      </c>
      <c r="E29" s="103">
        <v>246</v>
      </c>
      <c r="F29" s="92">
        <v>6.13</v>
      </c>
      <c r="G29" s="99">
        <v>150.91999999999999</v>
      </c>
      <c r="H29" s="56"/>
      <c r="I29" s="56"/>
      <c r="J29" s="56"/>
    </row>
    <row r="30" spans="2:10" x14ac:dyDescent="0.25">
      <c r="B30" s="25" t="s">
        <v>13</v>
      </c>
      <c r="C30" s="26">
        <v>10823</v>
      </c>
      <c r="D30" s="26">
        <v>279</v>
      </c>
      <c r="E30" s="26">
        <v>15783</v>
      </c>
      <c r="F30" s="28">
        <v>2.58</v>
      </c>
      <c r="G30" s="28">
        <v>145.83000000000001</v>
      </c>
      <c r="H30" s="56"/>
      <c r="I30" s="56"/>
      <c r="J30" s="56"/>
    </row>
    <row r="31" spans="2:10" x14ac:dyDescent="0.25">
      <c r="B31" s="100" t="s">
        <v>245</v>
      </c>
      <c r="C31" s="1"/>
      <c r="D31" s="1"/>
      <c r="E31" s="1"/>
      <c r="F31" s="2"/>
      <c r="G31" s="2"/>
      <c r="H31" s="1"/>
      <c r="I31" s="1"/>
    </row>
    <row r="32" spans="2:10" x14ac:dyDescent="0.25">
      <c r="B32" s="100" t="s">
        <v>260</v>
      </c>
      <c r="C32" s="1"/>
      <c r="D32" s="1"/>
      <c r="E32" s="1"/>
      <c r="F32" s="2"/>
      <c r="G32" s="2"/>
      <c r="H32" s="1"/>
      <c r="I32" s="1"/>
    </row>
  </sheetData>
  <mergeCells count="7">
    <mergeCell ref="B3:H3"/>
    <mergeCell ref="B4:B5"/>
    <mergeCell ref="C4:C5"/>
    <mergeCell ref="D4:D5"/>
    <mergeCell ref="E4:E5"/>
    <mergeCell ref="F4:F5"/>
    <mergeCell ref="G4:G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20"/>
  <sheetViews>
    <sheetView workbookViewId="0">
      <selection activeCell="A2" sqref="A2:XFD6"/>
    </sheetView>
  </sheetViews>
  <sheetFormatPr defaultRowHeight="15" x14ac:dyDescent="0.25"/>
  <cols>
    <col min="1" max="16384" width="9.140625" style="21"/>
  </cols>
  <sheetData>
    <row r="1" spans="2:19" x14ac:dyDescent="0.25">
      <c r="B1" s="57"/>
      <c r="C1" s="56"/>
      <c r="D1" s="56"/>
      <c r="E1" s="56"/>
      <c r="F1" s="58"/>
      <c r="G1" s="56"/>
      <c r="H1" s="56"/>
      <c r="I1" s="56"/>
      <c r="J1" s="58"/>
      <c r="K1" s="56"/>
      <c r="L1" s="56"/>
      <c r="M1" s="56"/>
      <c r="N1" s="58"/>
      <c r="O1" s="56"/>
      <c r="P1" s="56"/>
      <c r="Q1" s="56"/>
      <c r="R1" s="58"/>
      <c r="S1" s="56"/>
    </row>
    <row r="2" spans="2:19" x14ac:dyDescent="0.25">
      <c r="B2" s="24" t="s">
        <v>273</v>
      </c>
      <c r="C2" s="56"/>
      <c r="D2" s="56"/>
      <c r="E2" s="56"/>
      <c r="F2" s="58"/>
      <c r="G2" s="56"/>
      <c r="H2" s="56"/>
      <c r="I2" s="56"/>
      <c r="J2" s="58"/>
      <c r="K2" s="56"/>
      <c r="L2" s="56"/>
      <c r="M2" s="56"/>
      <c r="N2" s="58"/>
      <c r="O2" s="56"/>
      <c r="P2" s="56"/>
      <c r="Q2" s="56"/>
      <c r="R2" s="58"/>
      <c r="S2" s="56"/>
    </row>
    <row r="3" spans="2:19" x14ac:dyDescent="0.25">
      <c r="B3" s="349" t="s">
        <v>271</v>
      </c>
      <c r="C3" s="339"/>
      <c r="D3" s="339"/>
      <c r="E3" s="339"/>
      <c r="F3" s="339"/>
      <c r="G3" s="339"/>
      <c r="H3" s="339"/>
      <c r="I3" s="56"/>
      <c r="J3" s="58"/>
      <c r="K3" s="56"/>
      <c r="L3" s="56"/>
      <c r="M3" s="56"/>
      <c r="N3" s="58"/>
      <c r="O3" s="56"/>
      <c r="P3" s="56"/>
      <c r="Q3" s="56"/>
      <c r="R3" s="58"/>
      <c r="S3" s="56"/>
    </row>
    <row r="4" spans="2:19" x14ac:dyDescent="0.25">
      <c r="B4" s="350" t="s">
        <v>1</v>
      </c>
      <c r="C4" s="353" t="s">
        <v>55</v>
      </c>
      <c r="D4" s="353"/>
      <c r="E4" s="353"/>
      <c r="F4" s="353"/>
      <c r="G4" s="353"/>
      <c r="H4" s="353"/>
      <c r="I4" s="353"/>
      <c r="J4" s="353"/>
      <c r="K4" s="353"/>
      <c r="L4" s="353"/>
      <c r="M4" s="353"/>
      <c r="N4" s="353"/>
      <c r="O4" s="353"/>
      <c r="P4" s="353"/>
      <c r="Q4" s="353"/>
      <c r="R4" s="353"/>
      <c r="S4" s="56"/>
    </row>
    <row r="5" spans="2:19" x14ac:dyDescent="0.25">
      <c r="B5" s="351"/>
      <c r="C5" s="354" t="s">
        <v>64</v>
      </c>
      <c r="D5" s="354"/>
      <c r="E5" s="354"/>
      <c r="F5" s="354"/>
      <c r="G5" s="353" t="s">
        <v>65</v>
      </c>
      <c r="H5" s="353"/>
      <c r="I5" s="353"/>
      <c r="J5" s="353"/>
      <c r="K5" s="354" t="s">
        <v>66</v>
      </c>
      <c r="L5" s="354"/>
      <c r="M5" s="354"/>
      <c r="N5" s="354"/>
      <c r="O5" s="353" t="s">
        <v>13</v>
      </c>
      <c r="P5" s="353"/>
      <c r="Q5" s="353"/>
      <c r="R5" s="353"/>
      <c r="S5" s="56"/>
    </row>
    <row r="6" spans="2:19" ht="27" customHeight="1" x14ac:dyDescent="0.25">
      <c r="B6" s="352"/>
      <c r="C6" s="85" t="s">
        <v>3</v>
      </c>
      <c r="D6" s="85" t="s">
        <v>4</v>
      </c>
      <c r="E6" s="85" t="s">
        <v>5</v>
      </c>
      <c r="F6" s="197" t="s">
        <v>185</v>
      </c>
      <c r="G6" s="85" t="s">
        <v>3</v>
      </c>
      <c r="H6" s="85" t="s">
        <v>4</v>
      </c>
      <c r="I6" s="85" t="s">
        <v>5</v>
      </c>
      <c r="J6" s="197" t="s">
        <v>185</v>
      </c>
      <c r="K6" s="85" t="s">
        <v>3</v>
      </c>
      <c r="L6" s="85" t="s">
        <v>4</v>
      </c>
      <c r="M6" s="85" t="s">
        <v>5</v>
      </c>
      <c r="N6" s="197" t="s">
        <v>185</v>
      </c>
      <c r="O6" s="85" t="s">
        <v>3</v>
      </c>
      <c r="P6" s="85" t="s">
        <v>4</v>
      </c>
      <c r="Q6" s="85" t="s">
        <v>5</v>
      </c>
      <c r="R6" s="197" t="s">
        <v>185</v>
      </c>
      <c r="S6" s="56"/>
    </row>
    <row r="7" spans="2:19" x14ac:dyDescent="0.25">
      <c r="B7" s="9" t="s">
        <v>170</v>
      </c>
      <c r="C7" s="6">
        <v>187</v>
      </c>
      <c r="D7" s="199">
        <v>2</v>
      </c>
      <c r="E7" s="6">
        <v>324</v>
      </c>
      <c r="F7" s="201">
        <v>1.07</v>
      </c>
      <c r="G7" s="6">
        <v>180</v>
      </c>
      <c r="H7" s="7">
        <v>5</v>
      </c>
      <c r="I7" s="6">
        <v>372</v>
      </c>
      <c r="J7" s="5">
        <v>2.78</v>
      </c>
      <c r="K7" s="6">
        <v>460</v>
      </c>
      <c r="L7" s="7">
        <v>17</v>
      </c>
      <c r="M7" s="6">
        <v>742</v>
      </c>
      <c r="N7" s="5">
        <v>3.7</v>
      </c>
      <c r="O7" s="6">
        <v>827</v>
      </c>
      <c r="P7" s="7">
        <v>24</v>
      </c>
      <c r="Q7" s="6">
        <v>1438</v>
      </c>
      <c r="R7" s="5">
        <v>2.9</v>
      </c>
      <c r="S7" s="56"/>
    </row>
    <row r="8" spans="2:19" x14ac:dyDescent="0.25">
      <c r="B8" s="9" t="s">
        <v>171</v>
      </c>
      <c r="C8" s="6">
        <v>4</v>
      </c>
      <c r="D8" s="199" t="s">
        <v>78</v>
      </c>
      <c r="E8" s="6">
        <v>5</v>
      </c>
      <c r="F8" s="201" t="s">
        <v>78</v>
      </c>
      <c r="G8" s="6">
        <v>13</v>
      </c>
      <c r="H8" s="7">
        <v>1</v>
      </c>
      <c r="I8" s="6">
        <v>20</v>
      </c>
      <c r="J8" s="5">
        <v>7.69</v>
      </c>
      <c r="K8" s="6">
        <v>24</v>
      </c>
      <c r="L8" s="201" t="s">
        <v>78</v>
      </c>
      <c r="M8" s="6">
        <v>32</v>
      </c>
      <c r="N8" s="201" t="s">
        <v>78</v>
      </c>
      <c r="O8" s="6">
        <v>41</v>
      </c>
      <c r="P8" s="7">
        <v>1</v>
      </c>
      <c r="Q8" s="6">
        <v>57</v>
      </c>
      <c r="R8" s="5">
        <v>2.44</v>
      </c>
      <c r="S8" s="56"/>
    </row>
    <row r="9" spans="2:19" x14ac:dyDescent="0.25">
      <c r="B9" s="9" t="s">
        <v>172</v>
      </c>
      <c r="C9" s="6">
        <v>20</v>
      </c>
      <c r="D9" s="48">
        <v>2</v>
      </c>
      <c r="E9" s="6">
        <v>32</v>
      </c>
      <c r="F9" s="45">
        <v>10</v>
      </c>
      <c r="G9" s="6">
        <v>28</v>
      </c>
      <c r="H9" s="48">
        <v>1</v>
      </c>
      <c r="I9" s="6">
        <v>50</v>
      </c>
      <c r="J9" s="45">
        <v>3.57</v>
      </c>
      <c r="K9" s="6">
        <v>76</v>
      </c>
      <c r="L9" s="7">
        <v>3</v>
      </c>
      <c r="M9" s="6">
        <v>113</v>
      </c>
      <c r="N9" s="5">
        <v>3.95</v>
      </c>
      <c r="O9" s="6">
        <v>124</v>
      </c>
      <c r="P9" s="7">
        <v>6</v>
      </c>
      <c r="Q9" s="6">
        <v>195</v>
      </c>
      <c r="R9" s="5">
        <v>4.84</v>
      </c>
      <c r="S9" s="56"/>
    </row>
    <row r="10" spans="2:19" x14ac:dyDescent="0.25">
      <c r="B10" s="9" t="s">
        <v>173</v>
      </c>
      <c r="C10" s="6">
        <v>26</v>
      </c>
      <c r="D10" s="200">
        <v>1</v>
      </c>
      <c r="E10" s="6">
        <v>45</v>
      </c>
      <c r="F10" s="202">
        <v>3.85</v>
      </c>
      <c r="G10" s="6">
        <v>30</v>
      </c>
      <c r="H10" s="7">
        <v>4</v>
      </c>
      <c r="I10" s="6">
        <v>54</v>
      </c>
      <c r="J10" s="5">
        <v>13.33</v>
      </c>
      <c r="K10" s="6">
        <v>58</v>
      </c>
      <c r="L10" s="7">
        <v>2</v>
      </c>
      <c r="M10" s="6">
        <v>93</v>
      </c>
      <c r="N10" s="5">
        <v>3.45</v>
      </c>
      <c r="O10" s="6">
        <v>114</v>
      </c>
      <c r="P10" s="7">
        <v>7</v>
      </c>
      <c r="Q10" s="6">
        <v>192</v>
      </c>
      <c r="R10" s="5">
        <v>6.14</v>
      </c>
      <c r="S10" s="56"/>
    </row>
    <row r="11" spans="2:19" x14ac:dyDescent="0.25">
      <c r="B11" s="9" t="s">
        <v>174</v>
      </c>
      <c r="C11" s="6">
        <v>9</v>
      </c>
      <c r="D11" s="48" t="s">
        <v>78</v>
      </c>
      <c r="E11" s="6">
        <v>12</v>
      </c>
      <c r="F11" s="45" t="s">
        <v>78</v>
      </c>
      <c r="G11" s="6">
        <v>18</v>
      </c>
      <c r="H11" s="7">
        <v>1</v>
      </c>
      <c r="I11" s="6">
        <v>27</v>
      </c>
      <c r="J11" s="5">
        <v>5.56</v>
      </c>
      <c r="K11" s="6">
        <v>30</v>
      </c>
      <c r="L11" s="7">
        <v>2</v>
      </c>
      <c r="M11" s="6">
        <v>48</v>
      </c>
      <c r="N11" s="5">
        <v>6.67</v>
      </c>
      <c r="O11" s="6">
        <v>57</v>
      </c>
      <c r="P11" s="7">
        <v>3</v>
      </c>
      <c r="Q11" s="10">
        <v>87</v>
      </c>
      <c r="R11" s="5">
        <v>5.26</v>
      </c>
      <c r="S11" s="56"/>
    </row>
    <row r="12" spans="2:19" x14ac:dyDescent="0.25">
      <c r="B12" s="9" t="s">
        <v>175</v>
      </c>
      <c r="C12" s="6">
        <v>29</v>
      </c>
      <c r="D12" s="199" t="s">
        <v>78</v>
      </c>
      <c r="E12" s="6">
        <v>43</v>
      </c>
      <c r="F12" s="202" t="s">
        <v>78</v>
      </c>
      <c r="G12" s="6">
        <v>29</v>
      </c>
      <c r="H12" s="61">
        <v>3</v>
      </c>
      <c r="I12" s="6">
        <v>48</v>
      </c>
      <c r="J12" s="5">
        <v>10.34</v>
      </c>
      <c r="K12" s="6">
        <v>83</v>
      </c>
      <c r="L12" s="7">
        <v>4</v>
      </c>
      <c r="M12" s="6">
        <v>123</v>
      </c>
      <c r="N12" s="5">
        <v>4.82</v>
      </c>
      <c r="O12" s="6">
        <v>141</v>
      </c>
      <c r="P12" s="7">
        <v>7</v>
      </c>
      <c r="Q12" s="6">
        <v>214</v>
      </c>
      <c r="R12" s="5">
        <v>4.96</v>
      </c>
      <c r="S12" s="56"/>
    </row>
    <row r="13" spans="2:19" x14ac:dyDescent="0.25">
      <c r="B13" s="9" t="s">
        <v>176</v>
      </c>
      <c r="C13" s="6">
        <v>10</v>
      </c>
      <c r="D13" s="199" t="s">
        <v>78</v>
      </c>
      <c r="E13" s="6">
        <v>20</v>
      </c>
      <c r="F13" s="201" t="s">
        <v>78</v>
      </c>
      <c r="G13" s="6">
        <v>8</v>
      </c>
      <c r="H13" s="199" t="s">
        <v>78</v>
      </c>
      <c r="I13" s="6">
        <v>15</v>
      </c>
      <c r="J13" s="201" t="s">
        <v>78</v>
      </c>
      <c r="K13" s="6">
        <v>22</v>
      </c>
      <c r="L13" s="7">
        <v>2</v>
      </c>
      <c r="M13" s="6">
        <v>24</v>
      </c>
      <c r="N13" s="5">
        <v>9.09</v>
      </c>
      <c r="O13" s="6">
        <v>40</v>
      </c>
      <c r="P13" s="7">
        <v>2</v>
      </c>
      <c r="Q13" s="6">
        <v>59</v>
      </c>
      <c r="R13" s="5">
        <v>5</v>
      </c>
      <c r="S13" s="56"/>
    </row>
    <row r="14" spans="2:19" x14ac:dyDescent="0.25">
      <c r="B14" s="9" t="s">
        <v>177</v>
      </c>
      <c r="C14" s="6">
        <v>9</v>
      </c>
      <c r="D14" s="199">
        <v>1</v>
      </c>
      <c r="E14" s="6">
        <v>18</v>
      </c>
      <c r="F14" s="201">
        <v>11.11</v>
      </c>
      <c r="G14" s="6">
        <v>5</v>
      </c>
      <c r="H14" s="199" t="s">
        <v>78</v>
      </c>
      <c r="I14" s="6">
        <v>7</v>
      </c>
      <c r="J14" s="201" t="s">
        <v>78</v>
      </c>
      <c r="K14" s="6">
        <v>17</v>
      </c>
      <c r="L14" s="201" t="s">
        <v>78</v>
      </c>
      <c r="M14" s="6">
        <v>24</v>
      </c>
      <c r="N14" s="201" t="s">
        <v>78</v>
      </c>
      <c r="O14" s="6">
        <v>31</v>
      </c>
      <c r="P14" s="7">
        <v>1</v>
      </c>
      <c r="Q14" s="6">
        <v>49</v>
      </c>
      <c r="R14" s="5">
        <v>3.23</v>
      </c>
      <c r="S14" s="56"/>
    </row>
    <row r="15" spans="2:19" x14ac:dyDescent="0.25">
      <c r="B15" s="25" t="s">
        <v>13</v>
      </c>
      <c r="C15" s="25">
        <v>294</v>
      </c>
      <c r="D15" s="25">
        <v>6</v>
      </c>
      <c r="E15" s="25">
        <v>499</v>
      </c>
      <c r="F15" s="28">
        <v>2.04</v>
      </c>
      <c r="G15" s="25">
        <v>311</v>
      </c>
      <c r="H15" s="25">
        <v>15</v>
      </c>
      <c r="I15" s="25">
        <v>593</v>
      </c>
      <c r="J15" s="28">
        <v>4.82</v>
      </c>
      <c r="K15" s="25">
        <v>770</v>
      </c>
      <c r="L15" s="25">
        <v>30</v>
      </c>
      <c r="M15" s="26">
        <v>1199</v>
      </c>
      <c r="N15" s="28">
        <v>3.9</v>
      </c>
      <c r="O15" s="26">
        <v>1375</v>
      </c>
      <c r="P15" s="25">
        <v>51</v>
      </c>
      <c r="Q15" s="26">
        <v>2291</v>
      </c>
      <c r="R15" s="28">
        <v>3.71</v>
      </c>
      <c r="S15" s="56"/>
    </row>
    <row r="16" spans="2:19" x14ac:dyDescent="0.25">
      <c r="B16" s="198" t="s">
        <v>272</v>
      </c>
      <c r="C16" s="1"/>
      <c r="D16" s="1"/>
      <c r="E16" s="1"/>
      <c r="F16" s="2"/>
      <c r="G16" s="1"/>
      <c r="H16" s="1"/>
      <c r="I16" s="56"/>
      <c r="J16" s="58"/>
      <c r="K16" s="56"/>
      <c r="L16" s="56"/>
      <c r="M16" s="56"/>
      <c r="N16" s="58"/>
      <c r="O16" s="56"/>
      <c r="P16" s="56"/>
      <c r="Q16" s="56"/>
      <c r="R16" s="58"/>
      <c r="S16" s="56"/>
    </row>
    <row r="17" spans="2:19" x14ac:dyDescent="0.25">
      <c r="B17" s="198" t="s">
        <v>250</v>
      </c>
      <c r="C17" s="1"/>
      <c r="D17" s="1"/>
      <c r="E17" s="1"/>
      <c r="F17" s="2"/>
      <c r="G17" s="1"/>
      <c r="H17" s="1"/>
      <c r="I17" s="56"/>
      <c r="J17" s="58"/>
      <c r="K17" s="56"/>
      <c r="L17" s="56"/>
      <c r="M17" s="56"/>
      <c r="N17" s="58"/>
      <c r="O17" s="56"/>
      <c r="P17" s="56"/>
      <c r="Q17" s="56"/>
      <c r="R17" s="58"/>
      <c r="S17" s="56"/>
    </row>
    <row r="18" spans="2:19" x14ac:dyDescent="0.25">
      <c r="B18" s="57"/>
      <c r="C18" s="56"/>
      <c r="D18" s="56"/>
      <c r="E18" s="56"/>
      <c r="F18" s="58"/>
      <c r="G18" s="56"/>
      <c r="H18" s="56"/>
      <c r="I18" s="56"/>
      <c r="J18" s="58"/>
      <c r="K18" s="56"/>
      <c r="L18" s="56"/>
      <c r="M18" s="56"/>
      <c r="N18" s="58"/>
      <c r="O18" s="56"/>
      <c r="P18" s="56"/>
      <c r="Q18" s="56"/>
      <c r="R18" s="58"/>
      <c r="S18" s="56"/>
    </row>
    <row r="19" spans="2:19" x14ac:dyDescent="0.25">
      <c r="B19" s="57"/>
      <c r="C19" s="56"/>
      <c r="D19" s="56"/>
      <c r="E19" s="56"/>
      <c r="F19" s="58"/>
      <c r="G19" s="56"/>
      <c r="H19" s="56"/>
      <c r="I19" s="56"/>
      <c r="J19" s="58"/>
      <c r="K19" s="56"/>
      <c r="L19" s="56"/>
      <c r="M19" s="56"/>
      <c r="N19" s="58"/>
      <c r="O19" s="56"/>
      <c r="P19" s="56"/>
      <c r="Q19" s="56"/>
      <c r="R19" s="58"/>
      <c r="S19" s="56"/>
    </row>
    <row r="20" spans="2:19" x14ac:dyDescent="0.25">
      <c r="B20" s="57"/>
      <c r="C20" s="56"/>
      <c r="D20" s="56"/>
      <c r="E20" s="56"/>
      <c r="F20" s="58"/>
      <c r="G20" s="56"/>
      <c r="H20" s="56"/>
      <c r="I20" s="56"/>
      <c r="J20" s="58"/>
      <c r="K20" s="56"/>
      <c r="L20" s="56"/>
      <c r="M20" s="56"/>
      <c r="N20" s="58"/>
      <c r="O20" s="56"/>
      <c r="P20" s="56"/>
      <c r="Q20" s="56"/>
      <c r="R20" s="58"/>
      <c r="S20" s="56"/>
    </row>
  </sheetData>
  <mergeCells count="7">
    <mergeCell ref="B3:H3"/>
    <mergeCell ref="B4:B6"/>
    <mergeCell ref="C4:R4"/>
    <mergeCell ref="C5:F5"/>
    <mergeCell ref="G5:J5"/>
    <mergeCell ref="K5:N5"/>
    <mergeCell ref="O5:R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9"/>
  <sheetViews>
    <sheetView workbookViewId="0">
      <selection activeCell="A2" sqref="A2:XFD6"/>
    </sheetView>
  </sheetViews>
  <sheetFormatPr defaultRowHeight="15" x14ac:dyDescent="0.25"/>
  <cols>
    <col min="1" max="16384" width="9.140625" style="21"/>
  </cols>
  <sheetData>
    <row r="1" spans="2:19" x14ac:dyDescent="0.25">
      <c r="B1" s="57"/>
      <c r="C1" s="56"/>
      <c r="D1" s="56"/>
      <c r="E1" s="56"/>
      <c r="F1" s="58"/>
      <c r="G1" s="56"/>
      <c r="H1" s="56"/>
      <c r="I1" s="56"/>
      <c r="J1" s="58"/>
      <c r="K1" s="56"/>
      <c r="L1" s="56"/>
      <c r="M1" s="56"/>
      <c r="N1" s="58"/>
      <c r="O1" s="56"/>
      <c r="P1" s="56"/>
      <c r="Q1" s="56"/>
      <c r="R1" s="58"/>
      <c r="S1" s="56"/>
    </row>
    <row r="2" spans="2:19" x14ac:dyDescent="0.25">
      <c r="B2" s="24" t="s">
        <v>274</v>
      </c>
      <c r="C2" s="56"/>
      <c r="D2" s="56"/>
      <c r="E2" s="56"/>
      <c r="F2" s="58"/>
      <c r="G2" s="56"/>
      <c r="H2" s="56"/>
      <c r="I2" s="56"/>
      <c r="J2" s="58"/>
      <c r="K2" s="56"/>
      <c r="L2" s="56"/>
      <c r="M2" s="56"/>
      <c r="N2" s="58"/>
      <c r="O2" s="56"/>
      <c r="P2" s="56"/>
      <c r="Q2" s="56"/>
      <c r="R2" s="58"/>
      <c r="S2" s="56"/>
    </row>
    <row r="3" spans="2:19" x14ac:dyDescent="0.25">
      <c r="B3" s="22" t="s">
        <v>271</v>
      </c>
      <c r="C3" s="59"/>
      <c r="D3" s="59"/>
      <c r="E3" s="59"/>
      <c r="F3" s="60"/>
      <c r="G3" s="59"/>
      <c r="H3" s="59"/>
      <c r="I3" s="59"/>
      <c r="J3" s="60"/>
      <c r="K3" s="59"/>
      <c r="L3" s="59"/>
      <c r="M3" s="59"/>
      <c r="N3" s="60"/>
      <c r="O3" s="59"/>
      <c r="P3" s="59"/>
      <c r="Q3" s="59"/>
      <c r="R3" s="60"/>
      <c r="S3" s="56"/>
    </row>
    <row r="4" spans="2:19" x14ac:dyDescent="0.25">
      <c r="B4" s="355" t="s">
        <v>1</v>
      </c>
      <c r="C4" s="353" t="s">
        <v>55</v>
      </c>
      <c r="D4" s="353"/>
      <c r="E4" s="353"/>
      <c r="F4" s="353"/>
      <c r="G4" s="353"/>
      <c r="H4" s="353"/>
      <c r="I4" s="353"/>
      <c r="J4" s="353"/>
      <c r="K4" s="353"/>
      <c r="L4" s="353"/>
      <c r="M4" s="353"/>
      <c r="N4" s="353"/>
      <c r="O4" s="353"/>
      <c r="P4" s="353"/>
      <c r="Q4" s="353"/>
      <c r="R4" s="353"/>
      <c r="S4" s="56"/>
    </row>
    <row r="5" spans="2:19" ht="15" customHeight="1" x14ac:dyDescent="0.25">
      <c r="B5" s="356"/>
      <c r="C5" s="354" t="s">
        <v>64</v>
      </c>
      <c r="D5" s="354"/>
      <c r="E5" s="354"/>
      <c r="F5" s="354"/>
      <c r="G5" s="353" t="s">
        <v>65</v>
      </c>
      <c r="H5" s="353"/>
      <c r="I5" s="353"/>
      <c r="J5" s="353"/>
      <c r="K5" s="354" t="s">
        <v>66</v>
      </c>
      <c r="L5" s="354"/>
      <c r="M5" s="354"/>
      <c r="N5" s="354"/>
      <c r="O5" s="353" t="s">
        <v>13</v>
      </c>
      <c r="P5" s="353"/>
      <c r="Q5" s="353"/>
      <c r="R5" s="353"/>
      <c r="S5" s="56"/>
    </row>
    <row r="6" spans="2:19" ht="27" x14ac:dyDescent="0.25">
      <c r="B6" s="357"/>
      <c r="C6" s="85" t="s">
        <v>3</v>
      </c>
      <c r="D6" s="85" t="s">
        <v>4</v>
      </c>
      <c r="E6" s="85" t="s">
        <v>5</v>
      </c>
      <c r="F6" s="197" t="s">
        <v>185</v>
      </c>
      <c r="G6" s="85" t="s">
        <v>3</v>
      </c>
      <c r="H6" s="85" t="s">
        <v>4</v>
      </c>
      <c r="I6" s="85" t="s">
        <v>5</v>
      </c>
      <c r="J6" s="197" t="s">
        <v>185</v>
      </c>
      <c r="K6" s="85" t="s">
        <v>3</v>
      </c>
      <c r="L6" s="85" t="s">
        <v>4</v>
      </c>
      <c r="M6" s="85" t="s">
        <v>5</v>
      </c>
      <c r="N6" s="197" t="s">
        <v>185</v>
      </c>
      <c r="O6" s="85" t="s">
        <v>3</v>
      </c>
      <c r="P6" s="85" t="s">
        <v>4</v>
      </c>
      <c r="Q6" s="85" t="s">
        <v>5</v>
      </c>
      <c r="R6" s="197" t="s">
        <v>185</v>
      </c>
      <c r="S6" s="56"/>
    </row>
    <row r="7" spans="2:19" x14ac:dyDescent="0.25">
      <c r="B7" s="9" t="s">
        <v>170</v>
      </c>
      <c r="C7" s="6">
        <v>148</v>
      </c>
      <c r="D7" s="102">
        <v>1</v>
      </c>
      <c r="E7" s="6">
        <v>257</v>
      </c>
      <c r="F7" s="93">
        <v>0.68</v>
      </c>
      <c r="G7" s="6">
        <v>150</v>
      </c>
      <c r="H7" s="199">
        <v>2</v>
      </c>
      <c r="I7" s="6">
        <v>309</v>
      </c>
      <c r="J7" s="199">
        <v>1.33</v>
      </c>
      <c r="K7" s="6">
        <v>369</v>
      </c>
      <c r="L7" s="61">
        <v>9</v>
      </c>
      <c r="M7" s="6">
        <v>604</v>
      </c>
      <c r="N7" s="5">
        <v>2.44</v>
      </c>
      <c r="O7" s="6">
        <v>667</v>
      </c>
      <c r="P7" s="61">
        <v>12</v>
      </c>
      <c r="Q7" s="6">
        <v>1170</v>
      </c>
      <c r="R7" s="5">
        <v>1.8</v>
      </c>
      <c r="S7" s="56"/>
    </row>
    <row r="8" spans="2:19" x14ac:dyDescent="0.25">
      <c r="B8" s="9" t="s">
        <v>171</v>
      </c>
      <c r="C8" s="6">
        <v>4</v>
      </c>
      <c r="D8" s="204" t="s">
        <v>78</v>
      </c>
      <c r="E8" s="6">
        <v>5</v>
      </c>
      <c r="F8" s="129" t="s">
        <v>78</v>
      </c>
      <c r="G8" s="6">
        <v>6</v>
      </c>
      <c r="H8" s="204" t="s">
        <v>78</v>
      </c>
      <c r="I8" s="6">
        <v>8</v>
      </c>
      <c r="J8" s="129" t="s">
        <v>78</v>
      </c>
      <c r="K8" s="6">
        <v>8</v>
      </c>
      <c r="L8" s="129" t="s">
        <v>78</v>
      </c>
      <c r="M8" s="6">
        <v>11</v>
      </c>
      <c r="N8" s="129" t="s">
        <v>78</v>
      </c>
      <c r="O8" s="6">
        <v>18</v>
      </c>
      <c r="P8" s="129" t="s">
        <v>78</v>
      </c>
      <c r="Q8" s="6">
        <v>24</v>
      </c>
      <c r="R8" s="129" t="s">
        <v>78</v>
      </c>
      <c r="S8" s="56"/>
    </row>
    <row r="9" spans="2:19" x14ac:dyDescent="0.25">
      <c r="B9" s="9" t="s">
        <v>172</v>
      </c>
      <c r="C9" s="6">
        <v>14</v>
      </c>
      <c r="D9" s="204" t="s">
        <v>78</v>
      </c>
      <c r="E9" s="6">
        <v>22</v>
      </c>
      <c r="F9" s="129" t="s">
        <v>78</v>
      </c>
      <c r="G9" s="6">
        <v>18</v>
      </c>
      <c r="H9" s="199">
        <v>1</v>
      </c>
      <c r="I9" s="6">
        <v>33</v>
      </c>
      <c r="J9" s="199">
        <v>5.56</v>
      </c>
      <c r="K9" s="6">
        <v>37</v>
      </c>
      <c r="L9" s="129" t="s">
        <v>78</v>
      </c>
      <c r="M9" s="6">
        <v>54</v>
      </c>
      <c r="N9" s="129" t="s">
        <v>78</v>
      </c>
      <c r="O9" s="6">
        <v>69</v>
      </c>
      <c r="P9" s="102">
        <v>1</v>
      </c>
      <c r="Q9" s="6">
        <v>109</v>
      </c>
      <c r="R9" s="93">
        <v>1.45</v>
      </c>
      <c r="S9" s="56"/>
    </row>
    <row r="10" spans="2:19" x14ac:dyDescent="0.25">
      <c r="B10" s="9" t="s">
        <v>173</v>
      </c>
      <c r="C10" s="6">
        <v>14</v>
      </c>
      <c r="D10" s="204" t="s">
        <v>78</v>
      </c>
      <c r="E10" s="6">
        <v>25</v>
      </c>
      <c r="F10" s="129" t="s">
        <v>78</v>
      </c>
      <c r="G10" s="6">
        <v>13</v>
      </c>
      <c r="H10" s="204" t="s">
        <v>78</v>
      </c>
      <c r="I10" s="6">
        <v>22</v>
      </c>
      <c r="J10" s="129" t="s">
        <v>78</v>
      </c>
      <c r="K10" s="6">
        <v>27</v>
      </c>
      <c r="L10" s="102">
        <v>1</v>
      </c>
      <c r="M10" s="6">
        <v>36</v>
      </c>
      <c r="N10" s="93">
        <v>3.7</v>
      </c>
      <c r="O10" s="6">
        <v>54</v>
      </c>
      <c r="P10" s="102">
        <v>1</v>
      </c>
      <c r="Q10" s="6">
        <v>83</v>
      </c>
      <c r="R10" s="93">
        <v>1.85</v>
      </c>
      <c r="S10" s="56"/>
    </row>
    <row r="11" spans="2:19" x14ac:dyDescent="0.25">
      <c r="B11" s="9" t="s">
        <v>174</v>
      </c>
      <c r="C11" s="6">
        <v>6</v>
      </c>
      <c r="D11" s="204" t="s">
        <v>78</v>
      </c>
      <c r="E11" s="6">
        <v>7</v>
      </c>
      <c r="F11" s="129" t="s">
        <v>78</v>
      </c>
      <c r="G11" s="6">
        <v>15</v>
      </c>
      <c r="H11" s="204" t="s">
        <v>78</v>
      </c>
      <c r="I11" s="6">
        <v>24</v>
      </c>
      <c r="J11" s="129" t="s">
        <v>78</v>
      </c>
      <c r="K11" s="6">
        <v>14</v>
      </c>
      <c r="L11" s="129" t="s">
        <v>78</v>
      </c>
      <c r="M11" s="6">
        <v>21</v>
      </c>
      <c r="N11" s="129" t="s">
        <v>78</v>
      </c>
      <c r="O11" s="6">
        <v>35</v>
      </c>
      <c r="P11" s="129" t="s">
        <v>78</v>
      </c>
      <c r="Q11" s="10">
        <v>52</v>
      </c>
      <c r="R11" s="129" t="s">
        <v>78</v>
      </c>
      <c r="S11" s="56"/>
    </row>
    <row r="12" spans="2:19" x14ac:dyDescent="0.25">
      <c r="B12" s="9" t="s">
        <v>175</v>
      </c>
      <c r="C12" s="6">
        <v>12</v>
      </c>
      <c r="D12" s="204" t="s">
        <v>78</v>
      </c>
      <c r="E12" s="6">
        <v>17</v>
      </c>
      <c r="F12" s="129" t="s">
        <v>78</v>
      </c>
      <c r="G12" s="6">
        <v>15</v>
      </c>
      <c r="H12" s="204" t="s">
        <v>78</v>
      </c>
      <c r="I12" s="6">
        <v>25</v>
      </c>
      <c r="J12" s="129" t="s">
        <v>78</v>
      </c>
      <c r="K12" s="6">
        <v>45</v>
      </c>
      <c r="L12" s="102">
        <v>2</v>
      </c>
      <c r="M12" s="6">
        <v>65</v>
      </c>
      <c r="N12" s="93">
        <v>4.4400000000000004</v>
      </c>
      <c r="O12" s="6">
        <v>72</v>
      </c>
      <c r="P12" s="102">
        <v>2</v>
      </c>
      <c r="Q12" s="6">
        <v>107</v>
      </c>
      <c r="R12" s="93">
        <v>2.78</v>
      </c>
      <c r="S12" s="56"/>
    </row>
    <row r="13" spans="2:19" x14ac:dyDescent="0.25">
      <c r="B13" s="9" t="s">
        <v>176</v>
      </c>
      <c r="C13" s="6">
        <v>8</v>
      </c>
      <c r="D13" s="204" t="s">
        <v>78</v>
      </c>
      <c r="E13" s="6">
        <v>18</v>
      </c>
      <c r="F13" s="129" t="s">
        <v>78</v>
      </c>
      <c r="G13" s="6">
        <v>2</v>
      </c>
      <c r="H13" s="204" t="s">
        <v>78</v>
      </c>
      <c r="I13" s="6">
        <v>3</v>
      </c>
      <c r="J13" s="129" t="s">
        <v>78</v>
      </c>
      <c r="K13" s="6">
        <v>15</v>
      </c>
      <c r="L13" s="129" t="s">
        <v>78</v>
      </c>
      <c r="M13" s="6">
        <v>19</v>
      </c>
      <c r="N13" s="129" t="s">
        <v>78</v>
      </c>
      <c r="O13" s="6">
        <v>25</v>
      </c>
      <c r="P13" s="129" t="s">
        <v>78</v>
      </c>
      <c r="Q13" s="6">
        <v>40</v>
      </c>
      <c r="R13" s="129" t="s">
        <v>78</v>
      </c>
      <c r="S13" s="56"/>
    </row>
    <row r="14" spans="2:19" x14ac:dyDescent="0.25">
      <c r="B14" s="9" t="s">
        <v>177</v>
      </c>
      <c r="C14" s="6">
        <v>7</v>
      </c>
      <c r="D14" s="204" t="s">
        <v>78</v>
      </c>
      <c r="E14" s="6">
        <v>17</v>
      </c>
      <c r="F14" s="129" t="s">
        <v>78</v>
      </c>
      <c r="G14" s="6">
        <v>4</v>
      </c>
      <c r="H14" s="204" t="s">
        <v>78</v>
      </c>
      <c r="I14" s="6">
        <v>5</v>
      </c>
      <c r="J14" s="129" t="s">
        <v>78</v>
      </c>
      <c r="K14" s="6">
        <v>11</v>
      </c>
      <c r="L14" s="129" t="s">
        <v>78</v>
      </c>
      <c r="M14" s="6">
        <v>17</v>
      </c>
      <c r="N14" s="129" t="s">
        <v>78</v>
      </c>
      <c r="O14" s="6">
        <v>22</v>
      </c>
      <c r="P14" s="129" t="s">
        <v>78</v>
      </c>
      <c r="Q14" s="6">
        <v>39</v>
      </c>
      <c r="R14" s="129" t="s">
        <v>78</v>
      </c>
      <c r="S14" s="56"/>
    </row>
    <row r="15" spans="2:19" x14ac:dyDescent="0.25">
      <c r="B15" s="25" t="s">
        <v>13</v>
      </c>
      <c r="C15" s="25">
        <v>213</v>
      </c>
      <c r="D15" s="25">
        <v>1</v>
      </c>
      <c r="E15" s="25">
        <v>368</v>
      </c>
      <c r="F15" s="28">
        <v>0.47</v>
      </c>
      <c r="G15" s="25">
        <v>223</v>
      </c>
      <c r="H15" s="25">
        <v>3</v>
      </c>
      <c r="I15" s="25">
        <v>429</v>
      </c>
      <c r="J15" s="25">
        <v>1.35</v>
      </c>
      <c r="K15" s="25">
        <v>526</v>
      </c>
      <c r="L15" s="25">
        <v>12</v>
      </c>
      <c r="M15" s="25">
        <v>827</v>
      </c>
      <c r="N15" s="28">
        <v>2.2799999999999998</v>
      </c>
      <c r="O15" s="26">
        <v>962</v>
      </c>
      <c r="P15" s="25">
        <v>16</v>
      </c>
      <c r="Q15" s="26">
        <v>1624</v>
      </c>
      <c r="R15" s="28">
        <v>1.66</v>
      </c>
      <c r="S15" s="56"/>
    </row>
    <row r="16" spans="2:19" x14ac:dyDescent="0.25">
      <c r="B16" s="198" t="s">
        <v>272</v>
      </c>
      <c r="C16" s="1"/>
      <c r="D16" s="1"/>
      <c r="E16" s="1"/>
      <c r="F16" s="2"/>
      <c r="G16" s="1"/>
      <c r="H16" s="1"/>
      <c r="I16" s="56"/>
      <c r="J16" s="58"/>
      <c r="K16" s="56"/>
      <c r="L16" s="56"/>
      <c r="M16" s="56"/>
      <c r="N16" s="58"/>
      <c r="O16" s="56"/>
      <c r="P16" s="56"/>
      <c r="Q16" s="56"/>
      <c r="R16" s="58"/>
      <c r="S16" s="56"/>
    </row>
    <row r="17" spans="2:19" x14ac:dyDescent="0.25">
      <c r="B17" s="198" t="s">
        <v>250</v>
      </c>
      <c r="C17" s="1"/>
      <c r="D17" s="1"/>
      <c r="E17" s="1"/>
      <c r="F17" s="2"/>
      <c r="G17" s="1"/>
      <c r="H17" s="1"/>
      <c r="I17" s="56"/>
      <c r="J17" s="58"/>
      <c r="K17" s="56"/>
      <c r="L17" s="56"/>
      <c r="M17" s="56"/>
      <c r="N17" s="58"/>
      <c r="O17" s="56"/>
      <c r="P17" s="56"/>
      <c r="Q17" s="56"/>
      <c r="R17" s="58"/>
      <c r="S17" s="56"/>
    </row>
    <row r="18" spans="2:19" x14ac:dyDescent="0.25">
      <c r="B18" s="57"/>
      <c r="C18" s="56"/>
      <c r="D18" s="56"/>
      <c r="E18" s="56"/>
      <c r="F18" s="58"/>
      <c r="G18" s="56"/>
      <c r="H18" s="56"/>
      <c r="I18" s="56"/>
      <c r="J18" s="58"/>
      <c r="K18" s="56"/>
      <c r="L18" s="56"/>
      <c r="M18" s="56"/>
      <c r="N18" s="58"/>
      <c r="O18" s="56"/>
      <c r="P18" s="56"/>
      <c r="Q18" s="56"/>
      <c r="R18" s="58"/>
      <c r="S18" s="56"/>
    </row>
    <row r="19" spans="2:19" x14ac:dyDescent="0.25">
      <c r="B19" s="57"/>
      <c r="C19" s="56"/>
      <c r="D19" s="56"/>
      <c r="E19" s="56"/>
      <c r="F19" s="58"/>
      <c r="G19" s="56"/>
      <c r="H19" s="56"/>
      <c r="I19" s="56"/>
      <c r="J19" s="58"/>
      <c r="K19" s="56"/>
      <c r="L19" s="56"/>
      <c r="M19" s="56"/>
      <c r="N19" s="58"/>
      <c r="O19" s="56"/>
      <c r="P19" s="56"/>
      <c r="Q19" s="56"/>
      <c r="R19" s="58"/>
      <c r="S19" s="56"/>
    </row>
  </sheetData>
  <mergeCells count="6">
    <mergeCell ref="B4:B6"/>
    <mergeCell ref="C4:R4"/>
    <mergeCell ref="C5:F5"/>
    <mergeCell ref="G5:J5"/>
    <mergeCell ref="K5:N5"/>
    <mergeCell ref="O5:R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22"/>
  <sheetViews>
    <sheetView workbookViewId="0">
      <selection activeCell="A16" sqref="A16:XFD17"/>
    </sheetView>
  </sheetViews>
  <sheetFormatPr defaultRowHeight="15" x14ac:dyDescent="0.25"/>
  <cols>
    <col min="1" max="16384" width="9.140625" style="21"/>
  </cols>
  <sheetData>
    <row r="1" spans="2:20" x14ac:dyDescent="0.25">
      <c r="B1" s="57"/>
      <c r="C1" s="56"/>
      <c r="D1" s="56"/>
      <c r="E1" s="56"/>
      <c r="F1" s="58"/>
      <c r="G1" s="56"/>
      <c r="H1" s="56"/>
      <c r="I1" s="56"/>
      <c r="J1" s="58"/>
      <c r="K1" s="56"/>
      <c r="L1" s="56"/>
      <c r="M1" s="56"/>
      <c r="N1" s="58"/>
      <c r="O1" s="56"/>
      <c r="P1" s="56"/>
      <c r="Q1" s="56"/>
      <c r="R1" s="58"/>
      <c r="S1" s="56"/>
      <c r="T1" s="56"/>
    </row>
    <row r="2" spans="2:20" x14ac:dyDescent="0.25">
      <c r="B2" s="23" t="s">
        <v>275</v>
      </c>
      <c r="C2" s="23"/>
      <c r="D2" s="23"/>
      <c r="E2" s="23"/>
      <c r="F2" s="23"/>
      <c r="G2" s="23"/>
      <c r="H2" s="50"/>
      <c r="I2" s="12"/>
      <c r="J2" s="12"/>
      <c r="K2" s="12"/>
      <c r="L2" s="12"/>
      <c r="M2" s="12"/>
      <c r="N2" s="12"/>
      <c r="O2" s="12"/>
      <c r="P2" s="12"/>
      <c r="Q2" s="12"/>
      <c r="R2" s="58"/>
      <c r="S2" s="56"/>
      <c r="T2" s="56"/>
    </row>
    <row r="3" spans="2:20" x14ac:dyDescent="0.25">
      <c r="B3" s="205" t="s">
        <v>271</v>
      </c>
      <c r="C3" s="59"/>
      <c r="D3" s="59"/>
      <c r="E3" s="59"/>
      <c r="F3" s="60"/>
      <c r="G3" s="59"/>
      <c r="H3" s="59"/>
      <c r="I3" s="59"/>
      <c r="J3" s="60"/>
      <c r="K3" s="59"/>
      <c r="L3" s="59"/>
      <c r="M3" s="59"/>
      <c r="N3" s="60"/>
      <c r="O3" s="59"/>
      <c r="P3" s="59"/>
      <c r="Q3" s="59"/>
      <c r="R3" s="60"/>
      <c r="S3" s="56"/>
      <c r="T3" s="56"/>
    </row>
    <row r="4" spans="2:20" x14ac:dyDescent="0.25">
      <c r="B4" s="355" t="s">
        <v>1</v>
      </c>
      <c r="C4" s="358" t="s">
        <v>55</v>
      </c>
      <c r="D4" s="353"/>
      <c r="E4" s="353"/>
      <c r="F4" s="353"/>
      <c r="G4" s="353"/>
      <c r="H4" s="353"/>
      <c r="I4" s="353"/>
      <c r="J4" s="353"/>
      <c r="K4" s="353"/>
      <c r="L4" s="353"/>
      <c r="M4" s="353"/>
      <c r="N4" s="353"/>
      <c r="O4" s="353"/>
      <c r="P4" s="353"/>
      <c r="Q4" s="353"/>
      <c r="R4" s="353"/>
      <c r="S4" s="56"/>
      <c r="T4" s="56"/>
    </row>
    <row r="5" spans="2:20" x14ac:dyDescent="0.25">
      <c r="B5" s="356"/>
      <c r="C5" s="354" t="s">
        <v>64</v>
      </c>
      <c r="D5" s="354"/>
      <c r="E5" s="354"/>
      <c r="F5" s="354"/>
      <c r="G5" s="353" t="s">
        <v>65</v>
      </c>
      <c r="H5" s="353"/>
      <c r="I5" s="353"/>
      <c r="J5" s="353"/>
      <c r="K5" s="354" t="s">
        <v>66</v>
      </c>
      <c r="L5" s="354"/>
      <c r="M5" s="354"/>
      <c r="N5" s="354"/>
      <c r="O5" s="353" t="s">
        <v>13</v>
      </c>
      <c r="P5" s="353"/>
      <c r="Q5" s="353"/>
      <c r="R5" s="353"/>
      <c r="S5" s="56"/>
      <c r="T5" s="56"/>
    </row>
    <row r="6" spans="2:20" ht="27" x14ac:dyDescent="0.25">
      <c r="B6" s="357"/>
      <c r="C6" s="85" t="s">
        <v>3</v>
      </c>
      <c r="D6" s="85" t="s">
        <v>4</v>
      </c>
      <c r="E6" s="85" t="s">
        <v>5</v>
      </c>
      <c r="F6" s="197" t="s">
        <v>185</v>
      </c>
      <c r="G6" s="85" t="s">
        <v>3</v>
      </c>
      <c r="H6" s="85" t="s">
        <v>4</v>
      </c>
      <c r="I6" s="85" t="s">
        <v>5</v>
      </c>
      <c r="J6" s="197" t="s">
        <v>185</v>
      </c>
      <c r="K6" s="85" t="s">
        <v>3</v>
      </c>
      <c r="L6" s="85" t="s">
        <v>4</v>
      </c>
      <c r="M6" s="85" t="s">
        <v>5</v>
      </c>
      <c r="N6" s="197" t="s">
        <v>185</v>
      </c>
      <c r="O6" s="85" t="s">
        <v>3</v>
      </c>
      <c r="P6" s="85" t="s">
        <v>4</v>
      </c>
      <c r="Q6" s="85" t="s">
        <v>5</v>
      </c>
      <c r="R6" s="197" t="s">
        <v>185</v>
      </c>
      <c r="S6" s="56"/>
      <c r="T6" s="56"/>
    </row>
    <row r="7" spans="2:20" x14ac:dyDescent="0.25">
      <c r="B7" s="9" t="s">
        <v>170</v>
      </c>
      <c r="C7" s="207">
        <v>39</v>
      </c>
      <c r="D7" s="204">
        <v>1</v>
      </c>
      <c r="E7" s="207">
        <v>67</v>
      </c>
      <c r="F7" s="129">
        <v>2.56</v>
      </c>
      <c r="G7" s="207">
        <v>30</v>
      </c>
      <c r="H7" s="199">
        <v>3</v>
      </c>
      <c r="I7" s="207">
        <v>63</v>
      </c>
      <c r="J7" s="201">
        <v>10</v>
      </c>
      <c r="K7" s="207">
        <v>91</v>
      </c>
      <c r="L7" s="203">
        <v>8</v>
      </c>
      <c r="M7" s="207">
        <v>138</v>
      </c>
      <c r="N7" s="201">
        <v>8.7899999999999991</v>
      </c>
      <c r="O7" s="207">
        <v>160</v>
      </c>
      <c r="P7" s="203">
        <v>12</v>
      </c>
      <c r="Q7" s="207">
        <v>268</v>
      </c>
      <c r="R7" s="201">
        <v>7.5</v>
      </c>
      <c r="S7" s="56"/>
      <c r="T7" s="56"/>
    </row>
    <row r="8" spans="2:20" x14ac:dyDescent="0.25">
      <c r="B8" s="9" t="s">
        <v>171</v>
      </c>
      <c r="C8" s="207" t="s">
        <v>78</v>
      </c>
      <c r="D8" s="125" t="s">
        <v>78</v>
      </c>
      <c r="E8" s="207" t="s">
        <v>78</v>
      </c>
      <c r="F8" s="129" t="s">
        <v>78</v>
      </c>
      <c r="G8" s="207">
        <v>7</v>
      </c>
      <c r="H8" s="204">
        <v>1</v>
      </c>
      <c r="I8" s="207">
        <v>12</v>
      </c>
      <c r="J8" s="129">
        <v>14.29</v>
      </c>
      <c r="K8" s="207">
        <v>16</v>
      </c>
      <c r="L8" s="125" t="s">
        <v>78</v>
      </c>
      <c r="M8" s="207">
        <v>21</v>
      </c>
      <c r="N8" s="125" t="s">
        <v>78</v>
      </c>
      <c r="O8" s="207">
        <v>23</v>
      </c>
      <c r="P8" s="204">
        <v>1</v>
      </c>
      <c r="Q8" s="207">
        <v>33</v>
      </c>
      <c r="R8" s="129">
        <v>4.3499999999999996</v>
      </c>
      <c r="S8" s="56"/>
      <c r="T8" s="56"/>
    </row>
    <row r="9" spans="2:20" x14ac:dyDescent="0.25">
      <c r="B9" s="9" t="s">
        <v>172</v>
      </c>
      <c r="C9" s="207">
        <v>6</v>
      </c>
      <c r="D9" s="125">
        <v>2</v>
      </c>
      <c r="E9" s="207">
        <v>10</v>
      </c>
      <c r="F9" s="129">
        <v>33.33</v>
      </c>
      <c r="G9" s="207">
        <v>10</v>
      </c>
      <c r="H9" s="125" t="s">
        <v>78</v>
      </c>
      <c r="I9" s="207">
        <v>17</v>
      </c>
      <c r="J9" s="125" t="s">
        <v>78</v>
      </c>
      <c r="K9" s="207">
        <v>39</v>
      </c>
      <c r="L9" s="204">
        <v>3</v>
      </c>
      <c r="M9" s="207">
        <v>59</v>
      </c>
      <c r="N9" s="129">
        <v>7.69</v>
      </c>
      <c r="O9" s="207">
        <v>55</v>
      </c>
      <c r="P9" s="204">
        <v>5</v>
      </c>
      <c r="Q9" s="207">
        <v>86</v>
      </c>
      <c r="R9" s="129">
        <v>9.09</v>
      </c>
      <c r="S9" s="56"/>
      <c r="T9" s="56"/>
    </row>
    <row r="10" spans="2:20" x14ac:dyDescent="0.25">
      <c r="B10" s="9" t="s">
        <v>173</v>
      </c>
      <c r="C10" s="207">
        <v>12</v>
      </c>
      <c r="D10" s="125">
        <v>1</v>
      </c>
      <c r="E10" s="207">
        <v>20</v>
      </c>
      <c r="F10" s="129">
        <v>8.33</v>
      </c>
      <c r="G10" s="207">
        <v>17</v>
      </c>
      <c r="H10" s="204">
        <v>4</v>
      </c>
      <c r="I10" s="207">
        <v>32</v>
      </c>
      <c r="J10" s="129">
        <v>23.53</v>
      </c>
      <c r="K10" s="207">
        <v>31</v>
      </c>
      <c r="L10" s="204">
        <v>1</v>
      </c>
      <c r="M10" s="207">
        <v>57</v>
      </c>
      <c r="N10" s="129">
        <v>3.23</v>
      </c>
      <c r="O10" s="207">
        <v>60</v>
      </c>
      <c r="P10" s="204">
        <v>6</v>
      </c>
      <c r="Q10" s="207">
        <v>109</v>
      </c>
      <c r="R10" s="129">
        <v>10</v>
      </c>
      <c r="S10" s="56"/>
      <c r="T10" s="56"/>
    </row>
    <row r="11" spans="2:20" x14ac:dyDescent="0.25">
      <c r="B11" s="9" t="s">
        <v>174</v>
      </c>
      <c r="C11" s="207">
        <v>3</v>
      </c>
      <c r="D11" s="125" t="s">
        <v>78</v>
      </c>
      <c r="E11" s="207">
        <v>5</v>
      </c>
      <c r="F11" s="129" t="s">
        <v>78</v>
      </c>
      <c r="G11" s="207">
        <v>3</v>
      </c>
      <c r="H11" s="203">
        <v>1</v>
      </c>
      <c r="I11" s="207">
        <v>3</v>
      </c>
      <c r="J11" s="201">
        <v>33.33</v>
      </c>
      <c r="K11" s="207">
        <v>16</v>
      </c>
      <c r="L11" s="203">
        <v>2</v>
      </c>
      <c r="M11" s="207">
        <v>27</v>
      </c>
      <c r="N11" s="201">
        <v>12.5</v>
      </c>
      <c r="O11" s="207">
        <v>22</v>
      </c>
      <c r="P11" s="203">
        <v>3</v>
      </c>
      <c r="Q11" s="208">
        <v>35</v>
      </c>
      <c r="R11" s="201">
        <v>13.64</v>
      </c>
      <c r="S11" s="56"/>
      <c r="T11" s="56"/>
    </row>
    <row r="12" spans="2:20" x14ac:dyDescent="0.25">
      <c r="B12" s="9" t="s">
        <v>175</v>
      </c>
      <c r="C12" s="207">
        <v>17</v>
      </c>
      <c r="D12" s="125" t="s">
        <v>78</v>
      </c>
      <c r="E12" s="207">
        <v>26</v>
      </c>
      <c r="F12" s="129" t="s">
        <v>78</v>
      </c>
      <c r="G12" s="207">
        <v>14</v>
      </c>
      <c r="H12" s="204">
        <v>3</v>
      </c>
      <c r="I12" s="207">
        <v>23</v>
      </c>
      <c r="J12" s="129">
        <v>21.43</v>
      </c>
      <c r="K12" s="207">
        <v>38</v>
      </c>
      <c r="L12" s="204">
        <v>2</v>
      </c>
      <c r="M12" s="207">
        <v>58</v>
      </c>
      <c r="N12" s="129">
        <v>5.26</v>
      </c>
      <c r="O12" s="207">
        <v>69</v>
      </c>
      <c r="P12" s="204">
        <v>5</v>
      </c>
      <c r="Q12" s="207">
        <v>107</v>
      </c>
      <c r="R12" s="129">
        <v>7.25</v>
      </c>
      <c r="S12" s="56"/>
      <c r="T12" s="56"/>
    </row>
    <row r="13" spans="2:20" x14ac:dyDescent="0.25">
      <c r="B13" s="9" t="s">
        <v>176</v>
      </c>
      <c r="C13" s="207">
        <v>2</v>
      </c>
      <c r="D13" s="125" t="s">
        <v>78</v>
      </c>
      <c r="E13" s="207">
        <v>2</v>
      </c>
      <c r="F13" s="129" t="s">
        <v>78</v>
      </c>
      <c r="G13" s="207">
        <v>6</v>
      </c>
      <c r="H13" s="125" t="s">
        <v>78</v>
      </c>
      <c r="I13" s="207">
        <v>12</v>
      </c>
      <c r="J13" s="125" t="s">
        <v>78</v>
      </c>
      <c r="K13" s="207">
        <v>7</v>
      </c>
      <c r="L13" s="203">
        <v>2</v>
      </c>
      <c r="M13" s="207">
        <v>5</v>
      </c>
      <c r="N13" s="201">
        <v>28.57</v>
      </c>
      <c r="O13" s="207">
        <v>15</v>
      </c>
      <c r="P13" s="203">
        <v>2</v>
      </c>
      <c r="Q13" s="207">
        <v>19</v>
      </c>
      <c r="R13" s="201">
        <v>13.33</v>
      </c>
      <c r="S13" s="56"/>
      <c r="T13" s="56"/>
    </row>
    <row r="14" spans="2:20" x14ac:dyDescent="0.25">
      <c r="B14" s="9" t="s">
        <v>177</v>
      </c>
      <c r="C14" s="207">
        <v>2</v>
      </c>
      <c r="D14" s="204">
        <v>1</v>
      </c>
      <c r="E14" s="207">
        <v>1</v>
      </c>
      <c r="F14" s="129">
        <v>50</v>
      </c>
      <c r="G14" s="207">
        <v>1</v>
      </c>
      <c r="H14" s="125" t="s">
        <v>78</v>
      </c>
      <c r="I14" s="207">
        <v>2</v>
      </c>
      <c r="J14" s="125" t="s">
        <v>78</v>
      </c>
      <c r="K14" s="207">
        <v>6</v>
      </c>
      <c r="L14" s="125" t="s">
        <v>78</v>
      </c>
      <c r="M14" s="207">
        <v>7</v>
      </c>
      <c r="N14" s="125" t="s">
        <v>78</v>
      </c>
      <c r="O14" s="207">
        <v>9</v>
      </c>
      <c r="P14" s="203">
        <v>1</v>
      </c>
      <c r="Q14" s="207">
        <v>10</v>
      </c>
      <c r="R14" s="201">
        <v>11.11</v>
      </c>
      <c r="S14" s="56"/>
      <c r="T14" s="56"/>
    </row>
    <row r="15" spans="2:20" x14ac:dyDescent="0.25">
      <c r="B15" s="25" t="s">
        <v>13</v>
      </c>
      <c r="C15" s="131">
        <v>81</v>
      </c>
      <c r="D15" s="131">
        <v>5</v>
      </c>
      <c r="E15" s="131">
        <v>131</v>
      </c>
      <c r="F15" s="132">
        <v>6.17</v>
      </c>
      <c r="G15" s="131">
        <v>88</v>
      </c>
      <c r="H15" s="131">
        <v>12</v>
      </c>
      <c r="I15" s="131">
        <v>164</v>
      </c>
      <c r="J15" s="132">
        <v>13.64</v>
      </c>
      <c r="K15" s="131">
        <v>244</v>
      </c>
      <c r="L15" s="131">
        <v>18</v>
      </c>
      <c r="M15" s="131">
        <v>372</v>
      </c>
      <c r="N15" s="132">
        <v>7.38</v>
      </c>
      <c r="O15" s="130">
        <v>413</v>
      </c>
      <c r="P15" s="131">
        <v>35</v>
      </c>
      <c r="Q15" s="130">
        <v>667</v>
      </c>
      <c r="R15" s="132">
        <v>8.4700000000000006</v>
      </c>
      <c r="S15" s="56"/>
      <c r="T15" s="56"/>
    </row>
    <row r="16" spans="2:20" x14ac:dyDescent="0.25">
      <c r="B16" s="206" t="s">
        <v>272</v>
      </c>
      <c r="C16" s="1"/>
      <c r="D16" s="1"/>
      <c r="E16" s="1"/>
      <c r="F16" s="2"/>
      <c r="G16" s="1"/>
      <c r="H16" s="1"/>
      <c r="I16" s="56"/>
      <c r="J16" s="58"/>
      <c r="K16" s="56"/>
      <c r="L16" s="56"/>
      <c r="M16" s="56"/>
      <c r="N16" s="58"/>
      <c r="O16" s="56"/>
      <c r="P16" s="56"/>
      <c r="Q16" s="56"/>
      <c r="R16" s="58"/>
      <c r="S16" s="56"/>
      <c r="T16" s="56"/>
    </row>
    <row r="17" spans="2:20" x14ac:dyDescent="0.25">
      <c r="B17" s="198" t="s">
        <v>250</v>
      </c>
      <c r="C17" s="1"/>
      <c r="D17" s="1"/>
      <c r="E17" s="1"/>
      <c r="F17" s="2"/>
      <c r="G17" s="1"/>
      <c r="H17" s="1"/>
      <c r="I17" s="56"/>
      <c r="J17" s="58"/>
      <c r="K17" s="56"/>
      <c r="L17" s="56"/>
      <c r="M17" s="56"/>
      <c r="N17" s="58"/>
      <c r="O17" s="56"/>
      <c r="P17" s="56"/>
      <c r="Q17" s="56"/>
      <c r="R17" s="58"/>
      <c r="S17" s="56"/>
      <c r="T17" s="56"/>
    </row>
    <row r="18" spans="2:20" x14ac:dyDescent="0.25">
      <c r="B18" s="57"/>
      <c r="C18" s="56"/>
      <c r="D18" s="56"/>
      <c r="E18" s="56"/>
      <c r="F18" s="58"/>
      <c r="G18" s="56"/>
      <c r="H18" s="56"/>
      <c r="I18" s="56"/>
      <c r="J18" s="58"/>
      <c r="K18" s="56"/>
      <c r="L18" s="56"/>
      <c r="M18" s="56"/>
      <c r="N18" s="58"/>
      <c r="O18" s="56"/>
      <c r="P18" s="56"/>
      <c r="Q18" s="56"/>
      <c r="R18" s="58"/>
      <c r="S18" s="56"/>
      <c r="T18" s="56"/>
    </row>
    <row r="19" spans="2:20" x14ac:dyDescent="0.25">
      <c r="B19" s="57"/>
      <c r="C19" s="56"/>
      <c r="D19" s="56"/>
      <c r="E19" s="56"/>
      <c r="F19" s="58"/>
      <c r="G19" s="56"/>
      <c r="H19" s="56"/>
      <c r="I19" s="56"/>
      <c r="J19" s="58"/>
      <c r="K19" s="56"/>
      <c r="L19" s="56"/>
      <c r="M19" s="56"/>
      <c r="N19" s="58"/>
      <c r="O19" s="56"/>
      <c r="P19" s="56"/>
      <c r="Q19" s="56"/>
      <c r="R19" s="58"/>
      <c r="S19" s="56"/>
      <c r="T19" s="56"/>
    </row>
    <row r="20" spans="2:20" x14ac:dyDescent="0.25">
      <c r="B20" s="57"/>
      <c r="C20" s="56"/>
      <c r="D20" s="56"/>
      <c r="E20" s="56"/>
      <c r="F20" s="58"/>
      <c r="G20" s="56"/>
      <c r="H20" s="56"/>
      <c r="I20" s="56"/>
      <c r="J20" s="58"/>
      <c r="K20" s="56"/>
      <c r="L20" s="56"/>
      <c r="M20" s="56"/>
      <c r="N20" s="58"/>
      <c r="O20" s="56"/>
      <c r="P20" s="56"/>
      <c r="Q20" s="56"/>
      <c r="R20" s="58"/>
      <c r="S20" s="56"/>
      <c r="T20" s="56"/>
    </row>
    <row r="21" spans="2:20" x14ac:dyDescent="0.25">
      <c r="B21" s="57"/>
      <c r="C21" s="56"/>
      <c r="D21" s="56"/>
      <c r="E21" s="56"/>
      <c r="F21" s="58"/>
      <c r="G21" s="56"/>
      <c r="H21" s="56"/>
      <c r="I21" s="56"/>
      <c r="J21" s="58"/>
      <c r="K21" s="56"/>
      <c r="L21" s="56"/>
      <c r="M21" s="56"/>
      <c r="N21" s="58"/>
      <c r="O21" s="56"/>
      <c r="P21" s="56"/>
      <c r="Q21" s="56"/>
      <c r="R21" s="58"/>
      <c r="S21" s="56"/>
      <c r="T21" s="56"/>
    </row>
    <row r="22" spans="2:20" x14ac:dyDescent="0.25">
      <c r="B22" s="57"/>
      <c r="C22" s="56"/>
      <c r="D22" s="56"/>
      <c r="E22" s="56"/>
      <c r="F22" s="58"/>
      <c r="G22" s="56"/>
      <c r="H22" s="56"/>
      <c r="I22" s="56"/>
      <c r="J22" s="58"/>
      <c r="K22" s="56"/>
      <c r="L22" s="56"/>
      <c r="M22" s="56"/>
      <c r="N22" s="58"/>
      <c r="O22" s="56"/>
      <c r="P22" s="56"/>
      <c r="Q22" s="56"/>
      <c r="R22" s="58"/>
      <c r="S22" s="56"/>
      <c r="T22" s="56"/>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20"/>
  <sheetViews>
    <sheetView topLeftCell="A4" workbookViewId="0">
      <selection activeCell="A17" sqref="A17:XFD18"/>
    </sheetView>
  </sheetViews>
  <sheetFormatPr defaultRowHeight="15" x14ac:dyDescent="0.25"/>
  <cols>
    <col min="1" max="16384" width="9.140625" style="21"/>
  </cols>
  <sheetData>
    <row r="2" spans="2:9" x14ac:dyDescent="0.25">
      <c r="B2" s="298" t="s">
        <v>244</v>
      </c>
      <c r="C2" s="289"/>
      <c r="D2" s="289"/>
      <c r="E2" s="289"/>
      <c r="F2" s="289"/>
      <c r="G2" s="289"/>
      <c r="H2" s="289"/>
      <c r="I2" s="289"/>
    </row>
    <row r="3" spans="2:9" x14ac:dyDescent="0.25">
      <c r="B3" s="290" t="s">
        <v>243</v>
      </c>
      <c r="C3" s="290"/>
      <c r="D3" s="290"/>
      <c r="E3" s="290"/>
      <c r="F3" s="290"/>
    </row>
    <row r="4" spans="2:9" x14ac:dyDescent="0.25">
      <c r="B4" s="291" t="s">
        <v>1</v>
      </c>
      <c r="C4" s="299">
        <v>2017</v>
      </c>
      <c r="D4" s="299">
        <v>2017</v>
      </c>
      <c r="E4" s="300">
        <v>2016</v>
      </c>
      <c r="F4" s="300">
        <v>2016</v>
      </c>
    </row>
    <row r="5" spans="2:9" ht="15" customHeight="1" x14ac:dyDescent="0.25">
      <c r="B5" s="292"/>
      <c r="C5" s="299" t="s">
        <v>9</v>
      </c>
      <c r="D5" s="299" t="s">
        <v>10</v>
      </c>
      <c r="E5" s="300" t="s">
        <v>9</v>
      </c>
      <c r="F5" s="300" t="s">
        <v>10</v>
      </c>
    </row>
    <row r="6" spans="2:9" ht="27" x14ac:dyDescent="0.25">
      <c r="B6" s="293"/>
      <c r="C6" s="85" t="s">
        <v>11</v>
      </c>
      <c r="D6" s="85" t="s">
        <v>12</v>
      </c>
      <c r="E6" s="85" t="s">
        <v>11</v>
      </c>
      <c r="F6" s="85" t="s">
        <v>12</v>
      </c>
    </row>
    <row r="7" spans="2:9" x14ac:dyDescent="0.25">
      <c r="B7" s="133" t="s">
        <v>170</v>
      </c>
      <c r="C7" s="37">
        <v>2.09</v>
      </c>
      <c r="D7" s="134">
        <v>1.38</v>
      </c>
      <c r="E7" s="43">
        <v>1.66</v>
      </c>
      <c r="F7" s="45">
        <v>1.1000000000000001</v>
      </c>
    </row>
    <row r="8" spans="2:9" x14ac:dyDescent="0.25">
      <c r="B8" s="133" t="s">
        <v>171</v>
      </c>
      <c r="C8" s="37">
        <v>2.42</v>
      </c>
      <c r="D8" s="134">
        <v>1.63</v>
      </c>
      <c r="E8" s="43">
        <v>6.25</v>
      </c>
      <c r="F8" s="45">
        <v>4.3600000000000003</v>
      </c>
    </row>
    <row r="9" spans="2:9" x14ac:dyDescent="0.25">
      <c r="B9" s="133" t="s">
        <v>172</v>
      </c>
      <c r="C9" s="37">
        <v>2.4500000000000002</v>
      </c>
      <c r="D9" s="134">
        <v>1.75</v>
      </c>
      <c r="E9" s="43">
        <v>2.74</v>
      </c>
      <c r="F9" s="45">
        <v>2.0099999999999998</v>
      </c>
    </row>
    <row r="10" spans="2:9" x14ac:dyDescent="0.25">
      <c r="B10" s="133" t="s">
        <v>173</v>
      </c>
      <c r="C10" s="37">
        <v>4.79</v>
      </c>
      <c r="D10" s="134">
        <v>3.08</v>
      </c>
      <c r="E10" s="43">
        <v>2.4500000000000002</v>
      </c>
      <c r="F10" s="45">
        <v>1.57</v>
      </c>
    </row>
    <row r="11" spans="2:9" x14ac:dyDescent="0.25">
      <c r="B11" s="133" t="s">
        <v>174</v>
      </c>
      <c r="C11" s="37">
        <v>4.8899999999999997</v>
      </c>
      <c r="D11" s="134">
        <v>3.49</v>
      </c>
      <c r="E11" s="43">
        <v>3.4</v>
      </c>
      <c r="F11" s="45">
        <v>2.25</v>
      </c>
    </row>
    <row r="12" spans="2:9" x14ac:dyDescent="0.25">
      <c r="B12" s="133" t="s">
        <v>175</v>
      </c>
      <c r="C12" s="37">
        <v>2.35</v>
      </c>
      <c r="D12" s="134">
        <v>1.63</v>
      </c>
      <c r="E12" s="43">
        <v>2.69</v>
      </c>
      <c r="F12" s="45">
        <v>1.92</v>
      </c>
    </row>
    <row r="13" spans="2:9" x14ac:dyDescent="0.25">
      <c r="B13" s="133" t="s">
        <v>176</v>
      </c>
      <c r="C13" s="37">
        <v>1.0900000000000001</v>
      </c>
      <c r="D13" s="134">
        <v>0.8</v>
      </c>
      <c r="E13" s="43">
        <v>2.17</v>
      </c>
      <c r="F13" s="45">
        <v>1.62</v>
      </c>
    </row>
    <row r="14" spans="2:9" x14ac:dyDescent="0.25">
      <c r="B14" s="133" t="s">
        <v>177</v>
      </c>
      <c r="C14" s="37">
        <v>2.63</v>
      </c>
      <c r="D14" s="134">
        <v>1.94</v>
      </c>
      <c r="E14" s="43">
        <v>2.6</v>
      </c>
      <c r="F14" s="45">
        <v>1.95</v>
      </c>
    </row>
    <row r="15" spans="2:9" x14ac:dyDescent="0.25">
      <c r="B15" s="36" t="s">
        <v>178</v>
      </c>
      <c r="C15" s="135">
        <v>2.58</v>
      </c>
      <c r="D15" s="135">
        <v>1.74</v>
      </c>
      <c r="E15" s="135">
        <v>2.27</v>
      </c>
      <c r="F15" s="135">
        <v>1.54</v>
      </c>
    </row>
    <row r="16" spans="2:9" x14ac:dyDescent="0.25">
      <c r="B16" s="36" t="s">
        <v>7</v>
      </c>
      <c r="C16" s="135">
        <v>1.9310250210080431</v>
      </c>
      <c r="D16" s="135">
        <v>1.3505085396277106</v>
      </c>
      <c r="E16" s="135">
        <v>1.8675586349699358</v>
      </c>
      <c r="F16" s="135">
        <v>1.3004143263433918</v>
      </c>
    </row>
    <row r="17" spans="2:6" x14ac:dyDescent="0.25">
      <c r="B17" s="106" t="s">
        <v>245</v>
      </c>
      <c r="C17" s="83"/>
      <c r="D17" s="83"/>
      <c r="E17" s="83"/>
      <c r="F17" s="83"/>
    </row>
    <row r="18" spans="2:6" x14ac:dyDescent="0.25">
      <c r="B18" s="106" t="s">
        <v>246</v>
      </c>
      <c r="C18" s="83"/>
      <c r="D18" s="83"/>
      <c r="E18" s="83"/>
      <c r="F18" s="83"/>
    </row>
    <row r="19" spans="2:6" x14ac:dyDescent="0.25">
      <c r="B19" s="75"/>
      <c r="C19" s="77"/>
      <c r="D19" s="77"/>
      <c r="E19" s="77"/>
      <c r="F19" s="77"/>
    </row>
    <row r="20" spans="2:6" ht="8.25" customHeight="1" x14ac:dyDescent="0.25"/>
  </sheetData>
  <mergeCells count="5">
    <mergeCell ref="B2:I2"/>
    <mergeCell ref="B3:F3"/>
    <mergeCell ref="B4:B6"/>
    <mergeCell ref="C4:D5"/>
    <mergeCell ref="E4:F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M15"/>
  <sheetViews>
    <sheetView workbookViewId="0">
      <selection activeCell="F13" sqref="F13"/>
    </sheetView>
  </sheetViews>
  <sheetFormatPr defaultRowHeight="15" x14ac:dyDescent="0.25"/>
  <cols>
    <col min="1" max="1" width="9.140625" style="21"/>
    <col min="2" max="2" width="21.7109375" style="21" customWidth="1"/>
    <col min="3" max="3" width="7.140625" style="21" customWidth="1"/>
    <col min="4" max="4" width="4.28515625" style="21" customWidth="1"/>
    <col min="5" max="5" width="7.140625" style="21" customWidth="1"/>
    <col min="6" max="6" width="4.42578125" style="21" customWidth="1"/>
    <col min="7" max="7" width="5.85546875" style="21" customWidth="1"/>
    <col min="8" max="8" width="4.28515625" style="21" customWidth="1"/>
    <col min="9" max="9" width="5.5703125" style="21" customWidth="1"/>
    <col min="10" max="10" width="4.42578125" style="21" customWidth="1"/>
    <col min="11" max="11" width="7.140625" style="21" customWidth="1"/>
    <col min="12" max="12" width="6.5703125" style="21" customWidth="1"/>
    <col min="13" max="13" width="6.85546875" style="21" customWidth="1"/>
    <col min="14" max="16384" width="9.140625" style="21"/>
  </cols>
  <sheetData>
    <row r="1" spans="2:13" ht="16.5" customHeight="1" x14ac:dyDescent="0.25"/>
    <row r="2" spans="2:13" x14ac:dyDescent="0.25">
      <c r="B2" s="24" t="s">
        <v>305</v>
      </c>
    </row>
    <row r="3" spans="2:13" x14ac:dyDescent="0.25">
      <c r="B3" s="22" t="s">
        <v>125</v>
      </c>
    </row>
    <row r="4" spans="2:13" ht="15" customHeight="1" x14ac:dyDescent="0.25">
      <c r="B4" s="359" t="s">
        <v>126</v>
      </c>
      <c r="C4" s="360">
        <v>2017</v>
      </c>
      <c r="D4" s="360"/>
      <c r="E4" s="360"/>
      <c r="F4" s="360"/>
      <c r="G4" s="360"/>
      <c r="H4" s="360"/>
      <c r="I4" s="360"/>
      <c r="J4" s="360"/>
      <c r="K4" s="361" t="s">
        <v>127</v>
      </c>
      <c r="L4" s="361"/>
      <c r="M4" s="361"/>
    </row>
    <row r="5" spans="2:13" x14ac:dyDescent="0.25">
      <c r="B5" s="359"/>
      <c r="C5" s="360"/>
      <c r="D5" s="360"/>
      <c r="E5" s="360"/>
      <c r="F5" s="360"/>
      <c r="G5" s="360"/>
      <c r="H5" s="360"/>
      <c r="I5" s="360"/>
      <c r="J5" s="360"/>
      <c r="K5" s="362" t="s">
        <v>128</v>
      </c>
      <c r="L5" s="362"/>
      <c r="M5" s="362"/>
    </row>
    <row r="6" spans="2:13" ht="27" x14ac:dyDescent="0.25">
      <c r="B6" s="359"/>
      <c r="C6" s="210" t="s">
        <v>129</v>
      </c>
      <c r="D6" s="211" t="s">
        <v>100</v>
      </c>
      <c r="E6" s="210" t="s">
        <v>3</v>
      </c>
      <c r="F6" s="211" t="s">
        <v>100</v>
      </c>
      <c r="G6" s="210" t="s">
        <v>4</v>
      </c>
      <c r="H6" s="211" t="s">
        <v>100</v>
      </c>
      <c r="I6" s="210" t="s">
        <v>5</v>
      </c>
      <c r="J6" s="211" t="s">
        <v>100</v>
      </c>
      <c r="K6" s="212" t="s">
        <v>3</v>
      </c>
      <c r="L6" s="212" t="s">
        <v>4</v>
      </c>
      <c r="M6" s="212" t="s">
        <v>5</v>
      </c>
    </row>
    <row r="7" spans="2:13" x14ac:dyDescent="0.25">
      <c r="B7" s="29" t="s">
        <v>130</v>
      </c>
      <c r="C7" s="30">
        <v>21</v>
      </c>
      <c r="D7" s="43">
        <v>1.747088186356073</v>
      </c>
      <c r="E7" s="44">
        <v>5859</v>
      </c>
      <c r="F7" s="45">
        <v>54.134713110967382</v>
      </c>
      <c r="G7" s="31">
        <v>85</v>
      </c>
      <c r="H7" s="43">
        <v>30.465949820788531</v>
      </c>
      <c r="I7" s="44">
        <v>8386</v>
      </c>
      <c r="J7" s="45">
        <v>53.133117911677118</v>
      </c>
      <c r="K7" s="37">
        <v>-0.56008146639511835</v>
      </c>
      <c r="L7" s="45">
        <v>18.055555555555557</v>
      </c>
      <c r="M7" s="37">
        <v>0.41911148365466033</v>
      </c>
    </row>
    <row r="8" spans="2:13" x14ac:dyDescent="0.25">
      <c r="B8" s="29" t="s">
        <v>131</v>
      </c>
      <c r="C8" s="30">
        <v>9</v>
      </c>
      <c r="D8" s="43">
        <v>0.74875207986688852</v>
      </c>
      <c r="E8" s="44">
        <v>648</v>
      </c>
      <c r="F8" s="45">
        <v>5.9872493763281902</v>
      </c>
      <c r="G8" s="31">
        <v>11</v>
      </c>
      <c r="H8" s="43">
        <v>3.9426523297491038</v>
      </c>
      <c r="I8" s="44">
        <v>951</v>
      </c>
      <c r="J8" s="45">
        <v>6.0254704428815815</v>
      </c>
      <c r="K8" s="37">
        <v>-0.3076923076923066</v>
      </c>
      <c r="L8" s="40" t="s">
        <v>78</v>
      </c>
      <c r="M8" s="39">
        <v>-0.62695924764891231</v>
      </c>
    </row>
    <row r="9" spans="2:13" x14ac:dyDescent="0.25">
      <c r="B9" s="29" t="s">
        <v>132</v>
      </c>
      <c r="C9" s="30">
        <v>714</v>
      </c>
      <c r="D9" s="43">
        <v>59.40099833610649</v>
      </c>
      <c r="E9" s="44">
        <v>3585</v>
      </c>
      <c r="F9" s="45">
        <v>33.123902799593459</v>
      </c>
      <c r="G9" s="31">
        <v>140</v>
      </c>
      <c r="H9" s="43">
        <v>50.179211469534046</v>
      </c>
      <c r="I9" s="44">
        <v>5345</v>
      </c>
      <c r="J9" s="45">
        <v>33.865551542799217</v>
      </c>
      <c r="K9" s="37">
        <v>-1.3430330162283184</v>
      </c>
      <c r="L9" s="40">
        <v>11.111111111111114</v>
      </c>
      <c r="M9" s="37">
        <v>-1.2371134020618513</v>
      </c>
    </row>
    <row r="10" spans="2:13" x14ac:dyDescent="0.25">
      <c r="B10" s="32" t="s">
        <v>133</v>
      </c>
      <c r="C10" s="33">
        <v>744</v>
      </c>
      <c r="D10" s="70">
        <v>61.896838602329453</v>
      </c>
      <c r="E10" s="46">
        <v>10092</v>
      </c>
      <c r="F10" s="71">
        <v>93.245865286889028</v>
      </c>
      <c r="G10" s="34">
        <v>236</v>
      </c>
      <c r="H10" s="70">
        <v>84.587813620071685</v>
      </c>
      <c r="I10" s="46">
        <v>14682</v>
      </c>
      <c r="J10" s="71">
        <v>93.024139897357912</v>
      </c>
      <c r="K10" s="38">
        <v>-0.82048240411229756</v>
      </c>
      <c r="L10" s="41">
        <v>12.918660287081323</v>
      </c>
      <c r="M10" s="38">
        <v>-0.25268046165403746</v>
      </c>
    </row>
    <row r="11" spans="2:13" x14ac:dyDescent="0.25">
      <c r="B11" s="29" t="s">
        <v>134</v>
      </c>
      <c r="C11" s="30">
        <v>354</v>
      </c>
      <c r="D11" s="43">
        <v>29.450915141430951</v>
      </c>
      <c r="E11" s="47">
        <v>667</v>
      </c>
      <c r="F11" s="45">
        <v>6.1628014413748495</v>
      </c>
      <c r="G11" s="31">
        <v>40</v>
      </c>
      <c r="H11" s="43">
        <v>14.336917562724013</v>
      </c>
      <c r="I11" s="44">
        <v>1000</v>
      </c>
      <c r="J11" s="45">
        <v>6.335931065070012</v>
      </c>
      <c r="K11" s="37">
        <v>-1.9151846785225786</v>
      </c>
      <c r="L11" s="40">
        <v>21.212121212121218</v>
      </c>
      <c r="M11" s="37">
        <v>-9.3808630393994008E-2</v>
      </c>
    </row>
    <row r="12" spans="2:13" x14ac:dyDescent="0.25">
      <c r="B12" s="29" t="s">
        <v>135</v>
      </c>
      <c r="C12" s="30">
        <v>99</v>
      </c>
      <c r="D12" s="43">
        <v>8.2362728785357735</v>
      </c>
      <c r="E12" s="47">
        <v>62</v>
      </c>
      <c r="F12" s="45">
        <v>0.5728541069943639</v>
      </c>
      <c r="G12" s="31">
        <v>1</v>
      </c>
      <c r="H12" s="43">
        <v>0.35842293906810035</v>
      </c>
      <c r="I12" s="47">
        <v>92</v>
      </c>
      <c r="J12" s="45">
        <v>0.58290565798644112</v>
      </c>
      <c r="K12" s="37">
        <v>7.0175438596491233</v>
      </c>
      <c r="L12" s="40">
        <v>-66.666666666666671</v>
      </c>
      <c r="M12" s="37">
        <v>9.638554216867476</v>
      </c>
    </row>
    <row r="13" spans="2:13" x14ac:dyDescent="0.25">
      <c r="B13" s="29" t="s">
        <v>136</v>
      </c>
      <c r="C13" s="30">
        <v>5</v>
      </c>
      <c r="D13" s="43">
        <v>0.41597337770382692</v>
      </c>
      <c r="E13" s="48">
        <v>2</v>
      </c>
      <c r="F13" s="45">
        <v>1.8479164741753672E-2</v>
      </c>
      <c r="G13" s="30">
        <v>2</v>
      </c>
      <c r="H13" s="43">
        <v>0.71684587813620071</v>
      </c>
      <c r="I13" s="48">
        <v>9</v>
      </c>
      <c r="J13" s="45">
        <v>5.7023379585630106E-2</v>
      </c>
      <c r="K13" s="37">
        <v>100</v>
      </c>
      <c r="L13" s="40" t="s">
        <v>78</v>
      </c>
      <c r="M13" s="37" t="s">
        <v>78</v>
      </c>
    </row>
    <row r="14" spans="2:13" x14ac:dyDescent="0.25">
      <c r="B14" s="35" t="s">
        <v>137</v>
      </c>
      <c r="C14" s="33">
        <v>458</v>
      </c>
      <c r="D14" s="70">
        <v>38.103161397670547</v>
      </c>
      <c r="E14" s="49">
        <v>731</v>
      </c>
      <c r="F14" s="71">
        <v>6.7541347131109681</v>
      </c>
      <c r="G14" s="33">
        <v>43</v>
      </c>
      <c r="H14" s="70">
        <v>15.412186379928317</v>
      </c>
      <c r="I14" s="49">
        <v>1101</v>
      </c>
      <c r="J14" s="71">
        <v>6.9758601026420823</v>
      </c>
      <c r="K14" s="38">
        <v>-1.1406844106463865</v>
      </c>
      <c r="L14" s="42">
        <v>13.157894736842096</v>
      </c>
      <c r="M14" s="38">
        <v>1.3925152306353255</v>
      </c>
    </row>
    <row r="15" spans="2:13" x14ac:dyDescent="0.25">
      <c r="B15" s="36" t="s">
        <v>178</v>
      </c>
      <c r="C15" s="213">
        <v>1202</v>
      </c>
      <c r="D15" s="135">
        <v>100</v>
      </c>
      <c r="E15" s="214">
        <v>10823</v>
      </c>
      <c r="F15" s="135">
        <v>100</v>
      </c>
      <c r="G15" s="214">
        <v>279</v>
      </c>
      <c r="H15" s="135">
        <v>100</v>
      </c>
      <c r="I15" s="214">
        <v>15783</v>
      </c>
      <c r="J15" s="135">
        <v>100</v>
      </c>
      <c r="K15" s="135">
        <v>-0.84364970197157163</v>
      </c>
      <c r="L15" s="135">
        <v>12.955465587044529</v>
      </c>
      <c r="M15" s="135">
        <v>-0.13297872340424988</v>
      </c>
    </row>
  </sheetData>
  <mergeCells count="4">
    <mergeCell ref="B4:B6"/>
    <mergeCell ref="C4:J5"/>
    <mergeCell ref="K4:M4"/>
    <mergeCell ref="K5:M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I17"/>
  <sheetViews>
    <sheetView workbookViewId="0">
      <selection activeCell="A2" sqref="A2:XFD3"/>
    </sheetView>
  </sheetViews>
  <sheetFormatPr defaultRowHeight="15" x14ac:dyDescent="0.25"/>
  <cols>
    <col min="1" max="1" width="9.140625" style="21"/>
    <col min="2" max="2" width="24.7109375" style="21" customWidth="1"/>
    <col min="3" max="3" width="9.140625" style="21" customWidth="1"/>
    <col min="4" max="16384" width="9.140625" style="21"/>
  </cols>
  <sheetData>
    <row r="2" spans="2:9" x14ac:dyDescent="0.25">
      <c r="B2" s="97" t="s">
        <v>276</v>
      </c>
      <c r="C2" s="97"/>
      <c r="D2" s="97"/>
      <c r="E2" s="97"/>
      <c r="F2" s="97"/>
    </row>
    <row r="3" spans="2:9" x14ac:dyDescent="0.25">
      <c r="B3" s="301" t="s">
        <v>138</v>
      </c>
      <c r="C3" s="301"/>
      <c r="D3" s="301"/>
      <c r="E3" s="301"/>
      <c r="F3" s="301"/>
    </row>
    <row r="4" spans="2:9" x14ac:dyDescent="0.25">
      <c r="B4" s="363" t="s">
        <v>126</v>
      </c>
      <c r="C4" s="299">
        <v>2017</v>
      </c>
      <c r="D4" s="299"/>
      <c r="E4" s="309">
        <v>2016</v>
      </c>
      <c r="F4" s="309"/>
    </row>
    <row r="5" spans="2:9" x14ac:dyDescent="0.25">
      <c r="B5" s="364"/>
      <c r="C5" s="299"/>
      <c r="D5" s="299"/>
      <c r="E5" s="309"/>
      <c r="F5" s="309"/>
    </row>
    <row r="6" spans="2:9" ht="27" x14ac:dyDescent="0.25">
      <c r="B6" s="365"/>
      <c r="C6" s="85" t="s">
        <v>11</v>
      </c>
      <c r="D6" s="85" t="s">
        <v>12</v>
      </c>
      <c r="E6" s="85" t="s">
        <v>11</v>
      </c>
      <c r="F6" s="85" t="s">
        <v>12</v>
      </c>
    </row>
    <row r="7" spans="2:9" x14ac:dyDescent="0.25">
      <c r="B7" s="215" t="s">
        <v>130</v>
      </c>
      <c r="C7" s="37">
        <v>1.4507595152756401</v>
      </c>
      <c r="D7" s="134">
        <v>1.0034234446936607</v>
      </c>
      <c r="E7" s="37">
        <v>1.2219959266802443</v>
      </c>
      <c r="F7" s="134">
        <v>0.85480232696189007</v>
      </c>
    </row>
    <row r="8" spans="2:9" x14ac:dyDescent="0.25">
      <c r="B8" s="215" t="s">
        <v>131</v>
      </c>
      <c r="C8" s="37">
        <v>1.6975308641975309</v>
      </c>
      <c r="D8" s="134">
        <v>1.1434511434511436</v>
      </c>
      <c r="E8" s="37">
        <v>1.6923076923076923</v>
      </c>
      <c r="F8" s="134">
        <v>1.1363636363636365</v>
      </c>
    </row>
    <row r="9" spans="2:9" x14ac:dyDescent="0.25">
      <c r="B9" s="215" t="s">
        <v>132</v>
      </c>
      <c r="C9" s="37">
        <v>3.905160390516039</v>
      </c>
      <c r="D9" s="134">
        <v>2.552415679124886</v>
      </c>
      <c r="E9" s="37">
        <v>3.5254616675993287</v>
      </c>
      <c r="F9" s="134">
        <v>2.3072697308185313</v>
      </c>
    </row>
    <row r="10" spans="2:9" x14ac:dyDescent="0.25">
      <c r="B10" s="216" t="s">
        <v>133</v>
      </c>
      <c r="C10" s="38">
        <v>2.3384859294490687</v>
      </c>
      <c r="D10" s="42">
        <v>1.581981498860437</v>
      </c>
      <c r="E10" s="38">
        <v>2.0660340055357849</v>
      </c>
      <c r="F10" s="42">
        <v>1.4072178831133855</v>
      </c>
    </row>
    <row r="11" spans="2:9" x14ac:dyDescent="0.25">
      <c r="B11" s="215" t="s">
        <v>134</v>
      </c>
      <c r="C11" s="37">
        <v>5.9970014992503744</v>
      </c>
      <c r="D11" s="134">
        <v>3.8461538461538463</v>
      </c>
      <c r="E11" s="37">
        <v>4.5143638850889189</v>
      </c>
      <c r="F11" s="134">
        <v>3.002729754322111</v>
      </c>
    </row>
    <row r="12" spans="2:9" x14ac:dyDescent="0.25">
      <c r="B12" s="215" t="s">
        <v>135</v>
      </c>
      <c r="C12" s="37">
        <v>1.6129032258064515</v>
      </c>
      <c r="D12" s="134">
        <v>1.0752688172043012</v>
      </c>
      <c r="E12" s="37">
        <v>5.2631578947368416</v>
      </c>
      <c r="F12" s="134">
        <v>3.4883720930232558</v>
      </c>
    </row>
    <row r="13" spans="2:9" x14ac:dyDescent="0.25">
      <c r="B13" s="215" t="s">
        <v>136</v>
      </c>
      <c r="C13" s="128">
        <v>100</v>
      </c>
      <c r="D13" s="217">
        <v>18.181818181818183</v>
      </c>
      <c r="E13" s="37">
        <v>200</v>
      </c>
      <c r="F13" s="134">
        <v>100</v>
      </c>
    </row>
    <row r="14" spans="2:9" x14ac:dyDescent="0.25">
      <c r="B14" s="218" t="s">
        <v>137</v>
      </c>
      <c r="C14" s="38">
        <v>5.8823529411764701</v>
      </c>
      <c r="D14" s="42">
        <v>3.7587412587412583</v>
      </c>
      <c r="E14" s="38">
        <v>4.8162230671736372</v>
      </c>
      <c r="F14" s="42">
        <v>3.201347935973041</v>
      </c>
    </row>
    <row r="15" spans="2:9" x14ac:dyDescent="0.25">
      <c r="B15" s="36" t="s">
        <v>178</v>
      </c>
      <c r="C15" s="135">
        <v>2.5778434814746376</v>
      </c>
      <c r="D15" s="135">
        <v>1.7370190511766903</v>
      </c>
      <c r="E15" s="135">
        <v>2.265016047684548</v>
      </c>
      <c r="F15" s="135">
        <v>1.5399962591183989</v>
      </c>
    </row>
    <row r="16" spans="2:9" ht="16.5" customHeight="1" x14ac:dyDescent="0.3">
      <c r="B16" s="366" t="s">
        <v>245</v>
      </c>
      <c r="C16" s="367"/>
      <c r="D16" s="367"/>
      <c r="E16" s="367"/>
      <c r="F16" s="367"/>
      <c r="G16" s="367"/>
      <c r="H16" s="367"/>
      <c r="I16" s="367"/>
    </row>
    <row r="17" spans="2:9" ht="10.5" customHeight="1" x14ac:dyDescent="0.25">
      <c r="B17" s="106" t="s">
        <v>246</v>
      </c>
      <c r="C17" s="106"/>
      <c r="D17" s="106"/>
      <c r="E17" s="106"/>
      <c r="F17" s="106"/>
      <c r="G17" s="106"/>
      <c r="H17" s="106"/>
      <c r="I17" s="106"/>
    </row>
  </sheetData>
  <mergeCells count="5">
    <mergeCell ref="B3:F3"/>
    <mergeCell ref="B4:B6"/>
    <mergeCell ref="C4:D5"/>
    <mergeCell ref="E4:F5"/>
    <mergeCell ref="B16:I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Q21"/>
  <sheetViews>
    <sheetView zoomScaleNormal="100" workbookViewId="0">
      <selection activeCell="A6" sqref="A6:XFD20"/>
    </sheetView>
  </sheetViews>
  <sheetFormatPr defaultRowHeight="15" x14ac:dyDescent="0.25"/>
  <cols>
    <col min="1" max="1" width="9.140625" style="21"/>
    <col min="2" max="2" width="27.28515625" style="21" customWidth="1"/>
    <col min="3" max="16384" width="9.140625" style="21"/>
  </cols>
  <sheetData>
    <row r="2" spans="2:17" ht="15" customHeight="1" x14ac:dyDescent="0.25">
      <c r="B2" s="23" t="s">
        <v>279</v>
      </c>
      <c r="C2" s="23"/>
      <c r="D2" s="23"/>
      <c r="E2" s="23"/>
      <c r="F2" s="23"/>
      <c r="G2" s="23"/>
      <c r="H2" s="23"/>
      <c r="I2" s="23"/>
      <c r="J2" s="23"/>
    </row>
    <row r="3" spans="2:17" x14ac:dyDescent="0.25">
      <c r="B3" s="370" t="s">
        <v>277</v>
      </c>
      <c r="C3" s="371"/>
      <c r="D3" s="371"/>
      <c r="E3" s="371"/>
      <c r="F3" s="371"/>
      <c r="G3" s="371"/>
      <c r="H3" s="371"/>
      <c r="I3" s="371"/>
    </row>
    <row r="4" spans="2:17" ht="15" customHeight="1" x14ac:dyDescent="0.25">
      <c r="B4" s="372" t="s">
        <v>67</v>
      </c>
      <c r="C4" s="373" t="s">
        <v>41</v>
      </c>
      <c r="D4" s="373"/>
      <c r="E4" s="373"/>
      <c r="F4" s="368" t="s">
        <v>68</v>
      </c>
      <c r="G4" s="368"/>
      <c r="H4" s="368"/>
      <c r="I4" s="369" t="s">
        <v>16</v>
      </c>
    </row>
    <row r="5" spans="2:17" x14ac:dyDescent="0.25">
      <c r="B5" s="372"/>
      <c r="C5" s="47" t="s">
        <v>3</v>
      </c>
      <c r="D5" s="47" t="s">
        <v>4</v>
      </c>
      <c r="E5" s="47" t="s">
        <v>5</v>
      </c>
      <c r="F5" s="47" t="s">
        <v>3</v>
      </c>
      <c r="G5" s="47" t="s">
        <v>4</v>
      </c>
      <c r="H5" s="47" t="s">
        <v>5</v>
      </c>
      <c r="I5" s="369"/>
    </row>
    <row r="6" spans="2:17" x14ac:dyDescent="0.25">
      <c r="B6" s="175" t="s">
        <v>69</v>
      </c>
      <c r="C6" s="167">
        <v>528</v>
      </c>
      <c r="D6" s="168">
        <v>56</v>
      </c>
      <c r="E6" s="167">
        <v>964</v>
      </c>
      <c r="F6" s="219">
        <v>4.88</v>
      </c>
      <c r="G6" s="144">
        <v>20.07</v>
      </c>
      <c r="H6" s="219">
        <v>6.11</v>
      </c>
      <c r="I6" s="144">
        <f>+D6/C6*100</f>
        <v>10.606060606060606</v>
      </c>
      <c r="K6" s="66"/>
      <c r="L6" s="66"/>
      <c r="M6" s="66"/>
      <c r="N6" s="66"/>
      <c r="O6" s="66"/>
      <c r="P6" s="66"/>
      <c r="Q6" s="66"/>
    </row>
    <row r="7" spans="2:17" x14ac:dyDescent="0.25">
      <c r="B7" s="175" t="s">
        <v>70</v>
      </c>
      <c r="C7" s="167">
        <v>3691</v>
      </c>
      <c r="D7" s="168">
        <v>43</v>
      </c>
      <c r="E7" s="167">
        <v>5723</v>
      </c>
      <c r="F7" s="219">
        <v>34.1</v>
      </c>
      <c r="G7" s="144">
        <v>15.41</v>
      </c>
      <c r="H7" s="219">
        <v>36.26</v>
      </c>
      <c r="I7" s="144">
        <f t="shared" ref="I7:I19" si="0">+D7/C7*100</f>
        <v>1.1649959360606881</v>
      </c>
      <c r="K7" s="66"/>
      <c r="L7" s="66"/>
      <c r="M7" s="66"/>
      <c r="N7" s="66"/>
      <c r="O7" s="66"/>
      <c r="P7" s="66"/>
      <c r="Q7" s="66"/>
    </row>
    <row r="8" spans="2:17" x14ac:dyDescent="0.25">
      <c r="B8" s="175" t="s">
        <v>71</v>
      </c>
      <c r="C8" s="167">
        <v>1080</v>
      </c>
      <c r="D8" s="168">
        <v>10</v>
      </c>
      <c r="E8" s="167">
        <v>1437</v>
      </c>
      <c r="F8" s="219">
        <v>9.98</v>
      </c>
      <c r="G8" s="144">
        <v>3.58</v>
      </c>
      <c r="H8" s="219">
        <v>9.1</v>
      </c>
      <c r="I8" s="144">
        <f t="shared" si="0"/>
        <v>0.92592592592592582</v>
      </c>
      <c r="K8" s="66"/>
      <c r="L8" s="66"/>
      <c r="M8" s="66"/>
      <c r="N8" s="66"/>
      <c r="O8" s="66"/>
      <c r="P8" s="66"/>
      <c r="Q8" s="66"/>
    </row>
    <row r="9" spans="2:17" x14ac:dyDescent="0.25">
      <c r="B9" s="175" t="s">
        <v>72</v>
      </c>
      <c r="C9" s="167">
        <v>2116</v>
      </c>
      <c r="D9" s="168">
        <v>34</v>
      </c>
      <c r="E9" s="167">
        <v>3609</v>
      </c>
      <c r="F9" s="219">
        <v>19.55</v>
      </c>
      <c r="G9" s="144">
        <v>12.19</v>
      </c>
      <c r="H9" s="219">
        <v>22.87</v>
      </c>
      <c r="I9" s="144">
        <f t="shared" si="0"/>
        <v>1.6068052930056711</v>
      </c>
      <c r="K9" s="66"/>
      <c r="L9" s="66"/>
      <c r="M9" s="66"/>
      <c r="N9" s="66"/>
      <c r="O9" s="66"/>
      <c r="P9" s="66"/>
      <c r="Q9" s="66"/>
    </row>
    <row r="10" spans="2:17" x14ac:dyDescent="0.25">
      <c r="B10" s="27" t="s">
        <v>278</v>
      </c>
      <c r="C10" s="124">
        <v>307</v>
      </c>
      <c r="D10" s="153">
        <v>3</v>
      </c>
      <c r="E10" s="124">
        <v>449</v>
      </c>
      <c r="F10" s="156">
        <v>2.84</v>
      </c>
      <c r="G10" s="155">
        <v>1.08</v>
      </c>
      <c r="H10" s="156">
        <v>2.84</v>
      </c>
      <c r="I10" s="128">
        <f t="shared" si="0"/>
        <v>0.97719869706840379</v>
      </c>
      <c r="K10" s="66"/>
      <c r="L10" s="66"/>
      <c r="M10" s="66"/>
      <c r="N10" s="66"/>
      <c r="O10" s="66"/>
      <c r="P10" s="66"/>
      <c r="Q10" s="66"/>
    </row>
    <row r="11" spans="2:17" x14ac:dyDescent="0.25">
      <c r="B11" s="8" t="s">
        <v>73</v>
      </c>
      <c r="C11" s="220">
        <v>7722</v>
      </c>
      <c r="D11" s="221">
        <v>146</v>
      </c>
      <c r="E11" s="220">
        <v>12182</v>
      </c>
      <c r="F11" s="222">
        <v>71.349999999999994</v>
      </c>
      <c r="G11" s="223">
        <v>52.33</v>
      </c>
      <c r="H11" s="222">
        <v>77.180000000000007</v>
      </c>
      <c r="I11" s="224">
        <f t="shared" si="0"/>
        <v>1.8907018907018907</v>
      </c>
      <c r="K11" s="66"/>
      <c r="L11" s="66"/>
      <c r="M11" s="66"/>
      <c r="N11" s="66"/>
      <c r="O11" s="66"/>
      <c r="P11" s="66"/>
      <c r="Q11" s="66"/>
    </row>
    <row r="12" spans="2:17" x14ac:dyDescent="0.25">
      <c r="B12" s="27" t="s">
        <v>74</v>
      </c>
      <c r="C12" s="124">
        <v>1426</v>
      </c>
      <c r="D12" s="153">
        <v>51</v>
      </c>
      <c r="E12" s="124">
        <v>1545</v>
      </c>
      <c r="F12" s="156">
        <v>13.18</v>
      </c>
      <c r="G12" s="155">
        <v>18.28</v>
      </c>
      <c r="H12" s="156">
        <v>9.7899999999999991</v>
      </c>
      <c r="I12" s="128">
        <f t="shared" si="0"/>
        <v>3.5764375876577841</v>
      </c>
      <c r="K12" s="66"/>
      <c r="L12" s="66"/>
      <c r="M12" s="66"/>
      <c r="N12" s="66"/>
      <c r="O12" s="66"/>
      <c r="P12" s="66"/>
      <c r="Q12" s="66"/>
    </row>
    <row r="13" spans="2:17" x14ac:dyDescent="0.25">
      <c r="B13" s="27" t="s">
        <v>75</v>
      </c>
      <c r="C13" s="124">
        <v>149</v>
      </c>
      <c r="D13" s="153">
        <v>4</v>
      </c>
      <c r="E13" s="124">
        <v>176</v>
      </c>
      <c r="F13" s="156">
        <v>1.38</v>
      </c>
      <c r="G13" s="155">
        <v>1.43</v>
      </c>
      <c r="H13" s="156">
        <v>1.1200000000000001</v>
      </c>
      <c r="I13" s="128">
        <f t="shared" si="0"/>
        <v>2.6845637583892619</v>
      </c>
      <c r="K13" s="66"/>
      <c r="L13" s="66"/>
      <c r="M13" s="66"/>
      <c r="N13" s="66"/>
      <c r="O13" s="66"/>
      <c r="P13" s="66"/>
      <c r="Q13" s="66"/>
    </row>
    <row r="14" spans="2:17" x14ac:dyDescent="0.25">
      <c r="B14" s="27" t="s">
        <v>76</v>
      </c>
      <c r="C14" s="124">
        <v>459</v>
      </c>
      <c r="D14" s="153">
        <v>22</v>
      </c>
      <c r="E14" s="124">
        <v>561</v>
      </c>
      <c r="F14" s="156">
        <v>4.24</v>
      </c>
      <c r="G14" s="155">
        <v>7.89</v>
      </c>
      <c r="H14" s="156">
        <v>3.55</v>
      </c>
      <c r="I14" s="128">
        <f t="shared" si="0"/>
        <v>4.7930283224400867</v>
      </c>
      <c r="K14" s="66"/>
      <c r="L14" s="66"/>
      <c r="M14" s="66"/>
      <c r="N14" s="66"/>
      <c r="O14" s="66"/>
      <c r="P14" s="66"/>
      <c r="Q14" s="66"/>
    </row>
    <row r="15" spans="2:17" x14ac:dyDescent="0.25">
      <c r="B15" s="27" t="s">
        <v>77</v>
      </c>
      <c r="C15" s="225" t="s">
        <v>78</v>
      </c>
      <c r="D15" s="226" t="s">
        <v>78</v>
      </c>
      <c r="E15" s="225" t="s">
        <v>78</v>
      </c>
      <c r="F15" s="217" t="s">
        <v>78</v>
      </c>
      <c r="G15" s="227" t="s">
        <v>78</v>
      </c>
      <c r="H15" s="217" t="s">
        <v>78</v>
      </c>
      <c r="I15" s="225" t="s">
        <v>78</v>
      </c>
    </row>
    <row r="16" spans="2:17" x14ac:dyDescent="0.25">
      <c r="B16" s="27" t="s">
        <v>79</v>
      </c>
      <c r="C16" s="124">
        <v>989</v>
      </c>
      <c r="D16" s="153">
        <v>52</v>
      </c>
      <c r="E16" s="124">
        <v>1240</v>
      </c>
      <c r="F16" s="156">
        <v>9.14</v>
      </c>
      <c r="G16" s="155">
        <v>18.64</v>
      </c>
      <c r="H16" s="156">
        <v>7.86</v>
      </c>
      <c r="I16" s="128">
        <f t="shared" si="0"/>
        <v>5.2578361981799802</v>
      </c>
      <c r="K16" s="66"/>
      <c r="L16" s="66"/>
      <c r="M16" s="66"/>
      <c r="N16" s="66"/>
      <c r="O16" s="66"/>
      <c r="P16" s="66"/>
      <c r="Q16" s="66"/>
    </row>
    <row r="17" spans="2:17" x14ac:dyDescent="0.25">
      <c r="B17" s="27" t="s">
        <v>80</v>
      </c>
      <c r="C17" s="124">
        <v>10</v>
      </c>
      <c r="D17" s="153">
        <v>0</v>
      </c>
      <c r="E17" s="124">
        <v>10</v>
      </c>
      <c r="F17" s="156">
        <v>0.09</v>
      </c>
      <c r="G17" s="155">
        <v>0</v>
      </c>
      <c r="H17" s="156">
        <v>0.06</v>
      </c>
      <c r="I17" s="128">
        <f t="shared" si="0"/>
        <v>0</v>
      </c>
      <c r="K17" s="66"/>
      <c r="L17" s="66"/>
      <c r="M17" s="66"/>
      <c r="N17" s="66"/>
      <c r="O17" s="66"/>
      <c r="P17" s="66"/>
      <c r="Q17" s="66"/>
    </row>
    <row r="18" spans="2:17" x14ac:dyDescent="0.25">
      <c r="B18" s="27" t="s">
        <v>81</v>
      </c>
      <c r="C18" s="124">
        <v>68</v>
      </c>
      <c r="D18" s="153">
        <v>4</v>
      </c>
      <c r="E18" s="124">
        <v>69</v>
      </c>
      <c r="F18" s="156">
        <v>0.63</v>
      </c>
      <c r="G18" s="155">
        <v>1.43</v>
      </c>
      <c r="H18" s="156">
        <v>0.44</v>
      </c>
      <c r="I18" s="128">
        <f t="shared" si="0"/>
        <v>5.8823529411764701</v>
      </c>
      <c r="K18" s="66"/>
      <c r="L18" s="66"/>
      <c r="M18" s="66"/>
      <c r="N18" s="66"/>
      <c r="O18" s="66"/>
      <c r="P18" s="66"/>
      <c r="Q18" s="66"/>
    </row>
    <row r="19" spans="2:17" x14ac:dyDescent="0.25">
      <c r="B19" s="228" t="s">
        <v>82</v>
      </c>
      <c r="C19" s="229">
        <v>3101</v>
      </c>
      <c r="D19" s="230">
        <v>133</v>
      </c>
      <c r="E19" s="229">
        <v>3601</v>
      </c>
      <c r="F19" s="231">
        <v>28.65</v>
      </c>
      <c r="G19" s="232">
        <v>47.67</v>
      </c>
      <c r="H19" s="231">
        <v>22.82</v>
      </c>
      <c r="I19" s="232">
        <f t="shared" si="0"/>
        <v>4.288939051918736</v>
      </c>
      <c r="K19" s="66"/>
      <c r="L19" s="66"/>
      <c r="M19" s="66"/>
      <c r="N19" s="66"/>
      <c r="O19" s="66"/>
      <c r="P19" s="66"/>
      <c r="Q19" s="66"/>
    </row>
    <row r="20" spans="2:17" x14ac:dyDescent="0.25">
      <c r="B20" s="182" t="s">
        <v>83</v>
      </c>
      <c r="C20" s="233">
        <v>10823</v>
      </c>
      <c r="D20" s="233">
        <v>279</v>
      </c>
      <c r="E20" s="233">
        <v>15783</v>
      </c>
      <c r="F20" s="172">
        <v>100</v>
      </c>
      <c r="G20" s="234">
        <v>100</v>
      </c>
      <c r="H20" s="172">
        <v>100</v>
      </c>
      <c r="I20" s="172">
        <f>+D20/C20*100</f>
        <v>2.5778434814746376</v>
      </c>
      <c r="K20" s="66"/>
      <c r="L20" s="66"/>
      <c r="M20" s="66"/>
      <c r="N20" s="66"/>
      <c r="O20" s="66"/>
      <c r="P20" s="66"/>
      <c r="Q20" s="66"/>
    </row>
    <row r="21" spans="2:17" s="174" customFormat="1" ht="16.5" x14ac:dyDescent="0.3">
      <c r="B21" s="235" t="s">
        <v>245</v>
      </c>
      <c r="C21" s="236"/>
      <c r="D21" s="236"/>
      <c r="E21" s="236"/>
      <c r="F21" s="236"/>
      <c r="G21" s="236"/>
      <c r="H21" s="236"/>
      <c r="I21" s="236"/>
      <c r="K21" s="237"/>
      <c r="L21" s="237"/>
      <c r="M21" s="237"/>
      <c r="N21" s="237"/>
      <c r="O21" s="237"/>
      <c r="P21" s="237"/>
      <c r="Q21" s="237"/>
    </row>
  </sheetData>
  <mergeCells count="5">
    <mergeCell ref="F4:H4"/>
    <mergeCell ref="I4:I5"/>
    <mergeCell ref="B3:I3"/>
    <mergeCell ref="B4:B5"/>
    <mergeCell ref="C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H32"/>
  <sheetViews>
    <sheetView topLeftCell="A20" workbookViewId="0">
      <selection activeCell="B6" sqref="B6:B30"/>
    </sheetView>
  </sheetViews>
  <sheetFormatPr defaultRowHeight="15" x14ac:dyDescent="0.25"/>
  <cols>
    <col min="1" max="1" width="9.140625" style="21"/>
    <col min="2" max="2" width="56.140625" style="21" customWidth="1"/>
    <col min="3" max="8" width="9.140625" style="21"/>
  </cols>
  <sheetData>
    <row r="2" spans="2:8" s="21" customFormat="1" x14ac:dyDescent="0.25">
      <c r="B2" s="23" t="s">
        <v>280</v>
      </c>
    </row>
    <row r="3" spans="2:8" s="21" customFormat="1" x14ac:dyDescent="0.25">
      <c r="B3" s="104" t="s">
        <v>97</v>
      </c>
    </row>
    <row r="4" spans="2:8" s="21" customFormat="1" ht="15" customHeight="1" x14ac:dyDescent="0.25">
      <c r="B4" s="374" t="s">
        <v>98</v>
      </c>
      <c r="C4" s="375" t="s">
        <v>20</v>
      </c>
      <c r="D4" s="375"/>
      <c r="E4" s="343" t="s">
        <v>99</v>
      </c>
      <c r="F4" s="343"/>
      <c r="G4" s="375" t="s">
        <v>13</v>
      </c>
      <c r="H4" s="375"/>
    </row>
    <row r="5" spans="2:8" s="21" customFormat="1" x14ac:dyDescent="0.25">
      <c r="B5" s="374"/>
      <c r="C5" s="238" t="s">
        <v>41</v>
      </c>
      <c r="D5" s="186" t="s">
        <v>100</v>
      </c>
      <c r="E5" s="238" t="s">
        <v>41</v>
      </c>
      <c r="F5" s="186" t="s">
        <v>100</v>
      </c>
      <c r="G5" s="238" t="s">
        <v>41</v>
      </c>
      <c r="H5" s="186" t="s">
        <v>100</v>
      </c>
    </row>
    <row r="6" spans="2:8" x14ac:dyDescent="0.25">
      <c r="B6" s="187" t="s">
        <v>101</v>
      </c>
      <c r="C6" s="239">
        <v>1325</v>
      </c>
      <c r="D6" s="240">
        <v>14.344484139872252</v>
      </c>
      <c r="E6" s="239">
        <v>755</v>
      </c>
      <c r="F6" s="240">
        <v>19.77993188367828</v>
      </c>
      <c r="G6" s="239">
        <v>2080</v>
      </c>
      <c r="H6" s="241">
        <v>15.933813390531636</v>
      </c>
    </row>
    <row r="7" spans="2:8" x14ac:dyDescent="0.25">
      <c r="B7" s="187" t="s">
        <v>102</v>
      </c>
      <c r="C7" s="239">
        <v>2072</v>
      </c>
      <c r="D7" s="240">
        <v>22.431525387030423</v>
      </c>
      <c r="E7" s="239">
        <v>216</v>
      </c>
      <c r="F7" s="240">
        <v>5.658894419701336</v>
      </c>
      <c r="G7" s="239">
        <v>2288</v>
      </c>
      <c r="H7" s="241">
        <v>17.527194729584803</v>
      </c>
    </row>
    <row r="8" spans="2:8" x14ac:dyDescent="0.25">
      <c r="B8" s="187" t="s">
        <v>103</v>
      </c>
      <c r="C8" s="239">
        <v>531</v>
      </c>
      <c r="D8" s="240">
        <v>5.7486196817148425</v>
      </c>
      <c r="E8" s="239">
        <v>105</v>
      </c>
      <c r="F8" s="240">
        <v>2.750851454021483</v>
      </c>
      <c r="G8" s="239">
        <v>636</v>
      </c>
      <c r="H8" s="241">
        <v>4.8720698636433273</v>
      </c>
    </row>
    <row r="9" spans="2:8" x14ac:dyDescent="0.25">
      <c r="B9" s="187" t="s">
        <v>104</v>
      </c>
      <c r="C9" s="239">
        <v>567</v>
      </c>
      <c r="D9" s="240">
        <v>6.1383566092887305</v>
      </c>
      <c r="E9" s="239">
        <v>37</v>
      </c>
      <c r="F9" s="240">
        <v>0.96934765522661781</v>
      </c>
      <c r="G9" s="239">
        <v>604</v>
      </c>
      <c r="H9" s="241">
        <v>4.6269342730197645</v>
      </c>
    </row>
    <row r="10" spans="2:8" x14ac:dyDescent="0.25">
      <c r="B10" s="187" t="s">
        <v>105</v>
      </c>
      <c r="C10" s="239">
        <v>799</v>
      </c>
      <c r="D10" s="240">
        <v>8.6499945869871162</v>
      </c>
      <c r="E10" s="239">
        <v>68</v>
      </c>
      <c r="F10" s="240">
        <v>1.7815037987948652</v>
      </c>
      <c r="G10" s="239">
        <v>867</v>
      </c>
      <c r="H10" s="241">
        <v>6.6416424084571783</v>
      </c>
    </row>
    <row r="11" spans="2:8" x14ac:dyDescent="0.25">
      <c r="B11" s="187" t="s">
        <v>106</v>
      </c>
      <c r="C11" s="239">
        <v>175</v>
      </c>
      <c r="D11" s="240">
        <v>1.8945545090397315</v>
      </c>
      <c r="E11" s="242">
        <v>6</v>
      </c>
      <c r="F11" s="243">
        <v>0.15719151165837045</v>
      </c>
      <c r="G11" s="239">
        <v>181</v>
      </c>
      <c r="H11" s="241">
        <v>1.386548184464532</v>
      </c>
    </row>
    <row r="12" spans="2:8" x14ac:dyDescent="0.25">
      <c r="B12" s="187" t="s">
        <v>107</v>
      </c>
      <c r="C12" s="239">
        <v>1200</v>
      </c>
      <c r="D12" s="240">
        <v>12.991230919129586</v>
      </c>
      <c r="E12" s="239">
        <v>663</v>
      </c>
      <c r="F12" s="240">
        <v>17.369662038249935</v>
      </c>
      <c r="G12" s="239">
        <v>1863</v>
      </c>
      <c r="H12" s="241">
        <v>14.271487666615595</v>
      </c>
    </row>
    <row r="13" spans="2:8" x14ac:dyDescent="0.25">
      <c r="B13" s="187" t="s">
        <v>108</v>
      </c>
      <c r="C13" s="239">
        <v>1183</v>
      </c>
      <c r="D13" s="240">
        <v>12.807188481108586</v>
      </c>
      <c r="E13" s="239">
        <v>644</v>
      </c>
      <c r="F13" s="240">
        <v>16.871888917998429</v>
      </c>
      <c r="G13" s="239">
        <v>1827</v>
      </c>
      <c r="H13" s="241">
        <v>13.995710127164088</v>
      </c>
    </row>
    <row r="14" spans="2:8" x14ac:dyDescent="0.25">
      <c r="B14" s="187" t="s">
        <v>109</v>
      </c>
      <c r="C14" s="239">
        <v>17</v>
      </c>
      <c r="D14" s="240">
        <v>0.18404243802100248</v>
      </c>
      <c r="E14" s="239">
        <v>19</v>
      </c>
      <c r="F14" s="240">
        <v>0.49777312025150644</v>
      </c>
      <c r="G14" s="239">
        <v>36</v>
      </c>
      <c r="H14" s="240">
        <v>0.27577753945150912</v>
      </c>
    </row>
    <row r="15" spans="2:8" x14ac:dyDescent="0.25">
      <c r="B15" s="187" t="s">
        <v>110</v>
      </c>
      <c r="C15" s="239">
        <v>771</v>
      </c>
      <c r="D15" s="240">
        <v>8.3468658655407602</v>
      </c>
      <c r="E15" s="239">
        <v>582</v>
      </c>
      <c r="F15" s="240">
        <v>15.247576630861934</v>
      </c>
      <c r="G15" s="239">
        <v>1353</v>
      </c>
      <c r="H15" s="240">
        <v>10.36463919105255</v>
      </c>
    </row>
    <row r="16" spans="2:8" x14ac:dyDescent="0.25">
      <c r="B16" s="187" t="s">
        <v>111</v>
      </c>
      <c r="C16" s="239">
        <v>542</v>
      </c>
      <c r="D16" s="240">
        <v>5.867705965140197</v>
      </c>
      <c r="E16" s="239">
        <v>236</v>
      </c>
      <c r="F16" s="240">
        <v>6.1828661252292374</v>
      </c>
      <c r="G16" s="239">
        <v>778</v>
      </c>
      <c r="H16" s="240">
        <v>5.9598590470353914</v>
      </c>
    </row>
    <row r="17" spans="2:8" x14ac:dyDescent="0.25">
      <c r="B17" s="187" t="s">
        <v>112</v>
      </c>
      <c r="C17" s="239">
        <v>249</v>
      </c>
      <c r="D17" s="240">
        <v>2.6956804157193894</v>
      </c>
      <c r="E17" s="239">
        <v>50</v>
      </c>
      <c r="F17" s="240">
        <v>1.3099292638197537</v>
      </c>
      <c r="G17" s="239">
        <v>299</v>
      </c>
      <c r="H17" s="240">
        <v>2.2904856748889229</v>
      </c>
    </row>
    <row r="18" spans="2:8" x14ac:dyDescent="0.25">
      <c r="B18" s="187" t="s">
        <v>113</v>
      </c>
      <c r="C18" s="239">
        <v>206</v>
      </c>
      <c r="D18" s="240">
        <v>2.2301613077839124</v>
      </c>
      <c r="E18" s="239">
        <v>126</v>
      </c>
      <c r="F18" s="240">
        <v>3.3010217448257793</v>
      </c>
      <c r="G18" s="239">
        <v>332</v>
      </c>
      <c r="H18" s="240">
        <v>2.5432817527194729</v>
      </c>
    </row>
    <row r="19" spans="2:8" x14ac:dyDescent="0.25">
      <c r="B19" s="187" t="s">
        <v>114</v>
      </c>
      <c r="C19" s="239">
        <v>154</v>
      </c>
      <c r="D19" s="240">
        <v>1.6672079679549638</v>
      </c>
      <c r="E19" s="239">
        <v>117</v>
      </c>
      <c r="F19" s="240">
        <v>3.0652344773382239</v>
      </c>
      <c r="G19" s="239">
        <v>271</v>
      </c>
      <c r="H19" s="240">
        <v>2.0759920330933044</v>
      </c>
    </row>
    <row r="20" spans="2:8" x14ac:dyDescent="0.25">
      <c r="B20" s="187" t="s">
        <v>115</v>
      </c>
      <c r="C20" s="239">
        <v>680</v>
      </c>
      <c r="D20" s="240">
        <v>7.3616975208400994</v>
      </c>
      <c r="E20" s="242">
        <v>4</v>
      </c>
      <c r="F20" s="244">
        <v>0.10479434110558031</v>
      </c>
      <c r="G20" s="239">
        <v>684</v>
      </c>
      <c r="H20" s="240">
        <v>5.2397732495786737</v>
      </c>
    </row>
    <row r="21" spans="2:8" x14ac:dyDescent="0.25">
      <c r="B21" s="187" t="s">
        <v>116</v>
      </c>
      <c r="C21" s="239">
        <v>111</v>
      </c>
      <c r="D21" s="240">
        <v>1.2016888600194868</v>
      </c>
      <c r="E21" s="239">
        <v>156</v>
      </c>
      <c r="F21" s="240">
        <v>4.0869793031176309</v>
      </c>
      <c r="G21" s="239">
        <v>267</v>
      </c>
      <c r="H21" s="240">
        <v>2.0453500842653591</v>
      </c>
    </row>
    <row r="22" spans="2:8" x14ac:dyDescent="0.25">
      <c r="B22" s="187" t="s">
        <v>117</v>
      </c>
      <c r="C22" s="239">
        <v>90</v>
      </c>
      <c r="D22" s="240">
        <v>0.97434231893471901</v>
      </c>
      <c r="E22" s="239">
        <v>22</v>
      </c>
      <c r="F22" s="240">
        <v>0.57636887608069165</v>
      </c>
      <c r="G22" s="239">
        <v>112</v>
      </c>
      <c r="H22" s="240">
        <v>0.85797456718247278</v>
      </c>
    </row>
    <row r="23" spans="2:8" x14ac:dyDescent="0.25">
      <c r="B23" s="187" t="s">
        <v>118</v>
      </c>
      <c r="C23" s="239">
        <v>79</v>
      </c>
      <c r="D23" s="240">
        <v>0.85525603550936447</v>
      </c>
      <c r="E23" s="239">
        <v>66</v>
      </c>
      <c r="F23" s="240">
        <v>1.7291066282420751</v>
      </c>
      <c r="G23" s="239">
        <v>145</v>
      </c>
      <c r="H23" s="240">
        <v>1.1107706450130228</v>
      </c>
    </row>
    <row r="24" spans="2:8" x14ac:dyDescent="0.25">
      <c r="B24" s="187" t="s">
        <v>239</v>
      </c>
      <c r="C24" s="239">
        <v>37</v>
      </c>
      <c r="D24" s="240">
        <v>0.40056295333982894</v>
      </c>
      <c r="E24" s="239">
        <v>51</v>
      </c>
      <c r="F24" s="240">
        <v>1.3361278490961488</v>
      </c>
      <c r="G24" s="239">
        <v>88</v>
      </c>
      <c r="H24" s="240">
        <v>0.67412287421479999</v>
      </c>
    </row>
    <row r="25" spans="2:8" x14ac:dyDescent="0.25">
      <c r="B25" s="187" t="s">
        <v>119</v>
      </c>
      <c r="C25" s="239">
        <v>278</v>
      </c>
      <c r="D25" s="240">
        <v>3.0096351629316875</v>
      </c>
      <c r="E25" s="239">
        <v>180</v>
      </c>
      <c r="F25" s="240">
        <v>4.7157453497511135</v>
      </c>
      <c r="G25" s="239">
        <v>458</v>
      </c>
      <c r="H25" s="240">
        <v>3.5085031407997547</v>
      </c>
    </row>
    <row r="26" spans="2:8" x14ac:dyDescent="0.25">
      <c r="B26" s="187" t="s">
        <v>120</v>
      </c>
      <c r="C26" s="239">
        <v>210</v>
      </c>
      <c r="D26" s="240">
        <v>2.2734654108476779</v>
      </c>
      <c r="E26" s="239">
        <v>105</v>
      </c>
      <c r="F26" s="240">
        <v>2.750851454021483</v>
      </c>
      <c r="G26" s="239">
        <v>315</v>
      </c>
      <c r="H26" s="240">
        <v>2.4130534702007047</v>
      </c>
    </row>
    <row r="27" spans="2:8" x14ac:dyDescent="0.25">
      <c r="B27" s="187" t="s">
        <v>121</v>
      </c>
      <c r="C27" s="239">
        <v>479</v>
      </c>
      <c r="D27" s="240">
        <v>5.1856663418858941</v>
      </c>
      <c r="E27" s="239">
        <v>29</v>
      </c>
      <c r="F27" s="240">
        <v>0.75975897301545714</v>
      </c>
      <c r="G27" s="239">
        <v>508</v>
      </c>
      <c r="H27" s="240">
        <v>3.8915275011490733</v>
      </c>
    </row>
    <row r="28" spans="2:8" ht="15" customHeight="1" x14ac:dyDescent="0.25">
      <c r="B28" s="187" t="s">
        <v>122</v>
      </c>
      <c r="C28" s="239">
        <v>8483</v>
      </c>
      <c r="D28" s="240">
        <v>91.837176572480246</v>
      </c>
      <c r="E28" s="239">
        <v>3358</v>
      </c>
      <c r="F28" s="240">
        <v>87.974849358134662</v>
      </c>
      <c r="G28" s="239">
        <v>11841</v>
      </c>
      <c r="H28" s="240">
        <v>90.707829017925548</v>
      </c>
    </row>
    <row r="29" spans="2:8" x14ac:dyDescent="0.25">
      <c r="B29" s="187" t="s">
        <v>123</v>
      </c>
      <c r="C29" s="239">
        <v>754</v>
      </c>
      <c r="D29" s="240">
        <v>8.1628234275197578</v>
      </c>
      <c r="E29" s="239">
        <v>459</v>
      </c>
      <c r="F29" s="240">
        <v>12.02515064186534</v>
      </c>
      <c r="G29" s="239">
        <v>1213</v>
      </c>
      <c r="H29" s="240">
        <v>9.2921709820744596</v>
      </c>
    </row>
    <row r="30" spans="2:8" x14ac:dyDescent="0.25">
      <c r="B30" s="245" t="s">
        <v>124</v>
      </c>
      <c r="C30" s="246">
        <v>9237</v>
      </c>
      <c r="D30" s="247">
        <v>100</v>
      </c>
      <c r="E30" s="246">
        <v>3817</v>
      </c>
      <c r="F30" s="247">
        <v>100</v>
      </c>
      <c r="G30" s="246">
        <v>13054</v>
      </c>
      <c r="H30" s="247">
        <v>100</v>
      </c>
    </row>
    <row r="31" spans="2:8" s="21" customFormat="1" ht="21.75" customHeight="1" x14ac:dyDescent="0.25">
      <c r="B31" s="376" t="s">
        <v>281</v>
      </c>
      <c r="C31" s="377"/>
      <c r="D31" s="377"/>
      <c r="E31" s="377"/>
      <c r="F31" s="377"/>
      <c r="G31" s="377"/>
      <c r="H31" s="377"/>
    </row>
    <row r="32" spans="2:8" s="21" customFormat="1" ht="56.25" customHeight="1" x14ac:dyDescent="0.3">
      <c r="B32" s="366" t="s">
        <v>282</v>
      </c>
      <c r="C32" s="367"/>
      <c r="D32" s="367"/>
      <c r="E32" s="367"/>
      <c r="F32" s="367"/>
      <c r="G32" s="367"/>
      <c r="H32" s="367"/>
    </row>
  </sheetData>
  <mergeCells count="6">
    <mergeCell ref="B32:H32"/>
    <mergeCell ref="B4:B5"/>
    <mergeCell ref="C4:D4"/>
    <mergeCell ref="E4:F4"/>
    <mergeCell ref="G4:H4"/>
    <mergeCell ref="B31:H3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8"/>
  <sheetViews>
    <sheetView workbookViewId="0">
      <selection activeCell="A15" sqref="A15:XFD21"/>
    </sheetView>
  </sheetViews>
  <sheetFormatPr defaultRowHeight="15" x14ac:dyDescent="0.25"/>
  <cols>
    <col min="1" max="1" width="9.140625" style="21"/>
    <col min="2" max="2" width="12.85546875" style="21" customWidth="1"/>
    <col min="3" max="16384" width="9.140625" style="21"/>
  </cols>
  <sheetData>
    <row r="2" spans="2:10" x14ac:dyDescent="0.25">
      <c r="B2" s="108" t="s">
        <v>283</v>
      </c>
      <c r="C2" s="84"/>
      <c r="D2" s="84"/>
      <c r="E2" s="84"/>
      <c r="F2" s="84"/>
      <c r="G2" s="84"/>
      <c r="H2" s="84"/>
      <c r="I2" s="84"/>
      <c r="J2" s="84"/>
    </row>
    <row r="3" spans="2:10" x14ac:dyDescent="0.25">
      <c r="B3" s="22" t="s">
        <v>155</v>
      </c>
      <c r="C3" s="84"/>
      <c r="D3" s="84"/>
      <c r="E3" s="84"/>
      <c r="F3" s="84"/>
      <c r="G3" s="84"/>
      <c r="H3" s="84"/>
      <c r="I3" s="84"/>
      <c r="J3" s="84"/>
    </row>
    <row r="4" spans="2:10" ht="15" customHeight="1" x14ac:dyDescent="0.25">
      <c r="B4" s="344" t="s">
        <v>154</v>
      </c>
      <c r="C4" s="378" t="s">
        <v>4</v>
      </c>
      <c r="D4" s="378"/>
      <c r="E4" s="378"/>
      <c r="F4" s="378"/>
      <c r="G4" s="379" t="s">
        <v>5</v>
      </c>
      <c r="H4" s="379"/>
      <c r="I4" s="379"/>
      <c r="J4" s="379"/>
    </row>
    <row r="5" spans="2:10" ht="27" x14ac:dyDescent="0.25">
      <c r="B5" s="345"/>
      <c r="C5" s="248" t="s">
        <v>153</v>
      </c>
      <c r="D5" s="248" t="s">
        <v>152</v>
      </c>
      <c r="E5" s="248" t="s">
        <v>151</v>
      </c>
      <c r="F5" s="249" t="s">
        <v>13</v>
      </c>
      <c r="G5" s="248" t="s">
        <v>153</v>
      </c>
      <c r="H5" s="248" t="s">
        <v>152</v>
      </c>
      <c r="I5" s="248" t="s">
        <v>151</v>
      </c>
      <c r="J5" s="249" t="s">
        <v>13</v>
      </c>
    </row>
    <row r="6" spans="2:10" ht="15" customHeight="1" x14ac:dyDescent="0.25">
      <c r="B6" s="51"/>
      <c r="C6" s="380" t="s">
        <v>150</v>
      </c>
      <c r="D6" s="380"/>
      <c r="E6" s="380"/>
      <c r="F6" s="380"/>
      <c r="G6" s="380"/>
      <c r="H6" s="380"/>
      <c r="I6" s="380"/>
      <c r="J6" s="380"/>
    </row>
    <row r="7" spans="2:10" x14ac:dyDescent="0.25">
      <c r="B7" s="27" t="s">
        <v>148</v>
      </c>
      <c r="C7" s="124" t="s">
        <v>78</v>
      </c>
      <c r="D7" s="126">
        <v>2</v>
      </c>
      <c r="E7" s="124">
        <v>1</v>
      </c>
      <c r="F7" s="126">
        <v>3</v>
      </c>
      <c r="G7" s="124">
        <v>61</v>
      </c>
      <c r="H7" s="126">
        <v>568</v>
      </c>
      <c r="I7" s="124">
        <v>184</v>
      </c>
      <c r="J7" s="126">
        <v>813</v>
      </c>
    </row>
    <row r="8" spans="2:10" x14ac:dyDescent="0.25">
      <c r="B8" s="27" t="s">
        <v>143</v>
      </c>
      <c r="C8" s="90">
        <v>24</v>
      </c>
      <c r="D8" s="126">
        <v>14</v>
      </c>
      <c r="E8" s="124">
        <v>1</v>
      </c>
      <c r="F8" s="126">
        <v>39</v>
      </c>
      <c r="G8" s="124">
        <v>2647</v>
      </c>
      <c r="H8" s="126">
        <v>1285</v>
      </c>
      <c r="I8" s="124">
        <v>278</v>
      </c>
      <c r="J8" s="126">
        <v>4210</v>
      </c>
    </row>
    <row r="9" spans="2:10" x14ac:dyDescent="0.25">
      <c r="B9" s="27" t="s">
        <v>142</v>
      </c>
      <c r="C9" s="90">
        <v>43</v>
      </c>
      <c r="D9" s="126">
        <v>7</v>
      </c>
      <c r="E9" s="124">
        <v>5</v>
      </c>
      <c r="F9" s="126">
        <v>55</v>
      </c>
      <c r="G9" s="124">
        <v>2930</v>
      </c>
      <c r="H9" s="126">
        <v>704</v>
      </c>
      <c r="I9" s="124">
        <v>220</v>
      </c>
      <c r="J9" s="126">
        <v>3854</v>
      </c>
    </row>
    <row r="10" spans="2:10" x14ac:dyDescent="0.25">
      <c r="B10" s="27" t="s">
        <v>141</v>
      </c>
      <c r="C10" s="90">
        <v>60</v>
      </c>
      <c r="D10" s="250">
        <v>9</v>
      </c>
      <c r="E10" s="124">
        <v>9</v>
      </c>
      <c r="F10" s="126">
        <v>78</v>
      </c>
      <c r="G10" s="124">
        <v>3317</v>
      </c>
      <c r="H10" s="126">
        <v>772</v>
      </c>
      <c r="I10" s="124">
        <v>375</v>
      </c>
      <c r="J10" s="126">
        <v>4464</v>
      </c>
    </row>
    <row r="11" spans="2:10" x14ac:dyDescent="0.25">
      <c r="B11" s="27" t="s">
        <v>140</v>
      </c>
      <c r="C11" s="90">
        <v>56</v>
      </c>
      <c r="D11" s="126">
        <v>12</v>
      </c>
      <c r="E11" s="124">
        <v>34</v>
      </c>
      <c r="F11" s="126">
        <v>102</v>
      </c>
      <c r="G11" s="124">
        <v>1300</v>
      </c>
      <c r="H11" s="126">
        <v>457</v>
      </c>
      <c r="I11" s="124">
        <v>500</v>
      </c>
      <c r="J11" s="126">
        <v>2257</v>
      </c>
    </row>
    <row r="12" spans="2:10" x14ac:dyDescent="0.25">
      <c r="B12" s="27" t="s">
        <v>147</v>
      </c>
      <c r="C12" s="124">
        <v>1</v>
      </c>
      <c r="D12" s="126">
        <v>1</v>
      </c>
      <c r="E12" s="124" t="s">
        <v>78</v>
      </c>
      <c r="F12" s="126">
        <v>2</v>
      </c>
      <c r="G12" s="124">
        <v>88</v>
      </c>
      <c r="H12" s="126">
        <v>90</v>
      </c>
      <c r="I12" s="128">
        <v>7</v>
      </c>
      <c r="J12" s="126">
        <v>185</v>
      </c>
    </row>
    <row r="13" spans="2:10" x14ac:dyDescent="0.25">
      <c r="B13" s="25" t="s">
        <v>146</v>
      </c>
      <c r="C13" s="130">
        <v>184</v>
      </c>
      <c r="D13" s="26">
        <v>45</v>
      </c>
      <c r="E13" s="130">
        <v>50</v>
      </c>
      <c r="F13" s="130">
        <v>279</v>
      </c>
      <c r="G13" s="130">
        <v>10343</v>
      </c>
      <c r="H13" s="130">
        <v>3876</v>
      </c>
      <c r="I13" s="26">
        <v>1564</v>
      </c>
      <c r="J13" s="130">
        <v>15783</v>
      </c>
    </row>
    <row r="14" spans="2:10" ht="15" customHeight="1" x14ac:dyDescent="0.25">
      <c r="B14" s="51"/>
      <c r="C14" s="380" t="s">
        <v>149</v>
      </c>
      <c r="D14" s="380"/>
      <c r="E14" s="380"/>
      <c r="F14" s="380"/>
      <c r="G14" s="380"/>
      <c r="H14" s="380"/>
      <c r="I14" s="380"/>
      <c r="J14" s="380"/>
    </row>
    <row r="15" spans="2:10" x14ac:dyDescent="0.25">
      <c r="B15" s="27" t="s">
        <v>148</v>
      </c>
      <c r="C15" s="124" t="s">
        <v>78</v>
      </c>
      <c r="D15" s="251">
        <v>4.4444444444444446</v>
      </c>
      <c r="E15" s="128">
        <v>2</v>
      </c>
      <c r="F15" s="252">
        <v>1.0752688172043012</v>
      </c>
      <c r="G15" s="155">
        <v>0.58977085951851493</v>
      </c>
      <c r="H15" s="251">
        <v>14.654282765737875</v>
      </c>
      <c r="I15" s="155">
        <v>11.76470588235294</v>
      </c>
      <c r="J15" s="251">
        <v>5.1511119559019196</v>
      </c>
    </row>
    <row r="16" spans="2:10" x14ac:dyDescent="0.25">
      <c r="B16" s="27" t="s">
        <v>143</v>
      </c>
      <c r="C16" s="155">
        <v>13.043478260869565</v>
      </c>
      <c r="D16" s="251">
        <v>31.111111111111111</v>
      </c>
      <c r="E16" s="128">
        <v>2</v>
      </c>
      <c r="F16" s="252">
        <v>13.978494623655912</v>
      </c>
      <c r="G16" s="155">
        <v>25.592187953205066</v>
      </c>
      <c r="H16" s="251">
        <v>33.152734778121776</v>
      </c>
      <c r="I16" s="155">
        <v>17.774936061381077</v>
      </c>
      <c r="J16" s="251">
        <v>26.674269783944748</v>
      </c>
    </row>
    <row r="17" spans="2:10" x14ac:dyDescent="0.25">
      <c r="B17" s="27" t="s">
        <v>142</v>
      </c>
      <c r="C17" s="155">
        <v>23.369565217391305</v>
      </c>
      <c r="D17" s="251">
        <v>15.555555555555555</v>
      </c>
      <c r="E17" s="155">
        <v>10</v>
      </c>
      <c r="F17" s="252">
        <v>19.713261648745519</v>
      </c>
      <c r="G17" s="155">
        <v>28.328338006381127</v>
      </c>
      <c r="H17" s="251">
        <v>18.163054695562437</v>
      </c>
      <c r="I17" s="155">
        <v>14.066496163682865</v>
      </c>
      <c r="J17" s="251">
        <v>24.418678324779826</v>
      </c>
    </row>
    <row r="18" spans="2:10" x14ac:dyDescent="0.25">
      <c r="B18" s="27" t="s">
        <v>141</v>
      </c>
      <c r="C18" s="155">
        <v>32.608695652173914</v>
      </c>
      <c r="D18" s="251">
        <v>20</v>
      </c>
      <c r="E18" s="155">
        <v>18</v>
      </c>
      <c r="F18" s="252">
        <v>27.956989247311824</v>
      </c>
      <c r="G18" s="155">
        <v>32.069999033162524</v>
      </c>
      <c r="H18" s="251">
        <v>19.917440660474718</v>
      </c>
      <c r="I18" s="155">
        <v>23.976982097186699</v>
      </c>
      <c r="J18" s="251">
        <v>28.283596274472533</v>
      </c>
    </row>
    <row r="19" spans="2:10" x14ac:dyDescent="0.25">
      <c r="B19" s="27" t="s">
        <v>140</v>
      </c>
      <c r="C19" s="155">
        <v>30.434782608695656</v>
      </c>
      <c r="D19" s="251">
        <v>26.666666666666668</v>
      </c>
      <c r="E19" s="155">
        <v>68</v>
      </c>
      <c r="F19" s="252">
        <v>36.55913978494624</v>
      </c>
      <c r="G19" s="155">
        <v>12.568887170066711</v>
      </c>
      <c r="H19" s="251">
        <v>11.790505675954591</v>
      </c>
      <c r="I19" s="155">
        <v>31.9693094629156</v>
      </c>
      <c r="J19" s="251">
        <v>14.300196413863016</v>
      </c>
    </row>
    <row r="20" spans="2:10" x14ac:dyDescent="0.25">
      <c r="B20" s="27" t="s">
        <v>147</v>
      </c>
      <c r="C20" s="128">
        <v>0.54347826086956519</v>
      </c>
      <c r="D20" s="251">
        <v>2.2222222222222223</v>
      </c>
      <c r="E20" s="124" t="s">
        <v>78</v>
      </c>
      <c r="F20" s="252">
        <v>0.71684587813620071</v>
      </c>
      <c r="G20" s="155">
        <v>0.85081697766605424</v>
      </c>
      <c r="H20" s="251">
        <v>2.321981424148607</v>
      </c>
      <c r="I20" s="128">
        <v>0.4475703324808184</v>
      </c>
      <c r="J20" s="251">
        <v>1.1721472470379521</v>
      </c>
    </row>
    <row r="21" spans="2:10" x14ac:dyDescent="0.25">
      <c r="B21" s="25" t="s">
        <v>146</v>
      </c>
      <c r="C21" s="158">
        <v>100</v>
      </c>
      <c r="D21" s="107">
        <v>100</v>
      </c>
      <c r="E21" s="158">
        <v>100</v>
      </c>
      <c r="F21" s="158">
        <v>100</v>
      </c>
      <c r="G21" s="158">
        <v>100</v>
      </c>
      <c r="H21" s="158">
        <v>100</v>
      </c>
      <c r="I21" s="107">
        <v>100</v>
      </c>
      <c r="J21" s="158">
        <v>100</v>
      </c>
    </row>
    <row r="71" ht="15" customHeight="1" x14ac:dyDescent="0.25"/>
    <row r="73" ht="15" customHeight="1" x14ac:dyDescent="0.25"/>
    <row r="81" ht="15" customHeight="1" x14ac:dyDescent="0.25"/>
    <row r="91" ht="15" customHeight="1" x14ac:dyDescent="0.25"/>
    <row r="92" ht="15" customHeight="1" x14ac:dyDescent="0.25"/>
    <row r="93" ht="15" customHeight="1" x14ac:dyDescent="0.25"/>
    <row r="94" ht="15" customHeight="1" x14ac:dyDescent="0.25"/>
    <row r="101" ht="15" customHeight="1" x14ac:dyDescent="0.25"/>
    <row r="102" ht="15" customHeight="1" x14ac:dyDescent="0.25"/>
    <row r="112" ht="15" customHeight="1" x14ac:dyDescent="0.25"/>
    <row r="113" ht="15" customHeight="1" x14ac:dyDescent="0.25"/>
    <row r="114" ht="15" customHeight="1" x14ac:dyDescent="0.25"/>
    <row r="115" ht="15" customHeight="1" x14ac:dyDescent="0.25"/>
    <row r="122" ht="15" customHeight="1" x14ac:dyDescent="0.25"/>
    <row r="123" ht="15" customHeight="1" x14ac:dyDescent="0.25"/>
    <row r="134" ht="15" customHeight="1" x14ac:dyDescent="0.25"/>
    <row r="135" ht="15" customHeight="1" x14ac:dyDescent="0.25"/>
    <row r="136" ht="15" customHeight="1" x14ac:dyDescent="0.25"/>
    <row r="137" ht="15" customHeight="1" x14ac:dyDescent="0.25"/>
    <row r="144" ht="15" customHeight="1" x14ac:dyDescent="0.25"/>
    <row r="145" ht="15" customHeight="1" x14ac:dyDescent="0.25"/>
    <row r="156" ht="15" customHeight="1" x14ac:dyDescent="0.25"/>
    <row r="157" ht="15" customHeight="1" x14ac:dyDescent="0.25"/>
    <row r="158" ht="15" customHeight="1" x14ac:dyDescent="0.25"/>
    <row r="159" ht="15" customHeight="1" x14ac:dyDescent="0.25"/>
    <row r="166" ht="15" customHeight="1" x14ac:dyDescent="0.25"/>
    <row r="167" ht="15" customHeight="1" x14ac:dyDescent="0.25"/>
    <row r="177" ht="15" customHeight="1" x14ac:dyDescent="0.25"/>
    <row r="178" ht="15" customHeight="1" x14ac:dyDescent="0.25"/>
    <row r="179" ht="15" customHeight="1" x14ac:dyDescent="0.25"/>
    <row r="180" ht="15" customHeight="1" x14ac:dyDescent="0.25"/>
    <row r="187" ht="15" customHeight="1" x14ac:dyDescent="0.25"/>
    <row r="188" ht="15" customHeight="1" x14ac:dyDescent="0.25"/>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A21" sqref="A21:XFD21"/>
    </sheetView>
  </sheetViews>
  <sheetFormatPr defaultRowHeight="15" x14ac:dyDescent="0.25"/>
  <cols>
    <col min="1" max="1" width="9.140625" style="21"/>
    <col min="2" max="2" width="21.140625" style="21" customWidth="1"/>
    <col min="3" max="6" width="9.140625" style="21" customWidth="1"/>
    <col min="7" max="16384" width="9.140625" style="21"/>
  </cols>
  <sheetData>
    <row r="2" spans="2:7" x14ac:dyDescent="0.25">
      <c r="B2" s="108" t="s">
        <v>288</v>
      </c>
      <c r="C2" s="84"/>
      <c r="D2" s="84"/>
      <c r="E2" s="83"/>
      <c r="F2" s="83"/>
      <c r="G2" s="83"/>
    </row>
    <row r="3" spans="2:7" x14ac:dyDescent="0.25">
      <c r="B3" s="22" t="s">
        <v>284</v>
      </c>
      <c r="E3" s="83"/>
      <c r="F3" s="83"/>
      <c r="G3" s="83"/>
    </row>
    <row r="4" spans="2:7" ht="15" customHeight="1" x14ac:dyDescent="0.25">
      <c r="B4" s="340" t="s">
        <v>285</v>
      </c>
      <c r="C4" s="299" t="s">
        <v>4</v>
      </c>
      <c r="D4" s="299"/>
      <c r="E4" s="300" t="s">
        <v>5</v>
      </c>
      <c r="F4" s="300"/>
      <c r="G4" s="320" t="s">
        <v>160</v>
      </c>
    </row>
    <row r="5" spans="2:7" ht="27" x14ac:dyDescent="0.25">
      <c r="B5" s="383"/>
      <c r="C5" s="85" t="s">
        <v>41</v>
      </c>
      <c r="D5" s="85" t="s">
        <v>286</v>
      </c>
      <c r="E5" s="85" t="s">
        <v>159</v>
      </c>
      <c r="F5" s="85" t="s">
        <v>287</v>
      </c>
      <c r="G5" s="321"/>
    </row>
    <row r="6" spans="2:7" x14ac:dyDescent="0.25">
      <c r="B6" s="53"/>
      <c r="C6" s="381" t="s">
        <v>145</v>
      </c>
      <c r="D6" s="381"/>
      <c r="E6" s="381"/>
      <c r="F6" s="381"/>
      <c r="G6" s="53"/>
    </row>
    <row r="7" spans="2:7" x14ac:dyDescent="0.25">
      <c r="B7" s="27" t="s">
        <v>153</v>
      </c>
      <c r="C7" s="253">
        <v>169</v>
      </c>
      <c r="D7" s="129">
        <v>74.778761061946909</v>
      </c>
      <c r="E7" s="124">
        <v>7072</v>
      </c>
      <c r="F7" s="129">
        <v>75.822879811300524</v>
      </c>
      <c r="G7" s="128">
        <v>2.3339317773788149</v>
      </c>
    </row>
    <row r="8" spans="2:7" x14ac:dyDescent="0.25">
      <c r="B8" s="27" t="s">
        <v>152</v>
      </c>
      <c r="C8" s="253">
        <v>26</v>
      </c>
      <c r="D8" s="129">
        <v>11.504424778761061</v>
      </c>
      <c r="E8" s="124">
        <v>1550</v>
      </c>
      <c r="F8" s="129">
        <v>16.618419641899862</v>
      </c>
      <c r="G8" s="128">
        <v>1.6497461928934012</v>
      </c>
    </row>
    <row r="9" spans="2:7" x14ac:dyDescent="0.25">
      <c r="B9" s="27" t="s">
        <v>151</v>
      </c>
      <c r="C9" s="253">
        <v>31</v>
      </c>
      <c r="D9" s="129">
        <v>13.716814159292035</v>
      </c>
      <c r="E9" s="124">
        <v>705</v>
      </c>
      <c r="F9" s="129">
        <v>7.5587005467996145</v>
      </c>
      <c r="G9" s="128">
        <v>4.2119565217391308</v>
      </c>
    </row>
    <row r="10" spans="2:7" x14ac:dyDescent="0.25">
      <c r="B10" s="8" t="s">
        <v>158</v>
      </c>
      <c r="C10" s="254">
        <v>226</v>
      </c>
      <c r="D10" s="255">
        <v>100</v>
      </c>
      <c r="E10" s="220">
        <v>9327</v>
      </c>
      <c r="F10" s="255">
        <v>100</v>
      </c>
      <c r="G10" s="224">
        <v>2.3657489793782056</v>
      </c>
    </row>
    <row r="11" spans="2:7" x14ac:dyDescent="0.25">
      <c r="B11" s="53"/>
      <c r="C11" s="381" t="s">
        <v>144</v>
      </c>
      <c r="D11" s="381"/>
      <c r="E11" s="381"/>
      <c r="F11" s="381"/>
      <c r="G11" s="52"/>
    </row>
    <row r="12" spans="2:7" ht="15" customHeight="1" x14ac:dyDescent="0.25">
      <c r="B12" s="27" t="s">
        <v>153</v>
      </c>
      <c r="C12" s="253">
        <v>15</v>
      </c>
      <c r="D12" s="129">
        <v>28.30188679245283</v>
      </c>
      <c r="E12" s="124">
        <v>3271</v>
      </c>
      <c r="F12" s="129">
        <v>50.666047087980168</v>
      </c>
      <c r="G12" s="128">
        <v>0.4564820450395618</v>
      </c>
    </row>
    <row r="13" spans="2:7" x14ac:dyDescent="0.25">
      <c r="B13" s="27" t="s">
        <v>152</v>
      </c>
      <c r="C13" s="253">
        <v>19</v>
      </c>
      <c r="D13" s="129">
        <v>35.849056603773583</v>
      </c>
      <c r="E13" s="124">
        <v>2326</v>
      </c>
      <c r="F13" s="129">
        <v>36.028500619578686</v>
      </c>
      <c r="G13" s="128">
        <v>0.81023454157782504</v>
      </c>
    </row>
    <row r="14" spans="2:7" x14ac:dyDescent="0.25">
      <c r="B14" s="27" t="s">
        <v>151</v>
      </c>
      <c r="C14" s="253">
        <v>19</v>
      </c>
      <c r="D14" s="129">
        <v>35.849056603773583</v>
      </c>
      <c r="E14" s="124">
        <v>859</v>
      </c>
      <c r="F14" s="129">
        <v>13.305452292441139</v>
      </c>
      <c r="G14" s="128">
        <v>2.1640091116173119</v>
      </c>
    </row>
    <row r="15" spans="2:7" x14ac:dyDescent="0.25">
      <c r="B15" s="8" t="s">
        <v>157</v>
      </c>
      <c r="C15" s="254">
        <v>53</v>
      </c>
      <c r="D15" s="255">
        <v>100</v>
      </c>
      <c r="E15" s="220">
        <v>6456</v>
      </c>
      <c r="F15" s="255">
        <v>100</v>
      </c>
      <c r="G15" s="224">
        <v>0.81425718236288214</v>
      </c>
    </row>
    <row r="16" spans="2:7" ht="15" customHeight="1" x14ac:dyDescent="0.25">
      <c r="B16" s="53"/>
      <c r="C16" s="381" t="s">
        <v>156</v>
      </c>
      <c r="D16" s="381"/>
      <c r="E16" s="381"/>
      <c r="F16" s="381"/>
      <c r="G16" s="52"/>
    </row>
    <row r="17" spans="2:7" x14ac:dyDescent="0.25">
      <c r="B17" s="27" t="s">
        <v>153</v>
      </c>
      <c r="C17" s="253">
        <v>184</v>
      </c>
      <c r="D17" s="129">
        <v>65.949820788530474</v>
      </c>
      <c r="E17" s="124">
        <v>10343</v>
      </c>
      <c r="F17" s="129">
        <v>65.532535006019131</v>
      </c>
      <c r="G17" s="128">
        <v>1.7478863873848201</v>
      </c>
    </row>
    <row r="18" spans="2:7" x14ac:dyDescent="0.25">
      <c r="B18" s="27" t="s">
        <v>152</v>
      </c>
      <c r="C18" s="253">
        <v>45</v>
      </c>
      <c r="D18" s="129">
        <v>16.129032258064516</v>
      </c>
      <c r="E18" s="124">
        <v>3876</v>
      </c>
      <c r="F18" s="129">
        <v>24.558068808211367</v>
      </c>
      <c r="G18" s="128">
        <v>1.1476664116296864</v>
      </c>
    </row>
    <row r="19" spans="2:7" x14ac:dyDescent="0.25">
      <c r="B19" s="27" t="s">
        <v>151</v>
      </c>
      <c r="C19" s="253">
        <v>50</v>
      </c>
      <c r="D19" s="129">
        <v>17.921146953405017</v>
      </c>
      <c r="E19" s="124">
        <v>1564</v>
      </c>
      <c r="F19" s="129">
        <v>9.9093961857694985</v>
      </c>
      <c r="G19" s="128">
        <v>3.0978934324659235</v>
      </c>
    </row>
    <row r="20" spans="2:7" x14ac:dyDescent="0.25">
      <c r="B20" s="25" t="s">
        <v>13</v>
      </c>
      <c r="C20" s="209">
        <v>279</v>
      </c>
      <c r="D20" s="28">
        <v>100</v>
      </c>
      <c r="E20" s="130">
        <v>15783</v>
      </c>
      <c r="F20" s="132">
        <v>100</v>
      </c>
      <c r="G20" s="132">
        <v>1.7370190511766903</v>
      </c>
    </row>
    <row r="21" spans="2:7" ht="27.75" customHeight="1" x14ac:dyDescent="0.25">
      <c r="B21" s="382" t="s">
        <v>289</v>
      </c>
      <c r="C21" s="302"/>
      <c r="D21" s="302"/>
      <c r="E21" s="302"/>
      <c r="F21" s="302"/>
      <c r="G21" s="302"/>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J29"/>
  <sheetViews>
    <sheetView workbookViewId="0">
      <selection activeCell="A3" sqref="A3:XFD3"/>
    </sheetView>
  </sheetViews>
  <sheetFormatPr defaultRowHeight="15" x14ac:dyDescent="0.25"/>
  <cols>
    <col min="1" max="1" width="9.140625" style="21"/>
    <col min="2" max="2" width="22.42578125" style="21" customWidth="1"/>
    <col min="3" max="3" width="9.140625" style="21"/>
    <col min="4" max="4" width="9.140625" style="257"/>
    <col min="5" max="6" width="9.140625" style="21"/>
    <col min="7" max="7" width="9.140625" style="257"/>
    <col min="8" max="8" width="10.7109375" style="21" customWidth="1"/>
    <col min="9" max="9" width="9.140625" style="257"/>
    <col min="10" max="11" width="9.140625" style="21"/>
    <col min="12" max="12" width="9.5703125" style="21" bestFit="1" customWidth="1"/>
    <col min="13" max="16384" width="9.140625" style="21"/>
  </cols>
  <sheetData>
    <row r="2" spans="2:10" x14ac:dyDescent="0.25">
      <c r="B2" s="256" t="s">
        <v>294</v>
      </c>
    </row>
    <row r="3" spans="2:10" x14ac:dyDescent="0.25">
      <c r="B3" s="338" t="s">
        <v>23</v>
      </c>
      <c r="C3" s="349"/>
      <c r="D3" s="349"/>
      <c r="E3" s="349"/>
      <c r="F3" s="349"/>
      <c r="G3" s="349"/>
    </row>
    <row r="4" spans="2:10" ht="15" customHeight="1" x14ac:dyDescent="0.25">
      <c r="B4" s="258" t="s">
        <v>161</v>
      </c>
      <c r="C4" s="317" t="s">
        <v>3</v>
      </c>
      <c r="D4" s="317" t="s">
        <v>4</v>
      </c>
      <c r="E4" s="317" t="s">
        <v>5</v>
      </c>
      <c r="F4" s="317" t="s">
        <v>291</v>
      </c>
      <c r="G4" s="317" t="s">
        <v>292</v>
      </c>
      <c r="H4" s="317" t="s">
        <v>293</v>
      </c>
      <c r="I4" s="317" t="s">
        <v>16</v>
      </c>
      <c r="J4" s="317" t="s">
        <v>17</v>
      </c>
    </row>
    <row r="5" spans="2:10" x14ac:dyDescent="0.25">
      <c r="B5" s="82" t="s">
        <v>162</v>
      </c>
      <c r="C5" s="317"/>
      <c r="D5" s="317"/>
      <c r="E5" s="317"/>
      <c r="F5" s="317"/>
      <c r="G5" s="317"/>
      <c r="H5" s="317"/>
      <c r="I5" s="317"/>
      <c r="J5" s="317"/>
    </row>
    <row r="6" spans="2:10" s="273" customFormat="1" x14ac:dyDescent="0.25">
      <c r="B6" s="259" t="s">
        <v>170</v>
      </c>
      <c r="C6" s="260">
        <v>3081</v>
      </c>
      <c r="D6" s="261">
        <v>38</v>
      </c>
      <c r="E6" s="260">
        <v>4589</v>
      </c>
      <c r="F6" s="262">
        <v>3.4826151828909899</v>
      </c>
      <c r="G6" s="263">
        <v>4.2953384274539896</v>
      </c>
      <c r="H6" s="262">
        <v>518.71863272595704</v>
      </c>
      <c r="I6" s="263">
        <v>1.2333657903278199</v>
      </c>
      <c r="J6" s="262">
        <v>148.945147679325</v>
      </c>
    </row>
    <row r="7" spans="2:10" s="273" customFormat="1" x14ac:dyDescent="0.25">
      <c r="B7" s="259" t="s">
        <v>175</v>
      </c>
      <c r="C7" s="260">
        <v>464</v>
      </c>
      <c r="D7" s="261">
        <v>5</v>
      </c>
      <c r="E7" s="260">
        <v>612</v>
      </c>
      <c r="F7" s="262">
        <v>4.9409271692427303</v>
      </c>
      <c r="G7" s="263">
        <v>5.3242749668563896</v>
      </c>
      <c r="H7" s="262">
        <v>651.69125594322202</v>
      </c>
      <c r="I7" s="263">
        <v>1.07758620689655</v>
      </c>
      <c r="J7" s="262">
        <v>131.89655172413799</v>
      </c>
    </row>
    <row r="8" spans="2:10" s="273" customFormat="1" x14ac:dyDescent="0.25">
      <c r="B8" s="259" t="s">
        <v>172</v>
      </c>
      <c r="C8" s="260">
        <v>350</v>
      </c>
      <c r="D8" s="261">
        <v>4</v>
      </c>
      <c r="E8" s="260">
        <v>441</v>
      </c>
      <c r="F8" s="262">
        <v>3.3578456062590201</v>
      </c>
      <c r="G8" s="263">
        <v>3.8375378357245999</v>
      </c>
      <c r="H8" s="262">
        <v>423.08854638863698</v>
      </c>
      <c r="I8" s="263">
        <v>1.1428571428571399</v>
      </c>
      <c r="J8" s="262">
        <v>126</v>
      </c>
    </row>
    <row r="9" spans="2:10" s="273" customFormat="1" x14ac:dyDescent="0.25">
      <c r="B9" s="259" t="s">
        <v>174</v>
      </c>
      <c r="C9" s="260">
        <v>272</v>
      </c>
      <c r="D9" s="261">
        <v>5</v>
      </c>
      <c r="E9" s="260">
        <v>351</v>
      </c>
      <c r="F9" s="262">
        <v>3.5701394585726001</v>
      </c>
      <c r="G9" s="263">
        <v>6.5627563576702199</v>
      </c>
      <c r="H9" s="262">
        <v>460.70549630844903</v>
      </c>
      <c r="I9" s="263">
        <v>1.8382352941176501</v>
      </c>
      <c r="J9" s="262">
        <v>129.04411764705901</v>
      </c>
    </row>
    <row r="10" spans="2:10" s="273" customFormat="1" x14ac:dyDescent="0.25">
      <c r="B10" s="259" t="s">
        <v>176</v>
      </c>
      <c r="C10" s="260">
        <v>183</v>
      </c>
      <c r="D10" s="261" t="s">
        <v>78</v>
      </c>
      <c r="E10" s="260">
        <v>247</v>
      </c>
      <c r="F10" s="262">
        <v>4.1151337980661102</v>
      </c>
      <c r="G10" s="263" t="s">
        <v>78</v>
      </c>
      <c r="H10" s="262">
        <v>555.43062738925096</v>
      </c>
      <c r="I10" s="263" t="s">
        <v>78</v>
      </c>
      <c r="J10" s="262">
        <v>134.972677595628</v>
      </c>
    </row>
    <row r="11" spans="2:10" s="273" customFormat="1" x14ac:dyDescent="0.25">
      <c r="B11" s="259" t="s">
        <v>173</v>
      </c>
      <c r="C11" s="260">
        <v>208</v>
      </c>
      <c r="D11" s="261">
        <v>5</v>
      </c>
      <c r="E11" s="260">
        <v>302</v>
      </c>
      <c r="F11" s="262">
        <v>3.7009029847426702</v>
      </c>
      <c r="G11" s="263">
        <v>8.8964014056314191</v>
      </c>
      <c r="H11" s="262">
        <v>537.34264490013697</v>
      </c>
      <c r="I11" s="263">
        <v>2.4038461538461502</v>
      </c>
      <c r="J11" s="262">
        <v>145.19230769230799</v>
      </c>
    </row>
    <row r="12" spans="2:10" s="273" customFormat="1" x14ac:dyDescent="0.25">
      <c r="B12" s="259" t="s">
        <v>171</v>
      </c>
      <c r="C12" s="260">
        <v>158</v>
      </c>
      <c r="D12" s="261" t="s">
        <v>78</v>
      </c>
      <c r="E12" s="260">
        <v>212</v>
      </c>
      <c r="F12" s="262">
        <v>3.40763266582554</v>
      </c>
      <c r="G12" s="263" t="s">
        <v>78</v>
      </c>
      <c r="H12" s="262">
        <v>457.22666149051503</v>
      </c>
      <c r="I12" s="263" t="s">
        <v>78</v>
      </c>
      <c r="J12" s="262">
        <v>134.17721518987301</v>
      </c>
    </row>
    <row r="13" spans="2:10" s="273" customFormat="1" x14ac:dyDescent="0.25">
      <c r="B13" s="259" t="s">
        <v>177</v>
      </c>
      <c r="C13" s="260">
        <v>139</v>
      </c>
      <c r="D13" s="261">
        <v>1</v>
      </c>
      <c r="E13" s="260">
        <v>191</v>
      </c>
      <c r="F13" s="262">
        <v>4.5176807072282896</v>
      </c>
      <c r="G13" s="263">
        <v>3.25013000520021</v>
      </c>
      <c r="H13" s="262">
        <v>620.77483099323899</v>
      </c>
      <c r="I13" s="263">
        <v>0.71942446043165498</v>
      </c>
      <c r="J13" s="262">
        <v>137.410071942446</v>
      </c>
    </row>
    <row r="14" spans="2:10" x14ac:dyDescent="0.25">
      <c r="B14" s="264" t="s">
        <v>217</v>
      </c>
      <c r="C14" s="165">
        <v>62</v>
      </c>
      <c r="D14" s="265">
        <v>2</v>
      </c>
      <c r="E14" s="165">
        <v>81</v>
      </c>
      <c r="F14" s="266">
        <v>1.6847826086956501</v>
      </c>
      <c r="G14" s="267">
        <v>5.4347826086956497</v>
      </c>
      <c r="H14" s="266">
        <v>220.108695652173</v>
      </c>
      <c r="I14" s="267">
        <v>3.2258064516128999</v>
      </c>
      <c r="J14" s="266">
        <v>130.64516129032299</v>
      </c>
    </row>
    <row r="15" spans="2:10" x14ac:dyDescent="0.25">
      <c r="B15" s="264" t="s">
        <v>218</v>
      </c>
      <c r="C15" s="165">
        <v>138</v>
      </c>
      <c r="D15" s="265">
        <v>1</v>
      </c>
      <c r="E15" s="165">
        <v>211</v>
      </c>
      <c r="F15" s="266">
        <v>2.7802681548488501</v>
      </c>
      <c r="G15" s="267">
        <v>2.0146870687310501</v>
      </c>
      <c r="H15" s="266">
        <v>425.098971502251</v>
      </c>
      <c r="I15" s="267">
        <v>0.72463768115941996</v>
      </c>
      <c r="J15" s="266">
        <v>152.898550724638</v>
      </c>
    </row>
    <row r="16" spans="2:10" x14ac:dyDescent="0.25">
      <c r="B16" s="264" t="s">
        <v>219</v>
      </c>
      <c r="C16" s="165">
        <v>56</v>
      </c>
      <c r="D16" s="265">
        <v>1</v>
      </c>
      <c r="E16" s="165">
        <v>72</v>
      </c>
      <c r="F16" s="266">
        <v>1.4806197451218901</v>
      </c>
      <c r="G16" s="267">
        <v>2.6439638305747999</v>
      </c>
      <c r="H16" s="266">
        <v>190.36539580138501</v>
      </c>
      <c r="I16" s="267">
        <v>1.78571428571429</v>
      </c>
      <c r="J16" s="266">
        <v>128.57142857142901</v>
      </c>
    </row>
    <row r="17" spans="2:10" x14ac:dyDescent="0.25">
      <c r="B17" s="264" t="s">
        <v>220</v>
      </c>
      <c r="C17" s="165">
        <v>152</v>
      </c>
      <c r="D17" s="265">
        <v>1</v>
      </c>
      <c r="E17" s="165">
        <v>234</v>
      </c>
      <c r="F17" s="266">
        <v>2.64891429368094</v>
      </c>
      <c r="G17" s="267">
        <v>1.7427067721585201</v>
      </c>
      <c r="H17" s="266">
        <v>407.79338468509201</v>
      </c>
      <c r="I17" s="267">
        <v>0.65789473684210498</v>
      </c>
      <c r="J17" s="266">
        <v>153.947368421053</v>
      </c>
    </row>
    <row r="18" spans="2:10" x14ac:dyDescent="0.25">
      <c r="B18" s="264" t="s">
        <v>221</v>
      </c>
      <c r="C18" s="165">
        <v>130</v>
      </c>
      <c r="D18" s="265">
        <v>2</v>
      </c>
      <c r="E18" s="165">
        <v>186</v>
      </c>
      <c r="F18" s="266">
        <v>2.7148659795967398</v>
      </c>
      <c r="G18" s="267">
        <v>4.1767168916872901</v>
      </c>
      <c r="H18" s="266">
        <v>388.43467092691702</v>
      </c>
      <c r="I18" s="267">
        <v>1.5384615384615401</v>
      </c>
      <c r="J18" s="266">
        <v>143.07692307692301</v>
      </c>
    </row>
    <row r="19" spans="2:10" x14ac:dyDescent="0.25">
      <c r="B19" s="264" t="s">
        <v>222</v>
      </c>
      <c r="C19" s="165">
        <v>72</v>
      </c>
      <c r="D19" s="265" t="s">
        <v>78</v>
      </c>
      <c r="E19" s="165">
        <v>99</v>
      </c>
      <c r="F19" s="266">
        <v>2.0023082164161501</v>
      </c>
      <c r="G19" s="267" t="s">
        <v>78</v>
      </c>
      <c r="H19" s="266">
        <v>275.31737975722001</v>
      </c>
      <c r="I19" s="267" t="s">
        <v>78</v>
      </c>
      <c r="J19" s="266">
        <v>137.5</v>
      </c>
    </row>
    <row r="20" spans="2:10" x14ac:dyDescent="0.25">
      <c r="B20" s="264" t="s">
        <v>223</v>
      </c>
      <c r="C20" s="165">
        <v>175</v>
      </c>
      <c r="D20" s="265">
        <v>2</v>
      </c>
      <c r="E20" s="165">
        <v>252</v>
      </c>
      <c r="F20" s="266">
        <v>3.59243330904164</v>
      </c>
      <c r="G20" s="267">
        <v>4.1056380674761597</v>
      </c>
      <c r="H20" s="266">
        <v>517.31039650199602</v>
      </c>
      <c r="I20" s="267">
        <v>1.1428571428571399</v>
      </c>
      <c r="J20" s="266">
        <v>144</v>
      </c>
    </row>
    <row r="21" spans="2:10" x14ac:dyDescent="0.25">
      <c r="B21" s="264" t="s">
        <v>224</v>
      </c>
      <c r="C21" s="165">
        <v>125</v>
      </c>
      <c r="D21" s="265">
        <v>3</v>
      </c>
      <c r="E21" s="165">
        <v>184</v>
      </c>
      <c r="F21" s="266">
        <v>2.6397761469827401</v>
      </c>
      <c r="G21" s="267">
        <v>6.3354627527585698</v>
      </c>
      <c r="H21" s="266">
        <v>388.57504883585801</v>
      </c>
      <c r="I21" s="267">
        <v>2.4</v>
      </c>
      <c r="J21" s="266">
        <v>147.19999999999999</v>
      </c>
    </row>
    <row r="22" spans="2:10" x14ac:dyDescent="0.25">
      <c r="B22" s="264" t="s">
        <v>225</v>
      </c>
      <c r="C22" s="165">
        <v>57</v>
      </c>
      <c r="D22" s="265">
        <v>1</v>
      </c>
      <c r="E22" s="165">
        <v>73</v>
      </c>
      <c r="F22" s="266">
        <v>1.6810440168104399</v>
      </c>
      <c r="G22" s="267">
        <v>2.9492000294920002</v>
      </c>
      <c r="H22" s="266">
        <v>215.291602152916</v>
      </c>
      <c r="I22" s="267">
        <v>1.7543859649122799</v>
      </c>
      <c r="J22" s="266">
        <v>128.07017543859601</v>
      </c>
    </row>
    <row r="23" spans="2:10" x14ac:dyDescent="0.25">
      <c r="B23" s="264" t="s">
        <v>226</v>
      </c>
      <c r="C23" s="165">
        <v>77</v>
      </c>
      <c r="D23" s="265">
        <v>2</v>
      </c>
      <c r="E23" s="165">
        <v>98</v>
      </c>
      <c r="F23" s="266">
        <v>2.4463471589013701</v>
      </c>
      <c r="G23" s="267">
        <v>6.3541484646788797</v>
      </c>
      <c r="H23" s="266">
        <v>311.353274769265</v>
      </c>
      <c r="I23" s="267">
        <v>2.5974025974026</v>
      </c>
      <c r="J23" s="266">
        <v>127.272727272727</v>
      </c>
    </row>
    <row r="24" spans="2:10" x14ac:dyDescent="0.25">
      <c r="B24" s="264" t="s">
        <v>227</v>
      </c>
      <c r="C24" s="165">
        <v>90</v>
      </c>
      <c r="D24" s="265">
        <v>2</v>
      </c>
      <c r="E24" s="165">
        <v>117</v>
      </c>
      <c r="F24" s="266">
        <v>2.6371308016877602</v>
      </c>
      <c r="G24" s="267">
        <v>5.8602906704172497</v>
      </c>
      <c r="H24" s="266">
        <v>342.82700421940899</v>
      </c>
      <c r="I24" s="267">
        <v>2.2222222222222201</v>
      </c>
      <c r="J24" s="266">
        <v>130</v>
      </c>
    </row>
    <row r="25" spans="2:10" x14ac:dyDescent="0.25">
      <c r="B25" s="19" t="s">
        <v>290</v>
      </c>
      <c r="C25" s="260">
        <v>5989</v>
      </c>
      <c r="D25" s="261">
        <v>75</v>
      </c>
      <c r="E25" s="260">
        <v>8552</v>
      </c>
      <c r="F25" s="262">
        <f>C25*1000/1797877</f>
        <v>3.3311511299160066</v>
      </c>
      <c r="G25" s="263">
        <f>D25*100000/1797877</f>
        <v>4.1715868215678826</v>
      </c>
      <c r="H25" s="262">
        <f>E25*100000/1797877</f>
        <v>475.67213997398045</v>
      </c>
      <c r="I25" s="263">
        <f>D25/C25*100</f>
        <v>1.2522958757722491</v>
      </c>
      <c r="J25" s="262">
        <f>E25/C25*100</f>
        <v>142.79512439472367</v>
      </c>
    </row>
    <row r="26" spans="2:10" x14ac:dyDescent="0.25">
      <c r="B26" s="259" t="s">
        <v>96</v>
      </c>
      <c r="C26" s="260">
        <v>4834</v>
      </c>
      <c r="D26" s="261">
        <v>204</v>
      </c>
      <c r="E26" s="260">
        <v>7231</v>
      </c>
      <c r="F26" s="262">
        <f>C26*1000/2589961.5</f>
        <v>1.8664370107432098</v>
      </c>
      <c r="G26" s="263">
        <f>D26*100000/2589961.5</f>
        <v>7.8765649605216144</v>
      </c>
      <c r="H26" s="262">
        <f>E26*100000/2589961.5</f>
        <v>279.19333936044995</v>
      </c>
      <c r="I26" s="263">
        <f>D26/C26*100</f>
        <v>4.220107571369466</v>
      </c>
      <c r="J26" s="262">
        <f>E26/C26*100</f>
        <v>149.58626396359122</v>
      </c>
    </row>
    <row r="27" spans="2:10" x14ac:dyDescent="0.25">
      <c r="B27" s="268" t="s">
        <v>178</v>
      </c>
      <c r="C27" s="269">
        <v>10823</v>
      </c>
      <c r="D27" s="270">
        <v>279</v>
      </c>
      <c r="E27" s="269">
        <v>15783</v>
      </c>
      <c r="F27" s="271">
        <f>C27*1000/4387838.5</f>
        <v>2.4665903268773453</v>
      </c>
      <c r="G27" s="272">
        <f>D27*100000/4387838.5</f>
        <v>6.3584837956091596</v>
      </c>
      <c r="H27" s="271">
        <f>E27*100000/4387838.5</f>
        <v>359.69874460967515</v>
      </c>
      <c r="I27" s="272">
        <f>D27/C27*100</f>
        <v>2.5778434814746376</v>
      </c>
      <c r="J27" s="271">
        <f>E27/C27*100</f>
        <v>145.82832855954911</v>
      </c>
    </row>
    <row r="28" spans="2:10" ht="16.5" customHeight="1" x14ac:dyDescent="0.25">
      <c r="B28" s="384" t="s">
        <v>245</v>
      </c>
      <c r="C28" s="385"/>
      <c r="D28" s="385"/>
      <c r="E28" s="385"/>
      <c r="F28" s="385"/>
      <c r="G28" s="385"/>
      <c r="H28" s="385"/>
      <c r="I28" s="385"/>
      <c r="J28" s="385"/>
    </row>
    <row r="29" spans="2:10" ht="16.5" customHeight="1" x14ac:dyDescent="0.25">
      <c r="B29" s="384" t="s">
        <v>295</v>
      </c>
      <c r="C29" s="385"/>
      <c r="D29" s="385"/>
      <c r="E29" s="385"/>
      <c r="F29" s="385"/>
      <c r="G29" s="385"/>
      <c r="H29" s="385"/>
      <c r="I29" s="385"/>
      <c r="J29" s="385"/>
    </row>
  </sheetData>
  <mergeCells count="11">
    <mergeCell ref="B29:J29"/>
    <mergeCell ref="C4:C5"/>
    <mergeCell ref="D4:D5"/>
    <mergeCell ref="E4:E5"/>
    <mergeCell ref="F4:F5"/>
    <mergeCell ref="G4:G5"/>
    <mergeCell ref="B3:G3"/>
    <mergeCell ref="H4:H5"/>
    <mergeCell ref="I4:I5"/>
    <mergeCell ref="J4:J5"/>
    <mergeCell ref="B28:J28"/>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30"/>
  <sheetViews>
    <sheetView workbookViewId="0">
      <selection activeCell="A4" sqref="A4:XFD5"/>
    </sheetView>
  </sheetViews>
  <sheetFormatPr defaultRowHeight="15" x14ac:dyDescent="0.25"/>
  <cols>
    <col min="1" max="1" width="3.7109375" style="21" customWidth="1"/>
    <col min="2" max="2" width="24.140625" style="21" customWidth="1"/>
    <col min="3" max="16384" width="9.140625" style="21"/>
  </cols>
  <sheetData>
    <row r="1" spans="2:8" x14ac:dyDescent="0.25">
      <c r="C1" s="66"/>
      <c r="D1" s="66"/>
      <c r="E1" s="66"/>
      <c r="F1" s="66"/>
      <c r="G1" s="66"/>
      <c r="H1" s="66"/>
    </row>
    <row r="2" spans="2:8" x14ac:dyDescent="0.25">
      <c r="B2" s="23" t="s">
        <v>297</v>
      </c>
    </row>
    <row r="3" spans="2:8" x14ac:dyDescent="0.25">
      <c r="B3" s="18" t="s">
        <v>92</v>
      </c>
    </row>
    <row r="4" spans="2:8" ht="15" customHeight="1" x14ac:dyDescent="0.25">
      <c r="B4" s="344" t="s">
        <v>296</v>
      </c>
      <c r="C4" s="386" t="s">
        <v>20</v>
      </c>
      <c r="D4" s="386"/>
      <c r="E4" s="386"/>
      <c r="F4" s="387" t="s">
        <v>95</v>
      </c>
      <c r="G4" s="387"/>
      <c r="H4" s="387"/>
    </row>
    <row r="5" spans="2:8" x14ac:dyDescent="0.25">
      <c r="B5" s="345"/>
      <c r="C5" s="85" t="s">
        <v>3</v>
      </c>
      <c r="D5" s="85" t="s">
        <v>4</v>
      </c>
      <c r="E5" s="85" t="s">
        <v>5</v>
      </c>
      <c r="F5" s="85" t="s">
        <v>3</v>
      </c>
      <c r="G5" s="85" t="s">
        <v>4</v>
      </c>
      <c r="H5" s="85" t="s">
        <v>5</v>
      </c>
    </row>
    <row r="6" spans="2:8" x14ac:dyDescent="0.25">
      <c r="B6" s="81" t="s">
        <v>170</v>
      </c>
      <c r="C6" s="111">
        <v>3037</v>
      </c>
      <c r="D6" s="112">
        <v>37</v>
      </c>
      <c r="E6" s="111">
        <v>4514</v>
      </c>
      <c r="F6" s="112">
        <v>42</v>
      </c>
      <c r="G6" s="111">
        <v>1</v>
      </c>
      <c r="H6" s="112">
        <v>73</v>
      </c>
    </row>
    <row r="7" spans="2:8" x14ac:dyDescent="0.25">
      <c r="B7" s="81" t="s">
        <v>175</v>
      </c>
      <c r="C7" s="111">
        <v>353</v>
      </c>
      <c r="D7" s="112">
        <v>3</v>
      </c>
      <c r="E7" s="111">
        <v>442</v>
      </c>
      <c r="F7" s="112">
        <v>110</v>
      </c>
      <c r="G7" s="111">
        <v>2</v>
      </c>
      <c r="H7" s="112">
        <v>167</v>
      </c>
    </row>
    <row r="8" spans="2:8" x14ac:dyDescent="0.25">
      <c r="B8" s="81" t="s">
        <v>172</v>
      </c>
      <c r="C8" s="111">
        <v>290</v>
      </c>
      <c r="D8" s="112">
        <v>1</v>
      </c>
      <c r="E8" s="111">
        <v>346</v>
      </c>
      <c r="F8" s="112">
        <v>60</v>
      </c>
      <c r="G8" s="111">
        <v>3</v>
      </c>
      <c r="H8" s="112">
        <v>95</v>
      </c>
    </row>
    <row r="9" spans="2:8" x14ac:dyDescent="0.25">
      <c r="B9" s="81" t="s">
        <v>174</v>
      </c>
      <c r="C9" s="111">
        <v>229</v>
      </c>
      <c r="D9" s="112">
        <v>2</v>
      </c>
      <c r="E9" s="111">
        <v>277</v>
      </c>
      <c r="F9" s="112">
        <v>44</v>
      </c>
      <c r="G9" s="111">
        <v>3</v>
      </c>
      <c r="H9" s="112">
        <v>76</v>
      </c>
    </row>
    <row r="10" spans="2:8" x14ac:dyDescent="0.25">
      <c r="B10" s="81" t="s">
        <v>176</v>
      </c>
      <c r="C10" s="111">
        <v>173</v>
      </c>
      <c r="D10" s="274" t="s">
        <v>78</v>
      </c>
      <c r="E10" s="111">
        <v>230</v>
      </c>
      <c r="F10" s="112">
        <v>12</v>
      </c>
      <c r="G10" s="276" t="s">
        <v>78</v>
      </c>
      <c r="H10" s="112">
        <v>19</v>
      </c>
    </row>
    <row r="11" spans="2:8" x14ac:dyDescent="0.25">
      <c r="B11" s="81" t="s">
        <v>173</v>
      </c>
      <c r="C11" s="111">
        <v>159</v>
      </c>
      <c r="D11" s="112">
        <v>1</v>
      </c>
      <c r="E11" s="111">
        <v>220</v>
      </c>
      <c r="F11" s="112">
        <v>49</v>
      </c>
      <c r="G11" s="111">
        <v>4</v>
      </c>
      <c r="H11" s="112">
        <v>82</v>
      </c>
    </row>
    <row r="12" spans="2:8" x14ac:dyDescent="0.25">
      <c r="B12" s="81" t="s">
        <v>171</v>
      </c>
      <c r="C12" s="111">
        <v>135</v>
      </c>
      <c r="D12" s="274" t="s">
        <v>78</v>
      </c>
      <c r="E12" s="111">
        <v>177</v>
      </c>
      <c r="F12" s="112">
        <v>23</v>
      </c>
      <c r="G12" s="276" t="s">
        <v>78</v>
      </c>
      <c r="H12" s="112">
        <v>35</v>
      </c>
    </row>
    <row r="13" spans="2:8" x14ac:dyDescent="0.25">
      <c r="B13" s="81" t="s">
        <v>177</v>
      </c>
      <c r="C13" s="111">
        <v>118</v>
      </c>
      <c r="D13" s="274" t="s">
        <v>78</v>
      </c>
      <c r="E13" s="111">
        <v>159</v>
      </c>
      <c r="F13" s="112">
        <v>21</v>
      </c>
      <c r="G13" s="111">
        <v>1</v>
      </c>
      <c r="H13" s="112">
        <v>32</v>
      </c>
    </row>
    <row r="14" spans="2:8" x14ac:dyDescent="0.25">
      <c r="B14" s="20" t="s">
        <v>220</v>
      </c>
      <c r="C14" s="113">
        <v>111</v>
      </c>
      <c r="D14" s="275" t="s">
        <v>78</v>
      </c>
      <c r="E14" s="113">
        <v>159</v>
      </c>
      <c r="F14" s="114">
        <v>41</v>
      </c>
      <c r="G14" s="113">
        <v>1</v>
      </c>
      <c r="H14" s="114">
        <v>75</v>
      </c>
    </row>
    <row r="15" spans="2:8" x14ac:dyDescent="0.25">
      <c r="B15" s="20" t="s">
        <v>221</v>
      </c>
      <c r="C15" s="113">
        <v>97</v>
      </c>
      <c r="D15" s="275" t="s">
        <v>78</v>
      </c>
      <c r="E15" s="113">
        <v>137</v>
      </c>
      <c r="F15" s="114">
        <v>33</v>
      </c>
      <c r="G15" s="113">
        <v>2</v>
      </c>
      <c r="H15" s="114">
        <v>49</v>
      </c>
    </row>
    <row r="16" spans="2:8" x14ac:dyDescent="0.25">
      <c r="B16" s="20" t="s">
        <v>218</v>
      </c>
      <c r="C16" s="113">
        <v>78</v>
      </c>
      <c r="D16" s="114">
        <v>1</v>
      </c>
      <c r="E16" s="113">
        <v>110</v>
      </c>
      <c r="F16" s="114">
        <v>60</v>
      </c>
      <c r="G16" s="277" t="s">
        <v>78</v>
      </c>
      <c r="H16" s="114">
        <v>101</v>
      </c>
    </row>
    <row r="17" spans="2:8" x14ac:dyDescent="0.25">
      <c r="B17" s="20" t="s">
        <v>223</v>
      </c>
      <c r="C17" s="113">
        <v>97</v>
      </c>
      <c r="D17" s="114">
        <v>2</v>
      </c>
      <c r="E17" s="113">
        <v>134</v>
      </c>
      <c r="F17" s="114">
        <v>78</v>
      </c>
      <c r="G17" s="277" t="s">
        <v>78</v>
      </c>
      <c r="H17" s="114">
        <v>118</v>
      </c>
    </row>
    <row r="18" spans="2:8" x14ac:dyDescent="0.25">
      <c r="B18" s="20" t="s">
        <v>224</v>
      </c>
      <c r="C18" s="113">
        <v>66</v>
      </c>
      <c r="D18" s="275" t="s">
        <v>78</v>
      </c>
      <c r="E18" s="113">
        <v>90</v>
      </c>
      <c r="F18" s="114">
        <v>57</v>
      </c>
      <c r="G18" s="113">
        <v>3</v>
      </c>
      <c r="H18" s="114">
        <v>87</v>
      </c>
    </row>
    <row r="19" spans="2:8" x14ac:dyDescent="0.25">
      <c r="B19" s="20" t="s">
        <v>227</v>
      </c>
      <c r="C19" s="113">
        <v>81</v>
      </c>
      <c r="D19" s="114">
        <v>2</v>
      </c>
      <c r="E19" s="113">
        <v>102</v>
      </c>
      <c r="F19" s="114">
        <v>9</v>
      </c>
      <c r="G19" s="277" t="s">
        <v>78</v>
      </c>
      <c r="H19" s="114">
        <v>15</v>
      </c>
    </row>
    <row r="20" spans="2:8" x14ac:dyDescent="0.25">
      <c r="B20" s="20" t="s">
        <v>226</v>
      </c>
      <c r="C20" s="113">
        <v>54</v>
      </c>
      <c r="D20" s="114">
        <v>1</v>
      </c>
      <c r="E20" s="113">
        <v>66</v>
      </c>
      <c r="F20" s="114">
        <v>23</v>
      </c>
      <c r="G20" s="113">
        <v>1</v>
      </c>
      <c r="H20" s="114">
        <v>32</v>
      </c>
    </row>
    <row r="21" spans="2:8" x14ac:dyDescent="0.25">
      <c r="B21" s="20" t="s">
        <v>219</v>
      </c>
      <c r="C21" s="113">
        <v>40</v>
      </c>
      <c r="D21" s="275" t="s">
        <v>78</v>
      </c>
      <c r="E21" s="113">
        <v>50</v>
      </c>
      <c r="F21" s="114">
        <v>16</v>
      </c>
      <c r="G21" s="113">
        <v>1</v>
      </c>
      <c r="H21" s="114">
        <v>22</v>
      </c>
    </row>
    <row r="22" spans="2:8" x14ac:dyDescent="0.25">
      <c r="B22" s="20" t="s">
        <v>225</v>
      </c>
      <c r="C22" s="113">
        <v>39</v>
      </c>
      <c r="D22" s="275" t="s">
        <v>78</v>
      </c>
      <c r="E22" s="113">
        <v>44</v>
      </c>
      <c r="F22" s="114">
        <v>17</v>
      </c>
      <c r="G22" s="113">
        <v>1</v>
      </c>
      <c r="H22" s="114">
        <v>27</v>
      </c>
    </row>
    <row r="23" spans="2:8" x14ac:dyDescent="0.25">
      <c r="B23" s="20" t="s">
        <v>222</v>
      </c>
      <c r="C23" s="113">
        <v>58</v>
      </c>
      <c r="D23" s="275" t="s">
        <v>78</v>
      </c>
      <c r="E23" s="113">
        <v>76</v>
      </c>
      <c r="F23" s="114">
        <v>14</v>
      </c>
      <c r="G23" s="277" t="s">
        <v>78</v>
      </c>
      <c r="H23" s="114">
        <v>23</v>
      </c>
    </row>
    <row r="24" spans="2:8" x14ac:dyDescent="0.25">
      <c r="B24" s="20" t="s">
        <v>217</v>
      </c>
      <c r="C24" s="113">
        <v>41</v>
      </c>
      <c r="D24" s="114">
        <v>1</v>
      </c>
      <c r="E24" s="113">
        <v>48</v>
      </c>
      <c r="F24" s="114">
        <v>21</v>
      </c>
      <c r="G24" s="113">
        <v>1</v>
      </c>
      <c r="H24" s="114">
        <v>33</v>
      </c>
    </row>
    <row r="25" spans="2:8" x14ac:dyDescent="0.25">
      <c r="B25" s="115" t="s">
        <v>240</v>
      </c>
      <c r="C25" s="109">
        <v>5256</v>
      </c>
      <c r="D25" s="110">
        <v>51</v>
      </c>
      <c r="E25" s="109">
        <v>7381</v>
      </c>
      <c r="F25" s="110">
        <v>730</v>
      </c>
      <c r="G25" s="109">
        <v>24</v>
      </c>
      <c r="H25" s="110">
        <v>1161</v>
      </c>
    </row>
    <row r="26" spans="2:8" x14ac:dyDescent="0.25">
      <c r="B26" s="19" t="s">
        <v>96</v>
      </c>
      <c r="C26" s="109">
        <v>2573</v>
      </c>
      <c r="D26" s="110">
        <v>61</v>
      </c>
      <c r="E26" s="109">
        <v>3560</v>
      </c>
      <c r="F26" s="110">
        <v>2264</v>
      </c>
      <c r="G26" s="109">
        <v>143</v>
      </c>
      <c r="H26" s="110">
        <v>3681</v>
      </c>
    </row>
    <row r="27" spans="2:8" x14ac:dyDescent="0.25">
      <c r="B27" s="25" t="s">
        <v>178</v>
      </c>
      <c r="C27" s="26">
        <v>7829</v>
      </c>
      <c r="D27" s="26">
        <v>112</v>
      </c>
      <c r="E27" s="26">
        <v>10941</v>
      </c>
      <c r="F27" s="26">
        <v>2994</v>
      </c>
      <c r="G27" s="26">
        <v>167</v>
      </c>
      <c r="H27" s="26">
        <v>4842</v>
      </c>
    </row>
    <row r="30" spans="2:8" x14ac:dyDescent="0.25">
      <c r="C30" s="66"/>
      <c r="D30" s="66"/>
      <c r="E30" s="66"/>
      <c r="F30" s="66"/>
      <c r="G30" s="66"/>
      <c r="H30" s="66"/>
    </row>
  </sheetData>
  <mergeCells count="3">
    <mergeCell ref="C4:E4"/>
    <mergeCell ref="F4:H4"/>
    <mergeCell ref="B4:B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F27"/>
  <sheetViews>
    <sheetView topLeftCell="A10" workbookViewId="0">
      <selection activeCell="A2" sqref="A2:XFD27"/>
    </sheetView>
  </sheetViews>
  <sheetFormatPr defaultRowHeight="15" x14ac:dyDescent="0.25"/>
  <cols>
    <col min="1" max="1" width="6.28515625" style="21" customWidth="1"/>
    <col min="2" max="2" width="20.28515625" style="21" customWidth="1"/>
    <col min="3" max="3" width="31" style="21" customWidth="1"/>
    <col min="4" max="4" width="21" style="21" customWidth="1"/>
    <col min="5" max="5" width="16.42578125" style="21" customWidth="1"/>
    <col min="6" max="6" width="16.85546875" style="21" customWidth="1"/>
    <col min="7" max="16384" width="9.140625" style="21"/>
  </cols>
  <sheetData>
    <row r="2" spans="2:6" x14ac:dyDescent="0.25">
      <c r="B2" s="97" t="s">
        <v>298</v>
      </c>
      <c r="C2" s="83"/>
      <c r="D2" s="83"/>
    </row>
    <row r="3" spans="2:6" ht="15.75" thickBot="1" x14ac:dyDescent="0.3"/>
    <row r="4" spans="2:6" ht="15.75" thickBot="1" x14ac:dyDescent="0.3">
      <c r="B4" s="388" t="s">
        <v>191</v>
      </c>
      <c r="C4" s="390" t="s">
        <v>192</v>
      </c>
      <c r="D4" s="390"/>
    </row>
    <row r="5" spans="2:6" ht="15.75" thickBot="1" x14ac:dyDescent="0.3">
      <c r="B5" s="389"/>
      <c r="C5" s="116" t="s">
        <v>193</v>
      </c>
      <c r="D5" s="116" t="s">
        <v>194</v>
      </c>
      <c r="F5" s="73"/>
    </row>
    <row r="6" spans="2:6" ht="15.75" thickBot="1" x14ac:dyDescent="0.3">
      <c r="B6" s="68" t="s">
        <v>91</v>
      </c>
      <c r="C6" s="105">
        <v>187.99049643989378</v>
      </c>
      <c r="D6" s="117">
        <v>1096543302</v>
      </c>
    </row>
    <row r="7" spans="2:6" ht="15.75" thickBot="1" x14ac:dyDescent="0.3">
      <c r="B7" s="68" t="s">
        <v>164</v>
      </c>
      <c r="C7" s="105">
        <v>197.70400031618013</v>
      </c>
      <c r="D7" s="117">
        <v>387679257</v>
      </c>
    </row>
    <row r="8" spans="2:6" ht="15.75" thickBot="1" x14ac:dyDescent="0.3">
      <c r="B8" s="68" t="s">
        <v>163</v>
      </c>
      <c r="C8" s="105">
        <v>204.23082015291658</v>
      </c>
      <c r="D8" s="117">
        <v>116154543</v>
      </c>
    </row>
    <row r="9" spans="2:6" ht="15.75" thickBot="1" x14ac:dyDescent="0.3">
      <c r="B9" s="68" t="s">
        <v>180</v>
      </c>
      <c r="C9" s="105">
        <v>223.94499183329813</v>
      </c>
      <c r="D9" s="117">
        <v>1129089219</v>
      </c>
    </row>
    <row r="10" spans="2:6" ht="15.75" thickBot="1" x14ac:dyDescent="0.3">
      <c r="B10" s="68" t="s">
        <v>195</v>
      </c>
      <c r="C10" s="105">
        <v>233.41207894580873</v>
      </c>
      <c r="D10" s="117">
        <v>29536548</v>
      </c>
    </row>
    <row r="11" spans="2:6" ht="15.75" thickBot="1" x14ac:dyDescent="0.3">
      <c r="B11" s="68" t="s">
        <v>179</v>
      </c>
      <c r="C11" s="105">
        <v>233.83498555573831</v>
      </c>
      <c r="D11" s="117">
        <v>385981005</v>
      </c>
    </row>
    <row r="12" spans="2:6" ht="15.75" thickBot="1" x14ac:dyDescent="0.3">
      <c r="B12" s="68" t="s">
        <v>6</v>
      </c>
      <c r="C12" s="105">
        <v>243.94276653561803</v>
      </c>
      <c r="D12" s="117">
        <v>321692571</v>
      </c>
    </row>
    <row r="13" spans="2:6" ht="15.75" thickBot="1" x14ac:dyDescent="0.3">
      <c r="B13" s="68" t="s">
        <v>169</v>
      </c>
      <c r="C13" s="105">
        <v>253.95776340917243</v>
      </c>
      <c r="D13" s="117">
        <v>78592563</v>
      </c>
    </row>
    <row r="14" spans="2:6" ht="15.75" thickBot="1" x14ac:dyDescent="0.3">
      <c r="B14" s="68" t="s">
        <v>182</v>
      </c>
      <c r="C14" s="105">
        <v>265.7711750682812</v>
      </c>
      <c r="D14" s="117">
        <v>235678968</v>
      </c>
    </row>
    <row r="15" spans="2:6" ht="15.75" thickBot="1" x14ac:dyDescent="0.3">
      <c r="B15" s="68" t="s">
        <v>178</v>
      </c>
      <c r="C15" s="105">
        <v>274.81830246849165</v>
      </c>
      <c r="D15" s="117">
        <v>1204857165</v>
      </c>
    </row>
    <row r="16" spans="2:6" ht="15.75" thickBot="1" x14ac:dyDescent="0.3">
      <c r="B16" s="118" t="s">
        <v>241</v>
      </c>
      <c r="C16" s="105">
        <v>278.59063847683274</v>
      </c>
      <c r="D16" s="117">
        <v>296769792</v>
      </c>
    </row>
    <row r="17" spans="2:5" ht="15.75" thickBot="1" x14ac:dyDescent="0.3">
      <c r="B17" s="68" t="s">
        <v>196</v>
      </c>
      <c r="C17" s="105">
        <v>278.82566686255092</v>
      </c>
      <c r="D17" s="117">
        <v>339248583</v>
      </c>
    </row>
    <row r="18" spans="2:5" ht="15.75" thickBot="1" x14ac:dyDescent="0.3">
      <c r="B18" s="68" t="s">
        <v>8</v>
      </c>
      <c r="C18" s="105">
        <v>281.7637389933347</v>
      </c>
      <c r="D18" s="117">
        <v>1142852040</v>
      </c>
    </row>
    <row r="19" spans="2:5" ht="15.75" thickBot="1" x14ac:dyDescent="0.3">
      <c r="B19" s="68" t="s">
        <v>183</v>
      </c>
      <c r="C19" s="105">
        <v>286.62771185437123</v>
      </c>
      <c r="D19" s="117">
        <v>1406276670</v>
      </c>
    </row>
    <row r="20" spans="2:5" ht="15.75" thickBot="1" x14ac:dyDescent="0.3">
      <c r="B20" s="68" t="s">
        <v>167</v>
      </c>
      <c r="C20" s="105">
        <v>288.54938853449323</v>
      </c>
      <c r="D20" s="117">
        <v>2893490166</v>
      </c>
    </row>
    <row r="21" spans="2:5" ht="15.75" thickBot="1" x14ac:dyDescent="0.3">
      <c r="B21" s="68" t="s">
        <v>165</v>
      </c>
      <c r="C21" s="105">
        <v>321.04535983898688</v>
      </c>
      <c r="D21" s="117">
        <v>1893335634</v>
      </c>
    </row>
    <row r="22" spans="2:5" ht="15.75" thickBot="1" x14ac:dyDescent="0.3">
      <c r="B22" s="68" t="s">
        <v>168</v>
      </c>
      <c r="C22" s="105">
        <v>346.65414123619456</v>
      </c>
      <c r="D22" s="117">
        <v>532080828</v>
      </c>
    </row>
    <row r="23" spans="2:5" ht="15.75" thickBot="1" x14ac:dyDescent="0.3">
      <c r="B23" s="68" t="s">
        <v>197</v>
      </c>
      <c r="C23" s="105">
        <v>393.50661227864612</v>
      </c>
      <c r="D23" s="117">
        <v>1751393652</v>
      </c>
    </row>
    <row r="24" spans="2:5" ht="15.75" thickBot="1" x14ac:dyDescent="0.3">
      <c r="B24" s="68" t="s">
        <v>181</v>
      </c>
      <c r="C24" s="105">
        <v>396.95706650462171</v>
      </c>
      <c r="D24" s="117">
        <v>1484501334</v>
      </c>
    </row>
    <row r="25" spans="2:5" ht="15.75" thickBot="1" x14ac:dyDescent="0.3">
      <c r="B25" s="68" t="s">
        <v>166</v>
      </c>
      <c r="C25" s="105">
        <v>444.59484070655878</v>
      </c>
      <c r="D25" s="117">
        <v>694076568</v>
      </c>
    </row>
    <row r="26" spans="2:5" ht="15.75" thickBot="1" x14ac:dyDescent="0.3">
      <c r="B26" s="69" t="s">
        <v>184</v>
      </c>
      <c r="C26" s="119">
        <v>287.75648190587964</v>
      </c>
      <c r="D26" s="278">
        <v>17419830408</v>
      </c>
    </row>
    <row r="27" spans="2:5" x14ac:dyDescent="0.25">
      <c r="B27" s="382" t="s">
        <v>299</v>
      </c>
      <c r="C27" s="302"/>
      <c r="D27" s="302"/>
      <c r="E27" s="302"/>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{ADFCE2F4-E3E7-409F-ABC0-C11887367217}</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{CD3A3208-D7FE-4719-80AF-F4A70E560CC6}</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ADFCE2F4-E3E7-409F-ABC0-C11887367217}">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CD3A3208-D7FE-4719-80AF-F4A70E560CC6}">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T17"/>
  <sheetViews>
    <sheetView zoomScaleNormal="100" workbookViewId="0">
      <selection activeCell="A14" sqref="A14:XFD15"/>
    </sheetView>
  </sheetViews>
  <sheetFormatPr defaultRowHeight="15" x14ac:dyDescent="0.25"/>
  <cols>
    <col min="1" max="1" width="9.140625" style="62"/>
    <col min="2" max="2" width="10.42578125" style="62" customWidth="1"/>
    <col min="3" max="8" width="8.140625" style="62" customWidth="1"/>
    <col min="9" max="9" width="8.140625" style="63" customWidth="1"/>
    <col min="10" max="18" width="8.140625" style="62" customWidth="1"/>
    <col min="19" max="16384" width="9.140625" style="62"/>
  </cols>
  <sheetData>
    <row r="2" spans="2:20" x14ac:dyDescent="0.25">
      <c r="B2" s="24" t="s">
        <v>301</v>
      </c>
    </row>
    <row r="3" spans="2:20" x14ac:dyDescent="0.25">
      <c r="B3" s="393" t="s">
        <v>28</v>
      </c>
      <c r="C3" s="338"/>
      <c r="D3" s="338"/>
      <c r="E3" s="338"/>
      <c r="F3" s="338"/>
    </row>
    <row r="4" spans="2:20" ht="15" customHeight="1" x14ac:dyDescent="0.25">
      <c r="B4" s="291" t="s">
        <v>1</v>
      </c>
      <c r="C4" s="394" t="s">
        <v>84</v>
      </c>
      <c r="D4" s="394"/>
      <c r="E4" s="394"/>
      <c r="F4" s="394"/>
      <c r="G4" s="394"/>
      <c r="H4" s="394"/>
      <c r="I4" s="394"/>
      <c r="J4" s="394"/>
      <c r="K4" s="394"/>
      <c r="L4" s="394"/>
      <c r="M4" s="394"/>
      <c r="N4" s="394"/>
      <c r="O4" s="394"/>
      <c r="P4" s="394"/>
      <c r="Q4" s="394"/>
      <c r="R4" s="394"/>
    </row>
    <row r="5" spans="2:20" ht="15" customHeight="1" x14ac:dyDescent="0.25">
      <c r="B5" s="292"/>
      <c r="C5" s="295" t="s">
        <v>85</v>
      </c>
      <c r="D5" s="295"/>
      <c r="E5" s="295"/>
      <c r="F5" s="295"/>
      <c r="G5" s="295"/>
      <c r="H5" s="295"/>
      <c r="I5" s="295"/>
      <c r="J5" s="395" t="s">
        <v>86</v>
      </c>
      <c r="K5" s="396"/>
      <c r="L5" s="396"/>
      <c r="M5" s="396"/>
      <c r="N5" s="295" t="s">
        <v>87</v>
      </c>
      <c r="O5" s="295"/>
      <c r="P5" s="295"/>
      <c r="Q5" s="295"/>
      <c r="R5" s="295"/>
    </row>
    <row r="6" spans="2:20" ht="27" x14ac:dyDescent="0.25">
      <c r="B6" s="293"/>
      <c r="C6" s="85" t="s">
        <v>88</v>
      </c>
      <c r="D6" s="85" t="s">
        <v>89</v>
      </c>
      <c r="E6" s="85" t="s">
        <v>186</v>
      </c>
      <c r="F6" s="85" t="s">
        <v>90</v>
      </c>
      <c r="G6" s="85" t="s">
        <v>187</v>
      </c>
      <c r="H6" s="85" t="s">
        <v>188</v>
      </c>
      <c r="I6" s="279" t="s">
        <v>13</v>
      </c>
      <c r="J6" s="85" t="s">
        <v>88</v>
      </c>
      <c r="K6" s="85" t="s">
        <v>89</v>
      </c>
      <c r="L6" s="85" t="s">
        <v>189</v>
      </c>
      <c r="M6" s="85" t="s">
        <v>13</v>
      </c>
      <c r="N6" s="85" t="s">
        <v>88</v>
      </c>
      <c r="O6" s="85" t="s">
        <v>89</v>
      </c>
      <c r="P6" s="85" t="s">
        <v>90</v>
      </c>
      <c r="Q6" s="85" t="s">
        <v>188</v>
      </c>
      <c r="R6" s="85" t="s">
        <v>13</v>
      </c>
    </row>
    <row r="7" spans="2:20" x14ac:dyDescent="0.25">
      <c r="B7" s="89" t="s">
        <v>170</v>
      </c>
      <c r="C7" s="124">
        <v>101</v>
      </c>
      <c r="D7" s="85">
        <v>546</v>
      </c>
      <c r="E7" s="124" t="s">
        <v>78</v>
      </c>
      <c r="F7" s="85">
        <v>3917</v>
      </c>
      <c r="G7" s="124" t="s">
        <v>78</v>
      </c>
      <c r="H7" s="282" t="s">
        <v>78</v>
      </c>
      <c r="I7" s="220">
        <v>4564</v>
      </c>
      <c r="J7" s="85">
        <v>444</v>
      </c>
      <c r="K7" s="124">
        <v>2</v>
      </c>
      <c r="L7" s="85" t="s">
        <v>78</v>
      </c>
      <c r="M7" s="220">
        <v>446</v>
      </c>
      <c r="N7" s="85">
        <v>60</v>
      </c>
      <c r="O7" s="124">
        <v>406</v>
      </c>
      <c r="P7" s="85">
        <v>226</v>
      </c>
      <c r="Q7" s="124" t="s">
        <v>78</v>
      </c>
      <c r="R7" s="87">
        <v>692</v>
      </c>
      <c r="T7" s="78"/>
    </row>
    <row r="8" spans="2:20" x14ac:dyDescent="0.25">
      <c r="B8" s="89" t="s">
        <v>171</v>
      </c>
      <c r="C8" s="124">
        <v>41</v>
      </c>
      <c r="D8" s="85">
        <v>63</v>
      </c>
      <c r="E8" s="124" t="s">
        <v>78</v>
      </c>
      <c r="F8" s="85">
        <v>112</v>
      </c>
      <c r="G8" s="124" t="s">
        <v>78</v>
      </c>
      <c r="H8" s="282" t="s">
        <v>78</v>
      </c>
      <c r="I8" s="220">
        <v>216</v>
      </c>
      <c r="J8" s="85">
        <v>31</v>
      </c>
      <c r="K8" s="124" t="s">
        <v>78</v>
      </c>
      <c r="L8" s="85" t="s">
        <v>78</v>
      </c>
      <c r="M8" s="220">
        <v>31</v>
      </c>
      <c r="N8" s="85">
        <v>42</v>
      </c>
      <c r="O8" s="124">
        <v>61</v>
      </c>
      <c r="P8" s="85">
        <v>22</v>
      </c>
      <c r="Q8" s="124" t="s">
        <v>78</v>
      </c>
      <c r="R8" s="87">
        <v>125</v>
      </c>
      <c r="T8" s="78"/>
    </row>
    <row r="9" spans="2:20" x14ac:dyDescent="0.25">
      <c r="B9" s="89" t="s">
        <v>172</v>
      </c>
      <c r="C9" s="124">
        <v>120</v>
      </c>
      <c r="D9" s="85">
        <v>122</v>
      </c>
      <c r="E9" s="124" t="s">
        <v>78</v>
      </c>
      <c r="F9" s="85">
        <v>426</v>
      </c>
      <c r="G9" s="124" t="s">
        <v>78</v>
      </c>
      <c r="H9" s="282" t="s">
        <v>78</v>
      </c>
      <c r="I9" s="220">
        <v>668</v>
      </c>
      <c r="J9" s="85">
        <v>65</v>
      </c>
      <c r="K9" s="124">
        <v>1</v>
      </c>
      <c r="L9" s="85" t="s">
        <v>78</v>
      </c>
      <c r="M9" s="220">
        <v>66</v>
      </c>
      <c r="N9" s="85">
        <v>81</v>
      </c>
      <c r="O9" s="124">
        <v>73</v>
      </c>
      <c r="P9" s="85">
        <v>92</v>
      </c>
      <c r="Q9" s="124" t="s">
        <v>78</v>
      </c>
      <c r="R9" s="87">
        <v>246</v>
      </c>
      <c r="T9" s="78"/>
    </row>
    <row r="10" spans="2:20" x14ac:dyDescent="0.25">
      <c r="B10" s="89" t="s">
        <v>173</v>
      </c>
      <c r="C10" s="124">
        <v>50</v>
      </c>
      <c r="D10" s="85">
        <v>351</v>
      </c>
      <c r="E10" s="124" t="s">
        <v>78</v>
      </c>
      <c r="F10" s="85">
        <v>261</v>
      </c>
      <c r="G10" s="124" t="s">
        <v>78</v>
      </c>
      <c r="H10" s="282" t="s">
        <v>78</v>
      </c>
      <c r="I10" s="220">
        <v>662</v>
      </c>
      <c r="J10" s="85">
        <v>49</v>
      </c>
      <c r="K10" s="124" t="s">
        <v>78</v>
      </c>
      <c r="L10" s="85">
        <v>1</v>
      </c>
      <c r="M10" s="220">
        <v>50</v>
      </c>
      <c r="N10" s="85">
        <v>32</v>
      </c>
      <c r="O10" s="124">
        <v>342</v>
      </c>
      <c r="P10" s="85">
        <v>103</v>
      </c>
      <c r="Q10" s="124" t="s">
        <v>78</v>
      </c>
      <c r="R10" s="87">
        <v>477</v>
      </c>
      <c r="T10" s="78"/>
    </row>
    <row r="11" spans="2:20" x14ac:dyDescent="0.25">
      <c r="B11" s="89" t="s">
        <v>174</v>
      </c>
      <c r="C11" s="124">
        <v>71</v>
      </c>
      <c r="D11" s="85">
        <v>66</v>
      </c>
      <c r="E11" s="124" t="s">
        <v>78</v>
      </c>
      <c r="F11" s="85">
        <v>188</v>
      </c>
      <c r="G11" s="124" t="s">
        <v>78</v>
      </c>
      <c r="H11" s="282" t="s">
        <v>78</v>
      </c>
      <c r="I11" s="220">
        <v>325</v>
      </c>
      <c r="J11" s="85">
        <v>36</v>
      </c>
      <c r="K11" s="124" t="s">
        <v>78</v>
      </c>
      <c r="L11" s="85" t="s">
        <v>78</v>
      </c>
      <c r="M11" s="220">
        <v>36</v>
      </c>
      <c r="N11" s="85">
        <v>69</v>
      </c>
      <c r="O11" s="124">
        <v>69</v>
      </c>
      <c r="P11" s="85">
        <v>12</v>
      </c>
      <c r="Q11" s="124" t="s">
        <v>78</v>
      </c>
      <c r="R11" s="87">
        <v>150</v>
      </c>
      <c r="T11" s="78"/>
    </row>
    <row r="12" spans="2:20" x14ac:dyDescent="0.25">
      <c r="B12" s="89" t="s">
        <v>175</v>
      </c>
      <c r="C12" s="124">
        <v>78</v>
      </c>
      <c r="D12" s="85">
        <v>170</v>
      </c>
      <c r="E12" s="124" t="s">
        <v>78</v>
      </c>
      <c r="F12" s="85">
        <v>603</v>
      </c>
      <c r="G12" s="124" t="s">
        <v>78</v>
      </c>
      <c r="H12" s="282" t="s">
        <v>78</v>
      </c>
      <c r="I12" s="220">
        <v>851</v>
      </c>
      <c r="J12" s="85">
        <v>138</v>
      </c>
      <c r="K12" s="124" t="s">
        <v>78</v>
      </c>
      <c r="L12" s="85" t="s">
        <v>78</v>
      </c>
      <c r="M12" s="220">
        <v>138</v>
      </c>
      <c r="N12" s="85">
        <v>120</v>
      </c>
      <c r="O12" s="124">
        <v>170</v>
      </c>
      <c r="P12" s="85">
        <v>81</v>
      </c>
      <c r="Q12" s="124" t="s">
        <v>78</v>
      </c>
      <c r="R12" s="87">
        <v>371</v>
      </c>
      <c r="T12" s="78"/>
    </row>
    <row r="13" spans="2:20" x14ac:dyDescent="0.25">
      <c r="B13" s="89" t="s">
        <v>176</v>
      </c>
      <c r="C13" s="124">
        <v>58</v>
      </c>
      <c r="D13" s="85">
        <v>79</v>
      </c>
      <c r="E13" s="124" t="s">
        <v>78</v>
      </c>
      <c r="F13" s="85">
        <v>161</v>
      </c>
      <c r="G13" s="124" t="s">
        <v>78</v>
      </c>
      <c r="H13" s="282" t="s">
        <v>78</v>
      </c>
      <c r="I13" s="220">
        <v>298</v>
      </c>
      <c r="J13" s="85" t="s">
        <v>78</v>
      </c>
      <c r="K13" s="124" t="s">
        <v>78</v>
      </c>
      <c r="L13" s="85" t="s">
        <v>78</v>
      </c>
      <c r="M13" s="220" t="s">
        <v>78</v>
      </c>
      <c r="N13" s="85">
        <v>25</v>
      </c>
      <c r="O13" s="124">
        <v>41</v>
      </c>
      <c r="P13" s="85">
        <v>3</v>
      </c>
      <c r="Q13" s="124" t="s">
        <v>78</v>
      </c>
      <c r="R13" s="87">
        <v>69</v>
      </c>
      <c r="T13" s="78"/>
    </row>
    <row r="14" spans="2:20" x14ac:dyDescent="0.25">
      <c r="B14" s="89" t="s">
        <v>177</v>
      </c>
      <c r="C14" s="124">
        <v>102</v>
      </c>
      <c r="D14" s="85">
        <v>51</v>
      </c>
      <c r="E14" s="124" t="s">
        <v>78</v>
      </c>
      <c r="F14" s="85">
        <v>92</v>
      </c>
      <c r="G14" s="124" t="s">
        <v>78</v>
      </c>
      <c r="H14" s="282" t="s">
        <v>78</v>
      </c>
      <c r="I14" s="220">
        <v>245</v>
      </c>
      <c r="J14" s="85">
        <v>5</v>
      </c>
      <c r="K14" s="124" t="s">
        <v>78</v>
      </c>
      <c r="L14" s="85" t="s">
        <v>78</v>
      </c>
      <c r="M14" s="220">
        <v>5</v>
      </c>
      <c r="N14" s="85">
        <v>50</v>
      </c>
      <c r="O14" s="124">
        <v>31</v>
      </c>
      <c r="P14" s="85">
        <v>11</v>
      </c>
      <c r="Q14" s="124" t="s">
        <v>78</v>
      </c>
      <c r="R14" s="87">
        <v>92</v>
      </c>
      <c r="T14" s="78"/>
    </row>
    <row r="15" spans="2:20" x14ac:dyDescent="0.25">
      <c r="B15" s="36" t="s">
        <v>178</v>
      </c>
      <c r="C15" s="130">
        <v>621</v>
      </c>
      <c r="D15" s="130">
        <v>1448</v>
      </c>
      <c r="E15" s="280" t="s">
        <v>78</v>
      </c>
      <c r="F15" s="130">
        <v>5760</v>
      </c>
      <c r="G15" s="280" t="s">
        <v>78</v>
      </c>
      <c r="H15" s="280" t="s">
        <v>78</v>
      </c>
      <c r="I15" s="281">
        <v>7829</v>
      </c>
      <c r="J15" s="280">
        <v>768</v>
      </c>
      <c r="K15" s="280">
        <v>3</v>
      </c>
      <c r="L15" s="280">
        <f>+L10</f>
        <v>1</v>
      </c>
      <c r="M15" s="280">
        <v>772</v>
      </c>
      <c r="N15" s="130">
        <v>479</v>
      </c>
      <c r="O15" s="130">
        <v>1193</v>
      </c>
      <c r="P15" s="130">
        <v>550</v>
      </c>
      <c r="Q15" s="280" t="s">
        <v>78</v>
      </c>
      <c r="R15" s="130">
        <v>2222</v>
      </c>
      <c r="T15" s="78"/>
    </row>
    <row r="16" spans="2:20" x14ac:dyDescent="0.25">
      <c r="B16" s="391" t="s">
        <v>300</v>
      </c>
      <c r="C16" s="392"/>
      <c r="D16" s="392"/>
      <c r="E16" s="392"/>
      <c r="F16" s="392"/>
      <c r="G16" s="392"/>
      <c r="H16" s="392"/>
      <c r="I16" s="392"/>
      <c r="J16" s="392"/>
      <c r="K16" s="392"/>
      <c r="L16" s="392"/>
      <c r="M16" s="392"/>
    </row>
    <row r="17" spans="2:17" x14ac:dyDescent="0.25">
      <c r="B17" s="21"/>
      <c r="C17" s="21"/>
      <c r="D17" s="21"/>
      <c r="E17" s="21"/>
      <c r="F17" s="21"/>
      <c r="G17" s="21"/>
      <c r="H17" s="21"/>
      <c r="J17" s="21"/>
      <c r="K17" s="21"/>
      <c r="L17" s="21"/>
      <c r="M17" s="21"/>
      <c r="N17" s="21"/>
      <c r="O17" s="21"/>
      <c r="P17" s="21"/>
      <c r="Q17" s="21"/>
    </row>
  </sheetData>
  <mergeCells count="7">
    <mergeCell ref="B16:M16"/>
    <mergeCell ref="B3:F3"/>
    <mergeCell ref="C4:R4"/>
    <mergeCell ref="B4:B6"/>
    <mergeCell ref="C5:I5"/>
    <mergeCell ref="J5:M5"/>
    <mergeCell ref="N5:R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I18"/>
  <sheetViews>
    <sheetView workbookViewId="0">
      <selection activeCell="A17" sqref="A17:XFD18"/>
    </sheetView>
  </sheetViews>
  <sheetFormatPr defaultRowHeight="15" x14ac:dyDescent="0.25"/>
  <cols>
    <col min="1" max="16384" width="9.140625" style="21"/>
  </cols>
  <sheetData>
    <row r="2" spans="2:8" ht="14.45" customHeight="1" x14ac:dyDescent="0.25">
      <c r="B2" s="298" t="s">
        <v>247</v>
      </c>
      <c r="C2" s="289"/>
      <c r="D2" s="289"/>
      <c r="E2" s="289"/>
      <c r="F2" s="289"/>
      <c r="G2" s="289"/>
      <c r="H2" s="289"/>
    </row>
    <row r="3" spans="2:8" x14ac:dyDescent="0.25">
      <c r="B3" s="301" t="s">
        <v>214</v>
      </c>
      <c r="C3" s="302"/>
      <c r="D3" s="302"/>
      <c r="E3" s="302"/>
      <c r="F3" s="302"/>
    </row>
    <row r="4" spans="2:8" x14ac:dyDescent="0.25">
      <c r="B4" s="291" t="s">
        <v>1</v>
      </c>
      <c r="C4" s="299">
        <v>2017</v>
      </c>
      <c r="D4" s="299"/>
      <c r="E4" s="300">
        <v>2010</v>
      </c>
      <c r="F4" s="300"/>
    </row>
    <row r="5" spans="2:8" x14ac:dyDescent="0.25">
      <c r="B5" s="292"/>
      <c r="C5" s="299"/>
      <c r="D5" s="299"/>
      <c r="E5" s="300"/>
      <c r="F5" s="300"/>
    </row>
    <row r="6" spans="2:8" ht="27" x14ac:dyDescent="0.25">
      <c r="B6" s="293"/>
      <c r="C6" s="85" t="s">
        <v>139</v>
      </c>
      <c r="D6" s="85" t="s">
        <v>12</v>
      </c>
      <c r="E6" s="85" t="s">
        <v>139</v>
      </c>
      <c r="F6" s="85" t="s">
        <v>12</v>
      </c>
    </row>
    <row r="7" spans="2:8" x14ac:dyDescent="0.25">
      <c r="B7" s="133" t="s">
        <v>170</v>
      </c>
      <c r="C7" s="37">
        <v>2.09</v>
      </c>
      <c r="D7" s="134">
        <v>1.38</v>
      </c>
      <c r="E7" s="43">
        <v>1.82708</v>
      </c>
      <c r="F7" s="45">
        <v>1.2008320726172466</v>
      </c>
    </row>
    <row r="8" spans="2:8" x14ac:dyDescent="0.25">
      <c r="B8" s="133" t="s">
        <v>171</v>
      </c>
      <c r="C8" s="37">
        <v>2.42</v>
      </c>
      <c r="D8" s="134">
        <v>1.63</v>
      </c>
      <c r="E8" s="43">
        <v>4.4316000000000004</v>
      </c>
      <c r="F8" s="45">
        <v>2.967741935483871</v>
      </c>
    </row>
    <row r="9" spans="2:8" x14ac:dyDescent="0.25">
      <c r="B9" s="133" t="s">
        <v>172</v>
      </c>
      <c r="C9" s="37">
        <v>2.4500000000000002</v>
      </c>
      <c r="D9" s="134">
        <v>1.75</v>
      </c>
      <c r="E9" s="43">
        <v>2.7777799999999999</v>
      </c>
      <c r="F9" s="45">
        <v>1.9384264538198404</v>
      </c>
    </row>
    <row r="10" spans="2:8" x14ac:dyDescent="0.25">
      <c r="B10" s="133" t="s">
        <v>173</v>
      </c>
      <c r="C10" s="37">
        <v>4.79</v>
      </c>
      <c r="D10" s="134">
        <v>3.08</v>
      </c>
      <c r="E10" s="43">
        <v>4.0462400000000001</v>
      </c>
      <c r="F10" s="45">
        <v>2.5724785626786444</v>
      </c>
    </row>
    <row r="11" spans="2:8" x14ac:dyDescent="0.25">
      <c r="B11" s="133" t="s">
        <v>174</v>
      </c>
      <c r="C11" s="37">
        <v>4.8899999999999997</v>
      </c>
      <c r="D11" s="134">
        <v>3.49</v>
      </c>
      <c r="E11" s="43">
        <v>2.5041699999999998</v>
      </c>
      <c r="F11" s="45">
        <v>1.7482517482517483</v>
      </c>
    </row>
    <row r="12" spans="2:8" x14ac:dyDescent="0.25">
      <c r="B12" s="133" t="s">
        <v>175</v>
      </c>
      <c r="C12" s="37">
        <v>2.35</v>
      </c>
      <c r="D12" s="134">
        <v>1.63</v>
      </c>
      <c r="E12" s="43">
        <v>2.1890000000000001</v>
      </c>
      <c r="F12" s="45">
        <v>1.5235971757710889</v>
      </c>
    </row>
    <row r="13" spans="2:8" x14ac:dyDescent="0.25">
      <c r="B13" s="133" t="s">
        <v>176</v>
      </c>
      <c r="C13" s="37">
        <v>1.0900000000000001</v>
      </c>
      <c r="D13" s="134">
        <v>0.8</v>
      </c>
      <c r="E13" s="43">
        <v>2.3364500000000001</v>
      </c>
      <c r="F13" s="45">
        <v>1.7064846416382253</v>
      </c>
    </row>
    <row r="14" spans="2:8" x14ac:dyDescent="0.25">
      <c r="B14" s="133" t="s">
        <v>177</v>
      </c>
      <c r="C14" s="37">
        <v>2.63</v>
      </c>
      <c r="D14" s="134">
        <v>1.94</v>
      </c>
      <c r="E14" s="43">
        <v>3.2633999999999999</v>
      </c>
      <c r="F14" s="45">
        <v>2.3217247097844109</v>
      </c>
    </row>
    <row r="15" spans="2:8" x14ac:dyDescent="0.25">
      <c r="B15" s="36" t="s">
        <v>178</v>
      </c>
      <c r="C15" s="135">
        <v>2.58</v>
      </c>
      <c r="D15" s="135">
        <v>1.74</v>
      </c>
      <c r="E15" s="135">
        <v>2.40795</v>
      </c>
      <c r="F15" s="135">
        <v>1.6114725014784153</v>
      </c>
    </row>
    <row r="16" spans="2:8" x14ac:dyDescent="0.25">
      <c r="B16" s="36" t="s">
        <v>7</v>
      </c>
      <c r="C16" s="135">
        <v>1.9310250210080431</v>
      </c>
      <c r="D16" s="135">
        <v>1.3505085396277106</v>
      </c>
      <c r="E16" s="135">
        <v>1.9314826030413574</v>
      </c>
      <c r="F16" s="135">
        <v>1.332107216174385</v>
      </c>
    </row>
    <row r="17" spans="2:9" x14ac:dyDescent="0.25">
      <c r="B17" s="106" t="s">
        <v>245</v>
      </c>
      <c r="C17" s="136"/>
      <c r="D17" s="136"/>
      <c r="E17" s="136"/>
      <c r="F17" s="136"/>
      <c r="G17" s="136"/>
      <c r="H17" s="136"/>
      <c r="I17" s="136"/>
    </row>
    <row r="18" spans="2:9" ht="15" customHeight="1" x14ac:dyDescent="0.25">
      <c r="B18" s="106" t="s">
        <v>246</v>
      </c>
      <c r="C18" s="136"/>
      <c r="D18" s="136"/>
      <c r="E18" s="136"/>
      <c r="F18" s="136"/>
      <c r="G18" s="136"/>
      <c r="H18" s="136"/>
      <c r="I18" s="136"/>
    </row>
  </sheetData>
  <mergeCells count="5">
    <mergeCell ref="B2:H2"/>
    <mergeCell ref="B3:F3"/>
    <mergeCell ref="B4:B6"/>
    <mergeCell ref="C4:D5"/>
    <mergeCell ref="E4:F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K18"/>
  <sheetViews>
    <sheetView zoomScaleNormal="100" workbookViewId="0">
      <selection activeCell="A2" sqref="A2:XFD4"/>
    </sheetView>
  </sheetViews>
  <sheetFormatPr defaultRowHeight="15" x14ac:dyDescent="0.25"/>
  <cols>
    <col min="1" max="7" width="9.140625" style="21"/>
    <col min="8" max="8" width="9.140625" style="64"/>
    <col min="9" max="16384" width="9.140625" style="21"/>
  </cols>
  <sheetData>
    <row r="1" spans="2:11" x14ac:dyDescent="0.25">
      <c r="B1" s="15"/>
    </row>
    <row r="2" spans="2:11" x14ac:dyDescent="0.25">
      <c r="B2" s="120" t="s">
        <v>302</v>
      </c>
      <c r="C2" s="16"/>
      <c r="D2" s="16"/>
      <c r="E2" s="16"/>
      <c r="F2" s="16"/>
      <c r="G2" s="16"/>
      <c r="H2" s="65"/>
      <c r="I2" s="17"/>
    </row>
    <row r="3" spans="2:11" ht="3" customHeight="1" x14ac:dyDescent="0.25">
      <c r="B3" s="355" t="s">
        <v>40</v>
      </c>
      <c r="C3" s="320" t="s">
        <v>93</v>
      </c>
      <c r="D3" s="320" t="s">
        <v>89</v>
      </c>
      <c r="E3" s="123"/>
      <c r="F3" s="320" t="s">
        <v>90</v>
      </c>
      <c r="G3" s="320" t="s">
        <v>187</v>
      </c>
      <c r="H3" s="320" t="s">
        <v>190</v>
      </c>
      <c r="I3" s="324" t="s">
        <v>13</v>
      </c>
    </row>
    <row r="4" spans="2:11" ht="27" x14ac:dyDescent="0.25">
      <c r="B4" s="357"/>
      <c r="C4" s="397"/>
      <c r="D4" s="397" t="s">
        <v>4</v>
      </c>
      <c r="E4" s="196" t="s">
        <v>186</v>
      </c>
      <c r="F4" s="397" t="s">
        <v>5</v>
      </c>
      <c r="G4" s="397"/>
      <c r="H4" s="397" t="s">
        <v>5</v>
      </c>
      <c r="I4" s="398" t="s">
        <v>3</v>
      </c>
    </row>
    <row r="5" spans="2:11" x14ac:dyDescent="0.25">
      <c r="B5" s="9" t="s">
        <v>43</v>
      </c>
      <c r="C5" s="10">
        <v>140</v>
      </c>
      <c r="D5" s="283">
        <v>138</v>
      </c>
      <c r="E5" s="208" t="s">
        <v>78</v>
      </c>
      <c r="F5" s="283">
        <v>413</v>
      </c>
      <c r="G5" s="208" t="s">
        <v>78</v>
      </c>
      <c r="H5" s="284" t="s">
        <v>78</v>
      </c>
      <c r="I5" s="285">
        <v>691</v>
      </c>
      <c r="K5" s="66"/>
    </row>
    <row r="6" spans="2:11" x14ac:dyDescent="0.25">
      <c r="B6" s="9" t="s">
        <v>44</v>
      </c>
      <c r="C6" s="10">
        <v>121</v>
      </c>
      <c r="D6" s="283">
        <v>155</v>
      </c>
      <c r="E6" s="208" t="s">
        <v>78</v>
      </c>
      <c r="F6" s="283">
        <v>441</v>
      </c>
      <c r="G6" s="208" t="s">
        <v>78</v>
      </c>
      <c r="H6" s="284" t="s">
        <v>78</v>
      </c>
      <c r="I6" s="285">
        <v>717</v>
      </c>
      <c r="K6" s="66"/>
    </row>
    <row r="7" spans="2:11" x14ac:dyDescent="0.25">
      <c r="B7" s="9" t="s">
        <v>45</v>
      </c>
      <c r="C7" s="10">
        <v>163</v>
      </c>
      <c r="D7" s="283">
        <v>192</v>
      </c>
      <c r="E7" s="208" t="s">
        <v>78</v>
      </c>
      <c r="F7" s="283">
        <v>567</v>
      </c>
      <c r="G7" s="208" t="s">
        <v>78</v>
      </c>
      <c r="H7" s="284" t="s">
        <v>78</v>
      </c>
      <c r="I7" s="285">
        <v>922</v>
      </c>
      <c r="K7" s="66"/>
    </row>
    <row r="8" spans="2:11" x14ac:dyDescent="0.25">
      <c r="B8" s="9" t="s">
        <v>46</v>
      </c>
      <c r="C8" s="10">
        <v>153</v>
      </c>
      <c r="D8" s="283">
        <v>230</v>
      </c>
      <c r="E8" s="208" t="s">
        <v>78</v>
      </c>
      <c r="F8" s="283">
        <v>494</v>
      </c>
      <c r="G8" s="208" t="s">
        <v>78</v>
      </c>
      <c r="H8" s="284" t="s">
        <v>78</v>
      </c>
      <c r="I8" s="285">
        <v>877</v>
      </c>
      <c r="K8" s="66"/>
    </row>
    <row r="9" spans="2:11" x14ac:dyDescent="0.25">
      <c r="B9" s="9" t="s">
        <v>47</v>
      </c>
      <c r="C9" s="10">
        <v>134</v>
      </c>
      <c r="D9" s="283">
        <v>247</v>
      </c>
      <c r="E9" s="208" t="s">
        <v>78</v>
      </c>
      <c r="F9" s="283">
        <v>606</v>
      </c>
      <c r="G9" s="208" t="s">
        <v>78</v>
      </c>
      <c r="H9" s="284" t="s">
        <v>78</v>
      </c>
      <c r="I9" s="285">
        <v>987</v>
      </c>
      <c r="K9" s="66"/>
    </row>
    <row r="10" spans="2:11" x14ac:dyDescent="0.25">
      <c r="B10" s="9" t="s">
        <v>48</v>
      </c>
      <c r="C10" s="10">
        <v>182</v>
      </c>
      <c r="D10" s="283">
        <v>277</v>
      </c>
      <c r="E10" s="208" t="s">
        <v>78</v>
      </c>
      <c r="F10" s="283">
        <v>601</v>
      </c>
      <c r="G10" s="208" t="s">
        <v>78</v>
      </c>
      <c r="H10" s="284" t="s">
        <v>78</v>
      </c>
      <c r="I10" s="285">
        <v>1060</v>
      </c>
      <c r="K10" s="66"/>
    </row>
    <row r="11" spans="2:11" x14ac:dyDescent="0.25">
      <c r="B11" s="9" t="s">
        <v>49</v>
      </c>
      <c r="C11" s="10">
        <v>186</v>
      </c>
      <c r="D11" s="283">
        <v>293</v>
      </c>
      <c r="E11" s="208" t="s">
        <v>78</v>
      </c>
      <c r="F11" s="283">
        <v>584</v>
      </c>
      <c r="G11" s="208" t="s">
        <v>78</v>
      </c>
      <c r="H11" s="284" t="s">
        <v>78</v>
      </c>
      <c r="I11" s="285">
        <v>1063</v>
      </c>
      <c r="K11" s="66"/>
    </row>
    <row r="12" spans="2:11" x14ac:dyDescent="0.25">
      <c r="B12" s="9" t="s">
        <v>50</v>
      </c>
      <c r="C12" s="10">
        <v>149</v>
      </c>
      <c r="D12" s="283">
        <v>221</v>
      </c>
      <c r="E12" s="208" t="s">
        <v>78</v>
      </c>
      <c r="F12" s="283">
        <v>377</v>
      </c>
      <c r="G12" s="208" t="s">
        <v>78</v>
      </c>
      <c r="H12" s="284" t="s">
        <v>78</v>
      </c>
      <c r="I12" s="285">
        <v>747</v>
      </c>
      <c r="K12" s="66"/>
    </row>
    <row r="13" spans="2:11" x14ac:dyDescent="0.25">
      <c r="B13" s="9" t="s">
        <v>51</v>
      </c>
      <c r="C13" s="10">
        <v>145</v>
      </c>
      <c r="D13" s="283">
        <v>244</v>
      </c>
      <c r="E13" s="208" t="s">
        <v>78</v>
      </c>
      <c r="F13" s="283">
        <v>511</v>
      </c>
      <c r="G13" s="208" t="s">
        <v>78</v>
      </c>
      <c r="H13" s="284" t="s">
        <v>78</v>
      </c>
      <c r="I13" s="285">
        <v>900</v>
      </c>
      <c r="K13" s="66"/>
    </row>
    <row r="14" spans="2:11" x14ac:dyDescent="0.25">
      <c r="B14" s="9" t="s">
        <v>52</v>
      </c>
      <c r="C14" s="10">
        <v>161</v>
      </c>
      <c r="D14" s="283">
        <v>228</v>
      </c>
      <c r="E14" s="208" t="s">
        <v>78</v>
      </c>
      <c r="F14" s="283">
        <v>658</v>
      </c>
      <c r="G14" s="208" t="s">
        <v>78</v>
      </c>
      <c r="H14" s="284" t="s">
        <v>78</v>
      </c>
      <c r="I14" s="285">
        <v>1047</v>
      </c>
      <c r="K14" s="66"/>
    </row>
    <row r="15" spans="2:11" x14ac:dyDescent="0.25">
      <c r="B15" s="9" t="s">
        <v>53</v>
      </c>
      <c r="C15" s="10">
        <v>184</v>
      </c>
      <c r="D15" s="283">
        <v>228</v>
      </c>
      <c r="E15" s="208" t="s">
        <v>78</v>
      </c>
      <c r="F15" s="283">
        <v>562</v>
      </c>
      <c r="G15" s="208" t="s">
        <v>78</v>
      </c>
      <c r="H15" s="284" t="s">
        <v>78</v>
      </c>
      <c r="I15" s="285">
        <v>974</v>
      </c>
      <c r="K15" s="66"/>
    </row>
    <row r="16" spans="2:11" x14ac:dyDescent="0.25">
      <c r="B16" s="9" t="s">
        <v>54</v>
      </c>
      <c r="C16" s="10">
        <v>150</v>
      </c>
      <c r="D16" s="283">
        <v>191</v>
      </c>
      <c r="E16" s="208" t="s">
        <v>78</v>
      </c>
      <c r="F16" s="283">
        <v>497</v>
      </c>
      <c r="G16" s="208" t="s">
        <v>78</v>
      </c>
      <c r="H16" s="284" t="s">
        <v>78</v>
      </c>
      <c r="I16" s="285">
        <v>838</v>
      </c>
      <c r="K16" s="66"/>
    </row>
    <row r="17" spans="2:11" x14ac:dyDescent="0.25">
      <c r="B17" s="25" t="s">
        <v>94</v>
      </c>
      <c r="C17" s="26">
        <v>1868</v>
      </c>
      <c r="D17" s="26">
        <v>2644</v>
      </c>
      <c r="E17" s="130" t="s">
        <v>78</v>
      </c>
      <c r="F17" s="130">
        <v>6311</v>
      </c>
      <c r="G17" s="130" t="s">
        <v>78</v>
      </c>
      <c r="H17" s="130" t="s">
        <v>78</v>
      </c>
      <c r="I17" s="130">
        <v>10823</v>
      </c>
      <c r="K17" s="66"/>
    </row>
    <row r="18" spans="2:11" x14ac:dyDescent="0.25">
      <c r="B18" s="75"/>
      <c r="K18" s="66"/>
    </row>
  </sheetData>
  <mergeCells count="7">
    <mergeCell ref="H3:H4"/>
    <mergeCell ref="I3:I4"/>
    <mergeCell ref="B3:B4"/>
    <mergeCell ref="C3:C4"/>
    <mergeCell ref="D3:D4"/>
    <mergeCell ref="F3:F4"/>
    <mergeCell ref="G3:G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J18"/>
  <sheetViews>
    <sheetView zoomScaleNormal="100" workbookViewId="0">
      <selection activeCell="A5" sqref="A5:XFD12"/>
    </sheetView>
  </sheetViews>
  <sheetFormatPr defaultRowHeight="15" x14ac:dyDescent="0.25"/>
  <cols>
    <col min="1" max="16384" width="9.140625" style="21"/>
  </cols>
  <sheetData>
    <row r="1" spans="2:10" x14ac:dyDescent="0.25">
      <c r="C1" s="50"/>
      <c r="D1" s="50"/>
      <c r="E1" s="50"/>
      <c r="F1" s="50"/>
      <c r="G1" s="50"/>
      <c r="H1" s="50"/>
      <c r="I1" s="50"/>
    </row>
    <row r="2" spans="2:10" x14ac:dyDescent="0.25">
      <c r="B2" s="97" t="s">
        <v>303</v>
      </c>
      <c r="C2" s="83"/>
      <c r="D2" s="83"/>
      <c r="E2" s="83"/>
      <c r="F2" s="83"/>
      <c r="G2" s="83"/>
      <c r="H2" s="83"/>
      <c r="I2" s="83"/>
    </row>
    <row r="3" spans="2:10" x14ac:dyDescent="0.25">
      <c r="B3" s="286" t="s">
        <v>92</v>
      </c>
      <c r="C3" s="12"/>
      <c r="D3" s="12"/>
      <c r="E3" s="12"/>
      <c r="F3" s="12"/>
      <c r="G3" s="287"/>
      <c r="H3" s="12"/>
      <c r="I3" s="11"/>
    </row>
    <row r="4" spans="2:10" ht="45.75" customHeight="1" x14ac:dyDescent="0.25">
      <c r="B4" s="13" t="s">
        <v>55</v>
      </c>
      <c r="C4" s="85" t="s">
        <v>93</v>
      </c>
      <c r="D4" s="85" t="s">
        <v>89</v>
      </c>
      <c r="E4" s="85" t="s">
        <v>186</v>
      </c>
      <c r="F4" s="85" t="s">
        <v>90</v>
      </c>
      <c r="G4" s="85" t="s">
        <v>187</v>
      </c>
      <c r="H4" s="85" t="s">
        <v>190</v>
      </c>
      <c r="I4" s="87" t="s">
        <v>13</v>
      </c>
    </row>
    <row r="5" spans="2:10" x14ac:dyDescent="0.25">
      <c r="B5" s="94" t="s">
        <v>56</v>
      </c>
      <c r="C5" s="14">
        <v>261</v>
      </c>
      <c r="D5" s="124">
        <v>359</v>
      </c>
      <c r="E5" s="126" t="s">
        <v>78</v>
      </c>
      <c r="F5" s="124">
        <v>901</v>
      </c>
      <c r="G5" s="126" t="s">
        <v>78</v>
      </c>
      <c r="H5" s="124" t="s">
        <v>78</v>
      </c>
      <c r="I5" s="288">
        <v>1521</v>
      </c>
    </row>
    <row r="6" spans="2:10" x14ac:dyDescent="0.25">
      <c r="B6" s="94" t="s">
        <v>57</v>
      </c>
      <c r="C6" s="14">
        <v>247</v>
      </c>
      <c r="D6" s="124">
        <v>342</v>
      </c>
      <c r="E6" s="126" t="s">
        <v>78</v>
      </c>
      <c r="F6" s="124">
        <v>1002</v>
      </c>
      <c r="G6" s="126" t="s">
        <v>78</v>
      </c>
      <c r="H6" s="124" t="s">
        <v>78</v>
      </c>
      <c r="I6" s="288">
        <v>1591</v>
      </c>
    </row>
    <row r="7" spans="2:10" x14ac:dyDescent="0.25">
      <c r="B7" s="94" t="s">
        <v>58</v>
      </c>
      <c r="C7" s="14">
        <v>265</v>
      </c>
      <c r="D7" s="124">
        <v>334</v>
      </c>
      <c r="E7" s="126" t="s">
        <v>78</v>
      </c>
      <c r="F7" s="124">
        <v>989</v>
      </c>
      <c r="G7" s="126" t="s">
        <v>78</v>
      </c>
      <c r="H7" s="124" t="s">
        <v>78</v>
      </c>
      <c r="I7" s="288">
        <v>1588</v>
      </c>
    </row>
    <row r="8" spans="2:10" x14ac:dyDescent="0.25">
      <c r="B8" s="94" t="s">
        <v>59</v>
      </c>
      <c r="C8" s="14">
        <v>255</v>
      </c>
      <c r="D8" s="124">
        <v>365</v>
      </c>
      <c r="E8" s="126" t="s">
        <v>78</v>
      </c>
      <c r="F8" s="124">
        <v>1099</v>
      </c>
      <c r="G8" s="126" t="s">
        <v>78</v>
      </c>
      <c r="H8" s="124" t="s">
        <v>78</v>
      </c>
      <c r="I8" s="288">
        <v>1719</v>
      </c>
    </row>
    <row r="9" spans="2:10" x14ac:dyDescent="0.25">
      <c r="B9" s="94" t="s">
        <v>60</v>
      </c>
      <c r="C9" s="14">
        <v>272</v>
      </c>
      <c r="D9" s="124">
        <v>370</v>
      </c>
      <c r="E9" s="126" t="s">
        <v>78</v>
      </c>
      <c r="F9" s="124">
        <v>1025</v>
      </c>
      <c r="G9" s="126" t="s">
        <v>78</v>
      </c>
      <c r="H9" s="124" t="s">
        <v>78</v>
      </c>
      <c r="I9" s="288">
        <v>1667</v>
      </c>
    </row>
    <row r="10" spans="2:10" x14ac:dyDescent="0.25">
      <c r="B10" s="94" t="s">
        <v>61</v>
      </c>
      <c r="C10" s="14">
        <v>306</v>
      </c>
      <c r="D10" s="124">
        <v>433</v>
      </c>
      <c r="E10" s="126" t="s">
        <v>78</v>
      </c>
      <c r="F10" s="124">
        <v>816</v>
      </c>
      <c r="G10" s="126" t="s">
        <v>78</v>
      </c>
      <c r="H10" s="124" t="s">
        <v>78</v>
      </c>
      <c r="I10" s="288">
        <v>1555</v>
      </c>
    </row>
    <row r="11" spans="2:10" x14ac:dyDescent="0.25">
      <c r="B11" s="94" t="s">
        <v>62</v>
      </c>
      <c r="C11" s="14">
        <v>262</v>
      </c>
      <c r="D11" s="124">
        <v>441</v>
      </c>
      <c r="E11" s="126" t="s">
        <v>78</v>
      </c>
      <c r="F11" s="220">
        <v>479</v>
      </c>
      <c r="G11" s="126" t="s">
        <v>78</v>
      </c>
      <c r="H11" s="124" t="s">
        <v>78</v>
      </c>
      <c r="I11" s="288">
        <v>1182</v>
      </c>
    </row>
    <row r="12" spans="2:10" x14ac:dyDescent="0.25">
      <c r="B12" s="25" t="s">
        <v>13</v>
      </c>
      <c r="C12" s="130">
        <v>1868</v>
      </c>
      <c r="D12" s="130">
        <v>2644</v>
      </c>
      <c r="E12" s="130" t="s">
        <v>78</v>
      </c>
      <c r="F12" s="130">
        <v>6311</v>
      </c>
      <c r="G12" s="131" t="s">
        <v>78</v>
      </c>
      <c r="H12" s="130" t="s">
        <v>78</v>
      </c>
      <c r="I12" s="130">
        <v>10823</v>
      </c>
    </row>
    <row r="13" spans="2:10" x14ac:dyDescent="0.25">
      <c r="B13" s="75"/>
      <c r="C13" s="67"/>
      <c r="D13" s="67"/>
      <c r="F13" s="67"/>
      <c r="H13" s="67"/>
      <c r="I13" s="67"/>
    </row>
    <row r="14" spans="2:10" x14ac:dyDescent="0.25">
      <c r="C14" s="50"/>
      <c r="D14" s="50"/>
      <c r="E14" s="50"/>
      <c r="F14" s="50"/>
      <c r="G14" s="50"/>
      <c r="H14" s="50"/>
      <c r="I14" s="50"/>
    </row>
    <row r="15" spans="2:10" x14ac:dyDescent="0.25">
      <c r="C15" s="50"/>
      <c r="D15" s="50"/>
      <c r="E15" s="50"/>
      <c r="F15" s="50"/>
      <c r="G15" s="50"/>
      <c r="H15" s="50"/>
      <c r="I15" s="50"/>
    </row>
    <row r="16" spans="2:10" x14ac:dyDescent="0.25">
      <c r="C16" s="50"/>
      <c r="J16" s="50"/>
    </row>
    <row r="17" spans="3:10" x14ac:dyDescent="0.25">
      <c r="C17" s="50"/>
      <c r="D17" s="50"/>
      <c r="E17" s="50"/>
      <c r="F17" s="50"/>
      <c r="G17" s="50"/>
      <c r="H17" s="50"/>
      <c r="I17" s="50"/>
      <c r="J17" s="50"/>
    </row>
    <row r="18" spans="3:10" x14ac:dyDescent="0.25">
      <c r="C18" s="50"/>
      <c r="D18" s="50"/>
      <c r="E18" s="50"/>
      <c r="F18" s="50"/>
      <c r="G18" s="50"/>
      <c r="H18" s="50"/>
      <c r="I18" s="50"/>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1"/>
  <sheetViews>
    <sheetView tabSelected="1" workbookViewId="0">
      <selection activeCell="H5" sqref="H5"/>
    </sheetView>
  </sheetViews>
  <sheetFormatPr defaultRowHeight="15" x14ac:dyDescent="0.25"/>
  <cols>
    <col min="1" max="16384" width="9.140625" style="21"/>
  </cols>
  <sheetData>
    <row r="2" spans="2:6" x14ac:dyDescent="0.25">
      <c r="B2" s="24" t="s">
        <v>304</v>
      </c>
      <c r="C2" s="16"/>
      <c r="D2" s="16"/>
      <c r="E2" s="16"/>
      <c r="F2" s="17"/>
    </row>
    <row r="3" spans="2:6" x14ac:dyDescent="0.25">
      <c r="B3" s="104" t="s">
        <v>92</v>
      </c>
      <c r="C3" s="88"/>
      <c r="D3" s="88"/>
      <c r="E3" s="88"/>
      <c r="F3" s="88"/>
    </row>
    <row r="4" spans="2:6" x14ac:dyDescent="0.25">
      <c r="B4" s="348" t="s">
        <v>63</v>
      </c>
      <c r="C4" s="317" t="s">
        <v>93</v>
      </c>
      <c r="D4" s="317" t="s">
        <v>89</v>
      </c>
      <c r="E4" s="317" t="s">
        <v>90</v>
      </c>
      <c r="F4" s="399" t="s">
        <v>13</v>
      </c>
    </row>
    <row r="5" spans="2:6" x14ac:dyDescent="0.25">
      <c r="B5" s="348"/>
      <c r="C5" s="317"/>
      <c r="D5" s="317"/>
      <c r="E5" s="317"/>
      <c r="F5" s="399"/>
    </row>
    <row r="6" spans="2:6" x14ac:dyDescent="0.25">
      <c r="B6" s="27">
        <v>1</v>
      </c>
      <c r="C6" s="101">
        <v>37</v>
      </c>
      <c r="D6" s="102">
        <v>66</v>
      </c>
      <c r="E6" s="103">
        <v>71</v>
      </c>
      <c r="F6" s="121">
        <v>174</v>
      </c>
    </row>
    <row r="7" spans="2:6" x14ac:dyDescent="0.25">
      <c r="B7" s="27">
        <v>2</v>
      </c>
      <c r="C7" s="101">
        <v>37</v>
      </c>
      <c r="D7" s="102">
        <v>44</v>
      </c>
      <c r="E7" s="103">
        <v>65</v>
      </c>
      <c r="F7" s="121">
        <v>146</v>
      </c>
    </row>
    <row r="8" spans="2:6" x14ac:dyDescent="0.25">
      <c r="B8" s="27">
        <v>3</v>
      </c>
      <c r="C8" s="101">
        <v>20</v>
      </c>
      <c r="D8" s="102">
        <v>27</v>
      </c>
      <c r="E8" s="103">
        <v>46</v>
      </c>
      <c r="F8" s="121">
        <v>93</v>
      </c>
    </row>
    <row r="9" spans="2:6" x14ac:dyDescent="0.25">
      <c r="B9" s="27">
        <v>4</v>
      </c>
      <c r="C9" s="101">
        <v>37</v>
      </c>
      <c r="D9" s="102">
        <v>30</v>
      </c>
      <c r="E9" s="103">
        <v>40</v>
      </c>
      <c r="F9" s="121">
        <v>107</v>
      </c>
    </row>
    <row r="10" spans="2:6" x14ac:dyDescent="0.25">
      <c r="B10" s="27">
        <v>5</v>
      </c>
      <c r="C10" s="101">
        <v>21</v>
      </c>
      <c r="D10" s="102">
        <v>23</v>
      </c>
      <c r="E10" s="103">
        <v>53</v>
      </c>
      <c r="F10" s="122">
        <v>97</v>
      </c>
    </row>
    <row r="11" spans="2:6" x14ac:dyDescent="0.25">
      <c r="B11" s="27">
        <v>6</v>
      </c>
      <c r="C11" s="101">
        <v>42</v>
      </c>
      <c r="D11" s="102">
        <v>40</v>
      </c>
      <c r="E11" s="103">
        <v>42</v>
      </c>
      <c r="F11" s="121">
        <v>124</v>
      </c>
    </row>
    <row r="12" spans="2:6" x14ac:dyDescent="0.25">
      <c r="B12" s="27">
        <v>7</v>
      </c>
      <c r="C12" s="101">
        <v>52</v>
      </c>
      <c r="D12" s="102">
        <v>64</v>
      </c>
      <c r="E12" s="103">
        <v>64</v>
      </c>
      <c r="F12" s="121">
        <v>180</v>
      </c>
    </row>
    <row r="13" spans="2:6" x14ac:dyDescent="0.25">
      <c r="B13" s="27">
        <v>8</v>
      </c>
      <c r="C13" s="101">
        <v>100</v>
      </c>
      <c r="D13" s="102">
        <v>122</v>
      </c>
      <c r="E13" s="103">
        <v>298</v>
      </c>
      <c r="F13" s="121">
        <v>520</v>
      </c>
    </row>
    <row r="14" spans="2:6" x14ac:dyDescent="0.25">
      <c r="B14" s="27">
        <v>9</v>
      </c>
      <c r="C14" s="101">
        <v>84</v>
      </c>
      <c r="D14" s="102">
        <v>108</v>
      </c>
      <c r="E14" s="103">
        <v>453</v>
      </c>
      <c r="F14" s="121">
        <v>645</v>
      </c>
    </row>
    <row r="15" spans="2:6" x14ac:dyDescent="0.25">
      <c r="B15" s="27">
        <v>10</v>
      </c>
      <c r="C15" s="101">
        <v>79</v>
      </c>
      <c r="D15" s="102">
        <v>101</v>
      </c>
      <c r="E15" s="103">
        <v>415</v>
      </c>
      <c r="F15" s="121">
        <v>595</v>
      </c>
    </row>
    <row r="16" spans="2:6" x14ac:dyDescent="0.25">
      <c r="B16" s="27">
        <v>11</v>
      </c>
      <c r="C16" s="101">
        <v>97</v>
      </c>
      <c r="D16" s="102">
        <v>123</v>
      </c>
      <c r="E16" s="103">
        <v>435</v>
      </c>
      <c r="F16" s="121">
        <v>655</v>
      </c>
    </row>
    <row r="17" spans="2:6" x14ac:dyDescent="0.25">
      <c r="B17" s="27">
        <v>12</v>
      </c>
      <c r="C17" s="101">
        <v>86</v>
      </c>
      <c r="D17" s="102">
        <v>147</v>
      </c>
      <c r="E17" s="103">
        <v>458</v>
      </c>
      <c r="F17" s="121">
        <v>691</v>
      </c>
    </row>
    <row r="18" spans="2:6" x14ac:dyDescent="0.25">
      <c r="B18" s="27">
        <v>13</v>
      </c>
      <c r="C18" s="101">
        <v>101</v>
      </c>
      <c r="D18" s="102">
        <v>152</v>
      </c>
      <c r="E18" s="103">
        <v>421</v>
      </c>
      <c r="F18" s="121">
        <v>674</v>
      </c>
    </row>
    <row r="19" spans="2:6" x14ac:dyDescent="0.25">
      <c r="B19" s="27">
        <v>14</v>
      </c>
      <c r="C19" s="101">
        <v>101</v>
      </c>
      <c r="D19" s="102">
        <v>128</v>
      </c>
      <c r="E19" s="103">
        <v>405</v>
      </c>
      <c r="F19" s="121">
        <v>634</v>
      </c>
    </row>
    <row r="20" spans="2:6" x14ac:dyDescent="0.25">
      <c r="B20" s="27">
        <v>15</v>
      </c>
      <c r="C20" s="101">
        <v>109</v>
      </c>
      <c r="D20" s="102">
        <v>145</v>
      </c>
      <c r="E20" s="103">
        <v>430</v>
      </c>
      <c r="F20" s="121">
        <v>684</v>
      </c>
    </row>
    <row r="21" spans="2:6" x14ac:dyDescent="0.25">
      <c r="B21" s="27">
        <v>16</v>
      </c>
      <c r="C21" s="101">
        <v>117</v>
      </c>
      <c r="D21" s="102">
        <v>177</v>
      </c>
      <c r="E21" s="103">
        <v>429</v>
      </c>
      <c r="F21" s="121">
        <v>723</v>
      </c>
    </row>
    <row r="22" spans="2:6" x14ac:dyDescent="0.25">
      <c r="B22" s="27">
        <v>17</v>
      </c>
      <c r="C22" s="101">
        <v>108</v>
      </c>
      <c r="D22" s="102">
        <v>189</v>
      </c>
      <c r="E22" s="103">
        <v>425</v>
      </c>
      <c r="F22" s="121">
        <v>722</v>
      </c>
    </row>
    <row r="23" spans="2:6" x14ac:dyDescent="0.25">
      <c r="B23" s="27">
        <v>18</v>
      </c>
      <c r="C23" s="101">
        <v>154</v>
      </c>
      <c r="D23" s="102">
        <v>246</v>
      </c>
      <c r="E23" s="103">
        <v>585</v>
      </c>
      <c r="F23" s="121">
        <v>985</v>
      </c>
    </row>
    <row r="24" spans="2:6" x14ac:dyDescent="0.25">
      <c r="B24" s="27">
        <v>19</v>
      </c>
      <c r="C24" s="101">
        <v>142</v>
      </c>
      <c r="D24" s="102">
        <v>217</v>
      </c>
      <c r="E24" s="103">
        <v>468</v>
      </c>
      <c r="F24" s="121">
        <v>827</v>
      </c>
    </row>
    <row r="25" spans="2:6" x14ac:dyDescent="0.25">
      <c r="B25" s="27">
        <v>20</v>
      </c>
      <c r="C25" s="101">
        <v>132</v>
      </c>
      <c r="D25" s="102">
        <v>182</v>
      </c>
      <c r="E25" s="103">
        <v>258</v>
      </c>
      <c r="F25" s="121">
        <v>572</v>
      </c>
    </row>
    <row r="26" spans="2:6" x14ac:dyDescent="0.25">
      <c r="B26" s="27">
        <v>21</v>
      </c>
      <c r="C26" s="101">
        <v>77</v>
      </c>
      <c r="D26" s="102">
        <v>111</v>
      </c>
      <c r="E26" s="103">
        <v>153</v>
      </c>
      <c r="F26" s="121">
        <v>341</v>
      </c>
    </row>
    <row r="27" spans="2:6" x14ac:dyDescent="0.25">
      <c r="B27" s="27">
        <v>22</v>
      </c>
      <c r="C27" s="101">
        <v>61</v>
      </c>
      <c r="D27" s="102">
        <v>72</v>
      </c>
      <c r="E27" s="103">
        <v>112</v>
      </c>
      <c r="F27" s="121">
        <v>245</v>
      </c>
    </row>
    <row r="28" spans="2:6" x14ac:dyDescent="0.25">
      <c r="B28" s="27">
        <v>23</v>
      </c>
      <c r="C28" s="101">
        <v>44</v>
      </c>
      <c r="D28" s="102">
        <v>81</v>
      </c>
      <c r="E28" s="103">
        <v>101</v>
      </c>
      <c r="F28" s="121">
        <v>226</v>
      </c>
    </row>
    <row r="29" spans="2:6" x14ac:dyDescent="0.25">
      <c r="B29" s="27">
        <v>24</v>
      </c>
      <c r="C29" s="101">
        <v>30</v>
      </c>
      <c r="D29" s="102">
        <v>49</v>
      </c>
      <c r="E29" s="103">
        <v>84</v>
      </c>
      <c r="F29" s="121">
        <v>163</v>
      </c>
    </row>
    <row r="30" spans="2:6" x14ac:dyDescent="0.25">
      <c r="B30" s="25" t="s">
        <v>13</v>
      </c>
      <c r="C30" s="26">
        <v>1868</v>
      </c>
      <c r="D30" s="26">
        <v>2644</v>
      </c>
      <c r="E30" s="26">
        <v>6311</v>
      </c>
      <c r="F30" s="26">
        <v>10823</v>
      </c>
    </row>
    <row r="31" spans="2:6" x14ac:dyDescent="0.25">
      <c r="B31" s="75"/>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J24"/>
  <sheetViews>
    <sheetView zoomScaleNormal="100" zoomScaleSheetLayoutView="100" workbookViewId="0">
      <selection activeCell="A22" sqref="A22:XFD24"/>
    </sheetView>
  </sheetViews>
  <sheetFormatPr defaultRowHeight="15" x14ac:dyDescent="0.25"/>
  <cols>
    <col min="1" max="7" width="9.140625" style="21"/>
    <col min="8" max="8" width="10.140625" style="21" customWidth="1"/>
    <col min="9" max="9" width="10.7109375" style="21" customWidth="1"/>
    <col min="10" max="16384" width="9.140625" style="21"/>
  </cols>
  <sheetData>
    <row r="2" spans="1:10" ht="15" customHeight="1" x14ac:dyDescent="0.25">
      <c r="B2" s="289" t="s">
        <v>249</v>
      </c>
      <c r="C2" s="305"/>
      <c r="D2" s="305"/>
      <c r="E2" s="305"/>
      <c r="F2" s="305"/>
      <c r="G2" s="305"/>
      <c r="H2" s="305"/>
      <c r="I2" s="305"/>
      <c r="J2" s="305"/>
    </row>
    <row r="3" spans="1:10" ht="14.45" customHeight="1" x14ac:dyDescent="0.25">
      <c r="B3" s="303" t="s">
        <v>248</v>
      </c>
      <c r="C3" s="304"/>
      <c r="D3" s="304"/>
      <c r="E3" s="304"/>
      <c r="F3" s="304"/>
      <c r="G3" s="83"/>
      <c r="H3" s="83"/>
      <c r="I3" s="83"/>
    </row>
    <row r="4" spans="1:10" s="56" customFormat="1" ht="72.599999999999994" customHeight="1" x14ac:dyDescent="0.25">
      <c r="A4" s="21"/>
      <c r="B4" s="137" t="s">
        <v>306</v>
      </c>
      <c r="C4" s="138" t="s">
        <v>3</v>
      </c>
      <c r="D4" s="138" t="s">
        <v>4</v>
      </c>
      <c r="E4" s="138" t="s">
        <v>5</v>
      </c>
      <c r="F4" s="139" t="s">
        <v>307</v>
      </c>
      <c r="G4" s="139" t="s">
        <v>185</v>
      </c>
      <c r="H4" s="139" t="s">
        <v>215</v>
      </c>
      <c r="I4" s="139" t="s">
        <v>216</v>
      </c>
      <c r="J4" s="21"/>
    </row>
    <row r="5" spans="1:10" x14ac:dyDescent="0.25">
      <c r="B5" s="140">
        <v>2001</v>
      </c>
      <c r="C5" s="141">
        <v>16953</v>
      </c>
      <c r="D5" s="142">
        <v>563</v>
      </c>
      <c r="E5" s="141">
        <v>25072</v>
      </c>
      <c r="F5" s="143">
        <v>13.354699999999999</v>
      </c>
      <c r="G5" s="144">
        <v>3.3209499999999998</v>
      </c>
      <c r="H5" s="145" t="s">
        <v>78</v>
      </c>
      <c r="I5" s="146" t="s">
        <v>78</v>
      </c>
    </row>
    <row r="6" spans="1:10" x14ac:dyDescent="0.25">
      <c r="B6" s="140">
        <v>2002</v>
      </c>
      <c r="C6" s="141">
        <v>17994</v>
      </c>
      <c r="D6" s="142">
        <v>591</v>
      </c>
      <c r="E6" s="141">
        <v>26420</v>
      </c>
      <c r="F6" s="143">
        <v>14.0189</v>
      </c>
      <c r="G6" s="144">
        <v>3.28443</v>
      </c>
      <c r="H6" s="147">
        <v>4.9733999999999998</v>
      </c>
      <c r="I6" s="144">
        <v>4.9733999999999998</v>
      </c>
    </row>
    <row r="7" spans="1:10" x14ac:dyDescent="0.25">
      <c r="B7" s="140">
        <v>2003</v>
      </c>
      <c r="C7" s="141">
        <v>16111</v>
      </c>
      <c r="D7" s="142">
        <v>569</v>
      </c>
      <c r="E7" s="141">
        <v>23223</v>
      </c>
      <c r="F7" s="143">
        <v>13.429600000000001</v>
      </c>
      <c r="G7" s="144">
        <v>3.5317500000000002</v>
      </c>
      <c r="H7" s="147">
        <v>-3.7225000000000001</v>
      </c>
      <c r="I7" s="144">
        <v>1.0657000000000001</v>
      </c>
    </row>
    <row r="8" spans="1:10" x14ac:dyDescent="0.25">
      <c r="B8" s="140">
        <v>2004</v>
      </c>
      <c r="C8" s="141">
        <v>15553</v>
      </c>
      <c r="D8" s="142">
        <v>495</v>
      </c>
      <c r="E8" s="141">
        <v>22647</v>
      </c>
      <c r="F8" s="143">
        <v>11.610799999999999</v>
      </c>
      <c r="G8" s="144">
        <v>3.1826699999999999</v>
      </c>
      <c r="H8" s="147">
        <v>-13.0053</v>
      </c>
      <c r="I8" s="144">
        <v>-12.078200000000001</v>
      </c>
    </row>
    <row r="9" spans="1:10" x14ac:dyDescent="0.25">
      <c r="B9" s="140">
        <v>2005</v>
      </c>
      <c r="C9" s="141">
        <v>15126</v>
      </c>
      <c r="D9" s="142">
        <v>453</v>
      </c>
      <c r="E9" s="141">
        <v>21942</v>
      </c>
      <c r="F9" s="143">
        <v>10.5945</v>
      </c>
      <c r="G9" s="144">
        <v>2.9948399999999999</v>
      </c>
      <c r="H9" s="147">
        <v>-8.4847999999999999</v>
      </c>
      <c r="I9" s="144">
        <v>-19.5382</v>
      </c>
    </row>
    <row r="10" spans="1:10" x14ac:dyDescent="0.25">
      <c r="B10" s="140">
        <v>2006</v>
      </c>
      <c r="C10" s="141">
        <v>14871</v>
      </c>
      <c r="D10" s="142">
        <v>404</v>
      </c>
      <c r="E10" s="141">
        <v>22047</v>
      </c>
      <c r="F10" s="143">
        <v>9.4337999999999997</v>
      </c>
      <c r="G10" s="144">
        <v>2.7166999999999999</v>
      </c>
      <c r="H10" s="147">
        <v>-10.816800000000001</v>
      </c>
      <c r="I10" s="144">
        <v>-28.241599999999998</v>
      </c>
    </row>
    <row r="11" spans="1:10" x14ac:dyDescent="0.25">
      <c r="B11" s="140">
        <v>2007</v>
      </c>
      <c r="C11" s="141">
        <v>14643</v>
      </c>
      <c r="D11" s="142">
        <v>392</v>
      </c>
      <c r="E11" s="141">
        <v>21363</v>
      </c>
      <c r="F11" s="143">
        <v>9.0976999999999997</v>
      </c>
      <c r="G11" s="144">
        <v>2.6770499999999999</v>
      </c>
      <c r="H11" s="147">
        <v>-2.9702999999999999</v>
      </c>
      <c r="I11" s="144">
        <v>-30.373000000000001</v>
      </c>
    </row>
    <row r="12" spans="1:10" x14ac:dyDescent="0.25">
      <c r="B12" s="140">
        <v>2008</v>
      </c>
      <c r="C12" s="141">
        <v>13152</v>
      </c>
      <c r="D12" s="142">
        <v>332</v>
      </c>
      <c r="E12" s="141">
        <v>19229</v>
      </c>
      <c r="F12" s="143">
        <v>7.6424000000000003</v>
      </c>
      <c r="G12" s="144">
        <v>2.52433</v>
      </c>
      <c r="H12" s="147">
        <v>-15.306100000000001</v>
      </c>
      <c r="I12" s="144">
        <v>-41.030200000000001</v>
      </c>
    </row>
    <row r="13" spans="1:10" x14ac:dyDescent="0.25">
      <c r="B13" s="140">
        <v>2009</v>
      </c>
      <c r="C13" s="141">
        <v>13742</v>
      </c>
      <c r="D13" s="142">
        <v>317</v>
      </c>
      <c r="E13" s="141">
        <v>19985</v>
      </c>
      <c r="F13" s="143">
        <v>7.2720000000000002</v>
      </c>
      <c r="G13" s="144">
        <v>2.3068</v>
      </c>
      <c r="H13" s="147">
        <v>-4.5180999999999996</v>
      </c>
      <c r="I13" s="144">
        <v>-43.694499999999998</v>
      </c>
    </row>
    <row r="14" spans="1:10" x14ac:dyDescent="0.25">
      <c r="B14" s="140">
        <v>2010</v>
      </c>
      <c r="C14" s="141">
        <v>13580</v>
      </c>
      <c r="D14" s="142">
        <v>327</v>
      </c>
      <c r="E14" s="141">
        <v>19965</v>
      </c>
      <c r="F14" s="143">
        <v>7.4945000000000004</v>
      </c>
      <c r="G14" s="144">
        <v>2.40795</v>
      </c>
      <c r="H14" s="147">
        <v>3.1545999999999998</v>
      </c>
      <c r="I14" s="144">
        <v>-41.918300000000002</v>
      </c>
    </row>
    <row r="15" spans="1:10" x14ac:dyDescent="0.25">
      <c r="B15" s="140">
        <v>2011</v>
      </c>
      <c r="C15" s="141">
        <v>13254</v>
      </c>
      <c r="D15" s="142">
        <v>320</v>
      </c>
      <c r="E15" s="141">
        <v>19332</v>
      </c>
      <c r="F15" s="143">
        <v>7.3377999999999997</v>
      </c>
      <c r="G15" s="144">
        <v>2.4143699999999999</v>
      </c>
      <c r="H15" s="147">
        <v>-2.1406999999999998</v>
      </c>
      <c r="I15" s="144">
        <v>-43.1616</v>
      </c>
    </row>
    <row r="16" spans="1:10" x14ac:dyDescent="0.25">
      <c r="B16" s="140">
        <v>2012</v>
      </c>
      <c r="C16" s="141">
        <v>12175</v>
      </c>
      <c r="D16" s="142">
        <v>286</v>
      </c>
      <c r="E16" s="141">
        <v>17587</v>
      </c>
      <c r="F16" s="143">
        <v>6.5507999999999997</v>
      </c>
      <c r="G16" s="144">
        <v>2.3490799999999998</v>
      </c>
      <c r="H16" s="147">
        <v>-10.625</v>
      </c>
      <c r="I16" s="144">
        <v>-49.200699999999998</v>
      </c>
    </row>
    <row r="17" spans="2:9" x14ac:dyDescent="0.25">
      <c r="B17" s="140">
        <v>2013</v>
      </c>
      <c r="C17" s="141">
        <v>11259</v>
      </c>
      <c r="D17" s="142">
        <v>259</v>
      </c>
      <c r="E17" s="141">
        <v>16374</v>
      </c>
      <c r="F17" s="143">
        <v>5.8791000000000002</v>
      </c>
      <c r="G17" s="144">
        <v>2.3003800000000001</v>
      </c>
      <c r="H17" s="147">
        <v>-9.4405999999999999</v>
      </c>
      <c r="I17" s="144">
        <v>-53.996400000000001</v>
      </c>
    </row>
    <row r="18" spans="2:9" x14ac:dyDescent="0.25">
      <c r="B18" s="140">
        <v>2014</v>
      </c>
      <c r="C18" s="141">
        <v>11445</v>
      </c>
      <c r="D18" s="142">
        <v>265</v>
      </c>
      <c r="E18" s="141">
        <v>16463</v>
      </c>
      <c r="F18" s="143">
        <v>5.9810999999999996</v>
      </c>
      <c r="G18" s="144">
        <v>2.31542</v>
      </c>
      <c r="H18" s="147">
        <v>2.3166000000000002</v>
      </c>
      <c r="I18" s="144">
        <v>-52.930700000000002</v>
      </c>
    </row>
    <row r="19" spans="2:9" x14ac:dyDescent="0.25">
      <c r="B19" s="140">
        <v>2015</v>
      </c>
      <c r="C19" s="141">
        <v>11134</v>
      </c>
      <c r="D19" s="142">
        <v>246</v>
      </c>
      <c r="E19" s="141">
        <v>16278</v>
      </c>
      <c r="F19" s="143">
        <v>5.5727000000000002</v>
      </c>
      <c r="G19" s="144">
        <v>2.2094499999999999</v>
      </c>
      <c r="H19" s="147">
        <v>-7.1698000000000004</v>
      </c>
      <c r="I19" s="144">
        <v>-56.305500000000002</v>
      </c>
    </row>
    <row r="20" spans="2:9" x14ac:dyDescent="0.25">
      <c r="B20" s="140">
        <v>2016</v>
      </c>
      <c r="C20" s="141">
        <v>10905</v>
      </c>
      <c r="D20" s="142">
        <v>247</v>
      </c>
      <c r="E20" s="141">
        <v>15792</v>
      </c>
      <c r="F20" s="143">
        <v>5.6157000000000004</v>
      </c>
      <c r="G20" s="144">
        <v>2.2650199999999998</v>
      </c>
      <c r="H20" s="147">
        <v>0.40649999999999997</v>
      </c>
      <c r="I20" s="144">
        <v>-56.127899999999997</v>
      </c>
    </row>
    <row r="21" spans="2:9" x14ac:dyDescent="0.25">
      <c r="B21" s="140">
        <v>2017</v>
      </c>
      <c r="C21" s="141">
        <v>10823</v>
      </c>
      <c r="D21" s="142">
        <v>279</v>
      </c>
      <c r="E21" s="141">
        <v>15783</v>
      </c>
      <c r="F21" s="143">
        <v>6.3638000000000003</v>
      </c>
      <c r="G21" s="144">
        <v>2.5778400000000001</v>
      </c>
      <c r="H21" s="147">
        <v>12.955500000000001</v>
      </c>
      <c r="I21" s="148">
        <v>-50.444000000000003</v>
      </c>
    </row>
    <row r="22" spans="2:9" x14ac:dyDescent="0.25">
      <c r="B22" s="95" t="s">
        <v>252</v>
      </c>
      <c r="C22" s="1"/>
      <c r="D22" s="1"/>
      <c r="E22" s="1"/>
      <c r="F22" s="1"/>
      <c r="G22" s="1"/>
      <c r="H22" s="1"/>
      <c r="I22" s="1"/>
    </row>
    <row r="23" spans="2:9" x14ac:dyDescent="0.25">
      <c r="B23" s="96" t="s">
        <v>250</v>
      </c>
      <c r="C23" s="76"/>
      <c r="D23" s="1"/>
      <c r="E23" s="1"/>
      <c r="F23" s="1"/>
      <c r="G23" s="1"/>
      <c r="H23" s="1"/>
      <c r="I23" s="1"/>
    </row>
    <row r="24" spans="2:9" x14ac:dyDescent="0.25">
      <c r="B24" s="96" t="s">
        <v>251</v>
      </c>
      <c r="C24" s="76"/>
      <c r="D24" s="1"/>
      <c r="E24" s="1"/>
      <c r="F24" s="1"/>
      <c r="G24" s="1"/>
      <c r="H24" s="1"/>
      <c r="I24" s="1"/>
    </row>
  </sheetData>
  <mergeCells count="2">
    <mergeCell ref="B3:F3"/>
    <mergeCell ref="B2:J2"/>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2" manualBreakCount="2">
    <brk id="24" max="16383" man="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11"/>
  <sheetViews>
    <sheetView workbookViewId="0">
      <selection activeCell="A5" sqref="A5:XFD5"/>
    </sheetView>
  </sheetViews>
  <sheetFormatPr defaultRowHeight="15" x14ac:dyDescent="0.25"/>
  <cols>
    <col min="1" max="1" width="9.140625" style="21"/>
    <col min="2" max="2" width="14" style="21" customWidth="1"/>
    <col min="3" max="7" width="9.140625" style="21"/>
    <col min="8" max="8" width="7.7109375" style="21" customWidth="1"/>
    <col min="9" max="9" width="7" style="21" customWidth="1"/>
    <col min="10" max="16384" width="9.140625" style="21"/>
  </cols>
  <sheetData>
    <row r="2" spans="2:10" x14ac:dyDescent="0.25">
      <c r="B2" s="97" t="s">
        <v>254</v>
      </c>
    </row>
    <row r="3" spans="2:10" x14ac:dyDescent="0.25">
      <c r="B3" s="72" t="s">
        <v>253</v>
      </c>
    </row>
    <row r="4" spans="2:10" ht="15" customHeight="1" x14ac:dyDescent="0.25">
      <c r="B4" s="306"/>
      <c r="C4" s="299" t="s">
        <v>178</v>
      </c>
      <c r="D4" s="299" t="s">
        <v>8</v>
      </c>
      <c r="E4" s="300" t="s">
        <v>7</v>
      </c>
      <c r="F4" s="300" t="s">
        <v>7</v>
      </c>
      <c r="G4" s="299" t="s">
        <v>255</v>
      </c>
      <c r="H4" s="299" t="s">
        <v>8</v>
      </c>
      <c r="I4" s="300" t="s">
        <v>7</v>
      </c>
      <c r="J4" s="300" t="s">
        <v>7</v>
      </c>
    </row>
    <row r="5" spans="2:10" ht="15" customHeight="1" x14ac:dyDescent="0.25">
      <c r="B5" s="307"/>
      <c r="C5" s="309" t="s">
        <v>41</v>
      </c>
      <c r="D5" s="309"/>
      <c r="E5" s="309"/>
      <c r="F5" s="309"/>
      <c r="G5" s="309" t="s">
        <v>42</v>
      </c>
      <c r="H5" s="309"/>
      <c r="I5" s="309"/>
      <c r="J5" s="309"/>
    </row>
    <row r="6" spans="2:10" x14ac:dyDescent="0.25">
      <c r="B6" s="308"/>
      <c r="C6" s="149">
        <v>2010</v>
      </c>
      <c r="D6" s="150">
        <v>2017</v>
      </c>
      <c r="E6" s="149">
        <v>2010</v>
      </c>
      <c r="F6" s="150">
        <v>2017</v>
      </c>
      <c r="G6" s="150">
        <v>2010</v>
      </c>
      <c r="H6" s="151">
        <v>2017</v>
      </c>
      <c r="I6" s="151">
        <v>2010</v>
      </c>
      <c r="J6" s="152">
        <v>2017</v>
      </c>
    </row>
    <row r="7" spans="2:10" x14ac:dyDescent="0.25">
      <c r="B7" s="3" t="s">
        <v>228</v>
      </c>
      <c r="C7" s="124">
        <v>3</v>
      </c>
      <c r="D7" s="153">
        <v>3</v>
      </c>
      <c r="E7" s="154">
        <v>70</v>
      </c>
      <c r="F7" s="153">
        <v>43</v>
      </c>
      <c r="G7" s="155">
        <v>0.91743119266055051</v>
      </c>
      <c r="H7" s="156">
        <v>1.0752688172043012</v>
      </c>
      <c r="I7" s="157">
        <v>1.7015070491006319</v>
      </c>
      <c r="J7" s="156">
        <v>1.2729425695677916</v>
      </c>
    </row>
    <row r="8" spans="2:10" x14ac:dyDescent="0.25">
      <c r="B8" s="3" t="s">
        <v>229</v>
      </c>
      <c r="C8" s="124">
        <v>45</v>
      </c>
      <c r="D8" s="153">
        <v>20</v>
      </c>
      <c r="E8" s="154">
        <v>668</v>
      </c>
      <c r="F8" s="153">
        <v>374</v>
      </c>
      <c r="G8" s="155">
        <v>13.761467889908257</v>
      </c>
      <c r="H8" s="156">
        <v>7.1684587813620064</v>
      </c>
      <c r="I8" s="157">
        <v>16.237238697131744</v>
      </c>
      <c r="J8" s="156">
        <v>11.071640023682653</v>
      </c>
    </row>
    <row r="9" spans="2:10" x14ac:dyDescent="0.25">
      <c r="B9" s="3" t="s">
        <v>230</v>
      </c>
      <c r="C9" s="124">
        <v>109</v>
      </c>
      <c r="D9" s="153">
        <v>102</v>
      </c>
      <c r="E9" s="154">
        <v>1064</v>
      </c>
      <c r="F9" s="153">
        <v>1109</v>
      </c>
      <c r="G9" s="155">
        <v>33.333333333333329</v>
      </c>
      <c r="H9" s="156">
        <v>36.55913978494624</v>
      </c>
      <c r="I9" s="157">
        <v>25.862907146329604</v>
      </c>
      <c r="J9" s="156">
        <v>32.830076968620489</v>
      </c>
    </row>
    <row r="10" spans="2:10" x14ac:dyDescent="0.25">
      <c r="B10" s="3" t="s">
        <v>231</v>
      </c>
      <c r="C10" s="124">
        <v>170</v>
      </c>
      <c r="D10" s="153">
        <v>154</v>
      </c>
      <c r="E10" s="154">
        <v>2312</v>
      </c>
      <c r="F10" s="153">
        <v>1852</v>
      </c>
      <c r="G10" s="155">
        <v>51.987767584097853</v>
      </c>
      <c r="H10" s="156">
        <v>55.197132616487451</v>
      </c>
      <c r="I10" s="157">
        <v>56.198347107438018</v>
      </c>
      <c r="J10" s="156">
        <v>54.825340438129068</v>
      </c>
    </row>
    <row r="11" spans="2:10" x14ac:dyDescent="0.25">
      <c r="B11" s="25" t="s">
        <v>232</v>
      </c>
      <c r="C11" s="130">
        <v>327</v>
      </c>
      <c r="D11" s="130">
        <v>279</v>
      </c>
      <c r="E11" s="130">
        <v>4114</v>
      </c>
      <c r="F11" s="130">
        <v>3378</v>
      </c>
      <c r="G11" s="158">
        <v>99.999999999999986</v>
      </c>
      <c r="H11" s="158">
        <v>100</v>
      </c>
      <c r="I11" s="158">
        <v>100</v>
      </c>
      <c r="J11" s="158">
        <v>100</v>
      </c>
    </row>
  </sheetData>
  <mergeCells count="7">
    <mergeCell ref="C4:D4"/>
    <mergeCell ref="E4:F4"/>
    <mergeCell ref="G4:H4"/>
    <mergeCell ref="I4:J4"/>
    <mergeCell ref="B4:B6"/>
    <mergeCell ref="C5:F5"/>
    <mergeCell ref="G5:J5"/>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13"/>
  <sheetViews>
    <sheetView zoomScaleNormal="100" workbookViewId="0">
      <selection activeCell="B1" sqref="B1:J1048576"/>
    </sheetView>
  </sheetViews>
  <sheetFormatPr defaultRowHeight="12" x14ac:dyDescent="0.2"/>
  <cols>
    <col min="1" max="1" width="9.140625" style="79"/>
    <col min="2" max="2" width="13.5703125" style="79" customWidth="1"/>
    <col min="3" max="10" width="9.140625" style="79" customWidth="1"/>
    <col min="11" max="14" width="5" style="79" bestFit="1" customWidth="1"/>
    <col min="15" max="15" width="4" style="79" bestFit="1" customWidth="1"/>
    <col min="16" max="16" width="10.28515625" style="79" bestFit="1" customWidth="1"/>
    <col min="17" max="17" width="5.28515625" style="79" bestFit="1" customWidth="1"/>
    <col min="18" max="18" width="13.140625" style="79" bestFit="1" customWidth="1"/>
    <col min="19" max="19" width="12" style="79" bestFit="1" customWidth="1"/>
    <col min="20" max="20" width="16.28515625" style="79" bestFit="1" customWidth="1"/>
    <col min="21" max="16384" width="9.140625" style="79"/>
  </cols>
  <sheetData>
    <row r="2" spans="2:10" ht="12.75" x14ac:dyDescent="0.2">
      <c r="B2" s="97" t="s">
        <v>256</v>
      </c>
    </row>
    <row r="3" spans="2:10" ht="12.75" x14ac:dyDescent="0.2">
      <c r="B3" s="159" t="s">
        <v>253</v>
      </c>
    </row>
    <row r="4" spans="2:10" s="21" customFormat="1" ht="15" customHeight="1" x14ac:dyDescent="0.25">
      <c r="B4" s="306"/>
      <c r="C4" s="299" t="s">
        <v>178</v>
      </c>
      <c r="D4" s="299" t="s">
        <v>8</v>
      </c>
      <c r="E4" s="300" t="s">
        <v>7</v>
      </c>
      <c r="F4" s="300" t="s">
        <v>7</v>
      </c>
      <c r="G4" s="299" t="s">
        <v>255</v>
      </c>
      <c r="H4" s="299" t="s">
        <v>8</v>
      </c>
      <c r="I4" s="300" t="s">
        <v>7</v>
      </c>
      <c r="J4" s="300" t="s">
        <v>7</v>
      </c>
    </row>
    <row r="5" spans="2:10" s="21" customFormat="1" ht="15" customHeight="1" x14ac:dyDescent="0.25">
      <c r="B5" s="307"/>
      <c r="C5" s="309" t="s">
        <v>41</v>
      </c>
      <c r="D5" s="309"/>
      <c r="E5" s="309"/>
      <c r="F5" s="309"/>
      <c r="G5" s="309" t="s">
        <v>42</v>
      </c>
      <c r="H5" s="309"/>
      <c r="I5" s="309"/>
      <c r="J5" s="309"/>
    </row>
    <row r="6" spans="2:10" s="21" customFormat="1" ht="15" x14ac:dyDescent="0.25">
      <c r="B6" s="308"/>
      <c r="C6" s="149">
        <v>2010</v>
      </c>
      <c r="D6" s="150">
        <v>2017</v>
      </c>
      <c r="E6" s="149">
        <v>2010</v>
      </c>
      <c r="F6" s="150">
        <v>2017</v>
      </c>
      <c r="G6" s="150">
        <v>2010</v>
      </c>
      <c r="H6" s="151">
        <v>2017</v>
      </c>
      <c r="I6" s="151">
        <v>2010</v>
      </c>
      <c r="J6" s="152">
        <v>2017</v>
      </c>
    </row>
    <row r="7" spans="2:10" ht="15" customHeight="1" x14ac:dyDescent="0.25">
      <c r="B7" s="3" t="s">
        <v>233</v>
      </c>
      <c r="C7" s="124">
        <v>10</v>
      </c>
      <c r="D7" s="153">
        <v>4</v>
      </c>
      <c r="E7" s="154">
        <v>206</v>
      </c>
      <c r="F7" s="153">
        <v>92</v>
      </c>
      <c r="G7" s="155">
        <v>3.0581039755351682</v>
      </c>
      <c r="H7" s="156">
        <v>1.4336917562724014</v>
      </c>
      <c r="I7" s="157">
        <v>5.0072921730675741</v>
      </c>
      <c r="J7" s="156">
        <v>2.7235050325636472</v>
      </c>
    </row>
    <row r="8" spans="2:10" ht="15" customHeight="1" x14ac:dyDescent="0.25">
      <c r="B8" s="3" t="s">
        <v>234</v>
      </c>
      <c r="C8" s="124">
        <v>54</v>
      </c>
      <c r="D8" s="153">
        <v>59</v>
      </c>
      <c r="E8" s="154">
        <v>950</v>
      </c>
      <c r="F8" s="153">
        <v>735</v>
      </c>
      <c r="G8" s="155">
        <v>16.513761467889911</v>
      </c>
      <c r="H8" s="156">
        <v>21.146953405017921</v>
      </c>
      <c r="I8" s="157">
        <v>23.091881380651433</v>
      </c>
      <c r="J8" s="156">
        <v>21.758436944937834</v>
      </c>
    </row>
    <row r="9" spans="2:10" ht="15" customHeight="1" x14ac:dyDescent="0.25">
      <c r="B9" s="3" t="s">
        <v>235</v>
      </c>
      <c r="C9" s="124">
        <v>27</v>
      </c>
      <c r="D9" s="153">
        <v>22</v>
      </c>
      <c r="E9" s="154">
        <v>265</v>
      </c>
      <c r="F9" s="153">
        <v>254</v>
      </c>
      <c r="G9" s="155">
        <v>8.2568807339449553</v>
      </c>
      <c r="H9" s="156">
        <v>7.8853046594982077</v>
      </c>
      <c r="I9" s="157">
        <v>6.4414195430238212</v>
      </c>
      <c r="J9" s="156">
        <v>7.5192421551213737</v>
      </c>
    </row>
    <row r="10" spans="2:10" ht="15" customHeight="1" x14ac:dyDescent="0.25">
      <c r="B10" s="3" t="s">
        <v>198</v>
      </c>
      <c r="C10" s="124">
        <v>54</v>
      </c>
      <c r="D10" s="153">
        <v>50</v>
      </c>
      <c r="E10" s="154">
        <v>621</v>
      </c>
      <c r="F10" s="153">
        <v>600</v>
      </c>
      <c r="G10" s="155">
        <v>16.513761467889911</v>
      </c>
      <c r="H10" s="156">
        <v>17.921146953405017</v>
      </c>
      <c r="I10" s="157">
        <v>15.094798249878464</v>
      </c>
      <c r="J10" s="156">
        <v>17.761989342806395</v>
      </c>
    </row>
    <row r="11" spans="2:10" ht="15" customHeight="1" x14ac:dyDescent="0.25">
      <c r="B11" s="3" t="s">
        <v>236</v>
      </c>
      <c r="C11" s="124">
        <v>182</v>
      </c>
      <c r="D11" s="153">
        <v>144</v>
      </c>
      <c r="E11" s="154">
        <v>2072</v>
      </c>
      <c r="F11" s="153">
        <v>1697</v>
      </c>
      <c r="G11" s="155">
        <v>55.657492354740057</v>
      </c>
      <c r="H11" s="156">
        <v>51.612903225806448</v>
      </c>
      <c r="I11" s="157">
        <v>50.36460865337871</v>
      </c>
      <c r="J11" s="156">
        <v>50.236826524570752</v>
      </c>
    </row>
    <row r="12" spans="2:10" ht="15" customHeight="1" x14ac:dyDescent="0.25">
      <c r="B12" s="25" t="s">
        <v>232</v>
      </c>
      <c r="C12" s="130">
        <v>327</v>
      </c>
      <c r="D12" s="130">
        <v>279</v>
      </c>
      <c r="E12" s="130">
        <v>4114</v>
      </c>
      <c r="F12" s="130">
        <v>3378</v>
      </c>
      <c r="G12" s="158">
        <v>100</v>
      </c>
      <c r="H12" s="158">
        <v>100</v>
      </c>
      <c r="I12" s="158">
        <v>100</v>
      </c>
      <c r="J12" s="158">
        <v>100</v>
      </c>
    </row>
    <row r="13" spans="2:10" x14ac:dyDescent="0.2">
      <c r="B13" s="80" t="s">
        <v>257</v>
      </c>
    </row>
  </sheetData>
  <mergeCells count="7">
    <mergeCell ref="C4:D4"/>
    <mergeCell ref="E4:F4"/>
    <mergeCell ref="G4:H4"/>
    <mergeCell ref="I4:J4"/>
    <mergeCell ref="B4:B6"/>
    <mergeCell ref="C5:F5"/>
    <mergeCell ref="G5:J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workbookViewId="0">
      <selection activeCell="B1" sqref="B1:J1048576"/>
    </sheetView>
  </sheetViews>
  <sheetFormatPr defaultRowHeight="15" x14ac:dyDescent="0.25"/>
  <cols>
    <col min="1" max="1" width="9.140625" style="21"/>
    <col min="2" max="2" width="11.85546875" style="21" customWidth="1"/>
    <col min="3" max="16384" width="9.140625" style="21"/>
  </cols>
  <sheetData>
    <row r="2" spans="2:10" x14ac:dyDescent="0.25">
      <c r="B2" s="97" t="s">
        <v>258</v>
      </c>
    </row>
    <row r="3" spans="2:10" x14ac:dyDescent="0.25">
      <c r="B3" s="72" t="s">
        <v>199</v>
      </c>
    </row>
    <row r="4" spans="2:10" ht="15" customHeight="1" x14ac:dyDescent="0.25">
      <c r="B4" s="310" t="s">
        <v>154</v>
      </c>
      <c r="C4" s="313" t="s">
        <v>178</v>
      </c>
      <c r="D4" s="313"/>
      <c r="E4" s="313"/>
      <c r="F4" s="313"/>
      <c r="G4" s="314" t="s">
        <v>7</v>
      </c>
      <c r="H4" s="314"/>
      <c r="I4" s="314"/>
      <c r="J4" s="314"/>
    </row>
    <row r="5" spans="2:10" ht="15" customHeight="1" x14ac:dyDescent="0.25">
      <c r="B5" s="311"/>
      <c r="C5" s="315">
        <v>2010</v>
      </c>
      <c r="D5" s="315"/>
      <c r="E5" s="316">
        <v>2017</v>
      </c>
      <c r="F5" s="316"/>
      <c r="G5" s="315">
        <v>2010</v>
      </c>
      <c r="H5" s="315"/>
      <c r="I5" s="316">
        <v>2017</v>
      </c>
      <c r="J5" s="316"/>
    </row>
    <row r="6" spans="2:10" x14ac:dyDescent="0.25">
      <c r="B6" s="312"/>
      <c r="C6" s="160" t="s">
        <v>200</v>
      </c>
      <c r="D6" s="160" t="s">
        <v>5</v>
      </c>
      <c r="E6" s="160" t="s">
        <v>200</v>
      </c>
      <c r="F6" s="160" t="s">
        <v>5</v>
      </c>
      <c r="G6" s="160" t="s">
        <v>200</v>
      </c>
      <c r="H6" s="160" t="s">
        <v>5</v>
      </c>
      <c r="I6" s="160" t="s">
        <v>200</v>
      </c>
      <c r="J6" s="160" t="s">
        <v>5</v>
      </c>
    </row>
    <row r="7" spans="2:10" x14ac:dyDescent="0.25">
      <c r="B7" s="161" t="s">
        <v>201</v>
      </c>
      <c r="C7" s="162">
        <v>1</v>
      </c>
      <c r="D7" s="163">
        <v>252</v>
      </c>
      <c r="E7" s="146" t="s">
        <v>78</v>
      </c>
      <c r="F7" s="164">
        <v>248</v>
      </c>
      <c r="G7" s="162">
        <v>27</v>
      </c>
      <c r="H7" s="163">
        <v>3381</v>
      </c>
      <c r="I7" s="165">
        <v>10</v>
      </c>
      <c r="J7" s="164">
        <v>3291</v>
      </c>
    </row>
    <row r="8" spans="2:10" x14ac:dyDescent="0.25">
      <c r="B8" s="74" t="s">
        <v>202</v>
      </c>
      <c r="C8" s="162">
        <v>1</v>
      </c>
      <c r="D8" s="163">
        <v>198</v>
      </c>
      <c r="E8" s="162">
        <v>1</v>
      </c>
      <c r="F8" s="164">
        <v>218</v>
      </c>
      <c r="G8" s="162">
        <v>14</v>
      </c>
      <c r="H8" s="163">
        <v>3137</v>
      </c>
      <c r="I8" s="165">
        <v>15</v>
      </c>
      <c r="J8" s="164">
        <v>2904</v>
      </c>
    </row>
    <row r="9" spans="2:10" x14ac:dyDescent="0.25">
      <c r="B9" s="74" t="s">
        <v>203</v>
      </c>
      <c r="C9" s="162">
        <v>1</v>
      </c>
      <c r="D9" s="163">
        <v>435</v>
      </c>
      <c r="E9" s="146">
        <v>2</v>
      </c>
      <c r="F9" s="164">
        <v>347</v>
      </c>
      <c r="G9" s="162">
        <v>29</v>
      </c>
      <c r="H9" s="163">
        <v>6314</v>
      </c>
      <c r="I9" s="165">
        <v>18</v>
      </c>
      <c r="J9" s="164">
        <v>5320</v>
      </c>
    </row>
    <row r="10" spans="2:10" x14ac:dyDescent="0.25">
      <c r="B10" s="74" t="s">
        <v>204</v>
      </c>
      <c r="C10" s="162">
        <v>9</v>
      </c>
      <c r="D10" s="163">
        <v>758</v>
      </c>
      <c r="E10" s="146">
        <v>4</v>
      </c>
      <c r="F10" s="164">
        <v>491</v>
      </c>
      <c r="G10" s="162">
        <v>121</v>
      </c>
      <c r="H10" s="163">
        <v>14678</v>
      </c>
      <c r="I10" s="165">
        <v>68</v>
      </c>
      <c r="J10" s="164">
        <v>9305</v>
      </c>
    </row>
    <row r="11" spans="2:10" x14ac:dyDescent="0.25">
      <c r="B11" s="74" t="s">
        <v>205</v>
      </c>
      <c r="C11" s="162">
        <v>18</v>
      </c>
      <c r="D11" s="163">
        <v>1568</v>
      </c>
      <c r="E11" s="165">
        <v>5</v>
      </c>
      <c r="F11" s="164">
        <v>897</v>
      </c>
      <c r="G11" s="162">
        <v>253</v>
      </c>
      <c r="H11" s="163">
        <v>23858</v>
      </c>
      <c r="I11" s="165">
        <v>122</v>
      </c>
      <c r="J11" s="164">
        <v>15587</v>
      </c>
    </row>
    <row r="12" spans="2:10" x14ac:dyDescent="0.25">
      <c r="B12" s="74" t="s">
        <v>206</v>
      </c>
      <c r="C12" s="162">
        <v>18</v>
      </c>
      <c r="D12" s="163">
        <v>1915</v>
      </c>
      <c r="E12" s="146">
        <v>11</v>
      </c>
      <c r="F12" s="164">
        <v>1290</v>
      </c>
      <c r="G12" s="162">
        <v>294</v>
      </c>
      <c r="H12" s="163">
        <v>28690</v>
      </c>
      <c r="I12" s="165">
        <v>184</v>
      </c>
      <c r="J12" s="164">
        <v>20739</v>
      </c>
    </row>
    <row r="13" spans="2:10" x14ac:dyDescent="0.25">
      <c r="B13" s="74" t="s">
        <v>207</v>
      </c>
      <c r="C13" s="162">
        <v>22</v>
      </c>
      <c r="D13" s="163">
        <v>2173</v>
      </c>
      <c r="E13" s="165">
        <v>19</v>
      </c>
      <c r="F13" s="164">
        <v>1532</v>
      </c>
      <c r="G13" s="162">
        <v>351</v>
      </c>
      <c r="H13" s="163">
        <v>32620</v>
      </c>
      <c r="I13" s="165">
        <v>251</v>
      </c>
      <c r="J13" s="164">
        <v>24066</v>
      </c>
    </row>
    <row r="14" spans="2:10" x14ac:dyDescent="0.25">
      <c r="B14" s="74" t="s">
        <v>208</v>
      </c>
      <c r="C14" s="162">
        <v>70</v>
      </c>
      <c r="D14" s="163">
        <v>5680</v>
      </c>
      <c r="E14" s="165">
        <v>55</v>
      </c>
      <c r="F14" s="164">
        <v>3854</v>
      </c>
      <c r="G14" s="162">
        <v>948</v>
      </c>
      <c r="H14" s="163">
        <v>86891</v>
      </c>
      <c r="I14" s="165">
        <v>641</v>
      </c>
      <c r="J14" s="164">
        <v>61442</v>
      </c>
    </row>
    <row r="15" spans="2:10" x14ac:dyDescent="0.25">
      <c r="B15" s="74" t="s">
        <v>209</v>
      </c>
      <c r="C15" s="162">
        <v>36</v>
      </c>
      <c r="D15" s="163">
        <v>2838</v>
      </c>
      <c r="E15" s="165">
        <v>38</v>
      </c>
      <c r="F15" s="164">
        <v>2571</v>
      </c>
      <c r="G15" s="162">
        <v>522</v>
      </c>
      <c r="H15" s="163">
        <v>40907</v>
      </c>
      <c r="I15" s="165">
        <v>496</v>
      </c>
      <c r="J15" s="164">
        <v>41108</v>
      </c>
    </row>
    <row r="16" spans="2:10" x14ac:dyDescent="0.25">
      <c r="B16" s="74" t="s">
        <v>210</v>
      </c>
      <c r="C16" s="162">
        <v>20</v>
      </c>
      <c r="D16" s="163">
        <v>997</v>
      </c>
      <c r="E16" s="165">
        <v>23</v>
      </c>
      <c r="F16" s="164">
        <v>1074</v>
      </c>
      <c r="G16" s="162">
        <v>195</v>
      </c>
      <c r="H16" s="163">
        <v>13488</v>
      </c>
      <c r="I16" s="165">
        <v>216</v>
      </c>
      <c r="J16" s="164">
        <v>15680</v>
      </c>
    </row>
    <row r="17" spans="2:10" x14ac:dyDescent="0.25">
      <c r="B17" s="74" t="s">
        <v>211</v>
      </c>
      <c r="C17" s="162">
        <v>20</v>
      </c>
      <c r="D17" s="163">
        <v>765</v>
      </c>
      <c r="E17" s="165">
        <v>17</v>
      </c>
      <c r="F17" s="164">
        <v>819</v>
      </c>
      <c r="G17" s="162">
        <v>202</v>
      </c>
      <c r="H17" s="163">
        <v>11264</v>
      </c>
      <c r="I17" s="165">
        <v>195</v>
      </c>
      <c r="J17" s="164">
        <v>11471</v>
      </c>
    </row>
    <row r="18" spans="2:10" x14ac:dyDescent="0.25">
      <c r="B18" s="74" t="s">
        <v>212</v>
      </c>
      <c r="C18" s="162">
        <v>109</v>
      </c>
      <c r="D18" s="163">
        <v>2103</v>
      </c>
      <c r="E18" s="165">
        <v>102</v>
      </c>
      <c r="F18" s="164">
        <v>2257</v>
      </c>
      <c r="G18" s="162">
        <v>1064</v>
      </c>
      <c r="H18" s="163">
        <v>28223</v>
      </c>
      <c r="I18" s="165">
        <v>1109</v>
      </c>
      <c r="J18" s="164">
        <v>30849</v>
      </c>
    </row>
    <row r="19" spans="2:10" x14ac:dyDescent="0.25">
      <c r="B19" s="74" t="s">
        <v>213</v>
      </c>
      <c r="C19" s="162">
        <v>2</v>
      </c>
      <c r="D19" s="163">
        <v>283</v>
      </c>
      <c r="E19" s="162">
        <v>2</v>
      </c>
      <c r="F19" s="164">
        <v>185</v>
      </c>
      <c r="G19" s="162">
        <v>94</v>
      </c>
      <c r="H19" s="163">
        <v>11269</v>
      </c>
      <c r="I19" s="165">
        <v>53</v>
      </c>
      <c r="J19" s="164">
        <v>4988</v>
      </c>
    </row>
    <row r="20" spans="2:10" x14ac:dyDescent="0.25">
      <c r="B20" s="25" t="s">
        <v>13</v>
      </c>
      <c r="C20" s="130">
        <v>327</v>
      </c>
      <c r="D20" s="26">
        <v>19965</v>
      </c>
      <c r="E20" s="130">
        <f>SUM(E7:E19)</f>
        <v>279</v>
      </c>
      <c r="F20" s="26">
        <f>SUM(F7:F19)</f>
        <v>15783</v>
      </c>
      <c r="G20" s="130">
        <v>4114</v>
      </c>
      <c r="H20" s="26">
        <v>304720</v>
      </c>
      <c r="I20" s="130">
        <v>3378</v>
      </c>
      <c r="J20" s="26">
        <v>246750</v>
      </c>
    </row>
  </sheetData>
  <mergeCells count="7">
    <mergeCell ref="B4:B6"/>
    <mergeCell ref="C4:F4"/>
    <mergeCell ref="G4:J4"/>
    <mergeCell ref="C5:D5"/>
    <mergeCell ref="E5:F5"/>
    <mergeCell ref="G5:H5"/>
    <mergeCell ref="I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2"/>
  <sheetViews>
    <sheetView workbookViewId="0">
      <selection activeCell="A10" sqref="A10:XFD12"/>
    </sheetView>
  </sheetViews>
  <sheetFormatPr defaultRowHeight="15" x14ac:dyDescent="0.25"/>
  <cols>
    <col min="1" max="1" width="9.140625" style="21"/>
    <col min="2" max="2" width="18.7109375" style="21" customWidth="1"/>
    <col min="3" max="16384" width="9.140625" style="21"/>
  </cols>
  <sheetData>
    <row r="2" spans="2:9" x14ac:dyDescent="0.25">
      <c r="B2" s="97" t="s">
        <v>259</v>
      </c>
      <c r="C2" s="83"/>
      <c r="D2" s="83"/>
      <c r="E2" s="83"/>
      <c r="F2" s="83"/>
      <c r="G2" s="83"/>
    </row>
    <row r="3" spans="2:9" x14ac:dyDescent="0.25">
      <c r="B3" s="22" t="s">
        <v>14</v>
      </c>
      <c r="C3" s="83"/>
      <c r="D3" s="83"/>
      <c r="E3" s="83"/>
      <c r="F3" s="83"/>
      <c r="G3" s="83"/>
    </row>
    <row r="4" spans="2:9" ht="15" customHeight="1" x14ac:dyDescent="0.25">
      <c r="B4" s="318" t="s">
        <v>15</v>
      </c>
      <c r="C4" s="320" t="s">
        <v>3</v>
      </c>
      <c r="D4" s="320" t="s">
        <v>4</v>
      </c>
      <c r="E4" s="320" t="s">
        <v>5</v>
      </c>
      <c r="F4" s="320" t="s">
        <v>16</v>
      </c>
      <c r="G4" s="317" t="s">
        <v>17</v>
      </c>
    </row>
    <row r="5" spans="2:9" x14ac:dyDescent="0.25">
      <c r="B5" s="319"/>
      <c r="C5" s="321"/>
      <c r="D5" s="321"/>
      <c r="E5" s="321"/>
      <c r="F5" s="321" t="s">
        <v>18</v>
      </c>
      <c r="G5" s="317" t="s">
        <v>19</v>
      </c>
    </row>
    <row r="6" spans="2:9" ht="15" customHeight="1" x14ac:dyDescent="0.25">
      <c r="B6" s="166" t="s">
        <v>20</v>
      </c>
      <c r="C6" s="167">
        <v>7829</v>
      </c>
      <c r="D6" s="168">
        <v>112</v>
      </c>
      <c r="E6" s="167">
        <v>10941</v>
      </c>
      <c r="F6" s="169">
        <v>1.43</v>
      </c>
      <c r="G6" s="144">
        <v>139.75</v>
      </c>
    </row>
    <row r="7" spans="2:9" ht="15" customHeight="1" x14ac:dyDescent="0.25">
      <c r="B7" s="166" t="s">
        <v>21</v>
      </c>
      <c r="C7" s="167">
        <v>772</v>
      </c>
      <c r="D7" s="168">
        <v>23</v>
      </c>
      <c r="E7" s="167">
        <v>1330</v>
      </c>
      <c r="F7" s="169">
        <v>2.98</v>
      </c>
      <c r="G7" s="144">
        <v>172.28</v>
      </c>
    </row>
    <row r="8" spans="2:9" ht="15" customHeight="1" x14ac:dyDescent="0.25">
      <c r="B8" s="166" t="s">
        <v>22</v>
      </c>
      <c r="C8" s="167">
        <v>2222</v>
      </c>
      <c r="D8" s="168">
        <v>144</v>
      </c>
      <c r="E8" s="167">
        <v>3512</v>
      </c>
      <c r="F8" s="169">
        <v>6.48</v>
      </c>
      <c r="G8" s="144">
        <v>158.06</v>
      </c>
    </row>
    <row r="9" spans="2:9" ht="15" customHeight="1" x14ac:dyDescent="0.25">
      <c r="B9" s="170" t="s">
        <v>13</v>
      </c>
      <c r="C9" s="171">
        <v>10823</v>
      </c>
      <c r="D9" s="171">
        <v>279</v>
      </c>
      <c r="E9" s="171">
        <v>15783</v>
      </c>
      <c r="F9" s="172">
        <v>2.58</v>
      </c>
      <c r="G9" s="172">
        <v>145.83000000000001</v>
      </c>
    </row>
    <row r="10" spans="2:9" ht="11.25" customHeight="1" x14ac:dyDescent="0.25">
      <c r="B10" s="4" t="s">
        <v>245</v>
      </c>
      <c r="C10" s="1"/>
      <c r="D10" s="1"/>
      <c r="E10" s="1"/>
      <c r="F10" s="2"/>
      <c r="G10" s="2"/>
      <c r="H10" s="1"/>
      <c r="I10" s="1"/>
    </row>
    <row r="11" spans="2:9" ht="11.25" customHeight="1" x14ac:dyDescent="0.25">
      <c r="B11" s="173" t="s">
        <v>260</v>
      </c>
      <c r="C11" s="1"/>
      <c r="D11" s="1"/>
      <c r="E11" s="1"/>
      <c r="F11" s="2"/>
      <c r="G11" s="2"/>
      <c r="H11" s="1"/>
      <c r="I11" s="1"/>
    </row>
    <row r="12" spans="2:9" ht="11.25" customHeight="1" x14ac:dyDescent="0.25">
      <c r="B12" s="4" t="s">
        <v>261</v>
      </c>
      <c r="C12" s="1"/>
      <c r="D12" s="1"/>
      <c r="E12" s="1"/>
      <c r="F12" s="2"/>
      <c r="G12" s="2"/>
      <c r="H12" s="1"/>
      <c r="I12" s="1"/>
    </row>
  </sheetData>
  <mergeCells count="6">
    <mergeCell ref="G4:G5"/>
    <mergeCell ref="B4:B5"/>
    <mergeCell ref="C4:C5"/>
    <mergeCell ref="D4:D5"/>
    <mergeCell ref="E4:E5"/>
    <mergeCell ref="F4: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2"/>
  <sheetViews>
    <sheetView workbookViewId="0">
      <selection activeCell="I5" sqref="I5"/>
    </sheetView>
  </sheetViews>
  <sheetFormatPr defaultRowHeight="15" x14ac:dyDescent="0.25"/>
  <cols>
    <col min="1" max="1" width="9.140625" style="21"/>
    <col min="2" max="2" width="18.7109375" style="21" customWidth="1"/>
    <col min="3" max="16384" width="9.140625" style="21"/>
  </cols>
  <sheetData>
    <row r="2" spans="2:9" x14ac:dyDescent="0.25">
      <c r="B2" s="97" t="s">
        <v>262</v>
      </c>
      <c r="C2" s="83"/>
      <c r="D2" s="83"/>
      <c r="E2" s="83"/>
      <c r="F2" s="83"/>
      <c r="G2" s="83"/>
    </row>
    <row r="3" spans="2:9" x14ac:dyDescent="0.25">
      <c r="B3" s="22" t="s">
        <v>237</v>
      </c>
      <c r="C3" s="83"/>
      <c r="D3" s="83"/>
      <c r="E3" s="83"/>
      <c r="F3" s="83"/>
      <c r="G3" s="83"/>
    </row>
    <row r="4" spans="2:9" ht="15" customHeight="1" x14ac:dyDescent="0.25">
      <c r="B4" s="318" t="s">
        <v>15</v>
      </c>
      <c r="C4" s="320" t="s">
        <v>3</v>
      </c>
      <c r="D4" s="320" t="s">
        <v>4</v>
      </c>
      <c r="E4" s="320" t="s">
        <v>5</v>
      </c>
      <c r="F4" s="320" t="s">
        <v>16</v>
      </c>
      <c r="G4" s="317" t="s">
        <v>17</v>
      </c>
    </row>
    <row r="5" spans="2:9" x14ac:dyDescent="0.25">
      <c r="B5" s="319"/>
      <c r="C5" s="321"/>
      <c r="D5" s="321"/>
      <c r="E5" s="321"/>
      <c r="F5" s="321" t="s">
        <v>18</v>
      </c>
      <c r="G5" s="317" t="s">
        <v>19</v>
      </c>
    </row>
    <row r="6" spans="2:9" ht="15" customHeight="1" x14ac:dyDescent="0.25">
      <c r="B6" s="166" t="s">
        <v>20</v>
      </c>
      <c r="C6" s="167">
        <v>7815</v>
      </c>
      <c r="D6" s="168">
        <v>104</v>
      </c>
      <c r="E6" s="167">
        <v>10848</v>
      </c>
      <c r="F6" s="169">
        <v>1.33</v>
      </c>
      <c r="G6" s="144">
        <v>138.81</v>
      </c>
    </row>
    <row r="7" spans="2:9" ht="15" customHeight="1" x14ac:dyDescent="0.25">
      <c r="B7" s="166" t="s">
        <v>21</v>
      </c>
      <c r="C7" s="167">
        <v>809</v>
      </c>
      <c r="D7" s="168">
        <v>34</v>
      </c>
      <c r="E7" s="167">
        <v>1369</v>
      </c>
      <c r="F7" s="169">
        <v>4.2</v>
      </c>
      <c r="G7" s="144">
        <v>169.22</v>
      </c>
    </row>
    <row r="8" spans="2:9" ht="15" customHeight="1" x14ac:dyDescent="0.25">
      <c r="B8" s="166" t="s">
        <v>22</v>
      </c>
      <c r="C8" s="167">
        <v>2281</v>
      </c>
      <c r="D8" s="168">
        <v>109</v>
      </c>
      <c r="E8" s="167">
        <v>3575</v>
      </c>
      <c r="F8" s="169">
        <v>4.78</v>
      </c>
      <c r="G8" s="144">
        <v>156.72999999999999</v>
      </c>
    </row>
    <row r="9" spans="2:9" ht="15" customHeight="1" x14ac:dyDescent="0.25">
      <c r="B9" s="170" t="s">
        <v>13</v>
      </c>
      <c r="C9" s="171">
        <v>10905</v>
      </c>
      <c r="D9" s="171">
        <v>247</v>
      </c>
      <c r="E9" s="171">
        <v>15792</v>
      </c>
      <c r="F9" s="172">
        <v>2.27</v>
      </c>
      <c r="G9" s="172">
        <v>144.81</v>
      </c>
    </row>
    <row r="10" spans="2:9" ht="11.25" customHeight="1" x14ac:dyDescent="0.25">
      <c r="B10" s="4" t="s">
        <v>245</v>
      </c>
      <c r="C10" s="1"/>
      <c r="D10" s="1"/>
      <c r="E10" s="1"/>
      <c r="F10" s="2"/>
      <c r="G10" s="2"/>
      <c r="H10" s="1"/>
      <c r="I10" s="1"/>
    </row>
    <row r="11" spans="2:9" ht="11.25" customHeight="1" x14ac:dyDescent="0.25">
      <c r="B11" s="173" t="s">
        <v>260</v>
      </c>
      <c r="C11" s="1"/>
      <c r="D11" s="1"/>
      <c r="E11" s="1"/>
      <c r="F11" s="2"/>
      <c r="G11" s="2"/>
      <c r="H11" s="1"/>
      <c r="I11" s="1"/>
    </row>
    <row r="12" spans="2:9" ht="11.25" customHeight="1" x14ac:dyDescent="0.25">
      <c r="B12" s="4" t="s">
        <v>261</v>
      </c>
      <c r="C12" s="1"/>
      <c r="D12" s="1"/>
      <c r="E12" s="1"/>
      <c r="F12" s="2"/>
      <c r="G12" s="2"/>
      <c r="H12" s="1"/>
      <c r="I12" s="1"/>
    </row>
  </sheetData>
  <mergeCells count="6">
    <mergeCell ref="G4:G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Carmen Serra</cp:lastModifiedBy>
  <dcterms:created xsi:type="dcterms:W3CDTF">2018-09-24T07:48:16Z</dcterms:created>
  <dcterms:modified xsi:type="dcterms:W3CDTF">2018-11-17T19:42:01Z</dcterms:modified>
</cp:coreProperties>
</file>