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720" windowHeight="11985" firstSheet="28" activeTab="28"/>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 name="Foglio1" sheetId="82" r:id="rId33"/>
  </sheets>
  <definedNames>
    <definedName name="_xlnm.Print_Area" localSheetId="3">Tav.3!$A$1:$L$57</definedName>
  </definedNames>
  <calcPr calcId="145621"/>
</workbook>
</file>

<file path=xl/calcChain.xml><?xml version="1.0" encoding="utf-8"?>
<calcChain xmlns="http://schemas.openxmlformats.org/spreadsheetml/2006/main">
  <c r="K19" i="80" l="1"/>
  <c r="K20" i="80"/>
  <c r="K21" i="80"/>
  <c r="K18" i="80"/>
  <c r="I19" i="80"/>
  <c r="I20" i="80"/>
  <c r="I21" i="80"/>
  <c r="I18" i="80"/>
  <c r="D26" i="70" l="1"/>
  <c r="E6" i="70" l="1"/>
  <c r="E8" i="70"/>
  <c r="E10" i="70"/>
  <c r="E12" i="70"/>
  <c r="E15" i="70"/>
  <c r="E17" i="70"/>
  <c r="E19" i="70"/>
  <c r="E21" i="70"/>
  <c r="E23" i="70"/>
  <c r="E25" i="70"/>
  <c r="E13" i="70"/>
  <c r="E7" i="70"/>
  <c r="E9" i="70"/>
  <c r="E11" i="70"/>
  <c r="E14" i="70"/>
  <c r="E16" i="70"/>
  <c r="E18" i="70"/>
  <c r="E20" i="70"/>
  <c r="E22" i="70"/>
  <c r="E24" i="70"/>
  <c r="E26" i="70"/>
  <c r="I12" i="49" l="1"/>
  <c r="J12" i="49"/>
  <c r="K12" i="49"/>
  <c r="E21" i="29" l="1"/>
  <c r="D21" i="29"/>
  <c r="J12" i="71" l="1"/>
  <c r="I12" i="71"/>
  <c r="H12" i="71"/>
  <c r="G12" i="71"/>
  <c r="F12" i="71"/>
  <c r="J11" i="71"/>
  <c r="I11" i="71"/>
  <c r="H11" i="71"/>
  <c r="G11" i="71"/>
  <c r="F11" i="71"/>
  <c r="J10" i="71"/>
  <c r="I10" i="71"/>
  <c r="H10" i="71"/>
  <c r="G10" i="71"/>
  <c r="F10" i="71"/>
  <c r="H20" i="62" l="1"/>
  <c r="H19" i="62"/>
  <c r="H18" i="62"/>
  <c r="H16" i="62"/>
  <c r="H14" i="62"/>
  <c r="H12" i="62"/>
  <c r="H11" i="62"/>
  <c r="H9" i="62"/>
  <c r="H7" i="62"/>
  <c r="H6" i="62"/>
</calcChain>
</file>

<file path=xl/sharedStrings.xml><?xml version="1.0" encoding="utf-8"?>
<sst xmlns="http://schemas.openxmlformats.org/spreadsheetml/2006/main" count="879" uniqueCount="302">
  <si>
    <t>Anni 2017 e 2016, valori assoluti e variazioni percentuali</t>
  </si>
  <si>
    <t>PROVINCE</t>
  </si>
  <si>
    <t>Variazioni %                                           2017/2016</t>
  </si>
  <si>
    <t>Incidenti</t>
  </si>
  <si>
    <t>Morti</t>
  </si>
  <si>
    <t>Feriti</t>
  </si>
  <si>
    <t>Abruzzo</t>
  </si>
  <si>
    <t>Italia</t>
  </si>
  <si>
    <t>Puglia</t>
  </si>
  <si>
    <t>Anni 2017-2016</t>
  </si>
  <si>
    <t>Indice mortalità(a)</t>
  </si>
  <si>
    <t>Indice di gravità</t>
  </si>
  <si>
    <t xml:space="preserve"> Indice  di      mortalità(a)</t>
  </si>
  <si>
    <t xml:space="preserve"> Indice   di gravità (b)</t>
  </si>
  <si>
    <t>Totale</t>
  </si>
  <si>
    <t>(a) Rapporto tra il numero dei morti e il numero degli incidenti con lesioni a persone, moltiplicato 100.</t>
  </si>
  <si>
    <t>(b) Rapporto tra il numero dei morti e il numero dei morti e dei feriti in incidenti stradali con lesioni a persone, moltiplicato 100.</t>
  </si>
  <si>
    <t xml:space="preserve">Anno 2017, valori assoluti e indicatori </t>
  </si>
  <si>
    <t>AMBITO STRADALE</t>
  </si>
  <si>
    <t>Indice di mortalità (a)</t>
  </si>
  <si>
    <t>Indice di lesività (b)</t>
  </si>
  <si>
    <t>(a)</t>
  </si>
  <si>
    <t>(b)</t>
  </si>
  <si>
    <t>Strade urbane</t>
  </si>
  <si>
    <t>Autostrade e raccordi</t>
  </si>
  <si>
    <t>Altre strade (c)</t>
  </si>
  <si>
    <t>(c) Sono incluse nella categoria 'Altre strade' le srade Statali, Regionali, Provinciali fuori dell'abitato e Comunali extraurbane</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</si>
  <si>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</si>
  <si>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</si>
  <si>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</si>
  <si>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</si>
  <si>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</si>
  <si>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</si>
  <si>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</si>
  <si>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</si>
  <si>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</si>
  <si>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</si>
  <si>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</si>
  <si>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</si>
  <si>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</si>
  <si>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</si>
  <si>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</si>
  <si>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</si>
  <si>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</si>
  <si>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</si>
  <si>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</si>
  <si>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</si>
  <si>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</si>
  <si>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</si>
  <si>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</si>
  <si>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</si>
  <si>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</si>
  <si>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</si>
  <si>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</si>
  <si>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</si>
  <si>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</si>
  <si>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</si>
  <si>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</si>
  <si>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</si>
  <si>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</si>
  <si>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</si>
  <si>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</si>
  <si>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</si>
  <si>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</si>
  <si>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</si>
  <si>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</si>
  <si>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</si>
  <si>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</si>
  <si>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</si>
  <si>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Indice di mortalità</t>
  </si>
  <si>
    <t>(b) Rapporto tra il numero dei feriti e il numero degli incidenti con lesioni a persone, moltiplicato 100.</t>
  </si>
  <si>
    <t>Anno 2017, valori assoluti e indice di mortalità.</t>
  </si>
  <si>
    <t>Venerdì notte</t>
  </si>
  <si>
    <t>Sabato notte</t>
  </si>
  <si>
    <t>Altre notti</t>
  </si>
  <si>
    <t>(a) Dalle ore 22 alle ore 6</t>
  </si>
  <si>
    <t>Anno 2017,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</si>
  <si>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</si>
  <si>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</si>
  <si>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</si>
  <si>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</si>
  <si>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</si>
  <si>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</si>
  <si>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</si>
  <si>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</si>
  <si>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</si>
  <si>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</si>
  <si>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</si>
  <si>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</si>
  <si>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</si>
  <si>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</si>
  <si>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</si>
  <si>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</si>
  <si>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</si>
  <si>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</si>
  <si>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</si>
  <si>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</si>
  <si>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</si>
  <si>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Polizia stradale</t>
  </si>
  <si>
    <t>Carabinieri</t>
  </si>
  <si>
    <t>Polizia Municipale</t>
  </si>
  <si>
    <t>Campania</t>
  </si>
  <si>
    <t>(a) Sono incluse nella categoria 'Altre strade': le strade Statali, Regionali, Provinciali fuori dall'abitato e Comunali extraurbane.</t>
  </si>
  <si>
    <t xml:space="preserve">Anno 2017, valori assoluti </t>
  </si>
  <si>
    <t>Polizia Stradale</t>
  </si>
  <si>
    <t xml:space="preserve">Anno </t>
  </si>
  <si>
    <t xml:space="preserve">Strade extra-urbane </t>
  </si>
  <si>
    <t>Totale comuni &gt; 15.000 abitanti</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</si>
  <si>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</si>
  <si>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</si>
  <si>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</si>
  <si>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</si>
  <si>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</si>
  <si>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</si>
  <si>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</si>
  <si>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</si>
  <si>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</si>
  <si>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</si>
  <si>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</si>
  <si>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</si>
  <si>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</si>
  <si>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</si>
  <si>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</si>
  <si>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</si>
  <si>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</si>
  <si>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</si>
  <si>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</si>
  <si>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</si>
  <si>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</si>
  <si>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</si>
  <si>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</si>
  <si>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</si>
  <si>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</si>
  <si>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</si>
  <si>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</si>
  <si>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</si>
  <si>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</si>
  <si>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</si>
  <si>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</si>
  <si>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</si>
  <si>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 Anno 2017, valori assoluti, valori e variazioni percentuali</t>
  </si>
  <si>
    <t>TIPOLOGIA DI COMUNE</t>
  </si>
  <si>
    <t>Variazioni %</t>
  </si>
  <si>
    <t>2017/2016</t>
  </si>
  <si>
    <t>Numero comuni</t>
  </si>
  <si>
    <t>Polo</t>
  </si>
  <si>
    <t>.</t>
  </si>
  <si>
    <t>Cintura</t>
  </si>
  <si>
    <t>Totale Centri</t>
  </si>
  <si>
    <t>Intermedio</t>
  </si>
  <si>
    <t>Periferico</t>
  </si>
  <si>
    <t>Ultra periferico</t>
  </si>
  <si>
    <t>Totale Aree interne</t>
  </si>
  <si>
    <t>Anno 2017 e 2016,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</si>
  <si>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</si>
  <si>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</si>
  <si>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</si>
  <si>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</si>
  <si>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</si>
  <si>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</si>
  <si>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</si>
  <si>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</si>
  <si>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</si>
  <si>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</si>
  <si>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</si>
  <si>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</si>
  <si>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</si>
  <si>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</si>
  <si>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</si>
  <si>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</si>
  <si>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</si>
  <si>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</si>
  <si>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</si>
  <si>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r>
      <t>(</t>
    </r>
    <r>
      <rPr>
        <sz val="7.5"/>
        <color rgb="FF000000"/>
        <rFont val="Arial"/>
        <family val="2"/>
      </rPr>
      <t>a) Rapporto tra il numero dei morti e il numero dei morti e dei feriti in incidenti stradali con lesioni a persone, moltiplicato 100</t>
    </r>
  </si>
  <si>
    <t>MASCHI e FEMMINE</t>
  </si>
  <si>
    <t>Totale femmine</t>
  </si>
  <si>
    <t>Totale maschi</t>
  </si>
  <si>
    <t>Composizione  percentuale</t>
  </si>
  <si>
    <t>Valori   assoluti</t>
  </si>
  <si>
    <t>Composizione    percentuale</t>
  </si>
  <si>
    <t>Indice di gravità (a)</t>
  </si>
  <si>
    <t>CAPOLUOGHI</t>
  </si>
  <si>
    <t>Incidenti per 1.000 ab.</t>
  </si>
  <si>
    <t>Morti per 100.000 ab.</t>
  </si>
  <si>
    <t>Feriti per 100.000 ab.</t>
  </si>
  <si>
    <t>Altri Comuni</t>
  </si>
  <si>
    <t>Totale comuni &gt;15.000 abitanti</t>
  </si>
  <si>
    <t xml:space="preserve">(a) Rapporto percentuale tra il numero dei morti e il numero degli incidenti </t>
  </si>
  <si>
    <t>(b) Rapporto percentuale tra il numero di feriti e il numero degli incidenti</t>
  </si>
  <si>
    <t>Basilicata</t>
  </si>
  <si>
    <t>Calabria</t>
  </si>
  <si>
    <t>Lazio</t>
  </si>
  <si>
    <t>Liguria</t>
  </si>
  <si>
    <t>Lombardia</t>
  </si>
  <si>
    <t>Marche</t>
  </si>
  <si>
    <t>Campobasso</t>
  </si>
  <si>
    <t>Isernia</t>
  </si>
  <si>
    <t>Molise</t>
  </si>
  <si>
    <t>Piemonte</t>
  </si>
  <si>
    <t>Sardegna</t>
  </si>
  <si>
    <t>Sicilia</t>
  </si>
  <si>
    <t>Toscana</t>
  </si>
  <si>
    <t>Umbria</t>
  </si>
  <si>
    <t>Veneto</t>
  </si>
  <si>
    <t>TAVOLA 6. INCIDENTI STRADALI CON LESIONI A PERSONE PER PROVINCIA, CARATTERISTICA DELLA STRADA E AMBITO STRADALE. MOLISE.</t>
  </si>
  <si>
    <t>ITALIA</t>
  </si>
  <si>
    <t xml:space="preserve">TAVOLA 6.1. INCIDENTI STRADALI CON LESIONI A PERSONE PER CARATTERISTICA DELLA STRADA E AMBITO STRADALE. MOLISE. </t>
  </si>
  <si>
    <t>TAVOLA  6.2. INCIDENTI STRADALI CON LESIONI A PERSONE PER CARATTERISTICA DELLA STRADA E AMBITO STRADALE. MOLISE.</t>
  </si>
  <si>
    <t>TAVOLA 8. INCIDENTI STRADALI CON LESIONI A PERSONE MORTI E FERITI PER GIORNO DELLA SETTIMANA. MOLISE.</t>
  </si>
  <si>
    <t>TAVOLA 9. INCIDENTI STRADALI CON LESIONI A PERSONE MORTI E FERITI PER ORA DEL GIORNO. MOLISE.</t>
  </si>
  <si>
    <t>Indice di mortalità (b)</t>
  </si>
  <si>
    <t>(a) Dalle ore 22 alle ore 6.</t>
  </si>
  <si>
    <t xml:space="preserve">TAVOLA 10. INCIDENTI STRADALI CON LESIONI A PERSONE, MORTI E FERITI E INDICE DI MORTALITA', PER PROVINCIA, GIORNO DELLA SETTIMANA E FASCIA ORARIA NOTTURNA (a). MOLISE.  </t>
  </si>
  <si>
    <t xml:space="preserve">TAVOLA 10.1. INCIDENTI STRADALI CON LESIONI A PERSONE, MORTI E FERITI E INDICE DI MORTALITA', PER PROVINCIA, GIORNO DELLA SETTIMANA E FASCIA ORARIA NOTTURNA (a). STRADE URBANE. MOLISE. </t>
  </si>
  <si>
    <t xml:space="preserve">TAVOLA 10.2. INCIDENTI STRADALI CON LESIONI A PERSONE, MORTI E FERITI E INDICE DI MORTALITA', PER PROVINCIA, GIORNO DELLA SETTIMANA E FASCIA ORARIA NOTTURNA (a). STRADE EXTRAURBANE. MOLISE. </t>
  </si>
  <si>
    <t>Pubblica sicurezza</t>
  </si>
  <si>
    <t>Altri</t>
  </si>
  <si>
    <t>Polizia provinciale</t>
  </si>
  <si>
    <t>Polizia municipale</t>
  </si>
  <si>
    <t>Polizia Provinciale</t>
  </si>
  <si>
    <t xml:space="preserve">TAVOLA 21. INCIDENTI STRADALI CON LESIONI A PERSONE PER ORGANO DI RILEVAZIONE E MESE.MOLISE. </t>
  </si>
  <si>
    <t xml:space="preserve">TAVOLA 22. INCIDENTI STRADALI CON LESIONI A PERSONE PER ORGANO DI RILEVAZIONE E GIORNO DELLA SETTIMANA. MOLISE. </t>
  </si>
  <si>
    <t>TAVOLA 19. COSTI SOCIALI TOTALI E PRO-CAPITE PER REGIONE. ITALIA 2017</t>
  </si>
  <si>
    <t>REGIONI</t>
  </si>
  <si>
    <t>COSTO SOCIALE (a)</t>
  </si>
  <si>
    <t>PROCAPITE (in euro)</t>
  </si>
  <si>
    <t>TOTALE (in euro)</t>
  </si>
  <si>
    <t xml:space="preserve">Valle d'Aosta/Vallée d'Aoste </t>
  </si>
  <si>
    <t>Trentino-A.Adige</t>
  </si>
  <si>
    <t>Friuli-Venezia-Giulia</t>
  </si>
  <si>
    <t>Emilia-Romagna</t>
  </si>
  <si>
    <t>(a) Incidentalità con danni alle persone 2017</t>
  </si>
  <si>
    <t>Tavola 11. INCIDENTI STRADALI, MORTI E FERITIPER TIPOLOGIA DI COMUNE. MOLISE.</t>
  </si>
  <si>
    <t xml:space="preserve">TAVOLA 12. INCIDENTI STRADALI, MORTI E FERITI PER TIPOLOGIA DI COMUNE. MOLISE. </t>
  </si>
  <si>
    <t>TAVOLA 23. INCIDENTI STRADALI CON LESIONI A PERSONE PER ORGANO DI RILEVAZIONE E ORA DEL GIORNO. MOLISE.</t>
  </si>
  <si>
    <t>Pedoni</t>
  </si>
  <si>
    <t>Anni 2010 e 2017,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</si>
  <si>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</si>
  <si>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</si>
  <si>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</si>
  <si>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</si>
  <si>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</si>
  <si>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</si>
  <si>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</si>
  <si>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</si>
  <si>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</si>
  <si>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</si>
  <si>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</si>
  <si>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</si>
  <si>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</si>
  <si>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</si>
  <si>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</si>
  <si>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</si>
  <si>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TAVOLA 2bis. INDICI DI MORTALITA' E GRAVITA' PER PROVINCIA. MOLISE</t>
  </si>
  <si>
    <t>Anni 2001 - 2017, valori assoluti, indicatori e variazioni percentuali</t>
  </si>
  <si>
    <t>Morti per 100.000 abitanti (a)</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</si>
  <si>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</si>
  <si>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</si>
  <si>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</si>
  <si>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</si>
  <si>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TAVOLA 3. INCIDENTI STRADALI CON LESIONI A PERSONE MORTI E FERITI. MOLISE</t>
  </si>
  <si>
    <t>TAVOLA 17. INCIDENTI STRADALI, MORTI E FERITI NEI COMUNI CAPOLUOGO E NEI COMUNI CON ALMENO 15.000 ABITANTI. MOLISE.</t>
  </si>
  <si>
    <t>Termoli</t>
  </si>
  <si>
    <t>Anni 2010 e 2017, valori percentuali e valori assoluti</t>
  </si>
  <si>
    <t>Bambini (0 - 14)</t>
  </si>
  <si>
    <t>Giovani (15 - 24)</t>
  </si>
  <si>
    <t>Anziani (65+)</t>
  </si>
  <si>
    <t>Altri utenti</t>
  </si>
  <si>
    <t>TOTALE</t>
  </si>
  <si>
    <t xml:space="preserve">TAVOLA 4.1. UTENTI VULNERABILI  MORTI IN INCIDENTI STRADALI PER ETA' IN MOLISE E IN ITALIA. </t>
  </si>
  <si>
    <t>Ciclomotori  (a)</t>
  </si>
  <si>
    <t>Motocicli (a)</t>
  </si>
  <si>
    <t>Velocipedi (a)</t>
  </si>
  <si>
    <t>Altri Utenti</t>
  </si>
  <si>
    <t>(a) Conducenti e passeggeri</t>
  </si>
  <si>
    <t xml:space="preserve">TAVOLA 4.2. UTENTI VULNERABILI  MORTI IN INCIDENTI STRADALI PER RUOLO IN MOLISE E IN ITALIA. </t>
  </si>
  <si>
    <t xml:space="preserve">TAVOLA 18. INCIDENTI STRADALI, MORTI E FERITI PER CATEGORIA DELLA STRADA NEI COMUNI CAPOLUOGO E NEI COMUNI CON ALMENO 15.000 ABITANTI. MOLISE. </t>
  </si>
  <si>
    <t xml:space="preserve">TAVOLA 4.3. UTENTI  MORTI E FERITI IN INCIDENTI STRADALI PER CLASSI DI ETA' IN MOLISE E IN ITALIA. </t>
  </si>
  <si>
    <t xml:space="preserve">TAVOLA 14. CAUSE ACCERTATE O PRESUNTE DI INCIDENTE SECONDO L’AMBITO STRADALE. MOLISE. </t>
  </si>
  <si>
    <t xml:space="preserve">TAVOLA 15. MORTI E FERITI PER CATEGORIA DI UTENTI E CLASSE DI ETÀ. MOLISE. </t>
  </si>
  <si>
    <t>TAVOLA 16. MORTI E FERITI PER CATEGORIA DI UTENTI E GENERE. MOLISE.</t>
  </si>
  <si>
    <t xml:space="preserve">Anno 2016, valori assoluti e indicatori </t>
  </si>
  <si>
    <t>TAVOLA 1. INCIDENTI STRADALI, MORTI E FERITI PER PROVINCIA. MOLISE.</t>
  </si>
  <si>
    <t>(a) Rapporto tra il numero dei morti e il numero degli incidenti stradali con lesioni a persone, moltiplicato 100.</t>
  </si>
  <si>
    <t>(b) Rapporto tra il numero dei morti e il numero degli incidenti stradali con lesioni a persone, moltiplicato 100.</t>
  </si>
  <si>
    <t>(b) Rapporto tra il numero dei feriti e il numero degli incidenti stradali con lesioni a persone, moltiplicato 100.</t>
  </si>
  <si>
    <t>TAVOLA 5. INCIDENTI STRADALI CON LESIONI A PERSONE SECONDO LA CATEGORIA DELLA STRADA. MOLISE</t>
  </si>
  <si>
    <t>TAVOLA 5bis. INCIDENTI STRADALI CON LESIONI A PERSONE SECONDO IL TIPO DI STRADA. MOLISE</t>
  </si>
  <si>
    <t>Anno 2017, valori assoluti e indicatore</t>
  </si>
  <si>
    <t>TAVOLA 2. INDICE DI MORTALITA' E DI GRAVITA' PER PROVINCA. MOLISE</t>
  </si>
  <si>
    <t>ANNO</t>
  </si>
  <si>
    <t>TAVOLA 5.1. INCIDENTI STRADALI CON LESIONI A PERSONE SECONDO LA CATEGORIA DELLA STRADA. MOLISE.</t>
  </si>
  <si>
    <t>Strade ExtraUrbane</t>
  </si>
  <si>
    <t xml:space="preserve">TAVOLA 7. INCIDENTI STRADALI CON LESIONI A PERSONE, MORTI E FERITI PER MESE. MOLISE. </t>
  </si>
  <si>
    <t xml:space="preserve">TAVOLA 13. INCIDENTI STRADALI CON LESIONI A PERSONE, MORTI E FERITI SECONDO LA NATURA. MOLISE. </t>
  </si>
  <si>
    <t>(a) Rapporto percentuale tra il numero dei morti e il numero degli incidenti stradali con lesioni a persone.</t>
  </si>
  <si>
    <t>Anno 2017, valori assoluti, composizioni percentuali e indice di gravità</t>
  </si>
  <si>
    <t>CATEGORIA DI UTENTE</t>
  </si>
  <si>
    <r>
      <t xml:space="preserve">CAPOLUOGHI
</t>
    </r>
    <r>
      <rPr>
        <sz val="9"/>
        <color rgb="FF000000"/>
        <rFont val="Arial Narrow"/>
        <family val="2"/>
      </rPr>
      <t>Altri Comuni</t>
    </r>
  </si>
  <si>
    <t>TAVOLA 20. INCIDENTI STRADALI CON LESIONI A PERSONE PER ORGANO DI RILEVAZIONE, CATEGORIA DELLA STRADA E PROVINCIA. MOLISE.</t>
  </si>
  <si>
    <t>Altre Strade(a)</t>
  </si>
  <si>
    <t>Anno 2017, valori assoluti.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</si>
</sst>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1"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8"/>
      <color theme="1"/>
      <name val="Arial"/>
      <family val="2"/>
    </font>
    <font>
      <sz val="8"/>
      <color theme="1"/>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rgb="FF000000"/>
      </bottom>
      <diagonal/>
    </border>
  </borders>
  <cellStyleXfs count="101">
    <xf numFmtId="0" fontId="0" fillId="0" borderId="0"/>
    <xf numFmtId="0" fontId="8" fillId="0" borderId="0"/>
    <xf numFmtId="43" fontId="2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8" fillId="26" borderId="6" applyNumberFormat="0" applyAlignment="0" applyProtection="0"/>
    <xf numFmtId="0" fontId="28" fillId="26" borderId="6" applyNumberFormat="0" applyAlignment="0" applyProtection="0"/>
    <xf numFmtId="0" fontId="29" fillId="0" borderId="7" applyNumberFormat="0" applyFill="0" applyAlignment="0" applyProtection="0"/>
    <xf numFmtId="0" fontId="30" fillId="27" borderId="8" applyNumberFormat="0" applyAlignment="0" applyProtection="0"/>
    <xf numFmtId="0" fontId="30" fillId="27" borderId="8" applyNumberFormat="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43" fontId="31"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10"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13" borderId="6" applyNumberFormat="0" applyAlignment="0" applyProtection="0"/>
    <xf numFmtId="0" fontId="29" fillId="0" borderId="7" applyNumberFormat="0" applyFill="0" applyAlignment="0" applyProtection="0"/>
    <xf numFmtId="167" fontId="38" fillId="0" borderId="0" applyFont="0" applyFill="0" applyBorder="0" applyAlignment="0" applyProtection="0"/>
    <xf numFmtId="41" fontId="31" fillId="0" borderId="0" applyFont="0" applyFill="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1"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8" fillId="0" borderId="0"/>
    <xf numFmtId="0" fontId="31" fillId="0" borderId="0"/>
    <xf numFmtId="0" fontId="31" fillId="0" borderId="0"/>
    <xf numFmtId="0" fontId="24" fillId="0" borderId="0"/>
    <xf numFmtId="0" fontId="24" fillId="0" borderId="0"/>
    <xf numFmtId="0" fontId="31" fillId="0" borderId="0"/>
    <xf numFmtId="0" fontId="31" fillId="29" borderId="12" applyNumberFormat="0" applyFont="0" applyAlignment="0" applyProtection="0"/>
    <xf numFmtId="0" fontId="31" fillId="29" borderId="12" applyNumberFormat="0" applyFont="0" applyAlignment="0" applyProtection="0"/>
    <xf numFmtId="0" fontId="40" fillId="26" borderId="13" applyNumberFormat="0" applyAlignment="0" applyProtection="0"/>
    <xf numFmtId="0" fontId="41" fillId="0" borderId="0" applyNumberFormat="0" applyFill="0" applyBorder="0" applyProtection="0"/>
    <xf numFmtId="0" fontId="42" fillId="0" borderId="0" applyNumberFormat="0" applyFill="0" applyBorder="0" applyAlignment="0" applyProtection="0"/>
    <xf numFmtId="0" fontId="32" fillId="0" borderId="0" applyNumberFormat="0" applyFill="0" applyBorder="0" applyAlignment="0" applyProtection="0"/>
    <xf numFmtId="0" fontId="4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0" borderId="14" applyNumberFormat="0" applyFill="0" applyAlignment="0" applyProtection="0"/>
    <xf numFmtId="0" fontId="44" fillId="0" borderId="14" applyNumberFormat="0" applyFill="0" applyAlignment="0" applyProtection="0"/>
    <xf numFmtId="0" fontId="27" fillId="9" borderId="0" applyNumberFormat="0" applyBorder="0" applyAlignment="0" applyProtection="0"/>
    <xf numFmtId="0" fontId="33" fillId="10" borderId="0" applyNumberFormat="0" applyBorder="0" applyAlignment="0" applyProtection="0"/>
    <xf numFmtId="168" fontId="38" fillId="0" borderId="0" applyFont="0" applyFill="0" applyBorder="0" applyAlignment="0" applyProtection="0"/>
    <xf numFmtId="0" fontId="42" fillId="0" borderId="0" applyNumberFormat="0" applyFill="0" applyBorder="0" applyAlignment="0" applyProtection="0"/>
  </cellStyleXfs>
  <cellXfs count="409">
    <xf numFmtId="0" fontId="0" fillId="0" borderId="0" xfId="0"/>
    <xf numFmtId="0" fontId="5" fillId="2" borderId="1" xfId="0" applyFont="1" applyFill="1" applyBorder="1" applyAlignment="1">
      <alignment horizontal="right" wrapText="1"/>
    </xf>
    <xf numFmtId="0" fontId="17" fillId="0" borderId="0" xfId="0" applyFont="1"/>
    <xf numFmtId="2" fontId="17" fillId="0" borderId="0" xfId="0" applyNumberFormat="1" applyFont="1"/>
    <xf numFmtId="0" fontId="15" fillId="6" borderId="0" xfId="0" applyFont="1" applyFill="1" applyAlignment="1">
      <alignment horizontal="left" vertical="top"/>
    </xf>
    <xf numFmtId="3" fontId="5" fillId="5" borderId="1" xfId="0" applyNumberFormat="1" applyFont="1" applyFill="1" applyBorder="1" applyAlignment="1">
      <alignment horizontal="right" wrapText="1"/>
    </xf>
    <xf numFmtId="0" fontId="6" fillId="4" borderId="1" xfId="0" applyFont="1" applyFill="1" applyBorder="1" applyAlignment="1">
      <alignment horizontal="right" wrapText="1"/>
    </xf>
    <xf numFmtId="0" fontId="5" fillId="0" borderId="1" xfId="0" applyFont="1" applyBorder="1" applyAlignment="1">
      <alignment wrapText="1"/>
    </xf>
    <xf numFmtId="164" fontId="5" fillId="3" borderId="1" xfId="0" applyNumberFormat="1" applyFont="1" applyFill="1" applyBorder="1" applyAlignment="1">
      <alignment horizontal="right" wrapText="1"/>
    </xf>
    <xf numFmtId="0" fontId="15" fillId="0" borderId="0" xfId="0" applyFont="1" applyFill="1" applyAlignment="1">
      <alignment horizontal="left" vertical="top"/>
    </xf>
    <xf numFmtId="2" fontId="5" fillId="3" borderId="1" xfId="0" applyNumberFormat="1" applyFont="1" applyFill="1" applyBorder="1" applyAlignment="1">
      <alignment horizontal="right" wrapText="1"/>
    </xf>
    <xf numFmtId="164" fontId="5" fillId="5" borderId="1" xfId="0" applyNumberFormat="1" applyFont="1" applyFill="1" applyBorder="1" applyAlignment="1">
      <alignment horizontal="right" wrapText="1"/>
    </xf>
    <xf numFmtId="164" fontId="5"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4" fillId="0" borderId="1" xfId="0" applyFont="1" applyBorder="1" applyAlignment="1">
      <alignment horizontal="left" wrapText="1"/>
    </xf>
    <xf numFmtId="1" fontId="6" fillId="4"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4" fillId="0" borderId="1" xfId="0" applyFont="1" applyBorder="1" applyAlignment="1">
      <alignmen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0" fontId="5" fillId="3" borderId="1" xfId="0" applyFont="1" applyFill="1" applyBorder="1" applyAlignment="1">
      <alignment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9" fillId="0" borderId="0" xfId="0" applyFont="1" applyBorder="1" applyAlignment="1"/>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0" fontId="11" fillId="3" borderId="1" xfId="0" applyFont="1" applyFill="1" applyBorder="1" applyAlignment="1">
      <alignment horizontal="left"/>
    </xf>
    <xf numFmtId="3" fontId="11" fillId="5" borderId="1" xfId="0" applyNumberFormat="1" applyFont="1" applyFill="1" applyBorder="1" applyAlignment="1">
      <alignment horizontal="right"/>
    </xf>
    <xf numFmtId="3" fontId="11" fillId="3" borderId="1" xfId="0" applyNumberFormat="1" applyFont="1" applyFill="1" applyBorder="1" applyAlignment="1">
      <alignment horizontal="right"/>
    </xf>
    <xf numFmtId="0" fontId="5" fillId="5" borderId="1" xfId="0" applyFont="1" applyFill="1" applyBorder="1" applyAlignment="1">
      <alignment horizontal="right" wrapText="1"/>
    </xf>
    <xf numFmtId="0" fontId="12" fillId="5" borderId="1" xfId="0" applyFont="1" applyFill="1" applyBorder="1" applyAlignment="1">
      <alignment horizontal="right"/>
    </xf>
    <xf numFmtId="3" fontId="4" fillId="2" borderId="1" xfId="0" applyNumberFormat="1" applyFont="1" applyFill="1" applyBorder="1" applyAlignment="1">
      <alignment horizontal="right" wrapText="1"/>
    </xf>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3" fontId="5" fillId="2" borderId="1" xfId="0" applyNumberFormat="1" applyFont="1" applyFill="1" applyBorder="1" applyAlignment="1">
      <alignment horizontal="right" wrapText="1"/>
    </xf>
    <xf numFmtId="3" fontId="5" fillId="0" borderId="1" xfId="0" applyNumberFormat="1" applyFont="1" applyBorder="1" applyAlignment="1">
      <alignment horizontal="right"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4" fontId="6" fillId="4" borderId="1" xfId="0" applyNumberFormat="1" applyFont="1" applyFill="1" applyBorder="1" applyAlignment="1">
      <alignment horizontal="righ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5" fillId="0" borderId="1" xfId="0" applyNumberFormat="1" applyFont="1" applyBorder="1" applyAlignment="1">
      <alignment horizontal="right" wrapText="1"/>
    </xf>
    <xf numFmtId="164" fontId="6" fillId="4" borderId="1" xfId="0" applyNumberFormat="1" applyFont="1" applyFill="1" applyBorder="1" applyAlignment="1">
      <alignment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164" fontId="5" fillId="2" borderId="5" xfId="0" applyNumberFormat="1" applyFont="1" applyFill="1" applyBorder="1" applyAlignment="1">
      <alignment horizontal="right" wrapText="1"/>
    </xf>
    <xf numFmtId="0" fontId="0" fillId="0" borderId="0" xfId="0" applyBorder="1"/>
    <xf numFmtId="0" fontId="2" fillId="0" borderId="0" xfId="0" applyFont="1" applyAlignment="1">
      <alignment vertical="center"/>
    </xf>
    <xf numFmtId="164" fontId="45" fillId="3" borderId="1" xfId="0" applyNumberFormat="1" applyFont="1" applyFill="1" applyBorder="1" applyAlignment="1">
      <alignment horizontal="left" wrapText="1"/>
    </xf>
    <xf numFmtId="0" fontId="45" fillId="3" borderId="1" xfId="0" applyFont="1" applyFill="1" applyBorder="1" applyAlignment="1">
      <alignment horizontal="left" wrapText="1"/>
    </xf>
    <xf numFmtId="0" fontId="4" fillId="3" borderId="1" xfId="0" applyFont="1" applyFill="1" applyBorder="1" applyAlignment="1">
      <alignment wrapText="1"/>
    </xf>
    <xf numFmtId="164"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1" fillId="0" borderId="0" xfId="0" applyFont="1"/>
    <xf numFmtId="2" fontId="41" fillId="0" borderId="0" xfId="0" applyNumberFormat="1" applyFont="1"/>
    <xf numFmtId="0" fontId="0" fillId="0" borderId="0" xfId="0" applyFont="1"/>
    <xf numFmtId="169" fontId="24" fillId="0" borderId="0" xfId="2" applyNumberFormat="1" applyFont="1"/>
    <xf numFmtId="0" fontId="0" fillId="0" borderId="0" xfId="0" applyAlignment="1">
      <alignment horizontal="center"/>
    </xf>
    <xf numFmtId="0" fontId="22" fillId="0" borderId="0" xfId="0" applyFont="1" applyAlignment="1">
      <alignment horizontal="center"/>
    </xf>
    <xf numFmtId="0" fontId="21" fillId="0" borderId="0" xfId="0" applyFont="1" applyFill="1" applyAlignment="1"/>
    <xf numFmtId="3" fontId="0" fillId="0" borderId="0" xfId="0" applyNumberFormat="1"/>
    <xf numFmtId="0" fontId="4" fillId="3" borderId="15" xfId="0" applyFont="1" applyFill="1" applyBorder="1" applyAlignment="1">
      <alignment horizontal="right" wrapText="1"/>
    </xf>
    <xf numFmtId="0" fontId="5" fillId="0" borderId="5" xfId="0" applyFont="1" applyBorder="1" applyAlignment="1">
      <alignment horizontal="left" wrapText="1"/>
    </xf>
    <xf numFmtId="3" fontId="12" fillId="3" borderId="15" xfId="0" applyNumberFormat="1" applyFont="1" applyFill="1" applyBorder="1" applyAlignment="1">
      <alignment horizontal="right"/>
    </xf>
    <xf numFmtId="49" fontId="47" fillId="30" borderId="3" xfId="0" applyNumberFormat="1" applyFont="1" applyFill="1" applyBorder="1"/>
    <xf numFmtId="164" fontId="23" fillId="30" borderId="5" xfId="0" applyNumberFormat="1" applyFont="1" applyFill="1" applyBorder="1" applyAlignment="1">
      <alignment horizontal="right" wrapText="1"/>
    </xf>
    <xf numFmtId="3" fontId="23" fillId="30" borderId="15" xfId="0" applyNumberFormat="1" applyFont="1" applyFill="1" applyBorder="1" applyAlignment="1">
      <alignment horizontal="right"/>
    </xf>
    <xf numFmtId="0" fontId="16" fillId="0" borderId="0" xfId="0" applyFont="1"/>
    <xf numFmtId="164" fontId="0" fillId="0" borderId="0" xfId="0" applyNumberFormat="1"/>
    <xf numFmtId="0" fontId="12" fillId="3" borderId="1" xfId="0" applyFont="1" applyFill="1" applyBorder="1" applyAlignment="1">
      <alignment horizontal="right"/>
    </xf>
    <xf numFmtId="0" fontId="13" fillId="3" borderId="1" xfId="0" applyFont="1" applyFill="1" applyBorder="1" applyAlignment="1">
      <alignment vertical="top" wrapText="1"/>
    </xf>
    <xf numFmtId="3" fontId="13" fillId="3" borderId="1" xfId="0" applyNumberFormat="1" applyFont="1" applyFill="1" applyBorder="1" applyAlignment="1">
      <alignment horizontal="right"/>
    </xf>
    <xf numFmtId="3" fontId="13" fillId="5" borderId="1" xfId="0" applyNumberFormat="1" applyFont="1" applyFill="1" applyBorder="1" applyAlignment="1">
      <alignment horizontal="right"/>
    </xf>
    <xf numFmtId="0" fontId="7" fillId="0" borderId="0" xfId="0" applyFont="1" applyAlignment="1">
      <alignment vertical="top"/>
    </xf>
    <xf numFmtId="0" fontId="20" fillId="0" borderId="0" xfId="0" applyFont="1" applyBorder="1" applyAlignment="1"/>
    <xf numFmtId="0" fontId="2" fillId="0" borderId="0" xfId="0" applyFont="1" applyAlignment="1">
      <alignment horizontal="justify"/>
    </xf>
    <xf numFmtId="0" fontId="0" fillId="0" borderId="0" xfId="0" applyAlignment="1"/>
    <xf numFmtId="0" fontId="19" fillId="0" borderId="0" xfId="0" applyFont="1" applyAlignment="1">
      <alignment horizontal="justify" vertical="top"/>
    </xf>
    <xf numFmtId="0" fontId="0" fillId="0" borderId="0" xfId="0" applyAlignment="1"/>
    <xf numFmtId="0" fontId="5" fillId="3" borderId="1" xfId="0" applyFont="1" applyFill="1" applyBorder="1" applyAlignment="1">
      <alignment horizontal="right" wrapText="1"/>
    </xf>
    <xf numFmtId="0" fontId="0" fillId="0" borderId="0" xfId="0" applyAlignment="1"/>
    <xf numFmtId="169" fontId="0" fillId="0" borderId="0" xfId="0" applyNumberFormat="1" applyFont="1"/>
    <xf numFmtId="0" fontId="0" fillId="0" borderId="0" xfId="0" applyBorder="1" applyAlignment="1"/>
    <xf numFmtId="1" fontId="5" fillId="0"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0" fontId="9" fillId="0" borderId="0" xfId="0" applyFont="1" applyFill="1"/>
    <xf numFmtId="0" fontId="17" fillId="0" borderId="0" xfId="0" quotePrefix="1" applyFont="1"/>
    <xf numFmtId="165" fontId="6" fillId="0" borderId="0" xfId="0" applyNumberFormat="1" applyFont="1" applyFill="1" applyBorder="1" applyAlignment="1">
      <alignment horizontal="right" wrapText="1"/>
    </xf>
    <xf numFmtId="3" fontId="6" fillId="0" borderId="0" xfId="0" applyNumberFormat="1" applyFont="1" applyFill="1" applyBorder="1" applyAlignment="1">
      <alignment horizontal="right" wrapText="1"/>
    </xf>
    <xf numFmtId="0" fontId="6" fillId="0" borderId="0" xfId="0" applyFont="1" applyFill="1" applyBorder="1" applyAlignment="1">
      <alignment wrapText="1"/>
    </xf>
    <xf numFmtId="3" fontId="12" fillId="5" borderId="1" xfId="0" applyNumberFormat="1" applyFont="1" applyFill="1" applyBorder="1"/>
    <xf numFmtId="0" fontId="5" fillId="3" borderId="3" xfId="0" applyFont="1" applyFill="1" applyBorder="1" applyAlignment="1">
      <alignment wrapText="1"/>
    </xf>
    <xf numFmtId="0" fontId="2" fillId="0" borderId="0" xfId="0" applyFont="1" applyBorder="1" applyAlignment="1">
      <alignment horizontal="left" wrapText="1"/>
    </xf>
    <xf numFmtId="0" fontId="2" fillId="0" borderId="0" xfId="0" applyFont="1" applyBorder="1" applyAlignment="1">
      <alignment wrapText="1"/>
    </xf>
    <xf numFmtId="0" fontId="0" fillId="0" borderId="0" xfId="0" applyAlignment="1"/>
    <xf numFmtId="0" fontId="0" fillId="0" borderId="0" xfId="0" applyBorder="1" applyAlignment="1"/>
    <xf numFmtId="0" fontId="0" fillId="0" borderId="0" xfId="0" applyBorder="1" applyAlignment="1"/>
    <xf numFmtId="2" fontId="0" fillId="0" borderId="0" xfId="0" applyNumberFormat="1"/>
    <xf numFmtId="1" fontId="10" fillId="0" borderId="0" xfId="0" applyNumberFormat="1" applyFont="1"/>
    <xf numFmtId="0" fontId="4" fillId="2" borderId="3" xfId="0" applyFont="1" applyFill="1" applyBorder="1" applyAlignment="1">
      <alignment horizontal="center" wrapText="1"/>
    </xf>
    <xf numFmtId="0" fontId="5" fillId="3" borderId="1" xfId="0" applyFont="1" applyFill="1" applyBorder="1" applyAlignment="1">
      <alignment horizontal="right" wrapText="1"/>
    </xf>
    <xf numFmtId="0" fontId="4" fillId="3" borderId="1" xfId="0" applyFont="1" applyFill="1" applyBorder="1" applyAlignment="1">
      <alignment horizontal="right" wrapText="1"/>
    </xf>
    <xf numFmtId="0" fontId="5" fillId="0" borderId="1" xfId="0" applyFont="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15" fillId="0" borderId="0" xfId="0" applyFont="1" applyAlignment="1"/>
    <xf numFmtId="0" fontId="17" fillId="0" borderId="0" xfId="0" applyFont="1" applyAlignment="1"/>
    <xf numFmtId="0" fontId="15" fillId="6" borderId="0" xfId="0" applyFont="1" applyFill="1" applyAlignment="1">
      <alignment vertical="top"/>
    </xf>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19" fillId="3" borderId="0" xfId="0" applyFont="1" applyFill="1"/>
    <xf numFmtId="1" fontId="5" fillId="3" borderId="1" xfId="0" applyNumberFormat="1" applyFont="1" applyFill="1" applyBorder="1" applyAlignment="1">
      <alignment horizontal="right" wrapText="1"/>
    </xf>
    <xf numFmtId="0" fontId="5" fillId="3" borderId="1" xfId="0" applyNumberFormat="1" applyFont="1" applyFill="1" applyBorder="1" applyAlignment="1">
      <alignment horizontal="right" wrapText="1"/>
    </xf>
    <xf numFmtId="0" fontId="19" fillId="0" borderId="0" xfId="0" applyFont="1"/>
    <xf numFmtId="0" fontId="13" fillId="3" borderId="3" xfId="0" applyFont="1" applyFill="1" applyBorder="1" applyAlignment="1">
      <alignment vertical="top" wrapText="1"/>
    </xf>
    <xf numFmtId="3" fontId="12" fillId="3" borderId="1" xfId="0" applyNumberFormat="1" applyFont="1" applyFill="1" applyBorder="1"/>
    <xf numFmtId="0" fontId="19" fillId="0" borderId="0" xfId="0" applyFont="1" applyAlignment="1">
      <alignment horizontal="left" vertical="center"/>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17" fillId="3" borderId="0" xfId="0" applyFont="1" applyFill="1"/>
    <xf numFmtId="2" fontId="17" fillId="3" borderId="0" xfId="0" applyNumberFormat="1" applyFont="1" applyFill="1"/>
    <xf numFmtId="0" fontId="5" fillId="3" borderId="1" xfId="0" applyFont="1" applyFill="1" applyBorder="1" applyAlignment="1">
      <alignment horizontal="right"/>
    </xf>
    <xf numFmtId="0" fontId="4" fillId="3" borderId="1" xfId="0" applyFont="1" applyFill="1" applyBorder="1" applyAlignment="1">
      <alignment horizontal="right"/>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164" fontId="23" fillId="4" borderId="1" xfId="0" applyNumberFormat="1" applyFont="1" applyFill="1" applyBorder="1" applyAlignment="1">
      <alignment horizontal="right" vertical="center"/>
    </xf>
    <xf numFmtId="164" fontId="12"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23"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3" fillId="33" borderId="1" xfId="0" applyFont="1" applyFill="1" applyBorder="1" applyAlignment="1">
      <alignment horizontal="left" vertical="center" wrapText="1"/>
    </xf>
    <xf numFmtId="3" fontId="23" fillId="33" borderId="1" xfId="0" applyNumberFormat="1" applyFont="1" applyFill="1" applyBorder="1" applyAlignment="1">
      <alignment horizontal="right" vertical="center" wrapText="1"/>
    </xf>
    <xf numFmtId="164" fontId="23" fillId="33" borderId="1" xfId="0" applyNumberFormat="1" applyFont="1" applyFill="1" applyBorder="1" applyAlignment="1">
      <alignment horizontal="right" vertical="center" wrapText="1"/>
    </xf>
    <xf numFmtId="3" fontId="12" fillId="0"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wrapText="1"/>
    </xf>
    <xf numFmtId="0" fontId="5" fillId="0" borderId="1" xfId="0" applyFont="1" applyFill="1" applyBorder="1" applyAlignment="1">
      <alignment horizontal="right"/>
    </xf>
    <xf numFmtId="0" fontId="5" fillId="0" borderId="1" xfId="0" applyFont="1" applyFill="1" applyBorder="1" applyAlignment="1">
      <alignment horizontal="right" wrapText="1"/>
    </xf>
    <xf numFmtId="0" fontId="5" fillId="0" borderId="1" xfId="0" applyFont="1" applyBorder="1" applyAlignment="1">
      <alignment horizontal="left" vertical="center"/>
    </xf>
    <xf numFmtId="3" fontId="5" fillId="5" borderId="1" xfId="0" applyNumberFormat="1" applyFont="1" applyFill="1" applyBorder="1" applyAlignment="1">
      <alignment vertical="center" wrapText="1"/>
    </xf>
    <xf numFmtId="3" fontId="5" fillId="0" borderId="1" xfId="0" applyNumberFormat="1" applyFont="1" applyBorder="1" applyAlignment="1">
      <alignment vertical="center" wrapText="1"/>
    </xf>
    <xf numFmtId="164" fontId="12" fillId="0" borderId="1" xfId="0" applyNumberFormat="1" applyFont="1" applyBorder="1" applyAlignment="1">
      <alignment vertical="center"/>
    </xf>
    <xf numFmtId="164" fontId="12" fillId="5" borderId="1" xfId="0" applyNumberFormat="1" applyFont="1" applyFill="1" applyBorder="1" applyAlignment="1">
      <alignment vertical="center"/>
    </xf>
    <xf numFmtId="3" fontId="5"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xf>
    <xf numFmtId="0" fontId="23" fillId="4" borderId="1" xfId="0" applyFont="1" applyFill="1" applyBorder="1" applyAlignment="1">
      <alignment horizontal="left" vertical="center"/>
    </xf>
    <xf numFmtId="3" fontId="23" fillId="4" borderId="1" xfId="0" applyNumberFormat="1" applyFont="1" applyFill="1" applyBorder="1" applyAlignment="1">
      <alignment vertical="center" wrapText="1"/>
    </xf>
    <xf numFmtId="164" fontId="23" fillId="4" borderId="1" xfId="0" applyNumberFormat="1" applyFont="1" applyFill="1" applyBorder="1" applyAlignment="1">
      <alignment vertical="center"/>
    </xf>
    <xf numFmtId="0" fontId="15" fillId="0" borderId="0" xfId="0" applyFont="1" applyBorder="1" applyAlignment="1">
      <alignment horizontal="justify" vertical="center"/>
    </xf>
    <xf numFmtId="0" fontId="15" fillId="0" borderId="0" xfId="0" applyFont="1" applyBorder="1" applyAlignment="1">
      <alignment horizontal="left" wrapText="1"/>
    </xf>
    <xf numFmtId="164" fontId="5" fillId="0" borderId="1" xfId="0" applyNumberFormat="1" applyFont="1" applyBorder="1" applyAlignment="1">
      <alignment wrapText="1"/>
    </xf>
    <xf numFmtId="3" fontId="5" fillId="5" borderId="1" xfId="0" applyNumberFormat="1" applyFont="1" applyFill="1" applyBorder="1" applyAlignment="1">
      <alignment horizontal="right" vertical="center" wrapText="1"/>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3" fillId="4" borderId="1" xfId="0" applyFont="1" applyFill="1" applyBorder="1" applyAlignment="1">
      <alignment vertical="center" wrapText="1"/>
    </xf>
    <xf numFmtId="1" fontId="23" fillId="4" borderId="1" xfId="0" applyNumberFormat="1" applyFont="1" applyFill="1" applyBorder="1" applyAlignment="1">
      <alignment horizontal="right" vertical="center" wrapText="1"/>
    </xf>
    <xf numFmtId="0" fontId="23" fillId="4" borderId="1" xfId="0" applyFont="1" applyFill="1" applyBorder="1" applyAlignment="1">
      <alignment horizontal="right" vertical="center" wrapText="1"/>
    </xf>
    <xf numFmtId="164" fontId="23" fillId="4" borderId="1" xfId="0" applyNumberFormat="1" applyFont="1" applyFill="1" applyBorder="1" applyAlignment="1">
      <alignment vertical="center" wrapText="1"/>
    </xf>
    <xf numFmtId="0" fontId="15" fillId="0" borderId="0" xfId="0" applyFont="1" applyBorder="1" applyAlignment="1">
      <alignment horizontal="left" vertical="center"/>
    </xf>
    <xf numFmtId="0" fontId="15" fillId="0" borderId="0" xfId="0" applyFont="1" applyBorder="1" applyAlignment="1">
      <alignment horizontal="left"/>
    </xf>
    <xf numFmtId="0" fontId="50" fillId="0" borderId="0" xfId="0" applyFont="1" applyAlignment="1">
      <alignment horizontal="left"/>
    </xf>
    <xf numFmtId="2" fontId="50" fillId="0" borderId="0" xfId="0" applyNumberFormat="1" applyFont="1" applyAlignment="1">
      <alignment horizontal="left"/>
    </xf>
    <xf numFmtId="0" fontId="46" fillId="0" borderId="0" xfId="0" applyFont="1" applyBorder="1" applyAlignment="1">
      <alignment horizontal="left"/>
    </xf>
    <xf numFmtId="0" fontId="10" fillId="0" borderId="0" xfId="0" applyFont="1" applyBorder="1" applyAlignment="1">
      <alignment horizontal="left"/>
    </xf>
    <xf numFmtId="2" fontId="10" fillId="0" borderId="0" xfId="0" applyNumberFormat="1" applyFont="1" applyAlignment="1">
      <alignment horizontal="left"/>
    </xf>
    <xf numFmtId="0" fontId="19" fillId="0" borderId="0" xfId="0" applyFont="1" applyBorder="1" applyAlignment="1">
      <alignment horizontal="left" vertical="center"/>
    </xf>
    <xf numFmtId="0" fontId="15" fillId="0" borderId="0" xfId="0" applyFont="1" applyFill="1" applyAlignment="1">
      <alignment horizontal="left"/>
    </xf>
    <xf numFmtId="0" fontId="5" fillId="5" borderId="1" xfId="0" applyFont="1" applyFill="1" applyBorder="1" applyAlignment="1">
      <alignment wrapText="1"/>
    </xf>
    <xf numFmtId="2" fontId="5" fillId="0" borderId="1" xfId="0" applyNumberFormat="1" applyFont="1" applyBorder="1" applyAlignment="1">
      <alignment horizontal="right" wrapText="1"/>
    </xf>
    <xf numFmtId="0" fontId="46" fillId="0" borderId="0" xfId="0" applyFont="1" applyFill="1" applyAlignment="1">
      <alignment horizontal="left"/>
    </xf>
    <xf numFmtId="0" fontId="5" fillId="7" borderId="5" xfId="0" applyFont="1" applyFill="1" applyBorder="1" applyAlignment="1">
      <alignment horizontal="right" vertical="center" wrapText="1"/>
    </xf>
    <xf numFmtId="0" fontId="5" fillId="7" borderId="5" xfId="0" quotePrefix="1" applyFont="1" applyFill="1" applyBorder="1" applyAlignment="1">
      <alignment horizontal="right" vertical="center" wrapText="1"/>
    </xf>
    <xf numFmtId="0" fontId="5" fillId="7" borderId="5" xfId="0" applyFont="1" applyFill="1" applyBorder="1" applyAlignment="1">
      <alignment vertical="center" wrapText="1"/>
    </xf>
    <xf numFmtId="3" fontId="12" fillId="2" borderId="5" xfId="0" applyNumberFormat="1" applyFont="1" applyFill="1" applyBorder="1" applyAlignment="1">
      <alignment horizontal="right" wrapText="1"/>
    </xf>
    <xf numFmtId="164" fontId="5" fillId="2" borderId="5" xfId="0" applyNumberFormat="1" applyFont="1" applyFill="1" applyBorder="1" applyAlignment="1">
      <alignment horizontal="right" vertical="center" wrapText="1"/>
    </xf>
    <xf numFmtId="3" fontId="5" fillId="7" borderId="5" xfId="0" applyNumberFormat="1" applyFont="1" applyFill="1" applyBorder="1" applyAlignment="1">
      <alignment horizontal="right"/>
    </xf>
    <xf numFmtId="165" fontId="5" fillId="7"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3" fontId="5" fillId="7" borderId="5" xfId="0" applyNumberFormat="1" applyFont="1" applyFill="1" applyBorder="1" applyAlignment="1">
      <alignment horizontal="right" vertical="center"/>
    </xf>
    <xf numFmtId="164" fontId="5" fillId="7" borderId="5" xfId="0" applyNumberFormat="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5" fillId="7" borderId="5" xfId="0" applyFont="1" applyFill="1" applyBorder="1" applyAlignment="1">
      <alignment horizontal="right" vertical="center"/>
    </xf>
    <xf numFmtId="0" fontId="4" fillId="0" borderId="5" xfId="0" applyFont="1" applyBorder="1" applyAlignment="1">
      <alignment vertical="center" wrapText="1"/>
    </xf>
    <xf numFmtId="3" fontId="11" fillId="0" borderId="5" xfId="0" applyNumberFormat="1" applyFont="1" applyBorder="1" applyAlignment="1">
      <alignment horizontal="right" wrapText="1"/>
    </xf>
    <xf numFmtId="0" fontId="4" fillId="2" borderId="5" xfId="0" applyFont="1" applyFill="1" applyBorder="1" applyAlignment="1">
      <alignment horizontal="right" vertical="center" wrapText="1"/>
    </xf>
    <xf numFmtId="3"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right" wrapText="1"/>
    </xf>
    <xf numFmtId="164" fontId="6" fillId="4" borderId="5" xfId="0" applyNumberFormat="1" applyFont="1" applyFill="1" applyBorder="1" applyAlignment="1">
      <alignment horizontal="right" vertical="center" wrapText="1"/>
    </xf>
    <xf numFmtId="3" fontId="6" fillId="4" borderId="5" xfId="0" applyNumberFormat="1" applyFont="1" applyFill="1" applyBorder="1" applyAlignment="1">
      <alignment horizontal="right" wrapText="1"/>
    </xf>
    <xf numFmtId="0" fontId="6" fillId="4" borderId="5"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0" fontId="15" fillId="0" borderId="2" xfId="0" applyFont="1" applyBorder="1" applyAlignment="1">
      <alignment vertical="center"/>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3" fillId="33" borderId="1" xfId="1" applyNumberFormat="1" applyFont="1" applyFill="1" applyBorder="1" applyAlignment="1">
      <alignment vertical="center"/>
    </xf>
    <xf numFmtId="164" fontId="23" fillId="33" borderId="1" xfId="1" applyNumberFormat="1" applyFont="1" applyFill="1" applyBorder="1" applyAlignment="1">
      <alignment vertical="center"/>
    </xf>
    <xf numFmtId="0" fontId="12" fillId="3" borderId="1" xfId="0" applyFont="1" applyFill="1" applyBorder="1" applyAlignment="1">
      <alignment horizontal="right" wrapText="1"/>
    </xf>
    <xf numFmtId="3" fontId="5" fillId="2" borderId="1" xfId="0" applyNumberFormat="1" applyFont="1" applyFill="1" applyBorder="1" applyAlignment="1">
      <alignmen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65" fontId="6" fillId="4" borderId="1" xfId="0" applyNumberFormat="1" applyFont="1" applyFill="1" applyBorder="1" applyAlignment="1">
      <alignmen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2" fillId="3" borderId="0" xfId="0" applyFont="1" applyFill="1" applyBorder="1" applyAlignment="1"/>
    <xf numFmtId="0" fontId="4" fillId="3" borderId="2" xfId="0" applyFont="1" applyFill="1" applyBorder="1" applyAlignment="1">
      <alignment vertical="center" wrapText="1"/>
    </xf>
    <xf numFmtId="3" fontId="11" fillId="5" borderId="1" xfId="0" applyNumberFormat="1" applyFont="1" applyFill="1" applyBorder="1"/>
    <xf numFmtId="164" fontId="11" fillId="3" borderId="1" xfId="0" applyNumberFormat="1" applyFont="1" applyFill="1" applyBorder="1"/>
    <xf numFmtId="164" fontId="11" fillId="5" borderId="1" xfId="0" applyNumberFormat="1" applyFont="1" applyFill="1" applyBorder="1"/>
    <xf numFmtId="0" fontId="11" fillId="3" borderId="1" xfId="0" applyFont="1" applyFill="1" applyBorder="1"/>
    <xf numFmtId="3" fontId="11" fillId="3" borderId="1" xfId="0" applyNumberFormat="1" applyFont="1" applyFill="1" applyBorder="1"/>
    <xf numFmtId="0" fontId="23" fillId="4" borderId="1" xfId="0" applyFont="1" applyFill="1" applyBorder="1"/>
    <xf numFmtId="3" fontId="23" fillId="4" borderId="1" xfId="0" applyNumberFormat="1" applyFont="1" applyFill="1" applyBorder="1"/>
    <xf numFmtId="164" fontId="23" fillId="4" borderId="1" xfId="0" applyNumberFormat="1" applyFont="1" applyFill="1" applyBorder="1"/>
    <xf numFmtId="0" fontId="12" fillId="3" borderId="1" xfId="0" applyFont="1" applyFill="1" applyBorder="1" applyAlignment="1">
      <alignment horizontal="left"/>
    </xf>
    <xf numFmtId="3" fontId="12" fillId="3" borderId="1" xfId="0" applyNumberFormat="1" applyFont="1" applyFill="1" applyBorder="1" applyAlignment="1">
      <alignment horizontal="right"/>
    </xf>
    <xf numFmtId="0" fontId="12" fillId="3" borderId="1" xfId="0" applyFont="1" applyFill="1" applyBorder="1"/>
    <xf numFmtId="0" fontId="4" fillId="3" borderId="3" xfId="0" applyFont="1" applyFill="1" applyBorder="1" applyAlignment="1">
      <alignment horizontal="right" wrapText="1"/>
    </xf>
    <xf numFmtId="3" fontId="4" fillId="0" borderId="1" xfId="0" applyNumberFormat="1" applyFont="1" applyBorder="1" applyAlignment="1">
      <alignment horizontal="right" wrapText="1"/>
    </xf>
    <xf numFmtId="3" fontId="5" fillId="0" borderId="1" xfId="0" applyNumberFormat="1" applyFont="1" applyBorder="1" applyAlignment="1">
      <alignment vertical="top" wrapText="1"/>
    </xf>
    <xf numFmtId="3" fontId="5" fillId="5"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4" fillId="5" borderId="1" xfId="0" applyNumberFormat="1" applyFont="1" applyFill="1" applyBorder="1" applyAlignment="1">
      <alignment horizontal="right" vertical="top"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justify" wrapText="1"/>
    </xf>
    <xf numFmtId="0" fontId="4" fillId="0" borderId="0" xfId="0" applyFont="1" applyBorder="1" applyAlignment="1">
      <alignment horizontal="justify" wrapText="1"/>
    </xf>
    <xf numFmtId="0" fontId="4" fillId="0" borderId="3" xfId="0" applyFont="1" applyBorder="1" applyAlignment="1">
      <alignment horizontal="justify"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wrapText="1"/>
    </xf>
    <xf numFmtId="0" fontId="19" fillId="0" borderId="0" xfId="0" applyFont="1" applyBorder="1" applyAlignment="1">
      <alignment horizontal="justify"/>
    </xf>
    <xf numFmtId="0" fontId="48" fillId="0" borderId="0" xfId="0" applyFont="1" applyBorder="1" applyAlignment="1"/>
    <xf numFmtId="0" fontId="15" fillId="0" borderId="0" xfId="0" applyFont="1" applyAlignment="1">
      <alignment horizontal="left"/>
    </xf>
    <xf numFmtId="0" fontId="3" fillId="3" borderId="0" xfId="0" applyFont="1" applyFill="1" applyBorder="1" applyAlignment="1">
      <alignment horizontal="justify"/>
    </xf>
    <xf numFmtId="0" fontId="0" fillId="3" borderId="0" xfId="0" applyFill="1" applyBorder="1"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14" fillId="5" borderId="1" xfId="0" applyFont="1" applyFill="1" applyBorder="1" applyAlignment="1">
      <alignment horizontal="center" vertical="center"/>
    </xf>
    <xf numFmtId="0" fontId="14" fillId="0" borderId="1"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9" fillId="0" borderId="0" xfId="0" applyFont="1" applyAlignment="1">
      <alignment horizontal="justify" vertical="top"/>
    </xf>
    <xf numFmtId="0" fontId="20" fillId="0" borderId="0" xfId="0" applyFont="1" applyAlignment="1">
      <alignment vertical="top"/>
    </xf>
    <xf numFmtId="0" fontId="21" fillId="0" borderId="0" xfId="0" applyFont="1" applyFill="1" applyAlignment="1">
      <alignment horizontal="left" vertical="top" wrapText="1"/>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9"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0" fontId="15" fillId="0" borderId="0" xfId="0" applyFont="1" applyBorder="1" applyAlignment="1">
      <alignment horizontal="left" wrapText="1"/>
    </xf>
    <xf numFmtId="0" fontId="4" fillId="3" borderId="0" xfId="0" applyFont="1" applyFill="1" applyBorder="1" applyAlignment="1">
      <alignment horizontal="left" vertical="center"/>
    </xf>
    <xf numFmtId="0" fontId="4"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4" fillId="7" borderId="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9" fillId="0" borderId="0" xfId="0" applyFont="1" applyBorder="1" applyAlignment="1">
      <alignment horizontal="left"/>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2" fillId="3" borderId="1" xfId="0" applyFont="1" applyFill="1" applyBorder="1" applyAlignment="1">
      <alignment horizontal="center" wrapText="1"/>
    </xf>
    <xf numFmtId="0" fontId="4" fillId="3" borderId="0" xfId="0" applyFont="1" applyFill="1" applyBorder="1" applyAlignment="1">
      <alignment horizontal="left" vertic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9" fillId="0" borderId="0" xfId="0" applyFont="1" applyBorder="1" applyAlignment="1"/>
    <xf numFmtId="0" fontId="15" fillId="0" borderId="0" xfId="0" applyFont="1" applyAlignment="1">
      <alignment horizontal="justify" vertical="center"/>
    </xf>
    <xf numFmtId="0" fontId="15" fillId="0" borderId="2" xfId="0" applyFont="1" applyBorder="1" applyAlignment="1">
      <alignment horizontal="justify"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9" fillId="3" borderId="0" xfId="0" applyFont="1" applyFill="1" applyBorder="1" applyAlignment="1">
      <alignment horizontal="justify"/>
    </xf>
    <xf numFmtId="0" fontId="19" fillId="3" borderId="0" xfId="0" applyFont="1" applyFill="1" applyBorder="1" applyAlignment="1"/>
    <xf numFmtId="0" fontId="14" fillId="0" borderId="4" xfId="1" applyFont="1" applyBorder="1" applyAlignment="1"/>
    <xf numFmtId="0" fontId="14" fillId="0" borderId="5" xfId="1" applyFont="1" applyBorder="1" applyAlignment="1"/>
    <xf numFmtId="0" fontId="4" fillId="2" borderId="15"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0" fillId="3" borderId="2" xfId="0" applyFill="1" applyBorder="1" applyAlignment="1"/>
    <xf numFmtId="0" fontId="0" fillId="0" borderId="3" xfId="0"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3" borderId="2" xfId="0" applyFont="1" applyFill="1" applyBorder="1" applyAlignment="1">
      <alignment horizontal="right" wrapText="1"/>
    </xf>
    <xf numFmtId="0" fontId="0" fillId="0" borderId="3" xfId="0" applyBorder="1" applyAlignment="1">
      <alignment wrapText="1"/>
    </xf>
    <xf numFmtId="0" fontId="4" fillId="3" borderId="2" xfId="0" applyFont="1" applyFill="1"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lef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K12"/>
  <sheetViews>
    <sheetView workbookViewId="0">
      <selection activeCell="F30" sqref="F30"/>
    </sheetView>
  </sheetViews>
  <sheetFormatPr defaultRowHeight="15" x14ac:dyDescent="0.25"/>
  <cols>
    <col min="1" max="1" width="9.140625" style="40"/>
    <col min="2" max="2" width="10.140625" style="40" customWidth="1"/>
    <col min="3" max="16384" width="9.140625" style="40"/>
  </cols>
  <sheetData>
    <row r="4" spans="2:11" ht="15" customHeight="1" x14ac:dyDescent="0.25">
      <c r="B4" s="304" t="s">
        <v>282</v>
      </c>
      <c r="C4" s="305"/>
      <c r="D4" s="305"/>
      <c r="E4" s="305"/>
      <c r="F4" s="305"/>
      <c r="G4" s="305"/>
      <c r="H4" s="305"/>
      <c r="I4" s="305"/>
      <c r="J4" s="305"/>
      <c r="K4" s="305"/>
    </row>
    <row r="5" spans="2:11" ht="15" customHeight="1" x14ac:dyDescent="0.25">
      <c r="B5" s="306" t="s">
        <v>0</v>
      </c>
      <c r="C5" s="307"/>
      <c r="D5" s="307"/>
      <c r="E5" s="307"/>
      <c r="F5" s="307"/>
      <c r="G5" s="307"/>
      <c r="H5" s="307"/>
      <c r="I5" s="307"/>
      <c r="J5" s="307"/>
      <c r="K5" s="307"/>
    </row>
    <row r="6" spans="2:11" ht="15" customHeight="1" x14ac:dyDescent="0.25">
      <c r="B6" s="308" t="s">
        <v>1</v>
      </c>
      <c r="C6" s="311">
        <v>2017</v>
      </c>
      <c r="D6" s="311"/>
      <c r="E6" s="311"/>
      <c r="F6" s="311">
        <v>2016</v>
      </c>
      <c r="G6" s="311"/>
      <c r="H6" s="311"/>
      <c r="I6" s="312" t="s">
        <v>2</v>
      </c>
      <c r="J6" s="312"/>
      <c r="K6" s="312"/>
    </row>
    <row r="7" spans="2:11" x14ac:dyDescent="0.25">
      <c r="B7" s="309"/>
      <c r="C7" s="311"/>
      <c r="D7" s="311"/>
      <c r="E7" s="311"/>
      <c r="F7" s="311"/>
      <c r="G7" s="311"/>
      <c r="H7" s="311"/>
      <c r="I7" s="313"/>
      <c r="J7" s="313"/>
      <c r="K7" s="313"/>
    </row>
    <row r="8" spans="2:11" x14ac:dyDescent="0.25">
      <c r="B8" s="310"/>
      <c r="C8" s="45" t="s">
        <v>3</v>
      </c>
      <c r="D8" s="45" t="s">
        <v>4</v>
      </c>
      <c r="E8" s="45" t="s">
        <v>5</v>
      </c>
      <c r="F8" s="125" t="s">
        <v>3</v>
      </c>
      <c r="G8" s="125" t="s">
        <v>4</v>
      </c>
      <c r="H8" s="125" t="s">
        <v>5</v>
      </c>
      <c r="I8" s="125" t="s">
        <v>3</v>
      </c>
      <c r="J8" s="125" t="s">
        <v>4</v>
      </c>
      <c r="K8" s="125" t="s">
        <v>5</v>
      </c>
    </row>
    <row r="9" spans="2:11" x14ac:dyDescent="0.25">
      <c r="B9" s="7" t="s">
        <v>195</v>
      </c>
      <c r="C9" s="45">
        <v>372</v>
      </c>
      <c r="D9" s="127">
        <v>18</v>
      </c>
      <c r="E9" s="45">
        <v>543</v>
      </c>
      <c r="F9" s="46">
        <v>330</v>
      </c>
      <c r="G9" s="1">
        <v>12</v>
      </c>
      <c r="H9" s="46">
        <v>536</v>
      </c>
      <c r="I9" s="12">
        <v>12.73</v>
      </c>
      <c r="J9" s="52">
        <v>50</v>
      </c>
      <c r="K9" s="12">
        <v>1.31</v>
      </c>
    </row>
    <row r="10" spans="2:11" x14ac:dyDescent="0.25">
      <c r="B10" s="7" t="s">
        <v>196</v>
      </c>
      <c r="C10" s="1">
        <v>138</v>
      </c>
      <c r="D10" s="127">
        <v>9</v>
      </c>
      <c r="E10" s="1">
        <v>224</v>
      </c>
      <c r="F10" s="127">
        <v>149</v>
      </c>
      <c r="G10" s="1">
        <v>5</v>
      </c>
      <c r="H10" s="127">
        <v>250</v>
      </c>
      <c r="I10" s="12">
        <v>-7.38</v>
      </c>
      <c r="J10" s="52">
        <v>80</v>
      </c>
      <c r="K10" s="12">
        <v>-10.4</v>
      </c>
    </row>
    <row r="11" spans="2:11" x14ac:dyDescent="0.25">
      <c r="B11" s="47" t="s">
        <v>197</v>
      </c>
      <c r="C11" s="48">
        <v>510</v>
      </c>
      <c r="D11" s="6">
        <v>27</v>
      </c>
      <c r="E11" s="48">
        <v>767</v>
      </c>
      <c r="F11" s="48">
        <v>479</v>
      </c>
      <c r="G11" s="6">
        <v>17</v>
      </c>
      <c r="H11" s="48">
        <v>786</v>
      </c>
      <c r="I11" s="49">
        <v>6.47</v>
      </c>
      <c r="J11" s="49">
        <v>58.82</v>
      </c>
      <c r="K11" s="49">
        <v>-2.42</v>
      </c>
    </row>
    <row r="12" spans="2:11" x14ac:dyDescent="0.25">
      <c r="B12" s="47" t="s">
        <v>7</v>
      </c>
      <c r="C12" s="48">
        <v>174933</v>
      </c>
      <c r="D12" s="48">
        <v>3378</v>
      </c>
      <c r="E12" s="48">
        <v>246750</v>
      </c>
      <c r="F12" s="48">
        <v>175791</v>
      </c>
      <c r="G12" s="48">
        <v>3283</v>
      </c>
      <c r="H12" s="48">
        <v>249175</v>
      </c>
      <c r="I12" s="49">
        <f t="shared" ref="I12:K12" si="0">C12/F12*100-100</f>
        <v>-0.48807959451848149</v>
      </c>
      <c r="J12" s="49">
        <f t="shared" si="0"/>
        <v>2.8936947913493754</v>
      </c>
      <c r="K12" s="49">
        <f t="shared" si="0"/>
        <v>-0.97321159827430392</v>
      </c>
    </row>
  </sheetData>
  <mergeCells count="6">
    <mergeCell ref="B4:K4"/>
    <mergeCell ref="B5:K5"/>
    <mergeCell ref="B6:B8"/>
    <mergeCell ref="C6:E7"/>
    <mergeCell ref="F6:H7"/>
    <mergeCell ref="I6:K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F17"/>
  <sheetViews>
    <sheetView workbookViewId="0">
      <selection activeCell="F27" sqref="F27"/>
    </sheetView>
  </sheetViews>
  <sheetFormatPr defaultRowHeight="15" x14ac:dyDescent="0.25"/>
  <cols>
    <col min="1" max="1" width="9.140625" style="40"/>
    <col min="2" max="2" width="28.140625" style="40" customWidth="1"/>
    <col min="3" max="16384" width="9.140625" style="40"/>
  </cols>
  <sheetData>
    <row r="3" spans="2:6" x14ac:dyDescent="0.25">
      <c r="B3" s="41" t="s">
        <v>287</v>
      </c>
      <c r="C3" s="100"/>
      <c r="D3" s="100"/>
      <c r="E3" s="100"/>
      <c r="F3" s="100"/>
    </row>
    <row r="4" spans="2:6" x14ac:dyDescent="0.25">
      <c r="B4" s="42" t="s">
        <v>288</v>
      </c>
      <c r="C4" s="100"/>
      <c r="D4" s="100"/>
      <c r="E4" s="100"/>
      <c r="F4" s="100"/>
    </row>
    <row r="5" spans="2:6" ht="15" customHeight="1" x14ac:dyDescent="0.25">
      <c r="B5" s="335" t="s">
        <v>28</v>
      </c>
      <c r="C5" s="334" t="s">
        <v>3</v>
      </c>
      <c r="D5" s="334" t="s">
        <v>4</v>
      </c>
      <c r="E5" s="334" t="s">
        <v>5</v>
      </c>
      <c r="F5" s="334" t="s">
        <v>19</v>
      </c>
    </row>
    <row r="6" spans="2:6" x14ac:dyDescent="0.25">
      <c r="B6" s="336"/>
      <c r="C6" s="334"/>
      <c r="D6" s="334"/>
      <c r="E6" s="334"/>
      <c r="F6" s="334" t="s">
        <v>21</v>
      </c>
    </row>
    <row r="7" spans="2:6" ht="15" customHeight="1" x14ac:dyDescent="0.25">
      <c r="B7" s="7" t="s">
        <v>29</v>
      </c>
      <c r="C7" s="45">
        <v>85</v>
      </c>
      <c r="D7" s="46">
        <v>1</v>
      </c>
      <c r="E7" s="5">
        <v>108</v>
      </c>
      <c r="F7" s="8">
        <v>1.18</v>
      </c>
    </row>
    <row r="8" spans="2:6" ht="15" customHeight="1" x14ac:dyDescent="0.25">
      <c r="B8" s="7" t="s">
        <v>30</v>
      </c>
      <c r="C8" s="45">
        <v>396</v>
      </c>
      <c r="D8" s="46">
        <v>23</v>
      </c>
      <c r="E8" s="5">
        <v>618</v>
      </c>
      <c r="F8" s="8">
        <v>5.81</v>
      </c>
    </row>
    <row r="9" spans="2:6" ht="15" customHeight="1" x14ac:dyDescent="0.25">
      <c r="B9" s="7" t="s">
        <v>31</v>
      </c>
      <c r="C9" s="45">
        <v>29</v>
      </c>
      <c r="D9" s="46">
        <v>3</v>
      </c>
      <c r="E9" s="5">
        <v>41</v>
      </c>
      <c r="F9" s="8">
        <v>10.34</v>
      </c>
    </row>
    <row r="10" spans="2:6" ht="15" customHeight="1" x14ac:dyDescent="0.25">
      <c r="B10" s="47" t="s">
        <v>14</v>
      </c>
      <c r="C10" s="48">
        <v>510</v>
      </c>
      <c r="D10" s="48">
        <v>27</v>
      </c>
      <c r="E10" s="48">
        <v>767</v>
      </c>
      <c r="F10" s="49">
        <v>5.29</v>
      </c>
    </row>
    <row r="11" spans="2:6" x14ac:dyDescent="0.25">
      <c r="B11" s="9" t="s">
        <v>283</v>
      </c>
      <c r="C11" s="4"/>
      <c r="D11" s="4"/>
      <c r="E11" s="4"/>
      <c r="F11" s="4"/>
    </row>
    <row r="17" ht="15" customHeight="1" x14ac:dyDescent="0.25"/>
  </sheetData>
  <mergeCells count="5">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P20"/>
  <sheetViews>
    <sheetView topLeftCell="H1" workbookViewId="0">
      <selection activeCell="I7" sqref="I7"/>
    </sheetView>
  </sheetViews>
  <sheetFormatPr defaultRowHeight="15" x14ac:dyDescent="0.25"/>
  <cols>
    <col min="1" max="1" width="4.85546875" style="40" customWidth="1"/>
    <col min="2" max="2" width="9.140625" style="40"/>
    <col min="3" max="3" width="8" style="40" customWidth="1"/>
    <col min="4" max="4" width="7.5703125" style="40" customWidth="1"/>
    <col min="5" max="5" width="9.140625" style="40"/>
    <col min="6" max="6" width="8.140625" style="40" customWidth="1"/>
    <col min="7" max="7" width="8" style="40" customWidth="1"/>
    <col min="8" max="8" width="11.42578125" style="40" customWidth="1"/>
    <col min="9" max="9" width="7.42578125" style="40" customWidth="1"/>
    <col min="10" max="10" width="7.85546875" style="40" customWidth="1"/>
    <col min="11" max="11" width="8.28515625" style="40" customWidth="1"/>
    <col min="12" max="12" width="9.140625" style="40"/>
    <col min="13" max="13" width="8" style="40" customWidth="1"/>
    <col min="14" max="14" width="7.85546875" style="40" customWidth="1"/>
    <col min="15" max="15" width="11.5703125" style="40" customWidth="1"/>
    <col min="16" max="16" width="7.28515625" style="40" customWidth="1"/>
    <col min="17" max="16384" width="9.140625" style="40"/>
  </cols>
  <sheetData>
    <row r="4" spans="2:16" x14ac:dyDescent="0.25">
      <c r="B4" s="43" t="s">
        <v>204</v>
      </c>
      <c r="C4" s="43"/>
      <c r="D4" s="43"/>
      <c r="E4" s="43"/>
      <c r="F4" s="43"/>
      <c r="G4" s="43"/>
      <c r="H4" s="43"/>
      <c r="I4" s="43"/>
      <c r="J4" s="43"/>
      <c r="K4" s="43"/>
      <c r="L4" s="43"/>
      <c r="M4" s="43"/>
      <c r="N4" s="43"/>
      <c r="O4" s="43"/>
      <c r="P4" s="43"/>
    </row>
    <row r="5" spans="2:16" ht="15" customHeight="1" x14ac:dyDescent="0.25">
      <c r="B5" s="150" t="s">
        <v>32</v>
      </c>
      <c r="C5" s="150"/>
      <c r="D5" s="150"/>
      <c r="E5" s="150"/>
      <c r="F5" s="150"/>
      <c r="G5" s="150"/>
      <c r="H5" s="150"/>
      <c r="I5" s="43"/>
      <c r="J5" s="43"/>
      <c r="K5" s="43"/>
      <c r="L5" s="43"/>
      <c r="M5" s="43"/>
      <c r="N5" s="43"/>
      <c r="O5" s="43"/>
      <c r="P5" s="43"/>
    </row>
    <row r="6" spans="2:16" ht="15" customHeight="1" x14ac:dyDescent="0.25">
      <c r="B6" s="339" t="s">
        <v>33</v>
      </c>
      <c r="C6" s="337" t="s">
        <v>34</v>
      </c>
      <c r="D6" s="337"/>
      <c r="E6" s="337"/>
      <c r="F6" s="337"/>
      <c r="G6" s="337"/>
      <c r="H6" s="337"/>
      <c r="I6" s="337"/>
      <c r="J6" s="338" t="s">
        <v>35</v>
      </c>
      <c r="K6" s="338"/>
      <c r="L6" s="338"/>
      <c r="M6" s="338"/>
      <c r="N6" s="338"/>
      <c r="O6" s="338"/>
      <c r="P6" s="338"/>
    </row>
    <row r="7" spans="2:16" ht="67.5" customHeight="1" x14ac:dyDescent="0.25">
      <c r="B7" s="340"/>
      <c r="C7" s="161" t="s">
        <v>36</v>
      </c>
      <c r="D7" s="161" t="s">
        <v>37</v>
      </c>
      <c r="E7" s="161" t="s">
        <v>38</v>
      </c>
      <c r="F7" s="161" t="s">
        <v>39</v>
      </c>
      <c r="G7" s="161" t="s">
        <v>40</v>
      </c>
      <c r="H7" s="125" t="s">
        <v>41</v>
      </c>
      <c r="I7" s="162" t="s">
        <v>14</v>
      </c>
      <c r="J7" s="161" t="s">
        <v>36</v>
      </c>
      <c r="K7" s="161" t="s">
        <v>37</v>
      </c>
      <c r="L7" s="161" t="s">
        <v>38</v>
      </c>
      <c r="M7" s="161" t="s">
        <v>39</v>
      </c>
      <c r="N7" s="161" t="s">
        <v>40</v>
      </c>
      <c r="O7" s="125" t="s">
        <v>41</v>
      </c>
      <c r="P7" s="162" t="s">
        <v>14</v>
      </c>
    </row>
    <row r="8" spans="2:16" x14ac:dyDescent="0.25">
      <c r="B8" s="163" t="s">
        <v>195</v>
      </c>
      <c r="C8" s="164">
        <v>44</v>
      </c>
      <c r="D8" s="165">
        <v>16</v>
      </c>
      <c r="E8" s="164">
        <v>44</v>
      </c>
      <c r="F8" s="165">
        <v>107</v>
      </c>
      <c r="G8" s="164">
        <v>19</v>
      </c>
      <c r="H8" s="165">
        <v>7</v>
      </c>
      <c r="I8" s="166">
        <v>237</v>
      </c>
      <c r="J8" s="167">
        <v>4</v>
      </c>
      <c r="K8" s="38">
        <v>2</v>
      </c>
      <c r="L8" s="167">
        <v>19</v>
      </c>
      <c r="M8" s="38">
        <v>67</v>
      </c>
      <c r="N8" s="167">
        <v>35</v>
      </c>
      <c r="O8" s="38">
        <v>8</v>
      </c>
      <c r="P8" s="168">
        <v>135</v>
      </c>
    </row>
    <row r="9" spans="2:16" x14ac:dyDescent="0.25">
      <c r="B9" s="163" t="s">
        <v>196</v>
      </c>
      <c r="C9" s="164">
        <v>15</v>
      </c>
      <c r="D9" s="165" t="s">
        <v>89</v>
      </c>
      <c r="E9" s="164">
        <v>5</v>
      </c>
      <c r="F9" s="165">
        <v>27</v>
      </c>
      <c r="G9" s="164">
        <v>11</v>
      </c>
      <c r="H9" s="165">
        <v>3</v>
      </c>
      <c r="I9" s="166">
        <v>61</v>
      </c>
      <c r="J9" s="167">
        <v>9</v>
      </c>
      <c r="K9" s="38">
        <v>2</v>
      </c>
      <c r="L9" s="167">
        <v>12</v>
      </c>
      <c r="M9" s="38">
        <v>27</v>
      </c>
      <c r="N9" s="167">
        <v>24</v>
      </c>
      <c r="O9" s="38">
        <v>3</v>
      </c>
      <c r="P9" s="168">
        <v>77</v>
      </c>
    </row>
    <row r="10" spans="2:16" x14ac:dyDescent="0.25">
      <c r="B10" s="169" t="s">
        <v>14</v>
      </c>
      <c r="C10" s="156">
        <v>59</v>
      </c>
      <c r="D10" s="156">
        <v>16</v>
      </c>
      <c r="E10" s="156">
        <v>49</v>
      </c>
      <c r="F10" s="156">
        <v>134</v>
      </c>
      <c r="G10" s="156">
        <v>30</v>
      </c>
      <c r="H10" s="156">
        <v>10</v>
      </c>
      <c r="I10" s="156">
        <v>298</v>
      </c>
      <c r="J10" s="170">
        <v>13</v>
      </c>
      <c r="K10" s="170">
        <v>4</v>
      </c>
      <c r="L10" s="170">
        <v>31</v>
      </c>
      <c r="M10" s="170">
        <v>94</v>
      </c>
      <c r="N10" s="170">
        <v>59</v>
      </c>
      <c r="O10" s="170">
        <v>11</v>
      </c>
      <c r="P10" s="170">
        <v>212</v>
      </c>
    </row>
    <row r="18" ht="15" customHeight="1" x14ac:dyDescent="0.25"/>
    <row r="19" ht="15" customHeight="1" x14ac:dyDescent="0.25"/>
    <row r="20" ht="15" customHeight="1" x14ac:dyDescent="0.25"/>
  </sheetData>
  <mergeCells count="3">
    <mergeCell ref="C6:I6"/>
    <mergeCell ref="J6:P6"/>
    <mergeCell ref="B6:B7"/>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3"/>
  <sheetViews>
    <sheetView topLeftCell="B1" workbookViewId="0">
      <selection activeCell="H26" sqref="H26"/>
    </sheetView>
  </sheetViews>
  <sheetFormatPr defaultRowHeight="15" x14ac:dyDescent="0.25"/>
  <cols>
    <col min="1" max="1" width="4.85546875" style="40" customWidth="1"/>
    <col min="2" max="11" width="9.140625" style="40"/>
    <col min="12" max="12" width="31.85546875" style="40" customWidth="1"/>
    <col min="13" max="16384" width="9.140625" style="40"/>
  </cols>
  <sheetData>
    <row r="2" spans="2:12" x14ac:dyDescent="0.25">
      <c r="B2" s="343" t="s">
        <v>206</v>
      </c>
      <c r="C2" s="343"/>
      <c r="D2" s="343"/>
      <c r="E2" s="343"/>
      <c r="F2" s="343"/>
      <c r="G2" s="343"/>
      <c r="H2" s="343"/>
      <c r="I2" s="343"/>
      <c r="J2" s="343"/>
      <c r="K2" s="343"/>
      <c r="L2" s="343"/>
    </row>
    <row r="3" spans="2:12" x14ac:dyDescent="0.25">
      <c r="B3" s="341" t="s">
        <v>42</v>
      </c>
      <c r="C3" s="342"/>
      <c r="D3" s="342"/>
      <c r="E3" s="342"/>
      <c r="F3" s="342"/>
      <c r="G3" s="342"/>
      <c r="H3" s="342"/>
      <c r="I3" s="99"/>
    </row>
    <row r="4" spans="2:12" ht="15" customHeight="1" x14ac:dyDescent="0.25">
      <c r="B4" s="339" t="s">
        <v>1</v>
      </c>
      <c r="C4" s="338" t="s">
        <v>96</v>
      </c>
      <c r="D4" s="338"/>
      <c r="E4" s="338"/>
      <c r="F4" s="338"/>
      <c r="G4" s="338"/>
      <c r="H4" s="338"/>
      <c r="I4" s="338"/>
    </row>
    <row r="5" spans="2:12" ht="67.5" x14ac:dyDescent="0.25">
      <c r="B5" s="340"/>
      <c r="C5" s="161" t="s">
        <v>36</v>
      </c>
      <c r="D5" s="161" t="s">
        <v>37</v>
      </c>
      <c r="E5" s="161" t="s">
        <v>38</v>
      </c>
      <c r="F5" s="161" t="s">
        <v>39</v>
      </c>
      <c r="G5" s="161" t="s">
        <v>40</v>
      </c>
      <c r="H5" s="125" t="s">
        <v>43</v>
      </c>
      <c r="I5" s="162" t="s">
        <v>14</v>
      </c>
    </row>
    <row r="6" spans="2:12" x14ac:dyDescent="0.25">
      <c r="B6" s="163" t="s">
        <v>195</v>
      </c>
      <c r="C6" s="140">
        <v>18.57</v>
      </c>
      <c r="D6" s="154">
        <v>6.75</v>
      </c>
      <c r="E6" s="140">
        <v>18.57</v>
      </c>
      <c r="F6" s="154">
        <v>45.15</v>
      </c>
      <c r="G6" s="140">
        <v>8.02</v>
      </c>
      <c r="H6" s="154">
        <v>2.95</v>
      </c>
      <c r="I6" s="140">
        <v>100</v>
      </c>
    </row>
    <row r="7" spans="2:12" x14ac:dyDescent="0.25">
      <c r="B7" s="163" t="s">
        <v>196</v>
      </c>
      <c r="C7" s="140">
        <v>24.59</v>
      </c>
      <c r="D7" s="154" t="s">
        <v>89</v>
      </c>
      <c r="E7" s="140">
        <v>8.1999999999999993</v>
      </c>
      <c r="F7" s="154">
        <v>44.26</v>
      </c>
      <c r="G7" s="140">
        <v>18.03</v>
      </c>
      <c r="H7" s="154">
        <v>4.92</v>
      </c>
      <c r="I7" s="140">
        <v>100</v>
      </c>
    </row>
    <row r="8" spans="2:12" x14ac:dyDescent="0.25">
      <c r="B8" s="169" t="s">
        <v>14</v>
      </c>
      <c r="C8" s="171">
        <v>19.8</v>
      </c>
      <c r="D8" s="171">
        <v>5.37</v>
      </c>
      <c r="E8" s="171">
        <v>16.440000000000001</v>
      </c>
      <c r="F8" s="171">
        <v>44.97</v>
      </c>
      <c r="G8" s="171">
        <v>10.07</v>
      </c>
      <c r="H8" s="171">
        <v>3.36</v>
      </c>
      <c r="I8" s="171">
        <v>100</v>
      </c>
    </row>
    <row r="11" spans="2:12" ht="15" customHeight="1" x14ac:dyDescent="0.25"/>
    <row r="12" spans="2:12" ht="15" customHeight="1" x14ac:dyDescent="0.25"/>
    <row r="13" spans="2:12" ht="15" customHeight="1" x14ac:dyDescent="0.25"/>
  </sheetData>
  <mergeCells count="4">
    <mergeCell ref="B3:H3"/>
    <mergeCell ref="B2:L2"/>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3"/>
  <sheetViews>
    <sheetView topLeftCell="B1" workbookViewId="0">
      <selection activeCell="F14" sqref="F14"/>
    </sheetView>
  </sheetViews>
  <sheetFormatPr defaultRowHeight="15" x14ac:dyDescent="0.25"/>
  <cols>
    <col min="1" max="1" width="4.7109375" style="40" customWidth="1"/>
    <col min="2" max="16384" width="9.140625" style="40"/>
  </cols>
  <sheetData>
    <row r="2" spans="2:9" x14ac:dyDescent="0.25">
      <c r="B2" s="41" t="s">
        <v>207</v>
      </c>
      <c r="C2" s="98"/>
    </row>
    <row r="3" spans="2:9" ht="15" customHeight="1" x14ac:dyDescent="0.25">
      <c r="B3" s="318" t="s">
        <v>42</v>
      </c>
      <c r="C3" s="344"/>
      <c r="D3" s="344"/>
      <c r="E3" s="344"/>
      <c r="F3" s="344"/>
      <c r="G3" s="344"/>
      <c r="H3" s="344"/>
    </row>
    <row r="4" spans="2:9" ht="15" customHeight="1" x14ac:dyDescent="0.25">
      <c r="B4" s="339" t="s">
        <v>1</v>
      </c>
      <c r="C4" s="338" t="s">
        <v>292</v>
      </c>
      <c r="D4" s="338"/>
      <c r="E4" s="338"/>
      <c r="F4" s="338"/>
      <c r="G4" s="338"/>
      <c r="H4" s="338"/>
      <c r="I4" s="338"/>
    </row>
    <row r="5" spans="2:9" ht="67.5" x14ac:dyDescent="0.25">
      <c r="B5" s="340"/>
      <c r="C5" s="161" t="s">
        <v>36</v>
      </c>
      <c r="D5" s="161" t="s">
        <v>37</v>
      </c>
      <c r="E5" s="161" t="s">
        <v>38</v>
      </c>
      <c r="F5" s="161" t="s">
        <v>39</v>
      </c>
      <c r="G5" s="161" t="s">
        <v>40</v>
      </c>
      <c r="H5" s="125" t="s">
        <v>43</v>
      </c>
      <c r="I5" s="162" t="s">
        <v>14</v>
      </c>
    </row>
    <row r="6" spans="2:9" x14ac:dyDescent="0.25">
      <c r="B6" s="151" t="s">
        <v>195</v>
      </c>
      <c r="C6" s="172">
        <v>2.96</v>
      </c>
      <c r="D6" s="173">
        <v>1.48</v>
      </c>
      <c r="E6" s="172">
        <v>14.07</v>
      </c>
      <c r="F6" s="173">
        <v>49.63</v>
      </c>
      <c r="G6" s="172">
        <v>25.93</v>
      </c>
      <c r="H6" s="173">
        <v>5.93</v>
      </c>
      <c r="I6" s="172">
        <v>100</v>
      </c>
    </row>
    <row r="7" spans="2:9" x14ac:dyDescent="0.25">
      <c r="B7" s="151" t="s">
        <v>196</v>
      </c>
      <c r="C7" s="172">
        <v>11.69</v>
      </c>
      <c r="D7" s="173">
        <v>2.6</v>
      </c>
      <c r="E7" s="172">
        <v>15.58</v>
      </c>
      <c r="F7" s="173">
        <v>35.06</v>
      </c>
      <c r="G7" s="172">
        <v>31.17</v>
      </c>
      <c r="H7" s="173">
        <v>3.9</v>
      </c>
      <c r="I7" s="172">
        <v>100</v>
      </c>
    </row>
    <row r="8" spans="2:9" x14ac:dyDescent="0.25">
      <c r="B8" s="155" t="s">
        <v>14</v>
      </c>
      <c r="C8" s="174">
        <v>6.13</v>
      </c>
      <c r="D8" s="174">
        <v>1.89</v>
      </c>
      <c r="E8" s="174">
        <v>14.62</v>
      </c>
      <c r="F8" s="174">
        <v>44.34</v>
      </c>
      <c r="G8" s="174">
        <v>27.83</v>
      </c>
      <c r="H8" s="174">
        <v>5.19</v>
      </c>
      <c r="I8" s="174">
        <v>100</v>
      </c>
    </row>
    <row r="12" spans="2:9" ht="15" customHeight="1" x14ac:dyDescent="0.25"/>
    <row r="13" spans="2:9" ht="15" customHeight="1" x14ac:dyDescent="0.25"/>
  </sheetData>
  <mergeCells count="3">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23"/>
  <sheetViews>
    <sheetView workbookViewId="0">
      <selection activeCell="E24" sqref="E24"/>
    </sheetView>
  </sheetViews>
  <sheetFormatPr defaultRowHeight="15" x14ac:dyDescent="0.25"/>
  <cols>
    <col min="1" max="1" width="5.140625" style="40" customWidth="1"/>
    <col min="2" max="16384" width="9.140625" style="40"/>
  </cols>
  <sheetData>
    <row r="2" spans="2:12" x14ac:dyDescent="0.25">
      <c r="B2" s="41" t="s">
        <v>293</v>
      </c>
      <c r="C2" s="26"/>
      <c r="D2" s="26"/>
      <c r="E2" s="26"/>
      <c r="F2" s="27"/>
      <c r="G2" s="27"/>
      <c r="H2" s="27"/>
    </row>
    <row r="3" spans="2:12" ht="15" customHeight="1" x14ac:dyDescent="0.25">
      <c r="B3" s="150" t="s">
        <v>44</v>
      </c>
      <c r="C3" s="150"/>
      <c r="D3" s="150"/>
      <c r="E3" s="150"/>
      <c r="F3" s="150"/>
      <c r="G3" s="150"/>
      <c r="H3" s="150"/>
    </row>
    <row r="4" spans="2:12" ht="15" customHeight="1" x14ac:dyDescent="0.25">
      <c r="B4" s="345" t="s">
        <v>45</v>
      </c>
      <c r="C4" s="347" t="s">
        <v>46</v>
      </c>
      <c r="D4" s="347"/>
      <c r="E4" s="347"/>
      <c r="F4" s="348" t="s">
        <v>47</v>
      </c>
      <c r="G4" s="348"/>
      <c r="H4" s="348"/>
    </row>
    <row r="5" spans="2:12" x14ac:dyDescent="0.25">
      <c r="B5" s="346"/>
      <c r="C5" s="175" t="s">
        <v>3</v>
      </c>
      <c r="D5" s="175" t="s">
        <v>4</v>
      </c>
      <c r="E5" s="175" t="s">
        <v>5</v>
      </c>
      <c r="F5" s="175" t="s">
        <v>3</v>
      </c>
      <c r="G5" s="175" t="s">
        <v>4</v>
      </c>
      <c r="H5" s="175" t="s">
        <v>5</v>
      </c>
    </row>
    <row r="6" spans="2:12" x14ac:dyDescent="0.25">
      <c r="B6" s="176" t="s">
        <v>48</v>
      </c>
      <c r="C6" s="177">
        <v>22</v>
      </c>
      <c r="D6" s="178" t="s">
        <v>89</v>
      </c>
      <c r="E6" s="177">
        <v>39</v>
      </c>
      <c r="F6" s="179">
        <v>4.3136999999999999</v>
      </c>
      <c r="G6" s="180" t="s">
        <v>89</v>
      </c>
      <c r="H6" s="179">
        <v>5.0846999999999998</v>
      </c>
    </row>
    <row r="7" spans="2:12" x14ac:dyDescent="0.25">
      <c r="B7" s="176" t="s">
        <v>49</v>
      </c>
      <c r="C7" s="177">
        <v>29</v>
      </c>
      <c r="D7" s="178">
        <v>1</v>
      </c>
      <c r="E7" s="177">
        <v>49</v>
      </c>
      <c r="F7" s="179">
        <v>5.6863000000000001</v>
      </c>
      <c r="G7" s="180">
        <v>3.7037</v>
      </c>
      <c r="H7" s="179">
        <v>6.3884999999999996</v>
      </c>
    </row>
    <row r="8" spans="2:12" x14ac:dyDescent="0.25">
      <c r="B8" s="176" t="s">
        <v>50</v>
      </c>
      <c r="C8" s="177">
        <v>41</v>
      </c>
      <c r="D8" s="178">
        <v>3</v>
      </c>
      <c r="E8" s="177">
        <v>57</v>
      </c>
      <c r="F8" s="179">
        <v>8.0391999999999992</v>
      </c>
      <c r="G8" s="180">
        <v>11.1111</v>
      </c>
      <c r="H8" s="179">
        <v>7.4316000000000004</v>
      </c>
    </row>
    <row r="9" spans="2:12" x14ac:dyDescent="0.25">
      <c r="B9" s="176" t="s">
        <v>51</v>
      </c>
      <c r="C9" s="177">
        <v>34</v>
      </c>
      <c r="D9" s="178">
        <v>4</v>
      </c>
      <c r="E9" s="177">
        <v>48</v>
      </c>
      <c r="F9" s="179">
        <v>6.6666999999999996</v>
      </c>
      <c r="G9" s="180">
        <v>14.8148</v>
      </c>
      <c r="H9" s="179">
        <v>6.2580999999999998</v>
      </c>
    </row>
    <row r="10" spans="2:12" x14ac:dyDescent="0.25">
      <c r="B10" s="176" t="s">
        <v>52</v>
      </c>
      <c r="C10" s="177">
        <v>42</v>
      </c>
      <c r="D10" s="178">
        <v>1</v>
      </c>
      <c r="E10" s="177">
        <v>60</v>
      </c>
      <c r="F10" s="179">
        <v>8.2353000000000005</v>
      </c>
      <c r="G10" s="180">
        <v>3.7037</v>
      </c>
      <c r="H10" s="179">
        <v>7.8227000000000002</v>
      </c>
    </row>
    <row r="11" spans="2:12" x14ac:dyDescent="0.25">
      <c r="B11" s="176" t="s">
        <v>53</v>
      </c>
      <c r="C11" s="177">
        <v>51</v>
      </c>
      <c r="D11" s="178">
        <v>4</v>
      </c>
      <c r="E11" s="177">
        <v>79</v>
      </c>
      <c r="F11" s="179">
        <v>10</v>
      </c>
      <c r="G11" s="180">
        <v>14.8148</v>
      </c>
      <c r="H11" s="179">
        <v>10.299899999999999</v>
      </c>
      <c r="K11" s="82"/>
      <c r="L11" s="90"/>
    </row>
    <row r="12" spans="2:12" x14ac:dyDescent="0.25">
      <c r="B12" s="176" t="s">
        <v>54</v>
      </c>
      <c r="C12" s="177">
        <v>69</v>
      </c>
      <c r="D12" s="178">
        <v>2</v>
      </c>
      <c r="E12" s="177">
        <v>98</v>
      </c>
      <c r="F12" s="179">
        <v>13.529400000000001</v>
      </c>
      <c r="G12" s="180">
        <v>7.4074</v>
      </c>
      <c r="H12" s="179">
        <v>12.777100000000001</v>
      </c>
      <c r="K12" s="82"/>
      <c r="L12" s="90"/>
    </row>
    <row r="13" spans="2:12" x14ac:dyDescent="0.25">
      <c r="B13" s="176" t="s">
        <v>55</v>
      </c>
      <c r="C13" s="177">
        <v>64</v>
      </c>
      <c r="D13" s="178">
        <v>3</v>
      </c>
      <c r="E13" s="177">
        <v>101</v>
      </c>
      <c r="F13" s="179">
        <v>12.548999999999999</v>
      </c>
      <c r="G13" s="180">
        <v>11.1111</v>
      </c>
      <c r="H13" s="179">
        <v>13.168200000000001</v>
      </c>
      <c r="K13" s="82"/>
      <c r="L13" s="90"/>
    </row>
    <row r="14" spans="2:12" x14ac:dyDescent="0.25">
      <c r="B14" s="176" t="s">
        <v>56</v>
      </c>
      <c r="C14" s="177">
        <v>47</v>
      </c>
      <c r="D14" s="178">
        <v>4</v>
      </c>
      <c r="E14" s="177">
        <v>65</v>
      </c>
      <c r="F14" s="179">
        <v>9.2157</v>
      </c>
      <c r="G14" s="180">
        <v>14.8148</v>
      </c>
      <c r="H14" s="179">
        <v>8.4746000000000006</v>
      </c>
    </row>
    <row r="15" spans="2:12" x14ac:dyDescent="0.25">
      <c r="B15" s="176" t="s">
        <v>57</v>
      </c>
      <c r="C15" s="177">
        <v>35</v>
      </c>
      <c r="D15" s="178">
        <v>4</v>
      </c>
      <c r="E15" s="177">
        <v>44</v>
      </c>
      <c r="F15" s="179">
        <v>6.8627000000000002</v>
      </c>
      <c r="G15" s="180">
        <v>14.8148</v>
      </c>
      <c r="H15" s="179">
        <v>5.7366000000000001</v>
      </c>
    </row>
    <row r="16" spans="2:12" x14ac:dyDescent="0.25">
      <c r="B16" s="176" t="s">
        <v>58</v>
      </c>
      <c r="C16" s="177">
        <v>38</v>
      </c>
      <c r="D16" s="178">
        <v>1</v>
      </c>
      <c r="E16" s="177">
        <v>61</v>
      </c>
      <c r="F16" s="179">
        <v>7.4509999999999996</v>
      </c>
      <c r="G16" s="180">
        <v>3.7037</v>
      </c>
      <c r="H16" s="179">
        <v>7.9531000000000001</v>
      </c>
    </row>
    <row r="17" spans="2:8" x14ac:dyDescent="0.25">
      <c r="B17" s="176" t="s">
        <v>59</v>
      </c>
      <c r="C17" s="177">
        <v>38</v>
      </c>
      <c r="D17" s="181" t="s">
        <v>89</v>
      </c>
      <c r="E17" s="182">
        <v>66</v>
      </c>
      <c r="F17" s="183">
        <v>7.4509999999999996</v>
      </c>
      <c r="G17" s="184" t="s">
        <v>89</v>
      </c>
      <c r="H17" s="183">
        <v>8.6050000000000004</v>
      </c>
    </row>
    <row r="18" spans="2:8" x14ac:dyDescent="0.25">
      <c r="B18" s="185" t="s">
        <v>14</v>
      </c>
      <c r="C18" s="186">
        <v>510</v>
      </c>
      <c r="D18" s="186">
        <v>27</v>
      </c>
      <c r="E18" s="186">
        <v>767</v>
      </c>
      <c r="F18" s="187">
        <v>100</v>
      </c>
      <c r="G18" s="187">
        <v>100</v>
      </c>
      <c r="H18" s="187">
        <v>100</v>
      </c>
    </row>
    <row r="22" spans="2:8" ht="15" customHeight="1" x14ac:dyDescent="0.25"/>
    <row r="23" spans="2:8" ht="15" customHeight="1" x14ac:dyDescent="0.25"/>
  </sheetData>
  <mergeCells count="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9"/>
  <sheetViews>
    <sheetView workbookViewId="0">
      <selection activeCell="C18" sqref="C18"/>
    </sheetView>
  </sheetViews>
  <sheetFormatPr defaultRowHeight="15" x14ac:dyDescent="0.25"/>
  <cols>
    <col min="1" max="1" width="4.28515625" style="40" customWidth="1"/>
    <col min="2" max="2" width="10.7109375" style="40" customWidth="1"/>
    <col min="3" max="8" width="15" style="40" customWidth="1"/>
    <col min="9" max="16384" width="9.140625" style="40"/>
  </cols>
  <sheetData>
    <row r="2" spans="2:8" x14ac:dyDescent="0.25">
      <c r="B2" s="41" t="s">
        <v>208</v>
      </c>
      <c r="C2" s="26"/>
      <c r="D2" s="26"/>
      <c r="E2" s="26"/>
      <c r="F2" s="27"/>
      <c r="G2" s="27"/>
      <c r="H2" s="27"/>
    </row>
    <row r="3" spans="2:8" ht="15" customHeight="1" x14ac:dyDescent="0.25">
      <c r="B3" s="150" t="s">
        <v>44</v>
      </c>
      <c r="C3" s="150"/>
      <c r="D3" s="150"/>
      <c r="E3" s="150"/>
      <c r="F3" s="150"/>
      <c r="G3" s="150"/>
      <c r="H3" s="150"/>
    </row>
    <row r="4" spans="2:8" ht="15" customHeight="1" x14ac:dyDescent="0.25">
      <c r="B4" s="349" t="s">
        <v>60</v>
      </c>
      <c r="C4" s="351" t="s">
        <v>46</v>
      </c>
      <c r="D4" s="351"/>
      <c r="E4" s="351"/>
      <c r="F4" s="352" t="s">
        <v>47</v>
      </c>
      <c r="G4" s="352"/>
      <c r="H4" s="352"/>
    </row>
    <row r="5" spans="2:8" x14ac:dyDescent="0.25">
      <c r="B5" s="350"/>
      <c r="C5" s="161" t="s">
        <v>3</v>
      </c>
      <c r="D5" s="161" t="s">
        <v>4</v>
      </c>
      <c r="E5" s="161" t="s">
        <v>5</v>
      </c>
      <c r="F5" s="161" t="s">
        <v>3</v>
      </c>
      <c r="G5" s="161" t="s">
        <v>4</v>
      </c>
      <c r="H5" s="161" t="s">
        <v>5</v>
      </c>
    </row>
    <row r="6" spans="2:8" x14ac:dyDescent="0.25">
      <c r="B6" s="163" t="s">
        <v>61</v>
      </c>
      <c r="C6" s="188">
        <v>62</v>
      </c>
      <c r="D6" s="152">
        <v>4</v>
      </c>
      <c r="E6" s="188">
        <v>94</v>
      </c>
      <c r="F6" s="189">
        <v>12.1569</v>
      </c>
      <c r="G6" s="143">
        <v>14.8148</v>
      </c>
      <c r="H6" s="189">
        <v>12.2555</v>
      </c>
    </row>
    <row r="7" spans="2:8" x14ac:dyDescent="0.25">
      <c r="B7" s="163" t="s">
        <v>62</v>
      </c>
      <c r="C7" s="188">
        <v>68</v>
      </c>
      <c r="D7" s="152">
        <v>3</v>
      </c>
      <c r="E7" s="188">
        <v>88</v>
      </c>
      <c r="F7" s="189">
        <v>13.333299999999999</v>
      </c>
      <c r="G7" s="143">
        <v>11.1111</v>
      </c>
      <c r="H7" s="189">
        <v>11.4733</v>
      </c>
    </row>
    <row r="8" spans="2:8" x14ac:dyDescent="0.25">
      <c r="B8" s="163" t="s">
        <v>63</v>
      </c>
      <c r="C8" s="188">
        <v>86</v>
      </c>
      <c r="D8" s="152">
        <v>1</v>
      </c>
      <c r="E8" s="188">
        <v>118</v>
      </c>
      <c r="F8" s="189">
        <v>16.8627</v>
      </c>
      <c r="G8" s="143">
        <v>3.7037</v>
      </c>
      <c r="H8" s="189">
        <v>15.384600000000001</v>
      </c>
    </row>
    <row r="9" spans="2:8" x14ac:dyDescent="0.25">
      <c r="B9" s="163" t="s">
        <v>64</v>
      </c>
      <c r="C9" s="188">
        <v>63</v>
      </c>
      <c r="D9" s="152">
        <v>3</v>
      </c>
      <c r="E9" s="188">
        <v>100</v>
      </c>
      <c r="F9" s="189">
        <v>12.3529</v>
      </c>
      <c r="G9" s="143">
        <v>11.1111</v>
      </c>
      <c r="H9" s="189">
        <v>13.037800000000001</v>
      </c>
    </row>
    <row r="10" spans="2:8" x14ac:dyDescent="0.25">
      <c r="B10" s="163" t="s">
        <v>65</v>
      </c>
      <c r="C10" s="188">
        <v>81</v>
      </c>
      <c r="D10" s="152">
        <v>2</v>
      </c>
      <c r="E10" s="188">
        <v>115</v>
      </c>
      <c r="F10" s="189">
        <v>15.882400000000001</v>
      </c>
      <c r="G10" s="143">
        <v>7.4074</v>
      </c>
      <c r="H10" s="189">
        <v>14.993499999999999</v>
      </c>
    </row>
    <row r="11" spans="2:8" x14ac:dyDescent="0.25">
      <c r="B11" s="163" t="s">
        <v>66</v>
      </c>
      <c r="C11" s="188">
        <v>74</v>
      </c>
      <c r="D11" s="152">
        <v>7</v>
      </c>
      <c r="E11" s="188">
        <v>114</v>
      </c>
      <c r="F11" s="189">
        <v>14.5098</v>
      </c>
      <c r="G11" s="143">
        <v>25.925899999999999</v>
      </c>
      <c r="H11" s="189">
        <v>14.863099999999999</v>
      </c>
    </row>
    <row r="12" spans="2:8" x14ac:dyDescent="0.25">
      <c r="B12" s="163" t="s">
        <v>67</v>
      </c>
      <c r="C12" s="188">
        <v>76</v>
      </c>
      <c r="D12" s="152">
        <v>7</v>
      </c>
      <c r="E12" s="188">
        <v>138</v>
      </c>
      <c r="F12" s="189">
        <v>14.901999999999999</v>
      </c>
      <c r="G12" s="143">
        <v>25.925899999999999</v>
      </c>
      <c r="H12" s="189">
        <v>17.9922</v>
      </c>
    </row>
    <row r="13" spans="2:8" x14ac:dyDescent="0.25">
      <c r="B13" s="169" t="s">
        <v>14</v>
      </c>
      <c r="C13" s="156">
        <v>510</v>
      </c>
      <c r="D13" s="156">
        <v>27</v>
      </c>
      <c r="E13" s="156">
        <v>767</v>
      </c>
      <c r="F13" s="157">
        <v>100</v>
      </c>
      <c r="G13" s="157">
        <v>100</v>
      </c>
      <c r="H13" s="157">
        <v>100</v>
      </c>
    </row>
    <row r="18" ht="15" customHeight="1" x14ac:dyDescent="0.25"/>
    <row r="19" ht="15" customHeight="1" x14ac:dyDescent="0.25"/>
  </sheetData>
  <mergeCells count="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65"/>
  <sheetViews>
    <sheetView workbookViewId="0">
      <selection activeCell="F35" sqref="F35"/>
    </sheetView>
  </sheetViews>
  <sheetFormatPr defaultRowHeight="15" x14ac:dyDescent="0.25"/>
  <cols>
    <col min="1" max="1" width="9.140625" style="40"/>
    <col min="2" max="2" width="14.85546875" style="40" customWidth="1"/>
    <col min="3" max="7" width="10.85546875" style="40" customWidth="1"/>
    <col min="8" max="16384" width="9.140625" style="40"/>
  </cols>
  <sheetData>
    <row r="2" spans="2:10" x14ac:dyDescent="0.25">
      <c r="B2" s="41" t="s">
        <v>209</v>
      </c>
      <c r="C2" s="26"/>
      <c r="D2" s="26"/>
      <c r="E2" s="26"/>
      <c r="F2" s="27"/>
      <c r="G2" s="27"/>
      <c r="H2" s="27"/>
      <c r="I2" s="71"/>
      <c r="J2" s="71"/>
    </row>
    <row r="3" spans="2:10" ht="15" customHeight="1" x14ac:dyDescent="0.25">
      <c r="B3" s="150" t="s">
        <v>27</v>
      </c>
      <c r="C3" s="150"/>
      <c r="D3" s="150"/>
      <c r="E3" s="150"/>
      <c r="F3" s="150"/>
      <c r="G3" s="150"/>
      <c r="H3" s="150"/>
      <c r="I3" s="71"/>
      <c r="J3" s="71"/>
    </row>
    <row r="4" spans="2:10" ht="27" customHeight="1" x14ac:dyDescent="0.25">
      <c r="B4" s="68" t="s">
        <v>68</v>
      </c>
      <c r="C4" s="190" t="s">
        <v>3</v>
      </c>
      <c r="D4" s="190" t="s">
        <v>4</v>
      </c>
      <c r="E4" s="190" t="s">
        <v>5</v>
      </c>
      <c r="F4" s="191" t="s">
        <v>19</v>
      </c>
      <c r="G4" s="191" t="s">
        <v>20</v>
      </c>
      <c r="H4" s="72"/>
      <c r="I4" s="72"/>
      <c r="J4" s="72"/>
    </row>
    <row r="5" spans="2:10" ht="13.5" customHeight="1" x14ac:dyDescent="0.25">
      <c r="B5" s="192">
        <v>1</v>
      </c>
      <c r="C5" s="193">
        <v>5</v>
      </c>
      <c r="D5" s="194">
        <v>1</v>
      </c>
      <c r="E5" s="193">
        <v>9</v>
      </c>
      <c r="F5" s="195">
        <v>20</v>
      </c>
      <c r="G5" s="196">
        <v>180</v>
      </c>
      <c r="H5" s="72"/>
      <c r="I5" s="72"/>
      <c r="J5" s="72"/>
    </row>
    <row r="6" spans="2:10" ht="13.5" customHeight="1" x14ac:dyDescent="0.25">
      <c r="B6" s="192">
        <v>2</v>
      </c>
      <c r="C6" s="193">
        <v>8</v>
      </c>
      <c r="D6" s="197" t="s">
        <v>89</v>
      </c>
      <c r="E6" s="205">
        <v>14</v>
      </c>
      <c r="F6" s="129" t="s">
        <v>89</v>
      </c>
      <c r="G6" s="196">
        <v>175</v>
      </c>
      <c r="H6" s="72"/>
      <c r="I6" s="72"/>
      <c r="J6" s="72"/>
    </row>
    <row r="7" spans="2:10" ht="13.5" customHeight="1" x14ac:dyDescent="0.25">
      <c r="B7" s="192">
        <v>3</v>
      </c>
      <c r="C7" s="193">
        <v>5</v>
      </c>
      <c r="D7" s="197" t="s">
        <v>89</v>
      </c>
      <c r="E7" s="205">
        <v>10</v>
      </c>
      <c r="F7" s="129" t="s">
        <v>89</v>
      </c>
      <c r="G7" s="196">
        <v>200</v>
      </c>
      <c r="H7" s="72"/>
      <c r="I7" s="72"/>
      <c r="J7" s="72"/>
    </row>
    <row r="8" spans="2:10" ht="13.5" customHeight="1" x14ac:dyDescent="0.25">
      <c r="B8" s="192">
        <v>4</v>
      </c>
      <c r="C8" s="193">
        <v>7</v>
      </c>
      <c r="D8" s="197">
        <v>2</v>
      </c>
      <c r="E8" s="205">
        <v>7</v>
      </c>
      <c r="F8" s="129">
        <v>28.57</v>
      </c>
      <c r="G8" s="196">
        <v>100</v>
      </c>
      <c r="H8" s="72"/>
      <c r="I8" s="72"/>
      <c r="J8" s="72"/>
    </row>
    <row r="9" spans="2:10" ht="13.5" customHeight="1" x14ac:dyDescent="0.25">
      <c r="B9" s="192">
        <v>5</v>
      </c>
      <c r="C9" s="193">
        <v>7</v>
      </c>
      <c r="D9" s="197">
        <v>1</v>
      </c>
      <c r="E9" s="205">
        <v>10</v>
      </c>
      <c r="F9" s="129">
        <v>14.29</v>
      </c>
      <c r="G9" s="196">
        <v>142.86000000000001</v>
      </c>
      <c r="H9" s="72"/>
      <c r="I9" s="72"/>
      <c r="J9" s="72"/>
    </row>
    <row r="10" spans="2:10" ht="13.5" customHeight="1" x14ac:dyDescent="0.25">
      <c r="B10" s="192">
        <v>6</v>
      </c>
      <c r="C10" s="193">
        <v>5</v>
      </c>
      <c r="D10" s="197">
        <v>1</v>
      </c>
      <c r="E10" s="205">
        <v>11</v>
      </c>
      <c r="F10" s="198">
        <v>20</v>
      </c>
      <c r="G10" s="196">
        <v>220</v>
      </c>
      <c r="H10" s="72"/>
      <c r="I10" s="72"/>
      <c r="J10" s="72"/>
    </row>
    <row r="11" spans="2:10" ht="13.5" customHeight="1" x14ac:dyDescent="0.25">
      <c r="B11" s="192">
        <v>7</v>
      </c>
      <c r="C11" s="193">
        <v>8</v>
      </c>
      <c r="D11" s="197">
        <v>1</v>
      </c>
      <c r="E11" s="205">
        <v>9</v>
      </c>
      <c r="F11" s="198">
        <v>12.5</v>
      </c>
      <c r="G11" s="196">
        <v>112.5</v>
      </c>
      <c r="H11" s="72"/>
      <c r="I11" s="72"/>
      <c r="J11" s="123"/>
    </row>
    <row r="12" spans="2:10" ht="13.5" customHeight="1" x14ac:dyDescent="0.25">
      <c r="B12" s="192">
        <v>8</v>
      </c>
      <c r="C12" s="193">
        <v>21</v>
      </c>
      <c r="D12" s="197">
        <v>1</v>
      </c>
      <c r="E12" s="205">
        <v>33</v>
      </c>
      <c r="F12" s="198">
        <v>4.76</v>
      </c>
      <c r="G12" s="196">
        <v>157.13999999999999</v>
      </c>
      <c r="H12" s="72"/>
      <c r="I12" s="72"/>
      <c r="J12" s="72"/>
    </row>
    <row r="13" spans="2:10" ht="13.5" customHeight="1" x14ac:dyDescent="0.25">
      <c r="B13" s="192">
        <v>9</v>
      </c>
      <c r="C13" s="193">
        <v>27</v>
      </c>
      <c r="D13" s="197">
        <v>1</v>
      </c>
      <c r="E13" s="205">
        <v>39</v>
      </c>
      <c r="F13" s="129">
        <v>3.7</v>
      </c>
      <c r="G13" s="196">
        <v>144.44</v>
      </c>
      <c r="H13" s="72"/>
      <c r="I13" s="72"/>
      <c r="J13" s="72"/>
    </row>
    <row r="14" spans="2:10" ht="13.5" customHeight="1" x14ac:dyDescent="0.25">
      <c r="B14" s="192">
        <v>10</v>
      </c>
      <c r="C14" s="193">
        <v>27</v>
      </c>
      <c r="D14" s="197">
        <v>2</v>
      </c>
      <c r="E14" s="205">
        <v>48</v>
      </c>
      <c r="F14" s="198">
        <v>7.41</v>
      </c>
      <c r="G14" s="196">
        <v>177.78</v>
      </c>
      <c r="H14" s="72"/>
      <c r="I14" s="72"/>
      <c r="J14" s="72"/>
    </row>
    <row r="15" spans="2:10" ht="13.5" customHeight="1" x14ac:dyDescent="0.25">
      <c r="B15" s="192">
        <v>11</v>
      </c>
      <c r="C15" s="193">
        <v>43</v>
      </c>
      <c r="D15" s="197">
        <v>2</v>
      </c>
      <c r="E15" s="205">
        <v>56</v>
      </c>
      <c r="F15" s="198">
        <v>4.6500000000000004</v>
      </c>
      <c r="G15" s="196">
        <v>130.22999999999999</v>
      </c>
      <c r="H15" s="72"/>
      <c r="I15" s="72"/>
      <c r="J15" s="72"/>
    </row>
    <row r="16" spans="2:10" ht="13.5" customHeight="1" x14ac:dyDescent="0.25">
      <c r="B16" s="192">
        <v>12</v>
      </c>
      <c r="C16" s="193">
        <v>32</v>
      </c>
      <c r="D16" s="197" t="s">
        <v>89</v>
      </c>
      <c r="E16" s="205">
        <v>48</v>
      </c>
      <c r="F16" s="198" t="s">
        <v>89</v>
      </c>
      <c r="G16" s="196">
        <v>150</v>
      </c>
      <c r="H16" s="72"/>
      <c r="I16" s="72"/>
      <c r="J16" s="72"/>
    </row>
    <row r="17" spans="2:10" ht="13.5" customHeight="1" x14ac:dyDescent="0.25">
      <c r="B17" s="192">
        <v>13</v>
      </c>
      <c r="C17" s="193">
        <v>40</v>
      </c>
      <c r="D17" s="197">
        <v>1</v>
      </c>
      <c r="E17" s="205">
        <v>64</v>
      </c>
      <c r="F17" s="198">
        <v>2.5</v>
      </c>
      <c r="G17" s="196">
        <v>160</v>
      </c>
      <c r="H17" s="72"/>
      <c r="I17" s="72"/>
      <c r="J17" s="72"/>
    </row>
    <row r="18" spans="2:10" ht="13.5" customHeight="1" x14ac:dyDescent="0.25">
      <c r="B18" s="192">
        <v>14</v>
      </c>
      <c r="C18" s="193">
        <v>34</v>
      </c>
      <c r="D18" s="197">
        <v>1</v>
      </c>
      <c r="E18" s="205">
        <v>43</v>
      </c>
      <c r="F18" s="198">
        <v>2.94</v>
      </c>
      <c r="G18" s="196">
        <v>126.47</v>
      </c>
      <c r="H18" s="72"/>
      <c r="I18" s="72"/>
      <c r="J18" s="72"/>
    </row>
    <row r="19" spans="2:10" ht="13.5" customHeight="1" x14ac:dyDescent="0.25">
      <c r="B19" s="192">
        <v>15</v>
      </c>
      <c r="C19" s="193">
        <v>28</v>
      </c>
      <c r="D19" s="197" t="s">
        <v>89</v>
      </c>
      <c r="E19" s="205">
        <v>49</v>
      </c>
      <c r="F19" s="198" t="s">
        <v>89</v>
      </c>
      <c r="G19" s="196">
        <v>175</v>
      </c>
      <c r="H19" s="72"/>
      <c r="I19" s="72"/>
      <c r="J19" s="72"/>
    </row>
    <row r="20" spans="2:10" ht="13.5" customHeight="1" x14ac:dyDescent="0.25">
      <c r="B20" s="192">
        <v>16</v>
      </c>
      <c r="C20" s="193">
        <v>32</v>
      </c>
      <c r="D20" s="197">
        <v>2</v>
      </c>
      <c r="E20" s="205">
        <v>46</v>
      </c>
      <c r="F20" s="198">
        <v>6.25</v>
      </c>
      <c r="G20" s="196">
        <v>143.75</v>
      </c>
      <c r="H20" s="72"/>
      <c r="I20" s="72"/>
      <c r="J20" s="72"/>
    </row>
    <row r="21" spans="2:10" ht="13.5" customHeight="1" x14ac:dyDescent="0.25">
      <c r="B21" s="192">
        <v>17</v>
      </c>
      <c r="C21" s="193">
        <v>26</v>
      </c>
      <c r="D21" s="197">
        <v>2</v>
      </c>
      <c r="E21" s="205">
        <v>35</v>
      </c>
      <c r="F21" s="198">
        <v>7.69</v>
      </c>
      <c r="G21" s="196">
        <v>134.62</v>
      </c>
      <c r="H21" s="72"/>
      <c r="I21" s="72"/>
      <c r="J21" s="72"/>
    </row>
    <row r="22" spans="2:10" ht="13.5" customHeight="1" x14ac:dyDescent="0.25">
      <c r="B22" s="192">
        <v>18</v>
      </c>
      <c r="C22" s="193">
        <v>40</v>
      </c>
      <c r="D22" s="197">
        <v>2</v>
      </c>
      <c r="E22" s="205">
        <v>67</v>
      </c>
      <c r="F22" s="198">
        <v>5</v>
      </c>
      <c r="G22" s="196">
        <v>167.5</v>
      </c>
      <c r="H22" s="72"/>
      <c r="I22" s="72"/>
      <c r="J22" s="72"/>
    </row>
    <row r="23" spans="2:10" ht="13.5" customHeight="1" x14ac:dyDescent="0.25">
      <c r="B23" s="192">
        <v>19</v>
      </c>
      <c r="C23" s="193">
        <v>38</v>
      </c>
      <c r="D23" s="197">
        <v>1</v>
      </c>
      <c r="E23" s="205">
        <v>46</v>
      </c>
      <c r="F23" s="198">
        <v>2.63</v>
      </c>
      <c r="G23" s="196">
        <v>121.05</v>
      </c>
      <c r="H23" s="72"/>
      <c r="I23" s="72"/>
      <c r="J23" s="72"/>
    </row>
    <row r="24" spans="2:10" ht="13.5" customHeight="1" x14ac:dyDescent="0.25">
      <c r="B24" s="192">
        <v>20</v>
      </c>
      <c r="C24" s="193">
        <v>28</v>
      </c>
      <c r="D24" s="197">
        <v>2</v>
      </c>
      <c r="E24" s="205">
        <v>45</v>
      </c>
      <c r="F24" s="198">
        <v>7.14</v>
      </c>
      <c r="G24" s="196">
        <v>160.71</v>
      </c>
      <c r="H24" s="72"/>
      <c r="I24" s="72"/>
      <c r="J24" s="72"/>
    </row>
    <row r="25" spans="2:10" ht="13.5" customHeight="1" x14ac:dyDescent="0.25">
      <c r="B25" s="192">
        <v>21</v>
      </c>
      <c r="C25" s="193">
        <v>18</v>
      </c>
      <c r="D25" s="197" t="s">
        <v>89</v>
      </c>
      <c r="E25" s="205">
        <v>29</v>
      </c>
      <c r="F25" s="129" t="s">
        <v>89</v>
      </c>
      <c r="G25" s="196">
        <v>161.11000000000001</v>
      </c>
      <c r="H25" s="72"/>
      <c r="I25" s="72"/>
      <c r="J25" s="72"/>
    </row>
    <row r="26" spans="2:10" ht="13.5" customHeight="1" x14ac:dyDescent="0.25">
      <c r="B26" s="192">
        <v>22</v>
      </c>
      <c r="C26" s="193">
        <v>13</v>
      </c>
      <c r="D26" s="197">
        <v>2</v>
      </c>
      <c r="E26" s="205">
        <v>21</v>
      </c>
      <c r="F26" s="129">
        <v>15.38</v>
      </c>
      <c r="G26" s="196">
        <v>161.54</v>
      </c>
      <c r="H26" s="72"/>
      <c r="I26" s="72"/>
      <c r="J26" s="72"/>
    </row>
    <row r="27" spans="2:10" ht="13.5" customHeight="1" x14ac:dyDescent="0.25">
      <c r="B27" s="51">
        <v>23</v>
      </c>
      <c r="C27" s="29">
        <v>9</v>
      </c>
      <c r="D27" s="30">
        <v>2</v>
      </c>
      <c r="E27" s="31">
        <v>16</v>
      </c>
      <c r="F27" s="52">
        <v>22.22</v>
      </c>
      <c r="G27" s="11">
        <v>177.78</v>
      </c>
      <c r="H27" s="72"/>
      <c r="I27" s="72"/>
      <c r="J27" s="72"/>
    </row>
    <row r="28" spans="2:10" ht="13.5" customHeight="1" x14ac:dyDescent="0.25">
      <c r="B28" s="51">
        <v>24</v>
      </c>
      <c r="C28" s="29">
        <v>9</v>
      </c>
      <c r="D28" s="197" t="s">
        <v>89</v>
      </c>
      <c r="E28" s="31">
        <v>12</v>
      </c>
      <c r="F28" s="129" t="s">
        <v>89</v>
      </c>
      <c r="G28" s="11">
        <v>133.33000000000001</v>
      </c>
      <c r="H28" s="72"/>
      <c r="I28" s="72"/>
      <c r="J28" s="72"/>
    </row>
    <row r="29" spans="2:10" ht="13.5" customHeight="1" x14ac:dyDescent="0.25">
      <c r="B29" s="199" t="s">
        <v>14</v>
      </c>
      <c r="C29" s="200">
        <v>510</v>
      </c>
      <c r="D29" s="200">
        <v>27</v>
      </c>
      <c r="E29" s="200">
        <v>767</v>
      </c>
      <c r="F29" s="201">
        <v>5.29</v>
      </c>
      <c r="G29" s="201">
        <v>150.38999999999999</v>
      </c>
      <c r="H29" s="72"/>
      <c r="I29" s="72"/>
      <c r="J29" s="72"/>
    </row>
    <row r="30" spans="2:10" ht="11.25" customHeight="1" x14ac:dyDescent="0.25">
      <c r="B30" s="353" t="s">
        <v>15</v>
      </c>
      <c r="C30" s="354"/>
      <c r="D30" s="354"/>
      <c r="E30" s="354"/>
      <c r="F30" s="354"/>
      <c r="G30" s="354"/>
      <c r="H30" s="202"/>
      <c r="I30" s="2"/>
    </row>
    <row r="31" spans="2:10" x14ac:dyDescent="0.25">
      <c r="B31" s="355" t="s">
        <v>70</v>
      </c>
      <c r="C31" s="355"/>
      <c r="D31" s="355"/>
      <c r="E31" s="355"/>
      <c r="F31" s="355"/>
      <c r="G31" s="355"/>
      <c r="H31" s="203"/>
      <c r="I31" s="2"/>
    </row>
    <row r="34" spans="9:10" x14ac:dyDescent="0.25">
      <c r="I34" s="71"/>
      <c r="J34" s="71"/>
    </row>
    <row r="35" spans="9:10" ht="15" customHeight="1" x14ac:dyDescent="0.25">
      <c r="I35" s="71"/>
      <c r="J35" s="71"/>
    </row>
    <row r="36" spans="9:10" ht="15" customHeight="1" x14ac:dyDescent="0.25">
      <c r="I36" s="72"/>
      <c r="J36" s="72"/>
    </row>
    <row r="37" spans="9:10" x14ac:dyDescent="0.25">
      <c r="I37" s="72"/>
      <c r="J37" s="72"/>
    </row>
    <row r="38" spans="9:10" x14ac:dyDescent="0.25">
      <c r="I38" s="72"/>
      <c r="J38" s="72"/>
    </row>
    <row r="39" spans="9:10" x14ac:dyDescent="0.25">
      <c r="I39" s="72"/>
      <c r="J39" s="72"/>
    </row>
    <row r="40" spans="9:10" x14ac:dyDescent="0.25">
      <c r="I40" s="72"/>
      <c r="J40" s="72"/>
    </row>
    <row r="41" spans="9:10" x14ac:dyDescent="0.25">
      <c r="I41" s="72"/>
      <c r="J41" s="72"/>
    </row>
    <row r="42" spans="9:10" x14ac:dyDescent="0.25">
      <c r="I42" s="72"/>
      <c r="J42" s="72"/>
    </row>
    <row r="43" spans="9:10" x14ac:dyDescent="0.25">
      <c r="I43" s="72"/>
      <c r="J43" s="72"/>
    </row>
    <row r="44" spans="9:10" x14ac:dyDescent="0.25">
      <c r="I44" s="72"/>
      <c r="J44" s="72"/>
    </row>
    <row r="45" spans="9:10" x14ac:dyDescent="0.25">
      <c r="I45" s="72"/>
      <c r="J45" s="72"/>
    </row>
    <row r="46" spans="9:10" x14ac:dyDescent="0.25">
      <c r="I46" s="72"/>
      <c r="J46" s="72"/>
    </row>
    <row r="47" spans="9:10" x14ac:dyDescent="0.25">
      <c r="I47" s="72"/>
      <c r="J47" s="72"/>
    </row>
    <row r="48" spans="9:10" x14ac:dyDescent="0.25">
      <c r="I48" s="72"/>
      <c r="J48" s="72"/>
    </row>
    <row r="49" spans="9:10" x14ac:dyDescent="0.25">
      <c r="I49" s="72"/>
      <c r="J49" s="72"/>
    </row>
    <row r="50" spans="9:10" x14ac:dyDescent="0.25">
      <c r="I50" s="72"/>
      <c r="J50" s="72"/>
    </row>
    <row r="51" spans="9:10" x14ac:dyDescent="0.25">
      <c r="I51" s="72"/>
      <c r="J51" s="72"/>
    </row>
    <row r="52" spans="9:10" x14ac:dyDescent="0.25">
      <c r="I52" s="72"/>
      <c r="J52" s="72"/>
    </row>
    <row r="53" spans="9:10" x14ac:dyDescent="0.25">
      <c r="I53" s="72"/>
      <c r="J53" s="72"/>
    </row>
    <row r="54" spans="9:10" x14ac:dyDescent="0.25">
      <c r="I54" s="72"/>
      <c r="J54" s="72"/>
    </row>
    <row r="55" spans="9:10" x14ac:dyDescent="0.25">
      <c r="I55" s="72"/>
      <c r="J55" s="72"/>
    </row>
    <row r="56" spans="9:10" x14ac:dyDescent="0.25">
      <c r="I56" s="72"/>
      <c r="J56" s="72"/>
    </row>
    <row r="57" spans="9:10" x14ac:dyDescent="0.25">
      <c r="I57" s="72"/>
      <c r="J57" s="72"/>
    </row>
    <row r="58" spans="9:10" x14ac:dyDescent="0.25">
      <c r="I58" s="72"/>
      <c r="J58" s="72"/>
    </row>
    <row r="59" spans="9:10" x14ac:dyDescent="0.25">
      <c r="I59" s="72"/>
      <c r="J59" s="72"/>
    </row>
    <row r="60" spans="9:10" x14ac:dyDescent="0.25">
      <c r="I60" s="72"/>
      <c r="J60" s="72"/>
    </row>
    <row r="61" spans="9:10" x14ac:dyDescent="0.25">
      <c r="I61" s="72"/>
      <c r="J61" s="72"/>
    </row>
    <row r="62" spans="9:10" x14ac:dyDescent="0.25">
      <c r="I62" s="72"/>
      <c r="J62" s="72"/>
    </row>
    <row r="63" spans="9:10" x14ac:dyDescent="0.25">
      <c r="I63" s="72"/>
      <c r="J63" s="72"/>
    </row>
    <row r="64" spans="9:10" x14ac:dyDescent="0.25">
      <c r="I64" s="2"/>
    </row>
    <row r="65" spans="9:9" x14ac:dyDescent="0.25">
      <c r="I65" s="2"/>
    </row>
  </sheetData>
  <mergeCells count="2">
    <mergeCell ref="B30:G30"/>
    <mergeCell ref="B31:G3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4"/>
  <sheetViews>
    <sheetView workbookViewId="0">
      <selection activeCell="B4" sqref="B4:R6"/>
    </sheetView>
  </sheetViews>
  <sheetFormatPr defaultRowHeight="15" x14ac:dyDescent="0.25"/>
  <cols>
    <col min="1" max="16384" width="9.140625" style="40"/>
  </cols>
  <sheetData>
    <row r="1" spans="2:19" x14ac:dyDescent="0.25">
      <c r="B1" s="73"/>
      <c r="C1" s="72"/>
      <c r="D1" s="72"/>
      <c r="E1" s="72"/>
      <c r="F1" s="74"/>
      <c r="G1" s="72"/>
      <c r="H1" s="72"/>
      <c r="I1" s="72"/>
      <c r="J1" s="74"/>
      <c r="K1" s="72"/>
      <c r="L1" s="72"/>
      <c r="M1" s="72"/>
      <c r="N1" s="74"/>
      <c r="O1" s="72"/>
      <c r="P1" s="72"/>
      <c r="Q1" s="72"/>
      <c r="R1" s="74"/>
      <c r="S1" s="72"/>
    </row>
    <row r="2" spans="2:19" x14ac:dyDescent="0.25">
      <c r="B2" s="43" t="s">
        <v>212</v>
      </c>
      <c r="C2" s="43"/>
      <c r="D2" s="43"/>
      <c r="E2" s="43"/>
      <c r="F2" s="43"/>
      <c r="G2" s="43"/>
      <c r="H2" s="43"/>
      <c r="I2" s="43"/>
      <c r="J2" s="43"/>
      <c r="K2" s="43"/>
      <c r="L2" s="43"/>
      <c r="M2" s="43"/>
      <c r="N2" s="43"/>
      <c r="O2" s="43"/>
      <c r="P2" s="43"/>
      <c r="Q2" s="43"/>
      <c r="R2" s="74"/>
      <c r="S2" s="72"/>
    </row>
    <row r="3" spans="2:19" ht="15" customHeight="1" x14ac:dyDescent="0.25">
      <c r="B3" s="221" t="s">
        <v>71</v>
      </c>
      <c r="C3" s="221"/>
      <c r="D3" s="221"/>
      <c r="E3" s="221"/>
      <c r="F3" s="221"/>
      <c r="G3" s="221"/>
      <c r="H3" s="221"/>
      <c r="I3" s="72"/>
      <c r="J3" s="74"/>
      <c r="K3" s="72"/>
      <c r="L3" s="72"/>
      <c r="M3" s="72"/>
      <c r="N3" s="74"/>
      <c r="O3" s="72"/>
      <c r="P3" s="72"/>
      <c r="Q3" s="72"/>
      <c r="R3" s="74"/>
      <c r="S3" s="72"/>
    </row>
    <row r="4" spans="2:19" ht="15" customHeight="1" x14ac:dyDescent="0.25">
      <c r="B4" s="339" t="s">
        <v>33</v>
      </c>
      <c r="C4" s="357" t="s">
        <v>60</v>
      </c>
      <c r="D4" s="357"/>
      <c r="E4" s="357"/>
      <c r="F4" s="357"/>
      <c r="G4" s="357"/>
      <c r="H4" s="357"/>
      <c r="I4" s="357"/>
      <c r="J4" s="357"/>
      <c r="K4" s="357"/>
      <c r="L4" s="357"/>
      <c r="M4" s="357"/>
      <c r="N4" s="357"/>
      <c r="O4" s="357"/>
      <c r="P4" s="357"/>
      <c r="Q4" s="357"/>
      <c r="R4" s="357"/>
      <c r="S4" s="72"/>
    </row>
    <row r="5" spans="2:19" ht="15" customHeight="1" x14ac:dyDescent="0.25">
      <c r="B5" s="356"/>
      <c r="C5" s="358" t="s">
        <v>72</v>
      </c>
      <c r="D5" s="358"/>
      <c r="E5" s="358"/>
      <c r="F5" s="358"/>
      <c r="G5" s="357" t="s">
        <v>73</v>
      </c>
      <c r="H5" s="357"/>
      <c r="I5" s="357"/>
      <c r="J5" s="357"/>
      <c r="K5" s="358" t="s">
        <v>74</v>
      </c>
      <c r="L5" s="358"/>
      <c r="M5" s="358"/>
      <c r="N5" s="358"/>
      <c r="O5" s="357" t="s">
        <v>14</v>
      </c>
      <c r="P5" s="357"/>
      <c r="Q5" s="357"/>
      <c r="R5" s="357"/>
      <c r="S5" s="72"/>
    </row>
    <row r="6" spans="2:19" ht="27" x14ac:dyDescent="0.25">
      <c r="B6" s="340"/>
      <c r="C6" s="125" t="s">
        <v>3</v>
      </c>
      <c r="D6" s="125" t="s">
        <v>4</v>
      </c>
      <c r="E6" s="125" t="s">
        <v>5</v>
      </c>
      <c r="F6" s="10" t="s">
        <v>210</v>
      </c>
      <c r="G6" s="125" t="s">
        <v>3</v>
      </c>
      <c r="H6" s="125" t="s">
        <v>4</v>
      </c>
      <c r="I6" s="125" t="s">
        <v>5</v>
      </c>
      <c r="J6" s="10" t="s">
        <v>210</v>
      </c>
      <c r="K6" s="125" t="s">
        <v>3</v>
      </c>
      <c r="L6" s="125" t="s">
        <v>4</v>
      </c>
      <c r="M6" s="125" t="s">
        <v>5</v>
      </c>
      <c r="N6" s="10" t="s">
        <v>210</v>
      </c>
      <c r="O6" s="125" t="s">
        <v>3</v>
      </c>
      <c r="P6" s="125" t="s">
        <v>4</v>
      </c>
      <c r="Q6" s="125" t="s">
        <v>5</v>
      </c>
      <c r="R6" s="10" t="s">
        <v>210</v>
      </c>
      <c r="S6" s="72"/>
    </row>
    <row r="7" spans="2:19" x14ac:dyDescent="0.25">
      <c r="B7" s="206" t="s">
        <v>195</v>
      </c>
      <c r="C7" s="207">
        <v>8</v>
      </c>
      <c r="D7" s="62">
        <v>1</v>
      </c>
      <c r="E7" s="207">
        <v>16</v>
      </c>
      <c r="F7" s="60">
        <v>12.5</v>
      </c>
      <c r="G7" s="207">
        <v>17</v>
      </c>
      <c r="H7" s="62">
        <v>3</v>
      </c>
      <c r="I7" s="207">
        <v>30</v>
      </c>
      <c r="J7" s="60">
        <v>17.649999999999999</v>
      </c>
      <c r="K7" s="207">
        <v>26</v>
      </c>
      <c r="L7" s="208">
        <v>4</v>
      </c>
      <c r="M7" s="207">
        <v>32</v>
      </c>
      <c r="N7" s="209">
        <v>15.38</v>
      </c>
      <c r="O7" s="207">
        <v>51</v>
      </c>
      <c r="P7" s="208">
        <v>8</v>
      </c>
      <c r="Q7" s="207">
        <v>78</v>
      </c>
      <c r="R7" s="209">
        <v>15.69</v>
      </c>
      <c r="S7" s="72"/>
    </row>
    <row r="8" spans="2:19" x14ac:dyDescent="0.25">
      <c r="B8" s="206" t="s">
        <v>196</v>
      </c>
      <c r="C8" s="207">
        <v>2</v>
      </c>
      <c r="D8" s="62" t="s">
        <v>89</v>
      </c>
      <c r="E8" s="207">
        <v>6</v>
      </c>
      <c r="F8" s="62" t="s">
        <v>89</v>
      </c>
      <c r="G8" s="207">
        <v>3</v>
      </c>
      <c r="H8" s="62" t="s">
        <v>89</v>
      </c>
      <c r="I8" s="207">
        <v>5</v>
      </c>
      <c r="J8" s="60" t="s">
        <v>89</v>
      </c>
      <c r="K8" s="207">
        <v>12</v>
      </c>
      <c r="L8" s="62">
        <v>1</v>
      </c>
      <c r="M8" s="207">
        <v>21</v>
      </c>
      <c r="N8" s="60">
        <v>8.33</v>
      </c>
      <c r="O8" s="207">
        <v>17</v>
      </c>
      <c r="P8" s="62">
        <v>1</v>
      </c>
      <c r="Q8" s="207">
        <v>32</v>
      </c>
      <c r="R8" s="60">
        <v>5.88</v>
      </c>
      <c r="S8" s="72"/>
    </row>
    <row r="9" spans="2:19" x14ac:dyDescent="0.25">
      <c r="B9" s="199" t="s">
        <v>14</v>
      </c>
      <c r="C9" s="210">
        <v>10</v>
      </c>
      <c r="D9" s="211">
        <v>1</v>
      </c>
      <c r="E9" s="210">
        <v>22</v>
      </c>
      <c r="F9" s="157">
        <v>10</v>
      </c>
      <c r="G9" s="210">
        <v>20</v>
      </c>
      <c r="H9" s="212">
        <v>3</v>
      </c>
      <c r="I9" s="210">
        <v>35</v>
      </c>
      <c r="J9" s="157">
        <v>15</v>
      </c>
      <c r="K9" s="210">
        <v>38</v>
      </c>
      <c r="L9" s="210">
        <v>5</v>
      </c>
      <c r="M9" s="210">
        <v>53</v>
      </c>
      <c r="N9" s="213">
        <v>13.16</v>
      </c>
      <c r="O9" s="210">
        <v>68</v>
      </c>
      <c r="P9" s="210">
        <v>9</v>
      </c>
      <c r="Q9" s="210">
        <v>110</v>
      </c>
      <c r="R9" s="213">
        <v>13.24</v>
      </c>
      <c r="S9" s="72"/>
    </row>
    <row r="10" spans="2:19" x14ac:dyDescent="0.25">
      <c r="B10" s="214" t="s">
        <v>211</v>
      </c>
      <c r="C10" s="214"/>
      <c r="D10" s="215"/>
      <c r="E10" s="215"/>
      <c r="F10" s="215"/>
      <c r="G10" s="215"/>
      <c r="H10" s="216"/>
      <c r="I10" s="217"/>
      <c r="J10" s="74"/>
      <c r="K10" s="72"/>
      <c r="L10" s="72"/>
      <c r="M10" s="72"/>
      <c r="N10" s="74"/>
      <c r="O10" s="72"/>
      <c r="P10" s="72"/>
      <c r="Q10" s="72"/>
      <c r="R10" s="74"/>
      <c r="S10" s="72"/>
    </row>
    <row r="11" spans="2:19" x14ac:dyDescent="0.25">
      <c r="B11" s="214" t="s">
        <v>284</v>
      </c>
      <c r="C11" s="218"/>
      <c r="D11" s="218"/>
      <c r="E11" s="218"/>
      <c r="F11" s="218"/>
      <c r="G11" s="218"/>
      <c r="H11" s="219"/>
      <c r="I11" s="220"/>
      <c r="J11" s="74"/>
      <c r="K11" s="72"/>
      <c r="L11" s="72"/>
      <c r="M11" s="72"/>
      <c r="N11" s="74"/>
      <c r="O11" s="72"/>
      <c r="P11" s="72"/>
      <c r="Q11" s="72"/>
      <c r="R11" s="74"/>
      <c r="S11" s="72"/>
    </row>
    <row r="12" spans="2:19" x14ac:dyDescent="0.25">
      <c r="B12" s="73"/>
      <c r="C12" s="72"/>
      <c r="D12" s="72"/>
      <c r="E12" s="72"/>
      <c r="F12" s="74"/>
      <c r="G12" s="72"/>
      <c r="H12" s="72"/>
      <c r="I12" s="72"/>
      <c r="J12" s="74"/>
      <c r="K12" s="72"/>
      <c r="L12" s="72"/>
      <c r="M12" s="72"/>
      <c r="N12" s="74"/>
      <c r="O12" s="72"/>
      <c r="P12" s="72"/>
      <c r="Q12" s="72"/>
      <c r="R12" s="74"/>
      <c r="S12" s="72"/>
    </row>
    <row r="13" spans="2:19" x14ac:dyDescent="0.25">
      <c r="B13" s="73"/>
      <c r="C13" s="72"/>
      <c r="D13" s="72"/>
      <c r="E13" s="72"/>
      <c r="F13" s="74"/>
      <c r="G13" s="72"/>
      <c r="H13" s="72"/>
      <c r="I13" s="72"/>
      <c r="J13" s="74"/>
      <c r="K13" s="72"/>
      <c r="L13" s="72"/>
      <c r="M13" s="72"/>
      <c r="N13" s="74"/>
      <c r="O13" s="72"/>
      <c r="P13" s="72"/>
      <c r="Q13" s="72"/>
      <c r="R13" s="74"/>
      <c r="S13" s="72"/>
    </row>
    <row r="14" spans="2:19" x14ac:dyDescent="0.25">
      <c r="S14" s="72"/>
    </row>
    <row r="15" spans="2:19" x14ac:dyDescent="0.25">
      <c r="S15" s="72"/>
    </row>
    <row r="16" spans="2:19" x14ac:dyDescent="0.25">
      <c r="S16" s="72"/>
    </row>
    <row r="17" spans="19:19" x14ac:dyDescent="0.25">
      <c r="S17" s="72"/>
    </row>
    <row r="18" spans="19:19" x14ac:dyDescent="0.25">
      <c r="S18" s="72"/>
    </row>
    <row r="19" spans="19:19" x14ac:dyDescent="0.25">
      <c r="S19" s="72"/>
    </row>
    <row r="20" spans="19:19" x14ac:dyDescent="0.25">
      <c r="S20" s="72"/>
    </row>
    <row r="21" spans="19:19" x14ac:dyDescent="0.25">
      <c r="S21" s="72"/>
    </row>
    <row r="22" spans="19:19" x14ac:dyDescent="0.25">
      <c r="S22" s="72"/>
    </row>
    <row r="23" spans="19:19" x14ac:dyDescent="0.25">
      <c r="S23" s="72"/>
    </row>
    <row r="24" spans="19:19" x14ac:dyDescent="0.25">
      <c r="S24" s="72"/>
    </row>
  </sheetData>
  <mergeCells count="6">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18"/>
  <sheetViews>
    <sheetView workbookViewId="0">
      <selection activeCell="B4" sqref="B4"/>
    </sheetView>
  </sheetViews>
  <sheetFormatPr defaultRowHeight="15" x14ac:dyDescent="0.25"/>
  <cols>
    <col min="1" max="1" width="9.140625" style="40"/>
    <col min="2" max="2" width="12.85546875" style="40" customWidth="1"/>
    <col min="3" max="16384" width="9.140625" style="40"/>
  </cols>
  <sheetData>
    <row r="2" spans="2:19" x14ac:dyDescent="0.25">
      <c r="B2" s="73"/>
      <c r="C2" s="72"/>
      <c r="D2" s="72"/>
      <c r="E2" s="72"/>
      <c r="F2" s="74"/>
      <c r="G2" s="72"/>
      <c r="H2" s="72"/>
      <c r="I2" s="72"/>
      <c r="J2" s="74"/>
      <c r="K2" s="72"/>
      <c r="L2" s="72"/>
      <c r="M2" s="72"/>
      <c r="N2" s="74"/>
      <c r="O2" s="72"/>
      <c r="P2" s="72"/>
      <c r="Q2" s="72"/>
      <c r="R2" s="74"/>
      <c r="S2" s="72"/>
    </row>
    <row r="3" spans="2:19" x14ac:dyDescent="0.25">
      <c r="B3" s="44" t="s">
        <v>213</v>
      </c>
      <c r="C3" s="72"/>
      <c r="D3" s="72"/>
      <c r="E3" s="72"/>
      <c r="F3" s="74"/>
      <c r="G3" s="72"/>
      <c r="H3" s="72"/>
      <c r="I3" s="72"/>
      <c r="J3" s="74"/>
      <c r="K3" s="72"/>
      <c r="L3" s="72"/>
      <c r="M3" s="72"/>
      <c r="N3" s="74"/>
      <c r="O3" s="72"/>
      <c r="P3" s="72"/>
      <c r="Q3" s="72"/>
      <c r="R3" s="74"/>
      <c r="S3" s="72"/>
    </row>
    <row r="4" spans="2:19" x14ac:dyDescent="0.25">
      <c r="B4" s="42" t="s">
        <v>71</v>
      </c>
      <c r="C4" s="75"/>
      <c r="D4" s="75"/>
      <c r="E4" s="75"/>
      <c r="F4" s="76"/>
      <c r="G4" s="75"/>
      <c r="H4" s="75"/>
      <c r="I4" s="75"/>
      <c r="J4" s="76"/>
      <c r="K4" s="75"/>
      <c r="L4" s="75"/>
      <c r="M4" s="75"/>
      <c r="N4" s="76"/>
      <c r="O4" s="75"/>
      <c r="P4" s="75"/>
      <c r="Q4" s="75"/>
      <c r="R4" s="76"/>
      <c r="S4" s="72"/>
    </row>
    <row r="5" spans="2:19" ht="15" customHeight="1" x14ac:dyDescent="0.25">
      <c r="B5" s="359" t="s">
        <v>33</v>
      </c>
      <c r="C5" s="360" t="s">
        <v>60</v>
      </c>
      <c r="D5" s="360"/>
      <c r="E5" s="360"/>
      <c r="F5" s="360"/>
      <c r="G5" s="360"/>
      <c r="H5" s="360"/>
      <c r="I5" s="360"/>
      <c r="J5" s="360"/>
      <c r="K5" s="360"/>
      <c r="L5" s="360"/>
      <c r="M5" s="360"/>
      <c r="N5" s="360"/>
      <c r="O5" s="360"/>
      <c r="P5" s="360"/>
      <c r="Q5" s="360"/>
      <c r="R5" s="360"/>
      <c r="S5" s="72"/>
    </row>
    <row r="6" spans="2:19" ht="15" customHeight="1" x14ac:dyDescent="0.25">
      <c r="B6" s="359"/>
      <c r="C6" s="358" t="s">
        <v>72</v>
      </c>
      <c r="D6" s="358"/>
      <c r="E6" s="358"/>
      <c r="F6" s="358"/>
      <c r="G6" s="360" t="s">
        <v>73</v>
      </c>
      <c r="H6" s="360"/>
      <c r="I6" s="360"/>
      <c r="J6" s="360"/>
      <c r="K6" s="358" t="s">
        <v>74</v>
      </c>
      <c r="L6" s="358"/>
      <c r="M6" s="358"/>
      <c r="N6" s="358"/>
      <c r="O6" s="360" t="s">
        <v>14</v>
      </c>
      <c r="P6" s="360"/>
      <c r="Q6" s="360"/>
      <c r="R6" s="360"/>
      <c r="S6" s="72"/>
    </row>
    <row r="7" spans="2:19" ht="27" x14ac:dyDescent="0.25">
      <c r="B7" s="359"/>
      <c r="C7" s="127" t="s">
        <v>3</v>
      </c>
      <c r="D7" s="127" t="s">
        <v>4</v>
      </c>
      <c r="E7" s="127" t="s">
        <v>5</v>
      </c>
      <c r="F7" s="224" t="s">
        <v>210</v>
      </c>
      <c r="G7" s="127" t="s">
        <v>3</v>
      </c>
      <c r="H7" s="127" t="s">
        <v>4</v>
      </c>
      <c r="I7" s="127" t="s">
        <v>5</v>
      </c>
      <c r="J7" s="224" t="s">
        <v>210</v>
      </c>
      <c r="K7" s="127" t="s">
        <v>3</v>
      </c>
      <c r="L7" s="127" t="s">
        <v>4</v>
      </c>
      <c r="M7" s="127" t="s">
        <v>5</v>
      </c>
      <c r="N7" s="224" t="s">
        <v>210</v>
      </c>
      <c r="O7" s="127" t="s">
        <v>3</v>
      </c>
      <c r="P7" s="127" t="s">
        <v>4</v>
      </c>
      <c r="Q7" s="127" t="s">
        <v>5</v>
      </c>
      <c r="R7" s="224" t="s">
        <v>210</v>
      </c>
      <c r="S7" s="72"/>
    </row>
    <row r="8" spans="2:19" x14ac:dyDescent="0.25">
      <c r="B8" s="206" t="s">
        <v>195</v>
      </c>
      <c r="C8" s="223">
        <v>4</v>
      </c>
      <c r="D8" s="30">
        <v>1</v>
      </c>
      <c r="E8" s="223">
        <v>6</v>
      </c>
      <c r="F8" s="52">
        <v>25</v>
      </c>
      <c r="G8" s="223">
        <v>8</v>
      </c>
      <c r="H8" s="127" t="s">
        <v>89</v>
      </c>
      <c r="I8" s="223">
        <v>11</v>
      </c>
      <c r="J8" s="52" t="s">
        <v>89</v>
      </c>
      <c r="K8" s="223">
        <v>10</v>
      </c>
      <c r="L8" s="127" t="s">
        <v>89</v>
      </c>
      <c r="M8" s="223">
        <v>14</v>
      </c>
      <c r="N8" s="52" t="s">
        <v>89</v>
      </c>
      <c r="O8" s="223">
        <v>22</v>
      </c>
      <c r="P8" s="7">
        <v>1</v>
      </c>
      <c r="Q8" s="223">
        <v>31</v>
      </c>
      <c r="R8" s="204">
        <v>4.55</v>
      </c>
      <c r="S8" s="72"/>
    </row>
    <row r="9" spans="2:19" x14ac:dyDescent="0.25">
      <c r="B9" s="206" t="s">
        <v>196</v>
      </c>
      <c r="C9" s="37" t="s">
        <v>89</v>
      </c>
      <c r="D9" s="30" t="s">
        <v>89</v>
      </c>
      <c r="E9" s="37" t="s">
        <v>89</v>
      </c>
      <c r="F9" s="52" t="s">
        <v>89</v>
      </c>
      <c r="G9" s="223">
        <v>2</v>
      </c>
      <c r="H9" s="127" t="s">
        <v>89</v>
      </c>
      <c r="I9" s="223">
        <v>4</v>
      </c>
      <c r="J9" s="52" t="s">
        <v>89</v>
      </c>
      <c r="K9" s="223">
        <v>5</v>
      </c>
      <c r="L9" s="30" t="s">
        <v>89</v>
      </c>
      <c r="M9" s="223">
        <v>5</v>
      </c>
      <c r="N9" s="52" t="s">
        <v>89</v>
      </c>
      <c r="O9" s="223">
        <v>7</v>
      </c>
      <c r="P9" s="127" t="s">
        <v>89</v>
      </c>
      <c r="Q9" s="223">
        <v>9</v>
      </c>
      <c r="R9" s="52" t="s">
        <v>89</v>
      </c>
      <c r="S9" s="72"/>
    </row>
    <row r="10" spans="2:19" x14ac:dyDescent="0.25">
      <c r="B10" s="47" t="s">
        <v>14</v>
      </c>
      <c r="C10" s="47">
        <v>4</v>
      </c>
      <c r="D10" s="15">
        <v>1</v>
      </c>
      <c r="E10" s="47">
        <v>6</v>
      </c>
      <c r="F10" s="49">
        <v>25</v>
      </c>
      <c r="G10" s="47">
        <v>10</v>
      </c>
      <c r="H10" s="6" t="s">
        <v>89</v>
      </c>
      <c r="I10" s="47">
        <v>15</v>
      </c>
      <c r="J10" s="49" t="s">
        <v>89</v>
      </c>
      <c r="K10" s="47">
        <v>15</v>
      </c>
      <c r="L10" s="47" t="s">
        <v>89</v>
      </c>
      <c r="M10" s="47">
        <v>19</v>
      </c>
      <c r="N10" s="49" t="s">
        <v>89</v>
      </c>
      <c r="O10" s="47">
        <v>29</v>
      </c>
      <c r="P10" s="47">
        <v>1</v>
      </c>
      <c r="Q10" s="47">
        <v>40</v>
      </c>
      <c r="R10" s="53">
        <v>3.45</v>
      </c>
      <c r="S10" s="72"/>
    </row>
    <row r="11" spans="2:19" x14ac:dyDescent="0.25">
      <c r="B11" s="222" t="s">
        <v>75</v>
      </c>
      <c r="C11" s="72"/>
      <c r="D11" s="72"/>
      <c r="E11" s="72"/>
      <c r="F11" s="74"/>
      <c r="G11" s="72"/>
      <c r="H11" s="72"/>
      <c r="I11" s="222"/>
      <c r="J11" s="74"/>
      <c r="K11" s="72"/>
      <c r="L11" s="72"/>
      <c r="M11" s="72"/>
      <c r="N11" s="74"/>
      <c r="O11" s="72"/>
      <c r="P11" s="72"/>
      <c r="Q11" s="72"/>
      <c r="R11" s="74"/>
      <c r="S11" s="72"/>
    </row>
    <row r="12" spans="2:19" x14ac:dyDescent="0.25">
      <c r="B12" s="222" t="s">
        <v>284</v>
      </c>
      <c r="C12" s="72"/>
      <c r="D12" s="72"/>
      <c r="E12" s="72"/>
      <c r="F12" s="74"/>
      <c r="G12" s="72"/>
      <c r="H12" s="72"/>
      <c r="I12" s="222"/>
      <c r="J12" s="74"/>
      <c r="K12" s="72"/>
      <c r="L12" s="72"/>
      <c r="M12" s="72"/>
      <c r="N12" s="74"/>
      <c r="O12" s="72"/>
      <c r="P12" s="72"/>
      <c r="Q12" s="72"/>
      <c r="R12" s="74"/>
      <c r="S12" s="72"/>
    </row>
    <row r="13" spans="2:19" x14ac:dyDescent="0.25">
      <c r="B13" s="73"/>
      <c r="C13" s="72"/>
      <c r="D13" s="72"/>
      <c r="E13" s="72"/>
      <c r="F13" s="74"/>
      <c r="G13" s="72"/>
      <c r="H13" s="72"/>
      <c r="I13" s="72"/>
      <c r="J13" s="74"/>
      <c r="K13" s="72"/>
      <c r="L13" s="72"/>
      <c r="M13" s="72"/>
      <c r="N13" s="74"/>
      <c r="O13" s="72"/>
      <c r="P13" s="72"/>
      <c r="Q13" s="72"/>
      <c r="R13" s="74"/>
      <c r="S13" s="72"/>
    </row>
    <row r="17" ht="15" customHeight="1" x14ac:dyDescent="0.25"/>
    <row r="18" ht="15" customHeight="1" x14ac:dyDescent="0.25"/>
  </sheetData>
  <mergeCells count="6">
    <mergeCell ref="B5:B7"/>
    <mergeCell ref="C5:R5"/>
    <mergeCell ref="C6:F6"/>
    <mergeCell ref="G6:J6"/>
    <mergeCell ref="K6:N6"/>
    <mergeCell ref="O6:R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8"/>
  <sheetViews>
    <sheetView workbookViewId="0">
      <selection activeCell="E15" sqref="E15"/>
    </sheetView>
  </sheetViews>
  <sheetFormatPr defaultRowHeight="15" x14ac:dyDescent="0.25"/>
  <cols>
    <col min="1" max="1" width="9.140625" style="40"/>
    <col min="2" max="2" width="12.85546875" style="40" customWidth="1"/>
    <col min="3" max="16384" width="9.140625" style="40"/>
  </cols>
  <sheetData>
    <row r="1" spans="2:20" x14ac:dyDescent="0.25">
      <c r="B1" s="73"/>
      <c r="C1" s="72"/>
      <c r="D1" s="72"/>
      <c r="E1" s="72"/>
      <c r="F1" s="74"/>
      <c r="G1" s="72"/>
      <c r="H1" s="72"/>
      <c r="I1" s="72"/>
      <c r="J1" s="74"/>
      <c r="K1" s="72"/>
      <c r="L1" s="72"/>
      <c r="M1" s="72"/>
      <c r="N1" s="74"/>
      <c r="O1" s="72"/>
      <c r="P1" s="72"/>
      <c r="Q1" s="72"/>
      <c r="R1" s="74"/>
      <c r="S1" s="72"/>
      <c r="T1" s="72"/>
    </row>
    <row r="2" spans="2:20" x14ac:dyDescent="0.25">
      <c r="B2" s="73"/>
      <c r="C2" s="72"/>
      <c r="D2" s="72"/>
      <c r="E2" s="72"/>
      <c r="F2" s="74"/>
      <c r="G2" s="72"/>
      <c r="H2" s="72"/>
      <c r="I2" s="72"/>
      <c r="J2" s="74"/>
      <c r="K2" s="72"/>
      <c r="L2" s="72"/>
      <c r="M2" s="72"/>
      <c r="N2" s="74"/>
      <c r="O2" s="72"/>
      <c r="P2" s="72"/>
      <c r="Q2" s="72"/>
      <c r="R2" s="74"/>
      <c r="S2" s="72"/>
      <c r="T2" s="72"/>
    </row>
    <row r="3" spans="2:20" x14ac:dyDescent="0.25">
      <c r="B3" s="43" t="s">
        <v>214</v>
      </c>
      <c r="C3" s="72"/>
      <c r="D3" s="72"/>
      <c r="E3" s="72"/>
      <c r="F3" s="74"/>
      <c r="G3" s="72"/>
      <c r="H3" s="72"/>
      <c r="I3" s="72"/>
      <c r="J3" s="74"/>
      <c r="K3" s="72"/>
      <c r="L3" s="72"/>
      <c r="M3" s="72"/>
      <c r="N3" s="74"/>
      <c r="O3" s="72"/>
      <c r="P3" s="72"/>
      <c r="Q3" s="72"/>
      <c r="R3" s="74"/>
      <c r="S3" s="72"/>
      <c r="T3" s="72"/>
    </row>
    <row r="4" spans="2:20" x14ac:dyDescent="0.25">
      <c r="B4" s="221" t="s">
        <v>71</v>
      </c>
      <c r="C4" s="75"/>
      <c r="D4" s="75"/>
      <c r="E4" s="75"/>
      <c r="F4" s="76"/>
      <c r="G4" s="75"/>
      <c r="H4" s="75"/>
      <c r="I4" s="75"/>
      <c r="J4" s="76"/>
      <c r="K4" s="75"/>
      <c r="L4" s="75"/>
      <c r="M4" s="75"/>
      <c r="N4" s="76"/>
      <c r="O4" s="75"/>
      <c r="P4" s="75"/>
      <c r="Q4" s="75"/>
      <c r="R4" s="76"/>
      <c r="S4" s="72"/>
      <c r="T4" s="72"/>
    </row>
    <row r="5" spans="2:20" ht="15" customHeight="1" x14ac:dyDescent="0.25">
      <c r="B5" s="359" t="s">
        <v>33</v>
      </c>
      <c r="C5" s="360" t="s">
        <v>60</v>
      </c>
      <c r="D5" s="360"/>
      <c r="E5" s="360"/>
      <c r="F5" s="360"/>
      <c r="G5" s="360"/>
      <c r="H5" s="360"/>
      <c r="I5" s="360"/>
      <c r="J5" s="360"/>
      <c r="K5" s="360"/>
      <c r="L5" s="360"/>
      <c r="M5" s="360"/>
      <c r="N5" s="360"/>
      <c r="O5" s="360"/>
      <c r="P5" s="360"/>
      <c r="Q5" s="360"/>
      <c r="R5" s="360"/>
      <c r="S5" s="72"/>
      <c r="T5" s="72"/>
    </row>
    <row r="6" spans="2:20" ht="15" customHeight="1" x14ac:dyDescent="0.25">
      <c r="B6" s="359"/>
      <c r="C6" s="358" t="s">
        <v>72</v>
      </c>
      <c r="D6" s="358"/>
      <c r="E6" s="358"/>
      <c r="F6" s="358"/>
      <c r="G6" s="360" t="s">
        <v>73</v>
      </c>
      <c r="H6" s="360"/>
      <c r="I6" s="360"/>
      <c r="J6" s="360"/>
      <c r="K6" s="358" t="s">
        <v>74</v>
      </c>
      <c r="L6" s="358"/>
      <c r="M6" s="358"/>
      <c r="N6" s="358"/>
      <c r="O6" s="360" t="s">
        <v>14</v>
      </c>
      <c r="P6" s="360"/>
      <c r="Q6" s="360"/>
      <c r="R6" s="360"/>
      <c r="S6" s="72"/>
      <c r="T6" s="72"/>
    </row>
    <row r="7" spans="2:20" ht="27" x14ac:dyDescent="0.25">
      <c r="B7" s="359"/>
      <c r="C7" s="127" t="s">
        <v>3</v>
      </c>
      <c r="D7" s="127" t="s">
        <v>4</v>
      </c>
      <c r="E7" s="127" t="s">
        <v>5</v>
      </c>
      <c r="F7" s="224" t="s">
        <v>210</v>
      </c>
      <c r="G7" s="127" t="s">
        <v>3</v>
      </c>
      <c r="H7" s="127" t="s">
        <v>4</v>
      </c>
      <c r="I7" s="127" t="s">
        <v>5</v>
      </c>
      <c r="J7" s="224" t="s">
        <v>210</v>
      </c>
      <c r="K7" s="127" t="s">
        <v>3</v>
      </c>
      <c r="L7" s="127" t="s">
        <v>4</v>
      </c>
      <c r="M7" s="127" t="s">
        <v>5</v>
      </c>
      <c r="N7" s="224" t="s">
        <v>210</v>
      </c>
      <c r="O7" s="127" t="s">
        <v>3</v>
      </c>
      <c r="P7" s="127" t="s">
        <v>4</v>
      </c>
      <c r="Q7" s="127" t="s">
        <v>5</v>
      </c>
      <c r="R7" s="224" t="s">
        <v>210</v>
      </c>
      <c r="S7" s="72"/>
      <c r="T7" s="72"/>
    </row>
    <row r="8" spans="2:20" x14ac:dyDescent="0.25">
      <c r="B8" s="206" t="s">
        <v>195</v>
      </c>
      <c r="C8" s="223">
        <v>4</v>
      </c>
      <c r="D8" s="127" t="s">
        <v>89</v>
      </c>
      <c r="E8" s="223">
        <v>10</v>
      </c>
      <c r="F8" s="52" t="s">
        <v>89</v>
      </c>
      <c r="G8" s="223">
        <v>9</v>
      </c>
      <c r="H8" s="127">
        <v>3</v>
      </c>
      <c r="I8" s="223">
        <v>19</v>
      </c>
      <c r="J8" s="52">
        <v>33.33</v>
      </c>
      <c r="K8" s="223">
        <v>16</v>
      </c>
      <c r="L8" s="127">
        <v>4</v>
      </c>
      <c r="M8" s="223">
        <v>18</v>
      </c>
      <c r="N8" s="52">
        <v>25</v>
      </c>
      <c r="O8" s="223">
        <v>29</v>
      </c>
      <c r="P8" s="7">
        <v>7</v>
      </c>
      <c r="Q8" s="223">
        <v>47</v>
      </c>
      <c r="R8" s="204">
        <v>24.14</v>
      </c>
      <c r="S8" s="72"/>
      <c r="T8" s="72"/>
    </row>
    <row r="9" spans="2:20" x14ac:dyDescent="0.25">
      <c r="B9" s="206" t="s">
        <v>196</v>
      </c>
      <c r="C9" s="223">
        <v>2</v>
      </c>
      <c r="D9" s="127" t="s">
        <v>89</v>
      </c>
      <c r="E9" s="223">
        <v>6</v>
      </c>
      <c r="F9" s="127" t="s">
        <v>89</v>
      </c>
      <c r="G9" s="223">
        <v>1</v>
      </c>
      <c r="H9" s="127" t="s">
        <v>89</v>
      </c>
      <c r="I9" s="223">
        <v>1</v>
      </c>
      <c r="J9" s="52" t="s">
        <v>89</v>
      </c>
      <c r="K9" s="223">
        <v>7</v>
      </c>
      <c r="L9" s="127">
        <v>1</v>
      </c>
      <c r="M9" s="223">
        <v>16</v>
      </c>
      <c r="N9" s="52">
        <v>14.29</v>
      </c>
      <c r="O9" s="223">
        <v>10</v>
      </c>
      <c r="P9" s="127">
        <v>1</v>
      </c>
      <c r="Q9" s="223">
        <v>23</v>
      </c>
      <c r="R9" s="52">
        <v>10</v>
      </c>
      <c r="S9" s="72"/>
      <c r="T9" s="72"/>
    </row>
    <row r="10" spans="2:20" x14ac:dyDescent="0.25">
      <c r="B10" s="47" t="s">
        <v>14</v>
      </c>
      <c r="C10" s="47">
        <v>6</v>
      </c>
      <c r="D10" s="6" t="s">
        <v>89</v>
      </c>
      <c r="E10" s="47">
        <v>16</v>
      </c>
      <c r="F10" s="49" t="s">
        <v>89</v>
      </c>
      <c r="G10" s="47">
        <v>10</v>
      </c>
      <c r="H10" s="6">
        <v>3</v>
      </c>
      <c r="I10" s="47">
        <v>20</v>
      </c>
      <c r="J10" s="49">
        <v>30</v>
      </c>
      <c r="K10" s="47">
        <v>23</v>
      </c>
      <c r="L10" s="6">
        <v>5</v>
      </c>
      <c r="M10" s="47">
        <v>34</v>
      </c>
      <c r="N10" s="49">
        <v>21.74</v>
      </c>
      <c r="O10" s="47">
        <v>39</v>
      </c>
      <c r="P10" s="47">
        <v>8</v>
      </c>
      <c r="Q10" s="47">
        <v>70</v>
      </c>
      <c r="R10" s="53">
        <v>20.51</v>
      </c>
      <c r="S10" s="72"/>
      <c r="T10" s="72"/>
    </row>
    <row r="11" spans="2:20" x14ac:dyDescent="0.25">
      <c r="B11" s="225" t="s">
        <v>75</v>
      </c>
      <c r="C11" s="72"/>
      <c r="D11" s="72"/>
      <c r="E11" s="72"/>
      <c r="F11" s="74"/>
      <c r="G11" s="72"/>
      <c r="H11" s="72"/>
      <c r="I11" s="225"/>
      <c r="J11" s="74"/>
      <c r="K11" s="72"/>
      <c r="L11" s="72"/>
      <c r="M11" s="72"/>
      <c r="N11" s="74"/>
      <c r="O11" s="72"/>
      <c r="P11" s="72"/>
      <c r="Q11" s="72"/>
      <c r="R11" s="74"/>
      <c r="S11" s="72"/>
      <c r="T11" s="72"/>
    </row>
    <row r="12" spans="2:20" x14ac:dyDescent="0.25">
      <c r="B12" s="222" t="s">
        <v>284</v>
      </c>
      <c r="C12" s="218"/>
      <c r="D12" s="218"/>
      <c r="E12" s="218"/>
      <c r="F12" s="218"/>
      <c r="G12" s="218"/>
      <c r="H12" s="219"/>
      <c r="I12" s="222"/>
      <c r="J12" s="74"/>
      <c r="K12" s="72"/>
      <c r="L12" s="72"/>
      <c r="M12" s="72"/>
      <c r="N12" s="74"/>
      <c r="O12" s="72"/>
      <c r="P12" s="72"/>
      <c r="Q12" s="72"/>
      <c r="R12" s="74"/>
      <c r="S12" s="72"/>
      <c r="T12" s="72"/>
    </row>
    <row r="13" spans="2:20" x14ac:dyDescent="0.25">
      <c r="B13" s="73"/>
      <c r="C13" s="72"/>
      <c r="D13" s="72"/>
      <c r="E13" s="72"/>
      <c r="F13" s="74"/>
      <c r="G13" s="72"/>
      <c r="H13" s="72"/>
      <c r="I13" s="72"/>
      <c r="J13" s="74"/>
      <c r="K13" s="72"/>
      <c r="L13" s="72"/>
      <c r="M13" s="72"/>
      <c r="N13" s="74"/>
      <c r="O13" s="72"/>
      <c r="P13" s="72"/>
      <c r="Q13" s="72"/>
      <c r="R13" s="74"/>
      <c r="S13" s="72"/>
      <c r="T13" s="72"/>
    </row>
    <row r="14" spans="2:20" x14ac:dyDescent="0.25">
      <c r="B14" s="73"/>
      <c r="C14" s="72"/>
      <c r="D14" s="72"/>
      <c r="E14" s="72"/>
      <c r="F14" s="74"/>
      <c r="G14" s="72"/>
      <c r="H14" s="72"/>
      <c r="I14" s="72"/>
      <c r="J14" s="74"/>
      <c r="K14" s="72"/>
      <c r="L14" s="72"/>
      <c r="M14" s="72"/>
      <c r="N14" s="74"/>
      <c r="O14" s="72"/>
      <c r="P14" s="72"/>
      <c r="Q14" s="72"/>
      <c r="R14" s="74"/>
      <c r="S14" s="72"/>
      <c r="T14" s="72"/>
    </row>
    <row r="15" spans="2:20" x14ac:dyDescent="0.25">
      <c r="B15" s="73"/>
      <c r="C15" s="72"/>
      <c r="D15" s="72"/>
      <c r="E15" s="72"/>
      <c r="F15" s="74"/>
      <c r="G15" s="72"/>
      <c r="H15" s="72"/>
      <c r="I15" s="72"/>
      <c r="J15" s="74"/>
      <c r="K15" s="72"/>
      <c r="L15" s="72"/>
      <c r="M15" s="72"/>
      <c r="N15" s="74"/>
      <c r="O15" s="72"/>
      <c r="P15" s="72"/>
      <c r="Q15" s="72"/>
      <c r="R15" s="74"/>
      <c r="S15" s="72"/>
      <c r="T15" s="72"/>
    </row>
    <row r="16" spans="2:20" x14ac:dyDescent="0.25">
      <c r="B16" s="73"/>
      <c r="C16" s="72"/>
      <c r="D16" s="72"/>
      <c r="E16" s="72"/>
      <c r="F16" s="74"/>
      <c r="G16" s="72"/>
      <c r="H16" s="72"/>
      <c r="I16" s="72"/>
      <c r="J16" s="74"/>
      <c r="K16" s="72"/>
      <c r="L16" s="72"/>
      <c r="M16" s="72"/>
      <c r="N16" s="74"/>
      <c r="O16" s="72"/>
      <c r="P16" s="72"/>
      <c r="Q16" s="72"/>
      <c r="R16" s="74"/>
      <c r="S16" s="72"/>
      <c r="T16" s="72"/>
    </row>
    <row r="17" spans="2:20" ht="15" customHeight="1" x14ac:dyDescent="0.25">
      <c r="B17" s="73"/>
      <c r="C17" s="72"/>
      <c r="D17" s="72"/>
      <c r="E17" s="72"/>
      <c r="F17" s="74"/>
      <c r="G17" s="72"/>
      <c r="H17" s="72"/>
      <c r="I17" s="72"/>
      <c r="J17" s="74"/>
      <c r="K17" s="72"/>
      <c r="L17" s="72"/>
      <c r="M17" s="72"/>
      <c r="N17" s="74"/>
      <c r="O17" s="72"/>
      <c r="P17" s="72"/>
      <c r="Q17" s="72"/>
      <c r="R17" s="74"/>
      <c r="S17" s="72"/>
      <c r="T17" s="72"/>
    </row>
    <row r="18" spans="2:20" ht="15" customHeight="1" x14ac:dyDescent="0.25"/>
  </sheetData>
  <mergeCells count="6">
    <mergeCell ref="B5:B7"/>
    <mergeCell ref="C5:R5"/>
    <mergeCell ref="C6:F6"/>
    <mergeCell ref="G6:J6"/>
    <mergeCell ref="K6:N6"/>
    <mergeCell ref="O6:R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4"/>
  <sheetViews>
    <sheetView workbookViewId="0">
      <selection activeCell="G16" sqref="G16"/>
    </sheetView>
  </sheetViews>
  <sheetFormatPr defaultRowHeight="15" x14ac:dyDescent="0.25"/>
  <cols>
    <col min="1" max="16384" width="9.140625" style="40"/>
  </cols>
  <sheetData>
    <row r="3" spans="2:9" ht="15" customHeight="1" x14ac:dyDescent="0.25">
      <c r="B3" s="304" t="s">
        <v>289</v>
      </c>
      <c r="C3" s="305"/>
      <c r="D3" s="305"/>
      <c r="E3" s="305"/>
      <c r="F3" s="305"/>
      <c r="G3" s="305"/>
      <c r="H3" s="305"/>
      <c r="I3" s="305"/>
    </row>
    <row r="4" spans="2:9" ht="15" customHeight="1" x14ac:dyDescent="0.25">
      <c r="B4" s="306" t="s">
        <v>9</v>
      </c>
      <c r="C4" s="307"/>
      <c r="D4" s="307"/>
      <c r="E4" s="307"/>
      <c r="F4" s="307"/>
      <c r="G4" s="100"/>
    </row>
    <row r="5" spans="2:9" x14ac:dyDescent="0.25">
      <c r="B5" s="314" t="s">
        <v>1</v>
      </c>
      <c r="C5" s="311">
        <v>2017</v>
      </c>
      <c r="D5" s="311">
        <v>2017</v>
      </c>
      <c r="E5" s="317">
        <v>2016</v>
      </c>
      <c r="F5" s="317">
        <v>2016</v>
      </c>
    </row>
    <row r="6" spans="2:9" ht="15" customHeight="1" x14ac:dyDescent="0.25">
      <c r="B6" s="315"/>
      <c r="C6" s="311" t="s">
        <v>10</v>
      </c>
      <c r="D6" s="311" t="s">
        <v>11</v>
      </c>
      <c r="E6" s="317" t="s">
        <v>10</v>
      </c>
      <c r="F6" s="317" t="s">
        <v>11</v>
      </c>
    </row>
    <row r="7" spans="2:9" ht="27" x14ac:dyDescent="0.25">
      <c r="B7" s="316"/>
      <c r="C7" s="125" t="s">
        <v>12</v>
      </c>
      <c r="D7" s="125" t="s">
        <v>13</v>
      </c>
      <c r="E7" s="125" t="s">
        <v>12</v>
      </c>
      <c r="F7" s="125" t="s">
        <v>13</v>
      </c>
    </row>
    <row r="8" spans="2:9" x14ac:dyDescent="0.25">
      <c r="B8" s="128" t="s">
        <v>195</v>
      </c>
      <c r="C8" s="56">
        <v>4.84</v>
      </c>
      <c r="D8" s="129">
        <v>3.21</v>
      </c>
      <c r="E8" s="59">
        <v>3.64</v>
      </c>
      <c r="F8" s="60">
        <v>2.19</v>
      </c>
    </row>
    <row r="9" spans="2:9" x14ac:dyDescent="0.25">
      <c r="B9" s="128" t="s">
        <v>196</v>
      </c>
      <c r="C9" s="56">
        <v>6.52</v>
      </c>
      <c r="D9" s="129">
        <v>3.86</v>
      </c>
      <c r="E9" s="59">
        <v>3.36</v>
      </c>
      <c r="F9" s="60">
        <v>1.96</v>
      </c>
    </row>
    <row r="10" spans="2:9" x14ac:dyDescent="0.25">
      <c r="B10" s="54" t="s">
        <v>197</v>
      </c>
      <c r="C10" s="55">
        <v>5.29</v>
      </c>
      <c r="D10" s="55">
        <v>3.4</v>
      </c>
      <c r="E10" s="55">
        <v>3.55</v>
      </c>
      <c r="F10" s="55">
        <v>2.12</v>
      </c>
    </row>
    <row r="11" spans="2:9" x14ac:dyDescent="0.25">
      <c r="B11" s="54" t="s">
        <v>7</v>
      </c>
      <c r="C11" s="55">
        <v>1.9310250210080431</v>
      </c>
      <c r="D11" s="55">
        <v>1.3505085396277106</v>
      </c>
      <c r="E11" s="55">
        <v>1.8675586349699358</v>
      </c>
      <c r="F11" s="55">
        <v>1.3004143263433918</v>
      </c>
    </row>
    <row r="12" spans="2:9" x14ac:dyDescent="0.25">
      <c r="B12" s="130" t="s">
        <v>283</v>
      </c>
      <c r="C12" s="131"/>
      <c r="D12" s="131"/>
      <c r="E12" s="131"/>
      <c r="F12" s="131"/>
    </row>
    <row r="13" spans="2:9" x14ac:dyDescent="0.25">
      <c r="B13" s="130" t="s">
        <v>16</v>
      </c>
      <c r="C13" s="131"/>
      <c r="D13" s="131"/>
      <c r="E13" s="131"/>
      <c r="F13" s="131"/>
    </row>
    <row r="14" spans="2:9" x14ac:dyDescent="0.25">
      <c r="B14" s="95"/>
      <c r="C14" s="100"/>
      <c r="D14" s="100"/>
      <c r="E14" s="100"/>
      <c r="F14" s="100"/>
    </row>
  </sheetData>
  <mergeCells count="5">
    <mergeCell ref="B3:I3"/>
    <mergeCell ref="B4:F4"/>
    <mergeCell ref="B5:B7"/>
    <mergeCell ref="C5:D6"/>
    <mergeCell ref="E5:F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M18"/>
  <sheetViews>
    <sheetView topLeftCell="B1" workbookViewId="0">
      <selection activeCell="K31" sqref="K31"/>
    </sheetView>
  </sheetViews>
  <sheetFormatPr defaultRowHeight="15" x14ac:dyDescent="0.25"/>
  <cols>
    <col min="1" max="1" width="9.140625" style="40"/>
    <col min="2" max="2" width="16.7109375" style="40" customWidth="1"/>
    <col min="3" max="3" width="7.140625" style="40" customWidth="1"/>
    <col min="4" max="4" width="4.28515625" style="40" customWidth="1"/>
    <col min="5" max="5" width="6.7109375" style="40" customWidth="1"/>
    <col min="6" max="6" width="4.42578125" style="40" customWidth="1"/>
    <col min="7" max="7" width="5.85546875" style="40" customWidth="1"/>
    <col min="8" max="8" width="4.28515625" style="40" customWidth="1"/>
    <col min="9" max="9" width="5.5703125" style="40" customWidth="1"/>
    <col min="10" max="10" width="4.42578125" style="40" customWidth="1"/>
    <col min="11" max="11" width="7.42578125" style="40" customWidth="1"/>
    <col min="12" max="12" width="6.5703125" style="40" customWidth="1"/>
    <col min="13" max="13" width="6.85546875" style="40" customWidth="1"/>
    <col min="14" max="16384" width="9.140625" style="40"/>
  </cols>
  <sheetData>
    <row r="2" spans="2:13" x14ac:dyDescent="0.25">
      <c r="B2" s="41" t="s">
        <v>232</v>
      </c>
    </row>
    <row r="3" spans="2:13" ht="15.75" thickBot="1" x14ac:dyDescent="0.3">
      <c r="B3" s="368" t="s">
        <v>140</v>
      </c>
      <c r="C3" s="368"/>
      <c r="D3" s="368"/>
      <c r="E3" s="368"/>
      <c r="F3" s="368"/>
    </row>
    <row r="4" spans="2:13" ht="15" customHeight="1" x14ac:dyDescent="0.25">
      <c r="B4" s="361" t="s">
        <v>141</v>
      </c>
      <c r="C4" s="364">
        <v>2017</v>
      </c>
      <c r="D4" s="364"/>
      <c r="E4" s="364"/>
      <c r="F4" s="364"/>
      <c r="G4" s="364"/>
      <c r="H4" s="364"/>
      <c r="I4" s="364"/>
      <c r="J4" s="364"/>
      <c r="K4" s="366" t="s">
        <v>142</v>
      </c>
      <c r="L4" s="366"/>
      <c r="M4" s="366"/>
    </row>
    <row r="5" spans="2:13" ht="15.75" thickBot="1" x14ac:dyDescent="0.3">
      <c r="B5" s="362"/>
      <c r="C5" s="365"/>
      <c r="D5" s="365"/>
      <c r="E5" s="365"/>
      <c r="F5" s="365"/>
      <c r="G5" s="365"/>
      <c r="H5" s="365"/>
      <c r="I5" s="365"/>
      <c r="J5" s="365"/>
      <c r="K5" s="367" t="s">
        <v>143</v>
      </c>
      <c r="L5" s="367"/>
      <c r="M5" s="367"/>
    </row>
    <row r="6" spans="2:13" ht="27.75" thickBot="1" x14ac:dyDescent="0.3">
      <c r="B6" s="363"/>
      <c r="C6" s="226" t="s">
        <v>144</v>
      </c>
      <c r="D6" s="227" t="s">
        <v>112</v>
      </c>
      <c r="E6" s="226" t="s">
        <v>3</v>
      </c>
      <c r="F6" s="227" t="s">
        <v>112</v>
      </c>
      <c r="G6" s="226" t="s">
        <v>4</v>
      </c>
      <c r="H6" s="227" t="s">
        <v>112</v>
      </c>
      <c r="I6" s="226" t="s">
        <v>5</v>
      </c>
      <c r="J6" s="227" t="s">
        <v>112</v>
      </c>
      <c r="K6" s="226" t="s">
        <v>3</v>
      </c>
      <c r="L6" s="226" t="s">
        <v>4</v>
      </c>
      <c r="M6" s="226" t="s">
        <v>5</v>
      </c>
    </row>
    <row r="7" spans="2:13" ht="15.75" thickBot="1" x14ac:dyDescent="0.3">
      <c r="B7" s="228" t="s">
        <v>145</v>
      </c>
      <c r="C7" s="229">
        <v>3</v>
      </c>
      <c r="D7" s="230">
        <v>2.2058823529411766</v>
      </c>
      <c r="E7" s="231">
        <v>182</v>
      </c>
      <c r="F7" s="232">
        <v>35.686274509803923</v>
      </c>
      <c r="G7" s="233">
        <v>7</v>
      </c>
      <c r="H7" s="230">
        <v>25.925925925925924</v>
      </c>
      <c r="I7" s="234">
        <v>248</v>
      </c>
      <c r="J7" s="232">
        <v>32.333767926988266</v>
      </c>
      <c r="K7" s="230">
        <v>9.638554216867476</v>
      </c>
      <c r="L7" s="235">
        <v>75</v>
      </c>
      <c r="M7" s="230">
        <v>-7.4626865671641838</v>
      </c>
    </row>
    <row r="8" spans="2:13" ht="15.75" thickBot="1" x14ac:dyDescent="0.3">
      <c r="B8" s="228" t="s">
        <v>147</v>
      </c>
      <c r="C8" s="229">
        <v>24</v>
      </c>
      <c r="D8" s="230">
        <v>17.647058823529413</v>
      </c>
      <c r="E8" s="231">
        <v>51</v>
      </c>
      <c r="F8" s="232">
        <v>10</v>
      </c>
      <c r="G8" s="233">
        <v>5</v>
      </c>
      <c r="H8" s="230">
        <v>18.518518518518519</v>
      </c>
      <c r="I8" s="234">
        <v>90</v>
      </c>
      <c r="J8" s="232">
        <v>11.734028683181226</v>
      </c>
      <c r="K8" s="230">
        <v>-21.538461538461533</v>
      </c>
      <c r="L8" s="235">
        <v>25</v>
      </c>
      <c r="M8" s="230">
        <v>-9.0909090909090935</v>
      </c>
    </row>
    <row r="9" spans="2:13" ht="15.75" thickBot="1" x14ac:dyDescent="0.3">
      <c r="B9" s="236" t="s">
        <v>148</v>
      </c>
      <c r="C9" s="237">
        <v>27</v>
      </c>
      <c r="D9" s="230">
        <v>19.852941176470587</v>
      </c>
      <c r="E9" s="238">
        <v>233</v>
      </c>
      <c r="F9" s="239">
        <v>45.686274509803923</v>
      </c>
      <c r="G9" s="240">
        <v>12</v>
      </c>
      <c r="H9" s="241">
        <v>44.444444444444443</v>
      </c>
      <c r="I9" s="242">
        <v>338</v>
      </c>
      <c r="J9" s="239">
        <v>44.067796610169488</v>
      </c>
      <c r="K9" s="241">
        <v>0.86580086580086402</v>
      </c>
      <c r="L9" s="243">
        <v>50</v>
      </c>
      <c r="M9" s="241">
        <v>-7.9019073569482288</v>
      </c>
    </row>
    <row r="10" spans="2:13" ht="15.75" thickBot="1" x14ac:dyDescent="0.3">
      <c r="B10" s="228" t="s">
        <v>149</v>
      </c>
      <c r="C10" s="229">
        <v>39</v>
      </c>
      <c r="D10" s="230">
        <v>28.676470588235293</v>
      </c>
      <c r="E10" s="231">
        <v>188</v>
      </c>
      <c r="F10" s="232">
        <v>36.86274509803922</v>
      </c>
      <c r="G10" s="233">
        <v>5</v>
      </c>
      <c r="H10" s="230">
        <v>18.518518518518519</v>
      </c>
      <c r="I10" s="234">
        <v>300</v>
      </c>
      <c r="J10" s="232">
        <v>39.113428943937414</v>
      </c>
      <c r="K10" s="230">
        <v>18.987341772151893</v>
      </c>
      <c r="L10" s="235">
        <v>66.666666666666686</v>
      </c>
      <c r="M10" s="230">
        <v>9.8901098901098976</v>
      </c>
    </row>
    <row r="11" spans="2:13" ht="15.75" thickBot="1" x14ac:dyDescent="0.3">
      <c r="B11" s="228" t="s">
        <v>150</v>
      </c>
      <c r="C11" s="229">
        <v>61</v>
      </c>
      <c r="D11" s="230">
        <v>44.852941176470587</v>
      </c>
      <c r="E11" s="231">
        <v>87</v>
      </c>
      <c r="F11" s="232">
        <v>17.058823529411764</v>
      </c>
      <c r="G11" s="233">
        <v>10</v>
      </c>
      <c r="H11" s="230">
        <v>37.037037037037038</v>
      </c>
      <c r="I11" s="234">
        <v>126</v>
      </c>
      <c r="J11" s="232">
        <v>16.427640156453716</v>
      </c>
      <c r="K11" s="230">
        <v>3.5714285714285836</v>
      </c>
      <c r="L11" s="235">
        <v>100</v>
      </c>
      <c r="M11" s="230">
        <v>-9.352517985611513</v>
      </c>
    </row>
    <row r="12" spans="2:13" ht="15.75" thickBot="1" x14ac:dyDescent="0.3">
      <c r="B12" s="228" t="s">
        <v>151</v>
      </c>
      <c r="C12" s="229">
        <v>9</v>
      </c>
      <c r="D12" s="230">
        <v>6.6176470588235299</v>
      </c>
      <c r="E12" s="231">
        <v>2</v>
      </c>
      <c r="F12" s="232">
        <v>0.39215686274509803</v>
      </c>
      <c r="G12" s="233" t="s">
        <v>89</v>
      </c>
      <c r="H12" s="230" t="s">
        <v>89</v>
      </c>
      <c r="I12" s="244">
        <v>3</v>
      </c>
      <c r="J12" s="232">
        <v>0.39113428943937423</v>
      </c>
      <c r="K12" s="230">
        <v>-66.666666666666671</v>
      </c>
      <c r="L12" s="235">
        <v>-100</v>
      </c>
      <c r="M12" s="230">
        <v>-57.142857142857146</v>
      </c>
    </row>
    <row r="13" spans="2:13" ht="15.75" thickBot="1" x14ac:dyDescent="0.3">
      <c r="B13" s="245" t="s">
        <v>152</v>
      </c>
      <c r="C13" s="237">
        <v>109</v>
      </c>
      <c r="D13" s="230">
        <v>80.14705882352942</v>
      </c>
      <c r="E13" s="246">
        <v>277</v>
      </c>
      <c r="F13" s="239">
        <v>54.313725490196077</v>
      </c>
      <c r="G13" s="247">
        <v>15</v>
      </c>
      <c r="H13" s="241">
        <v>55.555555555555557</v>
      </c>
      <c r="I13" s="248">
        <v>429</v>
      </c>
      <c r="J13" s="249">
        <v>55.932203389830505</v>
      </c>
      <c r="K13" s="241">
        <v>11.693548387096769</v>
      </c>
      <c r="L13" s="250">
        <v>66.666666666666686</v>
      </c>
      <c r="M13" s="241">
        <v>2.3866348448687376</v>
      </c>
    </row>
    <row r="14" spans="2:13" ht="15.75" thickBot="1" x14ac:dyDescent="0.3">
      <c r="B14" s="251" t="s">
        <v>197</v>
      </c>
      <c r="C14" s="252">
        <v>136</v>
      </c>
      <c r="D14" s="253">
        <v>100</v>
      </c>
      <c r="E14" s="254">
        <v>510</v>
      </c>
      <c r="F14" s="253">
        <v>100</v>
      </c>
      <c r="G14" s="255">
        <v>27</v>
      </c>
      <c r="H14" s="253">
        <v>100</v>
      </c>
      <c r="I14" s="256">
        <v>767</v>
      </c>
      <c r="J14" s="253">
        <v>100</v>
      </c>
      <c r="K14" s="253">
        <v>6.4718162839248379</v>
      </c>
      <c r="L14" s="253">
        <v>58.823529411764696</v>
      </c>
      <c r="M14" s="253">
        <v>-2.4173027989821918</v>
      </c>
    </row>
    <row r="15" spans="2:13" ht="16.5" customHeight="1" x14ac:dyDescent="0.25"/>
    <row r="16" spans="2:13" ht="16.5" customHeight="1" x14ac:dyDescent="0.25"/>
    <row r="17" ht="16.5" customHeight="1" x14ac:dyDescent="0.25"/>
    <row r="18" ht="16.5" customHeight="1" x14ac:dyDescent="0.25"/>
  </sheetData>
  <mergeCells count="5">
    <mergeCell ref="B4:B6"/>
    <mergeCell ref="C4:J5"/>
    <mergeCell ref="K4:M4"/>
    <mergeCell ref="K5:M5"/>
    <mergeCell ref="B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H17"/>
  <sheetViews>
    <sheetView workbookViewId="0">
      <selection activeCell="C14" sqref="C14"/>
    </sheetView>
  </sheetViews>
  <sheetFormatPr defaultRowHeight="15" x14ac:dyDescent="0.25"/>
  <cols>
    <col min="1" max="1" width="21.5703125" style="40" customWidth="1"/>
    <col min="2" max="16384" width="9.140625" style="40"/>
  </cols>
  <sheetData>
    <row r="3" spans="1:8" x14ac:dyDescent="0.25">
      <c r="A3" s="41" t="s">
        <v>233</v>
      </c>
      <c r="B3" s="41"/>
      <c r="C3" s="41"/>
      <c r="D3" s="41"/>
      <c r="E3" s="41"/>
    </row>
    <row r="4" spans="1:8" x14ac:dyDescent="0.25">
      <c r="A4" s="368" t="s">
        <v>153</v>
      </c>
      <c r="B4" s="368"/>
      <c r="C4" s="368"/>
      <c r="D4" s="368"/>
      <c r="E4" s="368"/>
    </row>
    <row r="5" spans="1:8" ht="15" customHeight="1" x14ac:dyDescent="0.25">
      <c r="A5" s="369" t="s">
        <v>141</v>
      </c>
      <c r="B5" s="311">
        <v>2017</v>
      </c>
      <c r="C5" s="311"/>
      <c r="D5" s="326">
        <v>2016</v>
      </c>
      <c r="E5" s="326"/>
    </row>
    <row r="6" spans="1:8" ht="15" customHeight="1" x14ac:dyDescent="0.25">
      <c r="A6" s="362"/>
      <c r="B6" s="311"/>
      <c r="C6" s="311"/>
      <c r="D6" s="326"/>
      <c r="E6" s="326"/>
    </row>
    <row r="7" spans="1:8" ht="27" customHeight="1" x14ac:dyDescent="0.25">
      <c r="A7" s="370"/>
      <c r="B7" s="125" t="s">
        <v>12</v>
      </c>
      <c r="C7" s="125" t="s">
        <v>13</v>
      </c>
      <c r="D7" s="125" t="s">
        <v>12</v>
      </c>
      <c r="E7" s="125" t="s">
        <v>13</v>
      </c>
    </row>
    <row r="8" spans="1:8" ht="15" customHeight="1" x14ac:dyDescent="0.25">
      <c r="A8" s="257" t="s">
        <v>145</v>
      </c>
      <c r="B8" s="56">
        <v>3.8461538461538463</v>
      </c>
      <c r="C8" s="129">
        <v>2.7450980392156863</v>
      </c>
      <c r="D8" s="56">
        <v>2.4096385542168677</v>
      </c>
      <c r="E8" s="129">
        <v>1.4705882352941175</v>
      </c>
    </row>
    <row r="9" spans="1:8" x14ac:dyDescent="0.25">
      <c r="A9" s="257" t="s">
        <v>147</v>
      </c>
      <c r="B9" s="56">
        <v>9.8039215686274517</v>
      </c>
      <c r="C9" s="129">
        <v>5.2631578947368416</v>
      </c>
      <c r="D9" s="56">
        <v>6.1538461538461542</v>
      </c>
      <c r="E9" s="129">
        <v>3.8834951456310676</v>
      </c>
    </row>
    <row r="10" spans="1:8" x14ac:dyDescent="0.25">
      <c r="A10" s="258" t="s">
        <v>148</v>
      </c>
      <c r="B10" s="57">
        <v>5.1502145922746783</v>
      </c>
      <c r="C10" s="58">
        <v>3.4285714285714288</v>
      </c>
      <c r="D10" s="57">
        <v>3.4632034632034632</v>
      </c>
      <c r="E10" s="58">
        <v>2.1333333333333333</v>
      </c>
    </row>
    <row r="11" spans="1:8" x14ac:dyDescent="0.25">
      <c r="A11" s="257" t="s">
        <v>149</v>
      </c>
      <c r="B11" s="56">
        <v>2.6595744680851063</v>
      </c>
      <c r="C11" s="129">
        <v>1.639344262295082</v>
      </c>
      <c r="D11" s="56">
        <v>1.89873417721519</v>
      </c>
      <c r="E11" s="129">
        <v>1.0869565217391304</v>
      </c>
    </row>
    <row r="12" spans="1:8" x14ac:dyDescent="0.25">
      <c r="A12" s="257" t="s">
        <v>150</v>
      </c>
      <c r="B12" s="56">
        <v>11.494252873563218</v>
      </c>
      <c r="C12" s="129">
        <v>7.3529411764705888</v>
      </c>
      <c r="D12" s="56">
        <v>5.9523809523809517</v>
      </c>
      <c r="E12" s="129">
        <v>3.4722222222222223</v>
      </c>
    </row>
    <row r="13" spans="1:8" x14ac:dyDescent="0.25">
      <c r="A13" s="257" t="s">
        <v>151</v>
      </c>
      <c r="B13" s="56" t="s">
        <v>89</v>
      </c>
      <c r="C13" s="129" t="s">
        <v>89</v>
      </c>
      <c r="D13" s="56">
        <v>16.666666666666664</v>
      </c>
      <c r="E13" s="129">
        <v>12.5</v>
      </c>
    </row>
    <row r="14" spans="1:8" x14ac:dyDescent="0.25">
      <c r="A14" s="259" t="s">
        <v>152</v>
      </c>
      <c r="B14" s="57">
        <v>5.4151624548736459</v>
      </c>
      <c r="C14" s="58">
        <v>3.3783783783783785</v>
      </c>
      <c r="D14" s="57">
        <v>3.6290322580645165</v>
      </c>
      <c r="E14" s="58">
        <v>2.1028037383177569</v>
      </c>
    </row>
    <row r="15" spans="1:8" x14ac:dyDescent="0.25">
      <c r="A15" s="54" t="s">
        <v>197</v>
      </c>
      <c r="B15" s="55">
        <v>5.2941176470588234</v>
      </c>
      <c r="C15" s="55">
        <v>3.4005037783375318</v>
      </c>
      <c r="D15" s="55">
        <v>3.5490605427974948</v>
      </c>
      <c r="E15" s="55">
        <v>2.1170610211706102</v>
      </c>
    </row>
    <row r="16" spans="1:8" ht="16.5" customHeight="1" x14ac:dyDescent="0.3">
      <c r="A16" s="371" t="s">
        <v>155</v>
      </c>
      <c r="B16" s="372"/>
      <c r="C16" s="372"/>
      <c r="D16" s="372"/>
      <c r="E16" s="372"/>
      <c r="F16" s="372"/>
      <c r="G16" s="372"/>
      <c r="H16" s="372"/>
    </row>
    <row r="17" spans="1:8" ht="16.5" customHeight="1" x14ac:dyDescent="0.25">
      <c r="A17" s="130" t="s">
        <v>156</v>
      </c>
      <c r="B17" s="130"/>
      <c r="C17" s="130"/>
      <c r="D17" s="130"/>
      <c r="E17" s="130"/>
      <c r="F17" s="130"/>
      <c r="G17" s="130"/>
      <c r="H17" s="130"/>
    </row>
  </sheetData>
  <mergeCells count="5">
    <mergeCell ref="A4:E4"/>
    <mergeCell ref="A5:A7"/>
    <mergeCell ref="B5:C6"/>
    <mergeCell ref="D5:E6"/>
    <mergeCell ref="A16:H16"/>
  </mergeCells>
  <pageMargins left="0.7" right="0.7" top="0.75" bottom="0.75" header="0.3" footer="0.3"/>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P25"/>
  <sheetViews>
    <sheetView zoomScaleNormal="100" workbookViewId="0">
      <selection activeCell="E24" sqref="E24"/>
    </sheetView>
  </sheetViews>
  <sheetFormatPr defaultRowHeight="15" x14ac:dyDescent="0.25"/>
  <cols>
    <col min="1" max="1" width="27.28515625" style="40" customWidth="1"/>
    <col min="2" max="16384" width="9.140625" style="40"/>
  </cols>
  <sheetData>
    <row r="2" spans="1:16" ht="15" customHeight="1" x14ac:dyDescent="0.25">
      <c r="A2" s="43" t="s">
        <v>294</v>
      </c>
      <c r="B2" s="43"/>
      <c r="C2" s="43"/>
      <c r="D2" s="43"/>
      <c r="E2" s="43"/>
      <c r="F2" s="43"/>
      <c r="G2" s="43"/>
      <c r="H2" s="43"/>
      <c r="I2" s="43"/>
    </row>
    <row r="3" spans="1:16" x14ac:dyDescent="0.25">
      <c r="A3" s="375" t="s">
        <v>76</v>
      </c>
      <c r="B3" s="376"/>
      <c r="C3" s="376"/>
      <c r="D3" s="376"/>
      <c r="E3" s="376"/>
      <c r="F3" s="376"/>
      <c r="G3" s="376"/>
      <c r="H3" s="376"/>
    </row>
    <row r="4" spans="1:16" ht="15" customHeight="1" x14ac:dyDescent="0.25">
      <c r="A4" s="377" t="s">
        <v>77</v>
      </c>
      <c r="B4" s="378" t="s">
        <v>46</v>
      </c>
      <c r="C4" s="378"/>
      <c r="D4" s="378"/>
      <c r="E4" s="373" t="s">
        <v>78</v>
      </c>
      <c r="F4" s="373"/>
      <c r="G4" s="373"/>
      <c r="H4" s="374" t="s">
        <v>69</v>
      </c>
    </row>
    <row r="5" spans="1:16" x14ac:dyDescent="0.25">
      <c r="A5" s="377"/>
      <c r="B5" s="61" t="s">
        <v>3</v>
      </c>
      <c r="C5" s="61" t="s">
        <v>4</v>
      </c>
      <c r="D5" s="61" t="s">
        <v>5</v>
      </c>
      <c r="E5" s="61" t="s">
        <v>3</v>
      </c>
      <c r="F5" s="61" t="s">
        <v>4</v>
      </c>
      <c r="G5" s="61" t="s">
        <v>5</v>
      </c>
      <c r="H5" s="374"/>
    </row>
    <row r="6" spans="1:16" ht="13.5" customHeight="1" x14ac:dyDescent="0.25">
      <c r="A6" s="163" t="s">
        <v>79</v>
      </c>
      <c r="B6" s="152">
        <v>44</v>
      </c>
      <c r="C6" s="153">
        <v>4</v>
      </c>
      <c r="D6" s="152">
        <v>101</v>
      </c>
      <c r="E6" s="260">
        <v>8.6300000000000008</v>
      </c>
      <c r="F6" s="140">
        <v>14.81</v>
      </c>
      <c r="G6" s="260">
        <v>13.17</v>
      </c>
      <c r="H6" s="140">
        <f>+C6/B6*100</f>
        <v>9.0909090909090917</v>
      </c>
      <c r="J6" s="82"/>
      <c r="K6" s="82"/>
      <c r="L6" s="82"/>
      <c r="M6" s="82"/>
      <c r="N6" s="82"/>
      <c r="O6" s="82"/>
      <c r="P6" s="82"/>
    </row>
    <row r="7" spans="1:16" ht="13.5" customHeight="1" x14ac:dyDescent="0.25">
      <c r="A7" s="163" t="s">
        <v>80</v>
      </c>
      <c r="B7" s="152">
        <v>128</v>
      </c>
      <c r="C7" s="153">
        <v>7</v>
      </c>
      <c r="D7" s="152">
        <v>214</v>
      </c>
      <c r="E7" s="260">
        <v>25.1</v>
      </c>
      <c r="F7" s="140">
        <v>25.93</v>
      </c>
      <c r="G7" s="260">
        <v>27.9</v>
      </c>
      <c r="H7" s="140">
        <f t="shared" ref="H7:H19" si="0">+C7/B7*100</f>
        <v>5.46875</v>
      </c>
      <c r="J7" s="82"/>
      <c r="K7" s="82"/>
      <c r="L7" s="82"/>
      <c r="M7" s="82"/>
      <c r="N7" s="82"/>
      <c r="O7" s="82"/>
      <c r="P7" s="82"/>
    </row>
    <row r="8" spans="1:16" ht="13.5" customHeight="1" x14ac:dyDescent="0.25">
      <c r="A8" s="163" t="s">
        <v>81</v>
      </c>
      <c r="B8" s="152">
        <v>46</v>
      </c>
      <c r="C8" s="153" t="s">
        <v>89</v>
      </c>
      <c r="D8" s="152">
        <v>60</v>
      </c>
      <c r="E8" s="260">
        <v>9.02</v>
      </c>
      <c r="F8" s="140" t="s">
        <v>89</v>
      </c>
      <c r="G8" s="260">
        <v>7.82</v>
      </c>
      <c r="H8" s="140" t="s">
        <v>89</v>
      </c>
      <c r="J8" s="82"/>
      <c r="K8" s="82"/>
      <c r="L8" s="82"/>
      <c r="M8" s="82"/>
      <c r="N8" s="82"/>
      <c r="O8" s="82"/>
      <c r="P8" s="82"/>
    </row>
    <row r="9" spans="1:16" ht="13.5" customHeight="1" x14ac:dyDescent="0.25">
      <c r="A9" s="163" t="s">
        <v>82</v>
      </c>
      <c r="B9" s="152">
        <v>85</v>
      </c>
      <c r="C9" s="153">
        <v>2</v>
      </c>
      <c r="D9" s="152">
        <v>143</v>
      </c>
      <c r="E9" s="260">
        <v>16.670000000000002</v>
      </c>
      <c r="F9" s="140">
        <v>7.41</v>
      </c>
      <c r="G9" s="260">
        <v>18.64</v>
      </c>
      <c r="H9" s="140">
        <f t="shared" si="0"/>
        <v>2.3529411764705883</v>
      </c>
      <c r="J9" s="82"/>
      <c r="K9" s="82"/>
      <c r="L9" s="82"/>
      <c r="M9" s="82"/>
      <c r="N9" s="82"/>
      <c r="O9" s="82"/>
      <c r="P9" s="82"/>
    </row>
    <row r="10" spans="1:16" ht="13.5" customHeight="1" x14ac:dyDescent="0.25">
      <c r="A10" s="163" t="s">
        <v>83</v>
      </c>
      <c r="B10" s="152">
        <v>7</v>
      </c>
      <c r="C10" s="153" t="s">
        <v>89</v>
      </c>
      <c r="D10" s="152">
        <v>12</v>
      </c>
      <c r="E10" s="260">
        <v>1.37</v>
      </c>
      <c r="F10" s="140" t="s">
        <v>89</v>
      </c>
      <c r="G10" s="260">
        <v>1.56</v>
      </c>
      <c r="H10" s="140" t="s">
        <v>89</v>
      </c>
      <c r="J10" s="82"/>
      <c r="K10" s="82"/>
      <c r="L10" s="82"/>
      <c r="M10" s="82"/>
      <c r="N10" s="82"/>
      <c r="O10" s="82"/>
      <c r="P10" s="82"/>
    </row>
    <row r="11" spans="1:16" ht="13.5" customHeight="1" x14ac:dyDescent="0.25">
      <c r="A11" s="261" t="s">
        <v>84</v>
      </c>
      <c r="B11" s="262">
        <v>310</v>
      </c>
      <c r="C11" s="263">
        <v>13</v>
      </c>
      <c r="D11" s="262">
        <v>530</v>
      </c>
      <c r="E11" s="264">
        <v>60.78</v>
      </c>
      <c r="F11" s="265">
        <v>48.15</v>
      </c>
      <c r="G11" s="264">
        <v>69.099999999999994</v>
      </c>
      <c r="H11" s="265">
        <f t="shared" si="0"/>
        <v>4.1935483870967749</v>
      </c>
      <c r="J11" s="82"/>
      <c r="K11" s="82"/>
      <c r="L11" s="82"/>
      <c r="M11" s="82"/>
      <c r="N11" s="82"/>
      <c r="O11" s="82"/>
      <c r="P11" s="82"/>
    </row>
    <row r="12" spans="1:16" ht="13.5" customHeight="1" x14ac:dyDescent="0.25">
      <c r="A12" s="163" t="s">
        <v>85</v>
      </c>
      <c r="B12" s="152">
        <v>62</v>
      </c>
      <c r="C12" s="153">
        <v>3</v>
      </c>
      <c r="D12" s="152">
        <v>66</v>
      </c>
      <c r="E12" s="260">
        <v>12.16</v>
      </c>
      <c r="F12" s="140">
        <v>11.11</v>
      </c>
      <c r="G12" s="260">
        <v>8.6</v>
      </c>
      <c r="H12" s="140">
        <f t="shared" si="0"/>
        <v>4.838709677419355</v>
      </c>
      <c r="J12" s="82"/>
      <c r="K12" s="82"/>
      <c r="L12" s="82"/>
      <c r="M12" s="82"/>
      <c r="N12" s="82"/>
      <c r="O12" s="82"/>
      <c r="P12" s="82"/>
    </row>
    <row r="13" spans="1:16" ht="13.5" customHeight="1" x14ac:dyDescent="0.25">
      <c r="A13" s="163" t="s">
        <v>86</v>
      </c>
      <c r="B13" s="152">
        <v>8</v>
      </c>
      <c r="C13" s="153" t="s">
        <v>89</v>
      </c>
      <c r="D13" s="152">
        <v>10</v>
      </c>
      <c r="E13" s="260">
        <v>1.57</v>
      </c>
      <c r="F13" s="140" t="s">
        <v>89</v>
      </c>
      <c r="G13" s="260">
        <v>1.3</v>
      </c>
      <c r="H13" s="140" t="s">
        <v>89</v>
      </c>
      <c r="J13" s="82"/>
      <c r="K13" s="82"/>
      <c r="L13" s="82"/>
      <c r="M13" s="82"/>
      <c r="N13" s="82"/>
      <c r="O13" s="82"/>
      <c r="P13" s="82"/>
    </row>
    <row r="14" spans="1:16" ht="13.5" customHeight="1" x14ac:dyDescent="0.25">
      <c r="A14" s="163" t="s">
        <v>87</v>
      </c>
      <c r="B14" s="152">
        <v>45</v>
      </c>
      <c r="C14" s="153">
        <v>3</v>
      </c>
      <c r="D14" s="152">
        <v>59</v>
      </c>
      <c r="E14" s="260">
        <v>8.82</v>
      </c>
      <c r="F14" s="140">
        <v>11.11</v>
      </c>
      <c r="G14" s="260">
        <v>7.69</v>
      </c>
      <c r="H14" s="140">
        <f t="shared" si="0"/>
        <v>6.666666666666667</v>
      </c>
      <c r="J14" s="82"/>
      <c r="K14" s="82"/>
      <c r="L14" s="82"/>
      <c r="M14" s="82"/>
      <c r="N14" s="82"/>
      <c r="O14" s="82"/>
      <c r="P14" s="82"/>
    </row>
    <row r="15" spans="1:16" ht="13.5" customHeight="1" x14ac:dyDescent="0.25">
      <c r="A15" s="163" t="s">
        <v>88</v>
      </c>
      <c r="B15" s="152" t="s">
        <v>89</v>
      </c>
      <c r="C15" s="153" t="s">
        <v>89</v>
      </c>
      <c r="D15" s="152" t="s">
        <v>89</v>
      </c>
      <c r="E15" s="260" t="s">
        <v>89</v>
      </c>
      <c r="F15" s="140" t="s">
        <v>89</v>
      </c>
      <c r="G15" s="260" t="s">
        <v>89</v>
      </c>
      <c r="H15" s="140" t="s">
        <v>89</v>
      </c>
      <c r="J15" s="82"/>
      <c r="K15" s="82"/>
      <c r="L15" s="82"/>
      <c r="M15" s="82"/>
      <c r="N15" s="82"/>
      <c r="O15" s="82"/>
      <c r="P15" s="82"/>
    </row>
    <row r="16" spans="1:16" ht="13.5" customHeight="1" x14ac:dyDescent="0.25">
      <c r="A16" s="163" t="s">
        <v>90</v>
      </c>
      <c r="B16" s="152">
        <v>71</v>
      </c>
      <c r="C16" s="153">
        <v>7</v>
      </c>
      <c r="D16" s="152">
        <v>89</v>
      </c>
      <c r="E16" s="260">
        <v>13.92</v>
      </c>
      <c r="F16" s="140">
        <v>25.93</v>
      </c>
      <c r="G16" s="260">
        <v>11.6</v>
      </c>
      <c r="H16" s="140">
        <f t="shared" si="0"/>
        <v>9.8591549295774641</v>
      </c>
      <c r="J16" s="82"/>
      <c r="K16" s="82"/>
      <c r="L16" s="82"/>
      <c r="M16" s="82"/>
      <c r="N16" s="82"/>
      <c r="O16" s="82"/>
      <c r="P16" s="82"/>
    </row>
    <row r="17" spans="1:16" ht="13.5" customHeight="1" x14ac:dyDescent="0.25">
      <c r="A17" s="163" t="s">
        <v>91</v>
      </c>
      <c r="B17" s="152">
        <v>2</v>
      </c>
      <c r="C17" s="153" t="s">
        <v>89</v>
      </c>
      <c r="D17" s="152">
        <v>2</v>
      </c>
      <c r="E17" s="260">
        <v>0.39</v>
      </c>
      <c r="F17" s="140" t="s">
        <v>89</v>
      </c>
      <c r="G17" s="260">
        <v>0.26</v>
      </c>
      <c r="H17" s="140" t="s">
        <v>89</v>
      </c>
      <c r="J17" s="82"/>
      <c r="K17" s="82"/>
      <c r="L17" s="82"/>
      <c r="M17" s="82"/>
      <c r="N17" s="82"/>
      <c r="O17" s="82"/>
      <c r="P17" s="82"/>
    </row>
    <row r="18" spans="1:16" ht="13.5" customHeight="1" x14ac:dyDescent="0.25">
      <c r="A18" s="163" t="s">
        <v>92</v>
      </c>
      <c r="B18" s="152">
        <v>12</v>
      </c>
      <c r="C18" s="153">
        <v>1</v>
      </c>
      <c r="D18" s="152">
        <v>11</v>
      </c>
      <c r="E18" s="260">
        <v>2.35</v>
      </c>
      <c r="F18" s="140">
        <v>3.7</v>
      </c>
      <c r="G18" s="260">
        <v>1.43</v>
      </c>
      <c r="H18" s="140">
        <f t="shared" si="0"/>
        <v>8.3333333333333321</v>
      </c>
      <c r="J18" s="82"/>
      <c r="K18" s="82"/>
      <c r="L18" s="82"/>
      <c r="M18" s="82"/>
      <c r="N18" s="82"/>
      <c r="O18" s="82"/>
      <c r="P18" s="82"/>
    </row>
    <row r="19" spans="1:16" ht="13.5" customHeight="1" x14ac:dyDescent="0.25">
      <c r="A19" s="261" t="s">
        <v>93</v>
      </c>
      <c r="B19" s="262">
        <v>200</v>
      </c>
      <c r="C19" s="263">
        <v>14</v>
      </c>
      <c r="D19" s="262">
        <v>237</v>
      </c>
      <c r="E19" s="264">
        <v>39.22</v>
      </c>
      <c r="F19" s="265">
        <v>51.85</v>
      </c>
      <c r="G19" s="264">
        <v>30.9</v>
      </c>
      <c r="H19" s="265">
        <f t="shared" si="0"/>
        <v>7.0000000000000009</v>
      </c>
      <c r="J19" s="82"/>
      <c r="K19" s="82"/>
      <c r="L19" s="82"/>
      <c r="M19" s="82"/>
      <c r="N19" s="82"/>
      <c r="O19" s="82"/>
      <c r="P19" s="82"/>
    </row>
    <row r="20" spans="1:16" ht="13.5" customHeight="1" x14ac:dyDescent="0.25">
      <c r="A20" s="169" t="s">
        <v>94</v>
      </c>
      <c r="B20" s="266">
        <v>510</v>
      </c>
      <c r="C20" s="266">
        <v>27</v>
      </c>
      <c r="D20" s="266">
        <v>767</v>
      </c>
      <c r="E20" s="157">
        <v>100</v>
      </c>
      <c r="F20" s="171">
        <v>100</v>
      </c>
      <c r="G20" s="157">
        <v>100</v>
      </c>
      <c r="H20" s="157">
        <f>+C20/B20*100</f>
        <v>5.2941176470588234</v>
      </c>
      <c r="J20" s="82"/>
      <c r="K20" s="82"/>
      <c r="L20" s="82"/>
      <c r="M20" s="82"/>
      <c r="N20" s="82"/>
      <c r="O20" s="82"/>
      <c r="P20" s="82"/>
    </row>
    <row r="21" spans="1:16" x14ac:dyDescent="0.25">
      <c r="A21" s="267" t="s">
        <v>295</v>
      </c>
    </row>
    <row r="23" spans="1:16" ht="15" customHeight="1" x14ac:dyDescent="0.25"/>
    <row r="25" spans="1:16" ht="15" customHeight="1" x14ac:dyDescent="0.25"/>
  </sheetData>
  <mergeCells count="5">
    <mergeCell ref="E4:G4"/>
    <mergeCell ref="H4:H5"/>
    <mergeCell ref="A3:H3"/>
    <mergeCell ref="A4:A5"/>
    <mergeCell ref="B4:D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5"/>
  <sheetViews>
    <sheetView zoomScaleNormal="100" workbookViewId="0">
      <selection activeCell="B19" sqref="B19"/>
    </sheetView>
  </sheetViews>
  <sheetFormatPr defaultRowHeight="15" x14ac:dyDescent="0.25"/>
  <cols>
    <col min="1" max="1" width="61.85546875" customWidth="1"/>
  </cols>
  <sheetData>
    <row r="1" spans="1:9" x14ac:dyDescent="0.25">
      <c r="A1" s="40"/>
      <c r="B1" s="40"/>
      <c r="C1" s="40"/>
      <c r="D1" s="40"/>
      <c r="E1" s="40"/>
      <c r="F1" s="40"/>
      <c r="G1" s="40"/>
    </row>
    <row r="2" spans="1:9" x14ac:dyDescent="0.25">
      <c r="A2" s="43" t="s">
        <v>278</v>
      </c>
      <c r="B2" s="40"/>
      <c r="C2" s="40"/>
      <c r="D2" s="40"/>
      <c r="E2" s="40"/>
      <c r="F2" s="40"/>
      <c r="G2" s="40"/>
    </row>
    <row r="3" spans="1:9" x14ac:dyDescent="0.25">
      <c r="A3" s="28" t="s">
        <v>109</v>
      </c>
      <c r="B3" s="40"/>
      <c r="C3" s="40"/>
      <c r="D3" s="40"/>
      <c r="E3" s="40"/>
      <c r="F3" s="40"/>
      <c r="G3" s="40"/>
    </row>
    <row r="4" spans="1:9" ht="15" customHeight="1" x14ac:dyDescent="0.25">
      <c r="A4" s="379" t="s">
        <v>110</v>
      </c>
      <c r="B4" s="380" t="s">
        <v>23</v>
      </c>
      <c r="C4" s="380"/>
      <c r="D4" s="348" t="s">
        <v>111</v>
      </c>
      <c r="E4" s="348"/>
      <c r="F4" s="380" t="s">
        <v>14</v>
      </c>
      <c r="G4" s="380"/>
    </row>
    <row r="5" spans="1:9" x14ac:dyDescent="0.25">
      <c r="A5" s="379"/>
      <c r="B5" s="268" t="s">
        <v>46</v>
      </c>
      <c r="C5" s="175" t="s">
        <v>112</v>
      </c>
      <c r="D5" s="268" t="s">
        <v>46</v>
      </c>
      <c r="E5" s="175" t="s">
        <v>112</v>
      </c>
      <c r="F5" s="268" t="s">
        <v>46</v>
      </c>
      <c r="G5" s="175" t="s">
        <v>112</v>
      </c>
    </row>
    <row r="6" spans="1:9" x14ac:dyDescent="0.25">
      <c r="A6" s="176" t="s">
        <v>113</v>
      </c>
      <c r="B6" s="269">
        <v>54</v>
      </c>
      <c r="C6" s="270">
        <v>14.248021108179421</v>
      </c>
      <c r="D6" s="269">
        <v>39</v>
      </c>
      <c r="E6" s="270">
        <v>13.541666666666666</v>
      </c>
      <c r="F6" s="269">
        <v>93</v>
      </c>
      <c r="G6" s="271">
        <v>13.943028485757122</v>
      </c>
    </row>
    <row r="7" spans="1:9" x14ac:dyDescent="0.25">
      <c r="A7" s="176" t="s">
        <v>114</v>
      </c>
      <c r="B7" s="269">
        <v>60</v>
      </c>
      <c r="C7" s="270">
        <v>15.831134564643801</v>
      </c>
      <c r="D7" s="269">
        <v>16</v>
      </c>
      <c r="E7" s="270">
        <v>5.5555555555555554</v>
      </c>
      <c r="F7" s="269">
        <v>76</v>
      </c>
      <c r="G7" s="271">
        <v>11.394302848575713</v>
      </c>
    </row>
    <row r="8" spans="1:9" x14ac:dyDescent="0.25">
      <c r="A8" s="176" t="s">
        <v>115</v>
      </c>
      <c r="B8" s="269">
        <v>17</v>
      </c>
      <c r="C8" s="270">
        <v>4.4854881266490763</v>
      </c>
      <c r="D8" s="269">
        <v>9</v>
      </c>
      <c r="E8" s="270">
        <v>3.125</v>
      </c>
      <c r="F8" s="269">
        <v>26</v>
      </c>
      <c r="G8" s="271">
        <v>3.8980509745127434</v>
      </c>
    </row>
    <row r="9" spans="1:9" x14ac:dyDescent="0.25">
      <c r="A9" s="176" t="s">
        <v>116</v>
      </c>
      <c r="B9" s="269">
        <v>27</v>
      </c>
      <c r="C9" s="270">
        <v>7.1240105540897103</v>
      </c>
      <c r="D9" s="269">
        <v>5</v>
      </c>
      <c r="E9" s="270">
        <v>1.7361111111111112</v>
      </c>
      <c r="F9" s="269">
        <v>32</v>
      </c>
      <c r="G9" s="271">
        <v>4.7976011994003001</v>
      </c>
    </row>
    <row r="10" spans="1:9" x14ac:dyDescent="0.25">
      <c r="A10" s="176" t="s">
        <v>117</v>
      </c>
      <c r="B10" s="269">
        <v>13</v>
      </c>
      <c r="C10" s="270">
        <v>3.4300791556728232</v>
      </c>
      <c r="D10" s="269">
        <v>2</v>
      </c>
      <c r="E10" s="270">
        <v>0.69444444444444442</v>
      </c>
      <c r="F10" s="269">
        <v>15</v>
      </c>
      <c r="G10" s="271">
        <v>2.2488755622188905</v>
      </c>
    </row>
    <row r="11" spans="1:9" x14ac:dyDescent="0.25">
      <c r="A11" s="176" t="s">
        <v>118</v>
      </c>
      <c r="B11" s="269">
        <v>3</v>
      </c>
      <c r="C11" s="270">
        <v>0.79155672823219003</v>
      </c>
      <c r="D11" s="272" t="s">
        <v>89</v>
      </c>
      <c r="E11" s="273" t="s">
        <v>89</v>
      </c>
      <c r="F11" s="269">
        <v>3</v>
      </c>
      <c r="G11" s="271">
        <v>0.4497751124437781</v>
      </c>
    </row>
    <row r="12" spans="1:9" x14ac:dyDescent="0.25">
      <c r="A12" s="176" t="s">
        <v>119</v>
      </c>
      <c r="B12" s="269">
        <v>36</v>
      </c>
      <c r="C12" s="270">
        <v>9.4986807387862786</v>
      </c>
      <c r="D12" s="269">
        <v>51</v>
      </c>
      <c r="E12" s="270">
        <v>17.708333333333336</v>
      </c>
      <c r="F12" s="269">
        <v>87</v>
      </c>
      <c r="G12" s="271">
        <v>13.043478260869565</v>
      </c>
      <c r="H12" s="90"/>
      <c r="I12" s="90"/>
    </row>
    <row r="13" spans="1:9" x14ac:dyDescent="0.25">
      <c r="A13" s="176" t="s">
        <v>120</v>
      </c>
      <c r="B13" s="269">
        <v>35</v>
      </c>
      <c r="C13" s="270">
        <v>9.2348284960422156</v>
      </c>
      <c r="D13" s="269">
        <v>50</v>
      </c>
      <c r="E13" s="270">
        <v>17.361111111111111</v>
      </c>
      <c r="F13" s="269">
        <v>85</v>
      </c>
      <c r="G13" s="271">
        <v>12.743628185907047</v>
      </c>
    </row>
    <row r="14" spans="1:9" x14ac:dyDescent="0.25">
      <c r="A14" s="176" t="s">
        <v>121</v>
      </c>
      <c r="B14" s="269">
        <v>1</v>
      </c>
      <c r="C14" s="270">
        <v>0.26385224274406333</v>
      </c>
      <c r="D14" s="269">
        <v>1</v>
      </c>
      <c r="E14" s="270">
        <v>0.34722222222222221</v>
      </c>
      <c r="F14" s="269">
        <v>2</v>
      </c>
      <c r="G14" s="270">
        <v>0.29985007496251875</v>
      </c>
    </row>
    <row r="15" spans="1:9" x14ac:dyDescent="0.25">
      <c r="A15" s="176" t="s">
        <v>122</v>
      </c>
      <c r="B15" s="269">
        <v>34</v>
      </c>
      <c r="C15" s="270">
        <v>8.9709762532981525</v>
      </c>
      <c r="D15" s="269">
        <v>27</v>
      </c>
      <c r="E15" s="270">
        <v>9.375</v>
      </c>
      <c r="F15" s="269">
        <v>61</v>
      </c>
      <c r="G15" s="270">
        <v>9.1454272863568224</v>
      </c>
    </row>
    <row r="16" spans="1:9" x14ac:dyDescent="0.25">
      <c r="A16" s="176" t="s">
        <v>123</v>
      </c>
      <c r="B16" s="269">
        <v>21</v>
      </c>
      <c r="C16" s="270">
        <v>5.5408970976253293</v>
      </c>
      <c r="D16" s="269">
        <v>13</v>
      </c>
      <c r="E16" s="270">
        <v>4.5138888888888884</v>
      </c>
      <c r="F16" s="269">
        <v>34</v>
      </c>
      <c r="G16" s="270">
        <v>5.0974512743628182</v>
      </c>
    </row>
    <row r="17" spans="1:7" x14ac:dyDescent="0.25">
      <c r="A17" s="176" t="s">
        <v>124</v>
      </c>
      <c r="B17" s="269">
        <v>3</v>
      </c>
      <c r="C17" s="270">
        <v>0.79155672823219003</v>
      </c>
      <c r="D17" s="269">
        <v>6</v>
      </c>
      <c r="E17" s="270">
        <v>2.083333333333333</v>
      </c>
      <c r="F17" s="269">
        <v>9</v>
      </c>
      <c r="G17" s="270">
        <v>1.3493253373313343</v>
      </c>
    </row>
    <row r="18" spans="1:7" x14ac:dyDescent="0.25">
      <c r="A18" s="176" t="s">
        <v>125</v>
      </c>
      <c r="B18" s="269">
        <v>9</v>
      </c>
      <c r="C18" s="270">
        <v>2.3746701846965697</v>
      </c>
      <c r="D18" s="269">
        <v>13</v>
      </c>
      <c r="E18" s="270">
        <v>4.5138888888888884</v>
      </c>
      <c r="F18" s="269">
        <v>22</v>
      </c>
      <c r="G18" s="270">
        <v>3.2983508245877062</v>
      </c>
    </row>
    <row r="19" spans="1:7" x14ac:dyDescent="0.25">
      <c r="A19" s="176" t="s">
        <v>126</v>
      </c>
      <c r="B19" s="269">
        <v>4</v>
      </c>
      <c r="C19" s="270">
        <v>1.0554089709762533</v>
      </c>
      <c r="D19" s="269">
        <v>4</v>
      </c>
      <c r="E19" s="270">
        <v>1.3888888888888888</v>
      </c>
      <c r="F19" s="269">
        <v>8</v>
      </c>
      <c r="G19" s="270">
        <v>1.199400299850075</v>
      </c>
    </row>
    <row r="20" spans="1:7" x14ac:dyDescent="0.25">
      <c r="A20" s="176" t="s">
        <v>127</v>
      </c>
      <c r="B20" s="269">
        <v>19</v>
      </c>
      <c r="C20" s="270">
        <v>5.0131926121372032</v>
      </c>
      <c r="D20" s="272">
        <v>1</v>
      </c>
      <c r="E20" s="274">
        <v>0.34722222222222221</v>
      </c>
      <c r="F20" s="269">
        <v>20</v>
      </c>
      <c r="G20" s="270">
        <v>2.9985007496251872</v>
      </c>
    </row>
    <row r="21" spans="1:7" x14ac:dyDescent="0.25">
      <c r="A21" s="176" t="s">
        <v>128</v>
      </c>
      <c r="B21" s="269">
        <v>6</v>
      </c>
      <c r="C21" s="270">
        <v>1.5831134564643801</v>
      </c>
      <c r="D21" s="269">
        <v>26</v>
      </c>
      <c r="E21" s="270">
        <v>9.0277777777777768</v>
      </c>
      <c r="F21" s="269">
        <v>32</v>
      </c>
      <c r="G21" s="270">
        <v>4.7976011994003001</v>
      </c>
    </row>
    <row r="22" spans="1:7" x14ac:dyDescent="0.25">
      <c r="A22" s="176" t="s">
        <v>129</v>
      </c>
      <c r="B22" s="269">
        <v>5</v>
      </c>
      <c r="C22" s="270">
        <v>1.3192612137203166</v>
      </c>
      <c r="D22" s="269">
        <v>1</v>
      </c>
      <c r="E22" s="270">
        <v>0.34722222222222221</v>
      </c>
      <c r="F22" s="269">
        <v>6</v>
      </c>
      <c r="G22" s="270">
        <v>0.8995502248875562</v>
      </c>
    </row>
    <row r="23" spans="1:7" x14ac:dyDescent="0.25">
      <c r="A23" s="176" t="s">
        <v>130</v>
      </c>
      <c r="B23" s="269">
        <v>6</v>
      </c>
      <c r="C23" s="270">
        <v>1.5831134564643801</v>
      </c>
      <c r="D23" s="269">
        <v>4</v>
      </c>
      <c r="E23" s="270">
        <v>1.3888888888888888</v>
      </c>
      <c r="F23" s="269">
        <v>10</v>
      </c>
      <c r="G23" s="270">
        <v>1.4992503748125936</v>
      </c>
    </row>
    <row r="24" spans="1:7" x14ac:dyDescent="0.25">
      <c r="A24" s="176" t="s">
        <v>131</v>
      </c>
      <c r="B24" s="269">
        <v>5</v>
      </c>
      <c r="C24" s="270">
        <v>1.3192612137203166</v>
      </c>
      <c r="D24" s="269">
        <v>7</v>
      </c>
      <c r="E24" s="270">
        <v>2.4305555555555558</v>
      </c>
      <c r="F24" s="269">
        <v>12</v>
      </c>
      <c r="G24" s="270">
        <v>1.7991004497751124</v>
      </c>
    </row>
    <row r="25" spans="1:7" x14ac:dyDescent="0.25">
      <c r="A25" s="176" t="s">
        <v>132</v>
      </c>
      <c r="B25" s="269">
        <v>48</v>
      </c>
      <c r="C25" s="270">
        <v>12.664907651715041</v>
      </c>
      <c r="D25" s="269">
        <v>16</v>
      </c>
      <c r="E25" s="270">
        <v>5.5555555555555554</v>
      </c>
      <c r="F25" s="269">
        <v>64</v>
      </c>
      <c r="G25" s="270">
        <v>9.5952023988006001</v>
      </c>
    </row>
    <row r="26" spans="1:7" x14ac:dyDescent="0.25">
      <c r="A26" s="176" t="s">
        <v>133</v>
      </c>
      <c r="B26" s="269">
        <v>25</v>
      </c>
      <c r="C26" s="270">
        <v>6.5963060686015833</v>
      </c>
      <c r="D26" s="269">
        <v>11</v>
      </c>
      <c r="E26" s="270">
        <v>3.8194444444444446</v>
      </c>
      <c r="F26" s="269">
        <v>36</v>
      </c>
      <c r="G26" s="270">
        <v>5.3973013493253372</v>
      </c>
    </row>
    <row r="27" spans="1:7" x14ac:dyDescent="0.25">
      <c r="A27" s="176" t="s">
        <v>134</v>
      </c>
      <c r="B27" s="269">
        <v>18</v>
      </c>
      <c r="C27" s="270">
        <v>4.7493403693931393</v>
      </c>
      <c r="D27" s="269">
        <v>6</v>
      </c>
      <c r="E27" s="270">
        <v>2.083333333333333</v>
      </c>
      <c r="F27" s="269">
        <v>24</v>
      </c>
      <c r="G27" s="270">
        <v>3.5982008995502248</v>
      </c>
    </row>
    <row r="28" spans="1:7" x14ac:dyDescent="0.25">
      <c r="A28" s="176" t="s">
        <v>135</v>
      </c>
      <c r="B28" s="269">
        <v>353</v>
      </c>
      <c r="C28" s="270">
        <v>93.139841688654357</v>
      </c>
      <c r="D28" s="269">
        <v>241</v>
      </c>
      <c r="E28" s="270">
        <v>83.680555555555557</v>
      </c>
      <c r="F28" s="269">
        <v>594</v>
      </c>
      <c r="G28" s="270">
        <v>89.055472263868069</v>
      </c>
    </row>
    <row r="29" spans="1:7" x14ac:dyDescent="0.25">
      <c r="A29" s="176" t="s">
        <v>136</v>
      </c>
      <c r="B29" s="269">
        <v>26</v>
      </c>
      <c r="C29" s="270">
        <v>6.8601583113456464</v>
      </c>
      <c r="D29" s="269">
        <v>47</v>
      </c>
      <c r="E29" s="270">
        <v>16.319444444444446</v>
      </c>
      <c r="F29" s="269">
        <v>73</v>
      </c>
      <c r="G29" s="270">
        <v>10.944527736131935</v>
      </c>
    </row>
    <row r="30" spans="1:7" x14ac:dyDescent="0.25">
      <c r="A30" s="185" t="s">
        <v>137</v>
      </c>
      <c r="B30" s="275">
        <v>379</v>
      </c>
      <c r="C30" s="276">
        <v>100</v>
      </c>
      <c r="D30" s="275">
        <v>288</v>
      </c>
      <c r="E30" s="276">
        <v>100</v>
      </c>
      <c r="F30" s="275">
        <v>667</v>
      </c>
      <c r="G30" s="276">
        <v>100</v>
      </c>
    </row>
    <row r="31" spans="1:7" ht="26.25" customHeight="1" x14ac:dyDescent="0.25">
      <c r="A31" s="353" t="s">
        <v>138</v>
      </c>
      <c r="B31" s="354"/>
      <c r="C31" s="354"/>
      <c r="D31" s="354"/>
      <c r="E31" s="354"/>
      <c r="F31" s="354"/>
      <c r="G31" s="354"/>
    </row>
    <row r="32" spans="1:7" ht="45" customHeight="1" x14ac:dyDescent="0.3">
      <c r="A32" s="371" t="s">
        <v>139</v>
      </c>
      <c r="B32" s="372"/>
      <c r="C32" s="372"/>
      <c r="D32" s="372"/>
      <c r="E32" s="372"/>
      <c r="F32" s="372"/>
      <c r="G32" s="372"/>
    </row>
    <row r="33" spans="1:7" x14ac:dyDescent="0.25">
      <c r="A33" s="40"/>
      <c r="B33" s="40"/>
      <c r="C33" s="40"/>
      <c r="D33" s="40"/>
      <c r="E33" s="40"/>
      <c r="F33" s="40"/>
      <c r="G33" s="40"/>
    </row>
    <row r="34" spans="1:7" x14ac:dyDescent="0.25">
      <c r="A34" s="40"/>
      <c r="B34" s="40"/>
      <c r="C34" s="40"/>
      <c r="D34" s="40"/>
      <c r="E34" s="40"/>
      <c r="F34" s="40"/>
      <c r="G34" s="40"/>
    </row>
    <row r="35" spans="1:7" x14ac:dyDescent="0.25">
      <c r="A35" s="40"/>
      <c r="B35" s="40"/>
      <c r="C35" s="40"/>
      <c r="D35" s="40"/>
      <c r="E35" s="40"/>
      <c r="F35" s="40"/>
      <c r="G35" s="40"/>
    </row>
    <row r="36" spans="1:7" x14ac:dyDescent="0.25">
      <c r="A36" s="40"/>
      <c r="B36" s="40"/>
      <c r="C36" s="40"/>
      <c r="D36" s="40"/>
      <c r="E36" s="40"/>
      <c r="F36" s="40"/>
      <c r="G36" s="40"/>
    </row>
    <row r="37" spans="1:7" x14ac:dyDescent="0.25">
      <c r="A37" s="40"/>
      <c r="B37" s="40"/>
      <c r="C37" s="40"/>
      <c r="D37" s="40"/>
      <c r="E37" s="40"/>
      <c r="F37" s="40"/>
      <c r="G37" s="40"/>
    </row>
    <row r="38" spans="1:7" x14ac:dyDescent="0.25">
      <c r="A38" s="40"/>
      <c r="B38" s="40"/>
      <c r="C38" s="40"/>
      <c r="D38" s="40"/>
      <c r="E38" s="40"/>
      <c r="F38" s="40"/>
      <c r="G38" s="40"/>
    </row>
    <row r="39" spans="1:7" x14ac:dyDescent="0.25">
      <c r="A39" s="40"/>
      <c r="B39" s="40"/>
      <c r="C39" s="40"/>
      <c r="D39" s="40"/>
      <c r="E39" s="40"/>
      <c r="F39" s="40"/>
      <c r="G39" s="40"/>
    </row>
    <row r="40" spans="1:7" x14ac:dyDescent="0.25">
      <c r="A40" s="40"/>
      <c r="B40" s="40"/>
      <c r="C40" s="40"/>
      <c r="D40" s="40"/>
      <c r="E40" s="40"/>
      <c r="F40" s="40"/>
      <c r="G40" s="40"/>
    </row>
    <row r="41" spans="1:7" x14ac:dyDescent="0.25">
      <c r="A41" s="40"/>
      <c r="B41" s="40"/>
      <c r="C41" s="40"/>
      <c r="D41" s="40"/>
      <c r="E41" s="40"/>
      <c r="F41" s="40"/>
      <c r="G41" s="40"/>
    </row>
    <row r="42" spans="1:7" x14ac:dyDescent="0.25">
      <c r="A42" s="40"/>
      <c r="B42" s="40"/>
      <c r="C42" s="40"/>
      <c r="D42" s="40"/>
      <c r="E42" s="40"/>
      <c r="F42" s="40"/>
      <c r="G42" s="40"/>
    </row>
    <row r="43" spans="1:7" x14ac:dyDescent="0.25">
      <c r="A43" s="40"/>
      <c r="B43" s="40"/>
      <c r="C43" s="40"/>
      <c r="D43" s="40"/>
      <c r="E43" s="40"/>
      <c r="F43" s="40"/>
      <c r="G43" s="40"/>
    </row>
    <row r="44" spans="1:7" x14ac:dyDescent="0.25">
      <c r="A44" s="40"/>
      <c r="B44" s="40"/>
      <c r="C44" s="40"/>
      <c r="D44" s="40"/>
      <c r="E44" s="40"/>
      <c r="F44" s="40"/>
      <c r="G44" s="40"/>
    </row>
    <row r="45" spans="1:7" x14ac:dyDescent="0.25">
      <c r="A45" s="40"/>
      <c r="B45" s="40"/>
      <c r="C45" s="40"/>
      <c r="D45" s="40"/>
      <c r="E45" s="40"/>
      <c r="F45" s="40"/>
      <c r="G45" s="40"/>
    </row>
    <row r="46" spans="1:7" x14ac:dyDescent="0.25">
      <c r="A46" s="40"/>
      <c r="B46" s="40"/>
      <c r="C46" s="40"/>
      <c r="D46" s="40"/>
      <c r="E46" s="40"/>
      <c r="F46" s="40"/>
      <c r="G46" s="40"/>
    </row>
    <row r="47" spans="1:7" x14ac:dyDescent="0.25">
      <c r="A47" s="40"/>
      <c r="B47" s="40"/>
      <c r="C47" s="40"/>
      <c r="D47" s="40"/>
      <c r="E47" s="40"/>
      <c r="F47" s="40"/>
      <c r="G47" s="40"/>
    </row>
    <row r="48" spans="1:7" x14ac:dyDescent="0.25">
      <c r="A48" s="40"/>
      <c r="B48" s="40"/>
      <c r="C48" s="40"/>
      <c r="D48" s="40"/>
      <c r="E48" s="40"/>
      <c r="F48" s="40"/>
      <c r="G48" s="40"/>
    </row>
    <row r="49" spans="1:7" x14ac:dyDescent="0.25">
      <c r="A49" s="40"/>
      <c r="B49" s="40"/>
      <c r="C49" s="40"/>
      <c r="D49" s="40"/>
      <c r="E49" s="40"/>
      <c r="F49" s="40"/>
      <c r="G49" s="40"/>
    </row>
    <row r="50" spans="1:7" x14ac:dyDescent="0.25">
      <c r="A50" s="40"/>
      <c r="B50" s="40"/>
      <c r="C50" s="40"/>
      <c r="D50" s="40"/>
      <c r="E50" s="40"/>
      <c r="F50" s="40"/>
      <c r="G50" s="40"/>
    </row>
    <row r="51" spans="1:7" x14ac:dyDescent="0.25">
      <c r="A51" s="40"/>
      <c r="B51" s="40"/>
      <c r="C51" s="40"/>
      <c r="D51" s="40"/>
      <c r="E51" s="40"/>
      <c r="F51" s="40"/>
      <c r="G51" s="40"/>
    </row>
    <row r="52" spans="1:7" x14ac:dyDescent="0.25">
      <c r="A52" s="40"/>
      <c r="B52" s="40"/>
      <c r="C52" s="40"/>
      <c r="D52" s="40"/>
      <c r="E52" s="40"/>
      <c r="F52" s="40"/>
      <c r="G52" s="40"/>
    </row>
    <row r="53" spans="1:7" x14ac:dyDescent="0.25">
      <c r="A53" s="40"/>
      <c r="B53" s="40"/>
      <c r="C53" s="40"/>
      <c r="D53" s="40"/>
      <c r="E53" s="40"/>
      <c r="F53" s="40"/>
      <c r="G53" s="40"/>
    </row>
    <row r="54" spans="1:7" x14ac:dyDescent="0.25">
      <c r="A54" s="40"/>
      <c r="B54" s="40"/>
      <c r="C54" s="40"/>
      <c r="D54" s="40"/>
      <c r="E54" s="40"/>
      <c r="F54" s="40"/>
      <c r="G54" s="40"/>
    </row>
    <row r="55" spans="1:7" x14ac:dyDescent="0.25">
      <c r="A55" s="40"/>
      <c r="B55" s="40"/>
      <c r="C55" s="40"/>
      <c r="D55" s="40"/>
      <c r="E55" s="40"/>
      <c r="F55" s="40"/>
      <c r="G55" s="40"/>
    </row>
    <row r="56" spans="1:7" x14ac:dyDescent="0.25">
      <c r="A56" s="40"/>
      <c r="B56" s="40"/>
      <c r="C56" s="40"/>
      <c r="D56" s="40"/>
      <c r="E56" s="40"/>
      <c r="F56" s="40"/>
      <c r="G56" s="40"/>
    </row>
    <row r="57" spans="1:7" x14ac:dyDescent="0.25">
      <c r="A57" s="40"/>
      <c r="B57" s="40"/>
      <c r="C57" s="40"/>
      <c r="D57" s="40"/>
      <c r="E57" s="40"/>
      <c r="F57" s="40"/>
      <c r="G57" s="40"/>
    </row>
    <row r="58" spans="1:7" x14ac:dyDescent="0.25">
      <c r="A58" s="40"/>
      <c r="B58" s="40"/>
      <c r="C58" s="40"/>
      <c r="D58" s="40"/>
      <c r="E58" s="40"/>
      <c r="F58" s="40"/>
      <c r="G58" s="40"/>
    </row>
    <row r="59" spans="1:7" x14ac:dyDescent="0.25">
      <c r="A59" s="40"/>
      <c r="B59" s="40"/>
      <c r="C59" s="40"/>
      <c r="D59" s="40"/>
      <c r="E59" s="40"/>
      <c r="F59" s="40"/>
      <c r="G59" s="40"/>
    </row>
    <row r="60" spans="1:7" x14ac:dyDescent="0.25">
      <c r="A60" s="40"/>
      <c r="B60" s="40"/>
      <c r="C60" s="40"/>
      <c r="D60" s="40"/>
      <c r="E60" s="40"/>
      <c r="F60" s="40"/>
      <c r="G60" s="40"/>
    </row>
    <row r="61" spans="1:7" x14ac:dyDescent="0.25">
      <c r="A61" s="40"/>
      <c r="B61" s="40"/>
      <c r="C61" s="40"/>
      <c r="D61" s="40"/>
      <c r="E61" s="40"/>
      <c r="F61" s="40"/>
      <c r="G61" s="40"/>
    </row>
    <row r="62" spans="1:7" x14ac:dyDescent="0.25">
      <c r="A62" s="40"/>
      <c r="B62" s="40"/>
      <c r="C62" s="40"/>
      <c r="D62" s="40"/>
      <c r="E62" s="40"/>
      <c r="F62" s="40"/>
      <c r="G62" s="40"/>
    </row>
    <row r="63" spans="1:7" x14ac:dyDescent="0.25">
      <c r="A63" s="40"/>
      <c r="B63" s="40"/>
      <c r="C63" s="40"/>
      <c r="D63" s="40"/>
      <c r="E63" s="40"/>
      <c r="F63" s="40"/>
      <c r="G63" s="40"/>
    </row>
    <row r="64" spans="1:7" x14ac:dyDescent="0.25">
      <c r="A64" s="40"/>
      <c r="B64" s="40"/>
      <c r="C64" s="40"/>
      <c r="D64" s="40"/>
      <c r="E64" s="40"/>
      <c r="F64" s="40"/>
      <c r="G64" s="40"/>
    </row>
    <row r="65" spans="1:7" x14ac:dyDescent="0.25">
      <c r="A65" s="40"/>
      <c r="B65" s="40"/>
      <c r="C65" s="40"/>
      <c r="D65" s="40"/>
      <c r="E65" s="40"/>
      <c r="F65" s="40"/>
      <c r="G65" s="40"/>
    </row>
    <row r="66" spans="1:7" x14ac:dyDescent="0.25">
      <c r="A66" s="40"/>
      <c r="B66" s="40"/>
      <c r="C66" s="40"/>
      <c r="D66" s="40"/>
      <c r="E66" s="40"/>
      <c r="F66" s="40"/>
      <c r="G66" s="40"/>
    </row>
    <row r="67" spans="1:7" x14ac:dyDescent="0.25">
      <c r="A67" s="40"/>
      <c r="B67" s="40"/>
      <c r="C67" s="40"/>
      <c r="D67" s="40"/>
      <c r="E67" s="40"/>
      <c r="F67" s="40"/>
      <c r="G67" s="40"/>
    </row>
    <row r="68" spans="1:7" x14ac:dyDescent="0.25">
      <c r="A68" s="40"/>
      <c r="B68" s="40"/>
      <c r="C68" s="40"/>
      <c r="D68" s="40"/>
      <c r="E68" s="40"/>
      <c r="F68" s="40"/>
      <c r="G68" s="40"/>
    </row>
    <row r="69" spans="1:7" x14ac:dyDescent="0.25">
      <c r="A69" s="40"/>
      <c r="B69" s="40"/>
      <c r="C69" s="40"/>
      <c r="D69" s="40"/>
      <c r="E69" s="40"/>
      <c r="F69" s="40"/>
      <c r="G69" s="40"/>
    </row>
    <row r="70" spans="1:7" x14ac:dyDescent="0.25">
      <c r="A70" s="40"/>
      <c r="B70" s="40"/>
      <c r="C70" s="40"/>
      <c r="D70" s="40"/>
      <c r="E70" s="40"/>
      <c r="F70" s="40"/>
      <c r="G70" s="40"/>
    </row>
    <row r="71" spans="1:7" x14ac:dyDescent="0.25">
      <c r="A71" s="40"/>
      <c r="B71" s="40"/>
      <c r="C71" s="40"/>
      <c r="D71" s="40"/>
      <c r="E71" s="40"/>
      <c r="F71" s="40"/>
      <c r="G71" s="40"/>
    </row>
    <row r="72" spans="1:7" x14ac:dyDescent="0.25">
      <c r="A72" s="40"/>
      <c r="B72" s="40"/>
      <c r="C72" s="40"/>
      <c r="D72" s="40"/>
      <c r="E72" s="40"/>
      <c r="F72" s="40"/>
      <c r="G72" s="40"/>
    </row>
    <row r="73" spans="1:7" x14ac:dyDescent="0.25">
      <c r="A73" s="40"/>
      <c r="B73" s="40"/>
      <c r="C73" s="40"/>
      <c r="D73" s="40"/>
      <c r="E73" s="40"/>
      <c r="F73" s="40"/>
      <c r="G73" s="40"/>
    </row>
    <row r="74" spans="1:7" x14ac:dyDescent="0.25">
      <c r="A74" s="40"/>
      <c r="B74" s="40"/>
      <c r="C74" s="40"/>
      <c r="D74" s="40"/>
      <c r="E74" s="40"/>
      <c r="F74" s="40"/>
      <c r="G74" s="40"/>
    </row>
    <row r="75" spans="1:7" x14ac:dyDescent="0.25">
      <c r="A75" s="40"/>
      <c r="B75" s="40"/>
      <c r="C75" s="40"/>
      <c r="D75" s="40"/>
      <c r="E75" s="40"/>
      <c r="F75" s="40"/>
      <c r="G75" s="40"/>
    </row>
    <row r="76" spans="1:7" x14ac:dyDescent="0.25">
      <c r="A76" s="40"/>
      <c r="B76" s="40"/>
      <c r="C76" s="40"/>
      <c r="D76" s="40"/>
      <c r="E76" s="40"/>
      <c r="F76" s="40"/>
      <c r="G76" s="40"/>
    </row>
    <row r="77" spans="1:7" x14ac:dyDescent="0.25">
      <c r="A77" s="40"/>
      <c r="B77" s="40"/>
      <c r="C77" s="40"/>
      <c r="D77" s="40"/>
      <c r="E77" s="40"/>
      <c r="F77" s="40"/>
      <c r="G77" s="40"/>
    </row>
    <row r="78" spans="1:7" x14ac:dyDescent="0.25">
      <c r="A78" s="40"/>
      <c r="B78" s="40"/>
      <c r="C78" s="40"/>
      <c r="D78" s="40"/>
      <c r="E78" s="40"/>
      <c r="F78" s="40"/>
      <c r="G78" s="40"/>
    </row>
    <row r="79" spans="1:7" x14ac:dyDescent="0.25">
      <c r="A79" s="40"/>
      <c r="B79" s="40"/>
      <c r="C79" s="40"/>
      <c r="D79" s="40"/>
      <c r="E79" s="40"/>
      <c r="F79" s="40"/>
      <c r="G79" s="40"/>
    </row>
    <row r="80" spans="1:7" x14ac:dyDescent="0.25">
      <c r="A80" s="40"/>
      <c r="B80" s="40"/>
      <c r="C80" s="40"/>
      <c r="D80" s="40"/>
      <c r="E80" s="40"/>
      <c r="F80" s="40"/>
      <c r="G80" s="40"/>
    </row>
    <row r="81" spans="1:7" x14ac:dyDescent="0.25">
      <c r="A81" s="40"/>
      <c r="B81" s="40"/>
      <c r="C81" s="40"/>
      <c r="D81" s="40"/>
      <c r="E81" s="40"/>
      <c r="F81" s="40"/>
      <c r="G81" s="40"/>
    </row>
    <row r="82" spans="1:7" x14ac:dyDescent="0.25">
      <c r="A82" s="40"/>
      <c r="B82" s="40"/>
      <c r="C82" s="40"/>
      <c r="D82" s="40"/>
      <c r="E82" s="40"/>
      <c r="F82" s="40"/>
      <c r="G82" s="40"/>
    </row>
    <row r="83" spans="1:7" x14ac:dyDescent="0.25">
      <c r="A83" s="40"/>
      <c r="B83" s="40"/>
      <c r="C83" s="40"/>
      <c r="D83" s="40"/>
      <c r="E83" s="40"/>
      <c r="F83" s="40"/>
      <c r="G83" s="40"/>
    </row>
    <row r="84" spans="1:7" x14ac:dyDescent="0.25">
      <c r="A84" s="40"/>
      <c r="B84" s="40"/>
      <c r="C84" s="40"/>
      <c r="D84" s="40"/>
      <c r="E84" s="40"/>
      <c r="F84" s="40"/>
      <c r="G84" s="40"/>
    </row>
    <row r="85" spans="1:7" x14ac:dyDescent="0.25">
      <c r="A85" s="40"/>
      <c r="B85" s="40"/>
      <c r="C85" s="40"/>
      <c r="D85" s="40"/>
      <c r="E85" s="40"/>
      <c r="F85" s="40"/>
      <c r="G85" s="40"/>
    </row>
    <row r="86" spans="1:7" x14ac:dyDescent="0.25">
      <c r="A86" s="40"/>
      <c r="B86" s="40"/>
      <c r="C86" s="40"/>
      <c r="D86" s="40"/>
      <c r="E86" s="40"/>
      <c r="F86" s="40"/>
      <c r="G86" s="40"/>
    </row>
    <row r="87" spans="1:7" x14ac:dyDescent="0.25">
      <c r="A87" s="40"/>
      <c r="B87" s="40"/>
      <c r="C87" s="40"/>
      <c r="D87" s="40"/>
      <c r="E87" s="40"/>
      <c r="F87" s="40"/>
      <c r="G87" s="40"/>
    </row>
    <row r="88" spans="1:7" x14ac:dyDescent="0.25">
      <c r="A88" s="40"/>
      <c r="B88" s="40"/>
      <c r="C88" s="40"/>
      <c r="D88" s="40"/>
      <c r="E88" s="40"/>
      <c r="F88" s="40"/>
      <c r="G88" s="40"/>
    </row>
    <row r="89" spans="1:7" x14ac:dyDescent="0.25">
      <c r="A89" s="40"/>
      <c r="B89" s="40"/>
      <c r="C89" s="40"/>
      <c r="D89" s="40"/>
      <c r="E89" s="40"/>
      <c r="F89" s="40"/>
      <c r="G89" s="40"/>
    </row>
    <row r="90" spans="1:7" x14ac:dyDescent="0.25">
      <c r="A90" s="40"/>
      <c r="B90" s="40"/>
      <c r="C90" s="40"/>
      <c r="D90" s="40"/>
      <c r="E90" s="40"/>
      <c r="F90" s="40"/>
      <c r="G90" s="40"/>
    </row>
    <row r="91" spans="1:7" x14ac:dyDescent="0.25">
      <c r="A91" s="40"/>
      <c r="B91" s="40"/>
      <c r="C91" s="40"/>
      <c r="D91" s="40"/>
      <c r="E91" s="40"/>
      <c r="F91" s="40"/>
      <c r="G91" s="40"/>
    </row>
    <row r="92" spans="1:7" x14ac:dyDescent="0.25">
      <c r="A92" s="40"/>
      <c r="B92" s="40"/>
      <c r="C92" s="40"/>
      <c r="D92" s="40"/>
      <c r="E92" s="40"/>
      <c r="F92" s="40"/>
      <c r="G92" s="40"/>
    </row>
    <row r="93" spans="1:7" x14ac:dyDescent="0.25">
      <c r="A93" s="40"/>
      <c r="B93" s="40"/>
      <c r="C93" s="40"/>
      <c r="D93" s="40"/>
      <c r="E93" s="40"/>
      <c r="F93" s="40"/>
      <c r="G93" s="40"/>
    </row>
    <row r="94" spans="1:7" x14ac:dyDescent="0.25">
      <c r="A94" s="40"/>
      <c r="B94" s="40"/>
      <c r="C94" s="40"/>
      <c r="D94" s="40"/>
      <c r="E94" s="40"/>
      <c r="F94" s="40"/>
      <c r="G94" s="40"/>
    </row>
    <row r="95" spans="1:7" x14ac:dyDescent="0.25">
      <c r="A95" s="40"/>
      <c r="B95" s="40"/>
      <c r="C95" s="40"/>
      <c r="D95" s="40"/>
      <c r="E95" s="40"/>
      <c r="F95" s="40"/>
      <c r="G95" s="40"/>
    </row>
    <row r="96" spans="1:7" x14ac:dyDescent="0.25">
      <c r="A96" s="40"/>
      <c r="B96" s="40"/>
      <c r="C96" s="40"/>
      <c r="D96" s="40"/>
      <c r="E96" s="40"/>
      <c r="F96" s="40"/>
      <c r="G96" s="40"/>
    </row>
    <row r="97" spans="1:7" x14ac:dyDescent="0.25">
      <c r="A97" s="40"/>
      <c r="B97" s="40"/>
      <c r="C97" s="40"/>
      <c r="D97" s="40"/>
      <c r="E97" s="40"/>
      <c r="F97" s="40"/>
      <c r="G97" s="40"/>
    </row>
    <row r="98" spans="1:7" x14ac:dyDescent="0.25">
      <c r="A98" s="40"/>
      <c r="B98" s="40"/>
      <c r="C98" s="40"/>
      <c r="D98" s="40"/>
      <c r="E98" s="40"/>
      <c r="F98" s="40"/>
      <c r="G98" s="40"/>
    </row>
    <row r="99" spans="1:7" x14ac:dyDescent="0.25">
      <c r="A99" s="40"/>
      <c r="B99" s="40"/>
      <c r="C99" s="40"/>
      <c r="D99" s="40"/>
      <c r="E99" s="40"/>
      <c r="F99" s="40"/>
      <c r="G99" s="40"/>
    </row>
    <row r="100" spans="1:7" x14ac:dyDescent="0.25">
      <c r="A100" s="40"/>
      <c r="B100" s="40"/>
      <c r="C100" s="40"/>
      <c r="D100" s="40"/>
      <c r="E100" s="40"/>
      <c r="F100" s="40"/>
      <c r="G100" s="40"/>
    </row>
    <row r="101" spans="1:7" x14ac:dyDescent="0.25">
      <c r="A101" s="40"/>
      <c r="B101" s="40"/>
      <c r="C101" s="40"/>
      <c r="D101" s="40"/>
      <c r="E101" s="40"/>
      <c r="F101" s="40"/>
      <c r="G101" s="40"/>
    </row>
    <row r="102" spans="1:7" x14ac:dyDescent="0.25">
      <c r="A102" s="40"/>
      <c r="B102" s="40"/>
      <c r="C102" s="40"/>
      <c r="D102" s="40"/>
      <c r="E102" s="40"/>
      <c r="F102" s="40"/>
      <c r="G102" s="40"/>
    </row>
    <row r="103" spans="1:7" x14ac:dyDescent="0.25">
      <c r="A103" s="40"/>
      <c r="B103" s="40"/>
      <c r="C103" s="40"/>
      <c r="D103" s="40"/>
      <c r="E103" s="40"/>
      <c r="F103" s="40"/>
      <c r="G103" s="40"/>
    </row>
    <row r="104" spans="1:7" x14ac:dyDescent="0.25">
      <c r="A104" s="40"/>
      <c r="B104" s="40"/>
      <c r="C104" s="40"/>
      <c r="D104" s="40"/>
      <c r="E104" s="40"/>
      <c r="F104" s="40"/>
      <c r="G104" s="40"/>
    </row>
    <row r="105" spans="1:7" x14ac:dyDescent="0.25">
      <c r="A105" s="40"/>
      <c r="B105" s="40"/>
      <c r="C105" s="40"/>
      <c r="D105" s="40"/>
      <c r="E105" s="40"/>
      <c r="F105" s="40"/>
      <c r="G105" s="40"/>
    </row>
    <row r="106" spans="1:7" x14ac:dyDescent="0.25">
      <c r="A106" s="40"/>
      <c r="B106" s="40"/>
      <c r="C106" s="40"/>
      <c r="D106" s="40"/>
      <c r="E106" s="40"/>
      <c r="F106" s="40"/>
      <c r="G106" s="40"/>
    </row>
    <row r="107" spans="1:7" x14ac:dyDescent="0.25">
      <c r="A107" s="40"/>
      <c r="B107" s="40"/>
      <c r="C107" s="40"/>
      <c r="D107" s="40"/>
      <c r="E107" s="40"/>
      <c r="F107" s="40"/>
      <c r="G107" s="40"/>
    </row>
    <row r="108" spans="1:7" x14ac:dyDescent="0.25">
      <c r="A108" s="40"/>
      <c r="B108" s="40"/>
      <c r="C108" s="40"/>
      <c r="D108" s="40"/>
      <c r="E108" s="40"/>
      <c r="F108" s="40"/>
      <c r="G108" s="40"/>
    </row>
    <row r="109" spans="1:7" x14ac:dyDescent="0.25">
      <c r="A109" s="40"/>
      <c r="B109" s="40"/>
      <c r="C109" s="40"/>
      <c r="D109" s="40"/>
      <c r="E109" s="40"/>
      <c r="F109" s="40"/>
      <c r="G109" s="40"/>
    </row>
    <row r="110" spans="1:7" x14ac:dyDescent="0.25">
      <c r="A110" s="40"/>
      <c r="B110" s="40"/>
      <c r="C110" s="40"/>
      <c r="D110" s="40"/>
      <c r="E110" s="40"/>
      <c r="F110" s="40"/>
      <c r="G110" s="40"/>
    </row>
    <row r="111" spans="1:7" x14ac:dyDescent="0.25">
      <c r="A111" s="40"/>
      <c r="B111" s="40"/>
      <c r="C111" s="40"/>
      <c r="D111" s="40"/>
      <c r="E111" s="40"/>
      <c r="F111" s="40"/>
      <c r="G111" s="40"/>
    </row>
    <row r="112" spans="1:7" x14ac:dyDescent="0.25">
      <c r="A112" s="40"/>
      <c r="B112" s="40"/>
      <c r="C112" s="40"/>
      <c r="D112" s="40"/>
      <c r="E112" s="40"/>
      <c r="F112" s="40"/>
      <c r="G112" s="40"/>
    </row>
    <row r="113" spans="1:7" x14ac:dyDescent="0.25">
      <c r="A113" s="40"/>
      <c r="B113" s="40"/>
      <c r="C113" s="40"/>
      <c r="D113" s="40"/>
      <c r="E113" s="40"/>
      <c r="F113" s="40"/>
      <c r="G113" s="40"/>
    </row>
    <row r="114" spans="1:7" x14ac:dyDescent="0.25">
      <c r="A114" s="40"/>
      <c r="B114" s="40"/>
      <c r="C114" s="40"/>
      <c r="D114" s="40"/>
      <c r="E114" s="40"/>
      <c r="F114" s="40"/>
      <c r="G114" s="40"/>
    </row>
    <row r="115" spans="1:7" x14ac:dyDescent="0.25">
      <c r="A115" s="40"/>
      <c r="B115" s="40"/>
      <c r="C115" s="40"/>
      <c r="D115" s="40"/>
      <c r="E115" s="40"/>
      <c r="F115" s="40"/>
      <c r="G115" s="40"/>
    </row>
    <row r="116" spans="1:7" x14ac:dyDescent="0.25">
      <c r="A116" s="40"/>
      <c r="B116" s="40"/>
      <c r="C116" s="40"/>
      <c r="D116" s="40"/>
      <c r="E116" s="40"/>
      <c r="F116" s="40"/>
      <c r="G116" s="40"/>
    </row>
    <row r="117" spans="1:7" x14ac:dyDescent="0.25">
      <c r="A117" s="40"/>
      <c r="B117" s="40"/>
      <c r="C117" s="40"/>
      <c r="D117" s="40"/>
      <c r="E117" s="40"/>
      <c r="F117" s="40"/>
      <c r="G117" s="40"/>
    </row>
    <row r="118" spans="1:7" x14ac:dyDescent="0.25">
      <c r="A118" s="40"/>
      <c r="B118" s="40"/>
      <c r="C118" s="40"/>
      <c r="D118" s="40"/>
      <c r="E118" s="40"/>
      <c r="F118" s="40"/>
      <c r="G118" s="40"/>
    </row>
    <row r="119" spans="1:7" x14ac:dyDescent="0.25">
      <c r="A119" s="40"/>
      <c r="B119" s="40"/>
      <c r="C119" s="40"/>
      <c r="D119" s="40"/>
      <c r="E119" s="40"/>
      <c r="F119" s="40"/>
      <c r="G119" s="40"/>
    </row>
    <row r="120" spans="1:7" x14ac:dyDescent="0.25">
      <c r="A120" s="40"/>
      <c r="B120" s="40"/>
      <c r="C120" s="40"/>
      <c r="D120" s="40"/>
      <c r="E120" s="40"/>
      <c r="F120" s="40"/>
      <c r="G120" s="40"/>
    </row>
    <row r="121" spans="1:7" x14ac:dyDescent="0.25">
      <c r="A121" s="40"/>
      <c r="B121" s="40"/>
      <c r="C121" s="40"/>
      <c r="D121" s="40"/>
      <c r="E121" s="40"/>
      <c r="F121" s="40"/>
      <c r="G121" s="40"/>
    </row>
    <row r="122" spans="1:7" x14ac:dyDescent="0.25">
      <c r="A122" s="40"/>
      <c r="B122" s="40"/>
      <c r="C122" s="40"/>
      <c r="D122" s="40"/>
      <c r="E122" s="40"/>
      <c r="F122" s="40"/>
      <c r="G122" s="40"/>
    </row>
    <row r="123" spans="1:7" x14ac:dyDescent="0.25">
      <c r="A123" s="40"/>
      <c r="B123" s="40"/>
      <c r="C123" s="40"/>
      <c r="D123" s="40"/>
      <c r="E123" s="40"/>
      <c r="F123" s="40"/>
      <c r="G123" s="40"/>
    </row>
    <row r="124" spans="1:7" x14ac:dyDescent="0.25">
      <c r="A124" s="40"/>
      <c r="B124" s="40"/>
      <c r="C124" s="40"/>
      <c r="D124" s="40"/>
      <c r="E124" s="40"/>
      <c r="F124" s="40"/>
      <c r="G124" s="40"/>
    </row>
    <row r="125" spans="1:7" x14ac:dyDescent="0.25">
      <c r="A125" s="40"/>
      <c r="B125" s="40"/>
      <c r="C125" s="40"/>
      <c r="D125" s="40"/>
      <c r="E125" s="40"/>
      <c r="F125" s="40"/>
      <c r="G125" s="40"/>
    </row>
  </sheetData>
  <mergeCells count="6">
    <mergeCell ref="A31:G31"/>
    <mergeCell ref="A32:G32"/>
    <mergeCell ref="A4:A5"/>
    <mergeCell ref="B4:C4"/>
    <mergeCell ref="D4:E4"/>
    <mergeCell ref="F4:G4"/>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89"/>
  <sheetViews>
    <sheetView workbookViewId="0">
      <selection activeCell="D34" sqref="D34"/>
    </sheetView>
  </sheetViews>
  <sheetFormatPr defaultRowHeight="15" x14ac:dyDescent="0.25"/>
  <cols>
    <col min="1" max="1" width="9.140625" style="40"/>
    <col min="2" max="2" width="12.85546875" style="40" customWidth="1"/>
    <col min="3" max="16384" width="9.140625" style="40"/>
  </cols>
  <sheetData>
    <row r="3" spans="2:10" x14ac:dyDescent="0.25">
      <c r="B3" s="65" t="s">
        <v>279</v>
      </c>
      <c r="C3" s="121"/>
      <c r="D3" s="121"/>
      <c r="E3" s="121"/>
      <c r="F3" s="121"/>
      <c r="G3" s="121"/>
      <c r="H3" s="121"/>
      <c r="I3" s="121"/>
      <c r="J3" s="121"/>
    </row>
    <row r="4" spans="2:10" x14ac:dyDescent="0.25">
      <c r="B4" s="42" t="s">
        <v>172</v>
      </c>
      <c r="C4" s="121"/>
      <c r="D4" s="121"/>
      <c r="E4" s="121"/>
      <c r="F4" s="121"/>
      <c r="G4" s="121"/>
      <c r="H4" s="121"/>
      <c r="I4" s="121"/>
      <c r="J4" s="121"/>
    </row>
    <row r="5" spans="2:10" ht="15" customHeight="1" x14ac:dyDescent="0.25">
      <c r="B5" s="349" t="s">
        <v>171</v>
      </c>
      <c r="C5" s="352" t="s">
        <v>4</v>
      </c>
      <c r="D5" s="352"/>
      <c r="E5" s="352"/>
      <c r="F5" s="352"/>
      <c r="G5" s="351" t="s">
        <v>5</v>
      </c>
      <c r="H5" s="351"/>
      <c r="I5" s="351"/>
      <c r="J5" s="351"/>
    </row>
    <row r="6" spans="2:10" ht="27" x14ac:dyDescent="0.25">
      <c r="B6" s="382"/>
      <c r="C6" s="277" t="s">
        <v>170</v>
      </c>
      <c r="D6" s="277" t="s">
        <v>169</v>
      </c>
      <c r="E6" s="277" t="s">
        <v>168</v>
      </c>
      <c r="F6" s="125" t="s">
        <v>14</v>
      </c>
      <c r="G6" s="277" t="s">
        <v>170</v>
      </c>
      <c r="H6" s="277" t="s">
        <v>169</v>
      </c>
      <c r="I6" s="277" t="s">
        <v>168</v>
      </c>
      <c r="J6" s="125" t="s">
        <v>14</v>
      </c>
    </row>
    <row r="7" spans="2:10" ht="15" customHeight="1" x14ac:dyDescent="0.25">
      <c r="B7" s="350"/>
      <c r="C7" s="381" t="s">
        <v>167</v>
      </c>
      <c r="D7" s="381"/>
      <c r="E7" s="381"/>
      <c r="F7" s="381"/>
      <c r="G7" s="381"/>
      <c r="H7" s="381"/>
      <c r="I7" s="381"/>
      <c r="J7" s="381"/>
    </row>
    <row r="8" spans="2:10" ht="15" customHeight="1" x14ac:dyDescent="0.25">
      <c r="B8" s="51" t="s">
        <v>165</v>
      </c>
      <c r="C8" s="45" t="s">
        <v>89</v>
      </c>
      <c r="D8" s="46" t="s">
        <v>89</v>
      </c>
      <c r="E8" s="45" t="s">
        <v>89</v>
      </c>
      <c r="F8" s="46" t="s">
        <v>89</v>
      </c>
      <c r="G8" s="45">
        <v>2</v>
      </c>
      <c r="H8" s="46">
        <v>28</v>
      </c>
      <c r="I8" s="45">
        <v>4</v>
      </c>
      <c r="J8" s="46">
        <v>34</v>
      </c>
    </row>
    <row r="9" spans="2:10" ht="15" customHeight="1" x14ac:dyDescent="0.25">
      <c r="B9" s="51" t="s">
        <v>160</v>
      </c>
      <c r="C9" s="278">
        <v>8</v>
      </c>
      <c r="D9" s="46">
        <v>1</v>
      </c>
      <c r="E9" s="45" t="s">
        <v>89</v>
      </c>
      <c r="F9" s="46">
        <v>9</v>
      </c>
      <c r="G9" s="45">
        <v>138</v>
      </c>
      <c r="H9" s="46">
        <v>79</v>
      </c>
      <c r="I9" s="45">
        <v>7</v>
      </c>
      <c r="J9" s="46">
        <v>224</v>
      </c>
    </row>
    <row r="10" spans="2:10" ht="15" customHeight="1" x14ac:dyDescent="0.25">
      <c r="B10" s="51" t="s">
        <v>159</v>
      </c>
      <c r="C10" s="278">
        <v>2</v>
      </c>
      <c r="D10" s="46">
        <v>1</v>
      </c>
      <c r="E10" s="45">
        <v>1</v>
      </c>
      <c r="F10" s="46">
        <v>4</v>
      </c>
      <c r="G10" s="45">
        <v>121</v>
      </c>
      <c r="H10" s="46">
        <v>35</v>
      </c>
      <c r="I10" s="45">
        <v>7</v>
      </c>
      <c r="J10" s="46">
        <v>163</v>
      </c>
    </row>
    <row r="11" spans="2:10" ht="15" customHeight="1" x14ac:dyDescent="0.25">
      <c r="B11" s="51" t="s">
        <v>158</v>
      </c>
      <c r="C11" s="278">
        <v>2</v>
      </c>
      <c r="D11" s="279">
        <v>2</v>
      </c>
      <c r="E11" s="45">
        <v>1</v>
      </c>
      <c r="F11" s="46">
        <v>5</v>
      </c>
      <c r="G11" s="45">
        <v>168</v>
      </c>
      <c r="H11" s="46">
        <v>34</v>
      </c>
      <c r="I11" s="45">
        <v>13</v>
      </c>
      <c r="J11" s="46">
        <v>215</v>
      </c>
    </row>
    <row r="12" spans="2:10" ht="15" customHeight="1" x14ac:dyDescent="0.25">
      <c r="B12" s="51" t="s">
        <v>157</v>
      </c>
      <c r="C12" s="278">
        <v>5</v>
      </c>
      <c r="D12" s="46">
        <v>1</v>
      </c>
      <c r="E12" s="45">
        <v>1</v>
      </c>
      <c r="F12" s="46">
        <v>7</v>
      </c>
      <c r="G12" s="45">
        <v>58</v>
      </c>
      <c r="H12" s="46">
        <v>28</v>
      </c>
      <c r="I12" s="45">
        <v>35</v>
      </c>
      <c r="J12" s="46">
        <v>121</v>
      </c>
    </row>
    <row r="13" spans="2:10" ht="15" customHeight="1" x14ac:dyDescent="0.25">
      <c r="B13" s="51" t="s">
        <v>164</v>
      </c>
      <c r="C13" s="45">
        <v>2</v>
      </c>
      <c r="D13" s="46" t="s">
        <v>89</v>
      </c>
      <c r="E13" s="45" t="s">
        <v>89</v>
      </c>
      <c r="F13" s="46">
        <v>2</v>
      </c>
      <c r="G13" s="45">
        <v>4</v>
      </c>
      <c r="H13" s="46">
        <v>6</v>
      </c>
      <c r="I13" s="12" t="s">
        <v>89</v>
      </c>
      <c r="J13" s="46">
        <v>10</v>
      </c>
    </row>
    <row r="14" spans="2:10" ht="15" customHeight="1" x14ac:dyDescent="0.25">
      <c r="B14" s="47" t="s">
        <v>163</v>
      </c>
      <c r="C14" s="48">
        <v>19</v>
      </c>
      <c r="D14" s="50">
        <v>5</v>
      </c>
      <c r="E14" s="48">
        <v>3</v>
      </c>
      <c r="F14" s="48">
        <v>27</v>
      </c>
      <c r="G14" s="48">
        <v>491</v>
      </c>
      <c r="H14" s="48">
        <v>210</v>
      </c>
      <c r="I14" s="50">
        <v>66</v>
      </c>
      <c r="J14" s="48">
        <v>767</v>
      </c>
    </row>
    <row r="15" spans="2:10" ht="15" customHeight="1" x14ac:dyDescent="0.25">
      <c r="B15" s="67"/>
      <c r="C15" s="381" t="s">
        <v>166</v>
      </c>
      <c r="D15" s="381"/>
      <c r="E15" s="381"/>
      <c r="F15" s="381"/>
      <c r="G15" s="381"/>
      <c r="H15" s="381"/>
      <c r="I15" s="381"/>
      <c r="J15" s="381"/>
    </row>
    <row r="16" spans="2:10" ht="15" customHeight="1" x14ac:dyDescent="0.25">
      <c r="B16" s="51" t="s">
        <v>165</v>
      </c>
      <c r="C16" s="12" t="s">
        <v>89</v>
      </c>
      <c r="D16" s="280" t="s">
        <v>89</v>
      </c>
      <c r="E16" s="12" t="s">
        <v>89</v>
      </c>
      <c r="F16" s="281" t="s">
        <v>89</v>
      </c>
      <c r="G16" s="106">
        <v>0.40733197556008144</v>
      </c>
      <c r="H16" s="280">
        <v>13.333333333333334</v>
      </c>
      <c r="I16" s="106">
        <v>6.0606060606060606</v>
      </c>
      <c r="J16" s="280">
        <v>4.432855280312908</v>
      </c>
    </row>
    <row r="17" spans="2:10" ht="15" customHeight="1" x14ac:dyDescent="0.25">
      <c r="B17" s="51" t="s">
        <v>160</v>
      </c>
      <c r="C17" s="106">
        <v>42.105263157894733</v>
      </c>
      <c r="D17" s="280">
        <v>20</v>
      </c>
      <c r="E17" s="12" t="s">
        <v>89</v>
      </c>
      <c r="F17" s="281">
        <v>33.333333333333329</v>
      </c>
      <c r="G17" s="106">
        <v>28.105906313645622</v>
      </c>
      <c r="H17" s="280">
        <v>37.61904761904762</v>
      </c>
      <c r="I17" s="106">
        <v>10.606060606060606</v>
      </c>
      <c r="J17" s="280">
        <v>29.204693611473271</v>
      </c>
    </row>
    <row r="18" spans="2:10" ht="15" customHeight="1" x14ac:dyDescent="0.25">
      <c r="B18" s="51" t="s">
        <v>159</v>
      </c>
      <c r="C18" s="106">
        <v>10.526315789473683</v>
      </c>
      <c r="D18" s="280">
        <v>20</v>
      </c>
      <c r="E18" s="106">
        <v>33.333333333333329</v>
      </c>
      <c r="F18" s="281">
        <v>14.814814814814813</v>
      </c>
      <c r="G18" s="106">
        <v>24.643584521384927</v>
      </c>
      <c r="H18" s="280">
        <v>16.666666666666664</v>
      </c>
      <c r="I18" s="106">
        <v>10.606060606060606</v>
      </c>
      <c r="J18" s="280">
        <v>21.251629726205998</v>
      </c>
    </row>
    <row r="19" spans="2:10" ht="15" customHeight="1" x14ac:dyDescent="0.25">
      <c r="B19" s="51" t="s">
        <v>158</v>
      </c>
      <c r="C19" s="106">
        <v>10.526315789473683</v>
      </c>
      <c r="D19" s="280">
        <v>40</v>
      </c>
      <c r="E19" s="106">
        <v>33.333333333333329</v>
      </c>
      <c r="F19" s="281">
        <v>18.518518518518519</v>
      </c>
      <c r="G19" s="106">
        <v>34.215885947046843</v>
      </c>
      <c r="H19" s="280">
        <v>16.19047619047619</v>
      </c>
      <c r="I19" s="106">
        <v>19.696969696969695</v>
      </c>
      <c r="J19" s="280">
        <v>28.03129074315515</v>
      </c>
    </row>
    <row r="20" spans="2:10" ht="15" customHeight="1" x14ac:dyDescent="0.25">
      <c r="B20" s="51" t="s">
        <v>157</v>
      </c>
      <c r="C20" s="106">
        <v>26.315789473684209</v>
      </c>
      <c r="D20" s="280">
        <v>20</v>
      </c>
      <c r="E20" s="106">
        <v>33.333333333333329</v>
      </c>
      <c r="F20" s="281">
        <v>25.925925925925924</v>
      </c>
      <c r="G20" s="106">
        <v>11.812627291242363</v>
      </c>
      <c r="H20" s="280">
        <v>13.333333333333334</v>
      </c>
      <c r="I20" s="106">
        <v>53.030303030303031</v>
      </c>
      <c r="J20" s="280">
        <v>15.77574967405476</v>
      </c>
    </row>
    <row r="21" spans="2:10" ht="15" customHeight="1" x14ac:dyDescent="0.25">
      <c r="B21" s="51" t="s">
        <v>164</v>
      </c>
      <c r="C21" s="12">
        <v>10.526315789473683</v>
      </c>
      <c r="D21" s="12" t="s">
        <v>89</v>
      </c>
      <c r="E21" s="12" t="s">
        <v>89</v>
      </c>
      <c r="F21" s="281">
        <v>7.4074074074074066</v>
      </c>
      <c r="G21" s="106">
        <v>0.81466395112016288</v>
      </c>
      <c r="H21" s="280">
        <v>2.8571428571428572</v>
      </c>
      <c r="I21" s="12" t="s">
        <v>89</v>
      </c>
      <c r="J21" s="280">
        <v>1.3037809647979139</v>
      </c>
    </row>
    <row r="22" spans="2:10" ht="15" customHeight="1" x14ac:dyDescent="0.25">
      <c r="B22" s="47" t="s">
        <v>163</v>
      </c>
      <c r="C22" s="16">
        <v>100</v>
      </c>
      <c r="D22" s="282">
        <v>100</v>
      </c>
      <c r="E22" s="16">
        <v>100</v>
      </c>
      <c r="F22" s="16">
        <v>100</v>
      </c>
      <c r="G22" s="16">
        <v>100</v>
      </c>
      <c r="H22" s="16">
        <v>100</v>
      </c>
      <c r="I22" s="282">
        <v>100</v>
      </c>
      <c r="J22" s="16">
        <v>100</v>
      </c>
    </row>
    <row r="72" ht="15" customHeight="1" x14ac:dyDescent="0.25"/>
    <row r="74" ht="15" customHeight="1" x14ac:dyDescent="0.25"/>
    <row r="82" ht="15" customHeight="1" x14ac:dyDescent="0.25"/>
    <row r="92" ht="15" customHeight="1" x14ac:dyDescent="0.25"/>
    <row r="93" ht="15" customHeight="1" x14ac:dyDescent="0.25"/>
    <row r="94" ht="15" customHeight="1" x14ac:dyDescent="0.25"/>
    <row r="95" ht="15" customHeight="1" x14ac:dyDescent="0.25"/>
    <row r="102" ht="15" customHeight="1" x14ac:dyDescent="0.25"/>
    <row r="103" ht="15" customHeight="1" x14ac:dyDescent="0.25"/>
    <row r="113" ht="15" customHeight="1" x14ac:dyDescent="0.25"/>
    <row r="114" ht="15" customHeight="1" x14ac:dyDescent="0.25"/>
    <row r="115" ht="15" customHeight="1" x14ac:dyDescent="0.25"/>
    <row r="116" ht="15" customHeight="1" x14ac:dyDescent="0.25"/>
    <row r="123" ht="15" customHeight="1" x14ac:dyDescent="0.25"/>
    <row r="124" ht="15" customHeight="1" x14ac:dyDescent="0.25"/>
    <row r="135" ht="15" customHeight="1" x14ac:dyDescent="0.25"/>
    <row r="136" ht="15" customHeight="1" x14ac:dyDescent="0.25"/>
    <row r="137" ht="15" customHeight="1" x14ac:dyDescent="0.25"/>
    <row r="138" ht="15" customHeight="1" x14ac:dyDescent="0.25"/>
    <row r="145" ht="15" customHeight="1" x14ac:dyDescent="0.25"/>
    <row r="146" ht="15" customHeight="1" x14ac:dyDescent="0.25"/>
    <row r="157" ht="15" customHeight="1" x14ac:dyDescent="0.25"/>
    <row r="158" ht="15" customHeight="1" x14ac:dyDescent="0.25"/>
    <row r="159" ht="15" customHeight="1" x14ac:dyDescent="0.25"/>
    <row r="160" ht="15" customHeight="1" x14ac:dyDescent="0.25"/>
    <row r="167" ht="15" customHeight="1" x14ac:dyDescent="0.25"/>
    <row r="168" ht="15" customHeight="1" x14ac:dyDescent="0.25"/>
    <row r="178" ht="15" customHeight="1" x14ac:dyDescent="0.25"/>
    <row r="179" ht="15" customHeight="1" x14ac:dyDescent="0.25"/>
    <row r="180" ht="15" customHeight="1" x14ac:dyDescent="0.25"/>
    <row r="181" ht="15" customHeight="1" x14ac:dyDescent="0.25"/>
    <row r="188" ht="15" customHeight="1" x14ac:dyDescent="0.25"/>
    <row r="189" ht="15" customHeight="1" x14ac:dyDescent="0.25"/>
  </sheetData>
  <mergeCells count="5">
    <mergeCell ref="C5:F5"/>
    <mergeCell ref="G5:J5"/>
    <mergeCell ref="C7:J7"/>
    <mergeCell ref="C15:J15"/>
    <mergeCell ref="B5:B7"/>
  </mergeCells>
  <pageMargins left="0.25" right="0.25"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22"/>
  <sheetViews>
    <sheetView workbookViewId="0">
      <selection activeCell="F24" sqref="F24"/>
    </sheetView>
  </sheetViews>
  <sheetFormatPr defaultRowHeight="15" x14ac:dyDescent="0.25"/>
  <cols>
    <col min="1" max="1" width="9.140625" style="40"/>
    <col min="2" max="2" width="21.140625" style="40" customWidth="1"/>
    <col min="3" max="3" width="9.140625" style="40"/>
    <col min="4" max="4" width="12.7109375" style="40" customWidth="1"/>
    <col min="5" max="16384" width="9.140625" style="40"/>
  </cols>
  <sheetData>
    <row r="3" spans="2:7" x14ac:dyDescent="0.25">
      <c r="B3" s="65" t="s">
        <v>280</v>
      </c>
      <c r="C3" s="120"/>
      <c r="D3" s="120"/>
      <c r="E3" s="119"/>
      <c r="F3" s="119"/>
      <c r="G3" s="119"/>
    </row>
    <row r="4" spans="2:7" x14ac:dyDescent="0.25">
      <c r="B4" s="42" t="s">
        <v>296</v>
      </c>
      <c r="C4" s="120"/>
      <c r="D4" s="120"/>
      <c r="E4" s="119"/>
      <c r="F4" s="119"/>
      <c r="G4" s="119"/>
    </row>
    <row r="5" spans="2:7" ht="15" customHeight="1" x14ac:dyDescent="0.25">
      <c r="B5" s="345" t="s">
        <v>297</v>
      </c>
      <c r="C5" s="311" t="s">
        <v>4</v>
      </c>
      <c r="D5" s="311"/>
      <c r="E5" s="317" t="s">
        <v>5</v>
      </c>
      <c r="F5" s="317"/>
      <c r="G5" s="334" t="s">
        <v>180</v>
      </c>
    </row>
    <row r="6" spans="2:7" ht="40.5" x14ac:dyDescent="0.25">
      <c r="B6" s="384"/>
      <c r="C6" s="125" t="s">
        <v>46</v>
      </c>
      <c r="D6" s="125" t="s">
        <v>179</v>
      </c>
      <c r="E6" s="125" t="s">
        <v>178</v>
      </c>
      <c r="F6" s="125" t="s">
        <v>177</v>
      </c>
      <c r="G6" s="334"/>
    </row>
    <row r="7" spans="2:7" ht="15" customHeight="1" x14ac:dyDescent="0.25">
      <c r="B7" s="67"/>
      <c r="C7" s="381" t="s">
        <v>162</v>
      </c>
      <c r="D7" s="381"/>
      <c r="E7" s="381"/>
      <c r="F7" s="381"/>
      <c r="G7" s="67"/>
    </row>
    <row r="8" spans="2:7" ht="15" customHeight="1" x14ac:dyDescent="0.25">
      <c r="B8" s="51" t="s">
        <v>170</v>
      </c>
      <c r="C8" s="29">
        <v>18</v>
      </c>
      <c r="D8" s="52">
        <v>75</v>
      </c>
      <c r="E8" s="45">
        <v>359</v>
      </c>
      <c r="F8" s="52">
        <v>73.86831275720165</v>
      </c>
      <c r="G8" s="12">
        <v>4.774535809018567</v>
      </c>
    </row>
    <row r="9" spans="2:7" ht="15" customHeight="1" x14ac:dyDescent="0.25">
      <c r="B9" s="51" t="s">
        <v>169</v>
      </c>
      <c r="C9" s="29">
        <v>3</v>
      </c>
      <c r="D9" s="52">
        <v>12.5</v>
      </c>
      <c r="E9" s="45">
        <v>92</v>
      </c>
      <c r="F9" s="52">
        <v>18.930041152263374</v>
      </c>
      <c r="G9" s="12">
        <v>3.1578947368421053</v>
      </c>
    </row>
    <row r="10" spans="2:7" ht="15" customHeight="1" x14ac:dyDescent="0.25">
      <c r="B10" s="51" t="s">
        <v>168</v>
      </c>
      <c r="C10" s="29">
        <v>3</v>
      </c>
      <c r="D10" s="52">
        <v>12.5</v>
      </c>
      <c r="E10" s="45">
        <v>35</v>
      </c>
      <c r="F10" s="52">
        <v>7.2016460905349797</v>
      </c>
      <c r="G10" s="12">
        <v>7.8947368421052628</v>
      </c>
    </row>
    <row r="11" spans="2:7" ht="15" customHeight="1" x14ac:dyDescent="0.25">
      <c r="B11" s="14" t="s">
        <v>176</v>
      </c>
      <c r="C11" s="283">
        <v>24</v>
      </c>
      <c r="D11" s="284">
        <v>100</v>
      </c>
      <c r="E11" s="39">
        <v>486</v>
      </c>
      <c r="F11" s="284">
        <v>100</v>
      </c>
      <c r="G11" s="13">
        <v>4.7058823529411766</v>
      </c>
    </row>
    <row r="12" spans="2:7" ht="15" customHeight="1" x14ac:dyDescent="0.25">
      <c r="B12" s="67"/>
      <c r="C12" s="381" t="s">
        <v>161</v>
      </c>
      <c r="D12" s="381"/>
      <c r="E12" s="381"/>
      <c r="F12" s="381"/>
      <c r="G12" s="66"/>
    </row>
    <row r="13" spans="2:7" ht="15" customHeight="1" x14ac:dyDescent="0.25">
      <c r="B13" s="51" t="s">
        <v>170</v>
      </c>
      <c r="C13" s="29">
        <v>1</v>
      </c>
      <c r="D13" s="52">
        <v>33.333333333333329</v>
      </c>
      <c r="E13" s="45">
        <v>132</v>
      </c>
      <c r="F13" s="52">
        <v>46.97508896797153</v>
      </c>
      <c r="G13" s="12">
        <v>0.75187969924812026</v>
      </c>
    </row>
    <row r="14" spans="2:7" ht="15" customHeight="1" x14ac:dyDescent="0.25">
      <c r="B14" s="51" t="s">
        <v>169</v>
      </c>
      <c r="C14" s="29">
        <v>2</v>
      </c>
      <c r="D14" s="52">
        <v>66.666666666666657</v>
      </c>
      <c r="E14" s="45">
        <v>118</v>
      </c>
      <c r="F14" s="52">
        <v>41.992882562277579</v>
      </c>
      <c r="G14" s="12">
        <v>1.6666666666666667</v>
      </c>
    </row>
    <row r="15" spans="2:7" ht="15" customHeight="1" x14ac:dyDescent="0.25">
      <c r="B15" s="51" t="s">
        <v>168</v>
      </c>
      <c r="C15" s="29" t="s">
        <v>89</v>
      </c>
      <c r="D15" s="52" t="s">
        <v>89</v>
      </c>
      <c r="E15" s="45">
        <v>31</v>
      </c>
      <c r="F15" s="52">
        <v>11.032028469750891</v>
      </c>
      <c r="G15" s="12" t="s">
        <v>89</v>
      </c>
    </row>
    <row r="16" spans="2:7" ht="15" customHeight="1" x14ac:dyDescent="0.25">
      <c r="B16" s="14" t="s">
        <v>175</v>
      </c>
      <c r="C16" s="283">
        <v>3</v>
      </c>
      <c r="D16" s="284">
        <v>99.999999999999986</v>
      </c>
      <c r="E16" s="39">
        <v>281</v>
      </c>
      <c r="F16" s="284">
        <v>100</v>
      </c>
      <c r="G16" s="13">
        <v>1.056338028169014</v>
      </c>
    </row>
    <row r="17" spans="2:11" ht="15" customHeight="1" x14ac:dyDescent="0.25">
      <c r="B17" s="67"/>
      <c r="C17" s="381" t="s">
        <v>174</v>
      </c>
      <c r="D17" s="381"/>
      <c r="E17" s="381"/>
      <c r="F17" s="381"/>
      <c r="G17" s="66"/>
    </row>
    <row r="18" spans="2:11" ht="15" customHeight="1" x14ac:dyDescent="0.25">
      <c r="B18" s="51" t="s">
        <v>170</v>
      </c>
      <c r="C18" s="29">
        <v>19</v>
      </c>
      <c r="D18" s="52">
        <v>70.370370370370367</v>
      </c>
      <c r="E18" s="29">
        <v>491</v>
      </c>
      <c r="F18" s="52">
        <v>64.015645371577577</v>
      </c>
      <c r="G18" s="12">
        <v>3.7254901960784315</v>
      </c>
      <c r="I18" s="90">
        <f>(C18/C$21)*100</f>
        <v>70.370370370370367</v>
      </c>
      <c r="J18" s="90"/>
      <c r="K18" s="90">
        <f>(E18/E$21)*100</f>
        <v>64.015645371577577</v>
      </c>
    </row>
    <row r="19" spans="2:11" ht="15" customHeight="1" x14ac:dyDescent="0.25">
      <c r="B19" s="51" t="s">
        <v>169</v>
      </c>
      <c r="C19" s="29">
        <v>5</v>
      </c>
      <c r="D19" s="52">
        <v>18.518518518518519</v>
      </c>
      <c r="E19" s="29">
        <v>210</v>
      </c>
      <c r="F19" s="52">
        <v>27.379400260756192</v>
      </c>
      <c r="G19" s="12">
        <v>2.3255813953488373</v>
      </c>
      <c r="I19" s="90">
        <f t="shared" ref="I19:I21" si="0">(C19/C$21)*100</f>
        <v>18.518518518518519</v>
      </c>
      <c r="K19" s="90">
        <f t="shared" ref="K19:K21" si="1">(E19/E$21)*100</f>
        <v>27.379400260756192</v>
      </c>
    </row>
    <row r="20" spans="2:11" ht="15" customHeight="1" x14ac:dyDescent="0.25">
      <c r="B20" s="51" t="s">
        <v>168</v>
      </c>
      <c r="C20" s="29">
        <v>3</v>
      </c>
      <c r="D20" s="52">
        <v>11.111111111111111</v>
      </c>
      <c r="E20" s="29">
        <v>66</v>
      </c>
      <c r="F20" s="52">
        <v>8.604954367666231</v>
      </c>
      <c r="G20" s="12">
        <v>4.3478260869565215</v>
      </c>
      <c r="I20" s="90">
        <f t="shared" si="0"/>
        <v>11.111111111111111</v>
      </c>
      <c r="K20" s="90">
        <f t="shared" si="1"/>
        <v>8.604954367666231</v>
      </c>
    </row>
    <row r="21" spans="2:11" ht="15" customHeight="1" x14ac:dyDescent="0.25">
      <c r="B21" s="47" t="s">
        <v>14</v>
      </c>
      <c r="C21" s="15">
        <v>27</v>
      </c>
      <c r="D21" s="53">
        <v>100</v>
      </c>
      <c r="E21" s="48">
        <v>767</v>
      </c>
      <c r="F21" s="49">
        <v>100</v>
      </c>
      <c r="G21" s="49">
        <v>3.4005037783375318</v>
      </c>
      <c r="I21" s="90">
        <f t="shared" si="0"/>
        <v>100</v>
      </c>
      <c r="K21" s="40">
        <f t="shared" si="1"/>
        <v>100</v>
      </c>
    </row>
    <row r="22" spans="2:11" ht="25.5" customHeight="1" x14ac:dyDescent="0.25">
      <c r="B22" s="383" t="s">
        <v>173</v>
      </c>
      <c r="C22" s="307"/>
      <c r="D22" s="307"/>
      <c r="E22" s="307"/>
      <c r="F22" s="307"/>
      <c r="G22" s="307"/>
    </row>
  </sheetData>
  <mergeCells count="8">
    <mergeCell ref="C7:F7"/>
    <mergeCell ref="C12:F12"/>
    <mergeCell ref="C17:F17"/>
    <mergeCell ref="B22:G22"/>
    <mergeCell ref="B5:B6"/>
    <mergeCell ref="C5:D5"/>
    <mergeCell ref="E5:F5"/>
    <mergeCell ref="G5:G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4"/>
  <sheetViews>
    <sheetView workbookViewId="0">
      <selection activeCell="B20" sqref="B20"/>
    </sheetView>
  </sheetViews>
  <sheetFormatPr defaultRowHeight="15" x14ac:dyDescent="0.25"/>
  <cols>
    <col min="1" max="1" width="9.140625" style="40"/>
    <col min="2" max="2" width="24.7109375" style="40" customWidth="1"/>
    <col min="3" max="7" width="9.140625" style="40"/>
    <col min="8" max="8" width="13.7109375" style="40" bestFit="1" customWidth="1"/>
    <col min="9" max="11" width="9.140625" style="40"/>
    <col min="12" max="12" width="9.5703125" style="40" bestFit="1" customWidth="1"/>
    <col min="13" max="16384" width="9.140625" style="40"/>
  </cols>
  <sheetData>
    <row r="3" spans="2:11" x14ac:dyDescent="0.25">
      <c r="B3" s="285" t="s">
        <v>261</v>
      </c>
      <c r="C3" s="104"/>
    </row>
    <row r="4" spans="2:11" x14ac:dyDescent="0.25">
      <c r="B4" s="318" t="s">
        <v>27</v>
      </c>
      <c r="C4" s="385"/>
      <c r="D4" s="385"/>
      <c r="E4" s="385"/>
      <c r="F4" s="385"/>
      <c r="G4" s="385"/>
      <c r="H4" s="104"/>
      <c r="I4" s="104"/>
      <c r="J4" s="104"/>
    </row>
    <row r="5" spans="2:11" ht="15" customHeight="1" x14ac:dyDescent="0.25">
      <c r="B5" s="286" t="s">
        <v>181</v>
      </c>
      <c r="C5" s="334" t="s">
        <v>3</v>
      </c>
      <c r="D5" s="334" t="s">
        <v>4</v>
      </c>
      <c r="E5" s="334" t="s">
        <v>5</v>
      </c>
      <c r="F5" s="334" t="s">
        <v>182</v>
      </c>
      <c r="G5" s="334" t="s">
        <v>183</v>
      </c>
      <c r="H5" s="334" t="s">
        <v>184</v>
      </c>
      <c r="I5" s="334" t="s">
        <v>19</v>
      </c>
      <c r="J5" s="334" t="s">
        <v>20</v>
      </c>
    </row>
    <row r="6" spans="2:11" x14ac:dyDescent="0.25">
      <c r="B6" s="116" t="s">
        <v>185</v>
      </c>
      <c r="C6" s="334"/>
      <c r="D6" s="334"/>
      <c r="E6" s="334"/>
      <c r="F6" s="334"/>
      <c r="G6" s="334"/>
      <c r="H6" s="334"/>
      <c r="I6" s="334"/>
      <c r="J6" s="334"/>
    </row>
    <row r="7" spans="2:11" x14ac:dyDescent="0.25">
      <c r="B7" s="290" t="s">
        <v>195</v>
      </c>
      <c r="C7" s="287">
        <v>114</v>
      </c>
      <c r="D7" s="291">
        <v>2</v>
      </c>
      <c r="E7" s="287">
        <v>159</v>
      </c>
      <c r="F7" s="288">
        <v>2.3127954393296899</v>
      </c>
      <c r="G7" s="289">
        <v>4.05753585847315</v>
      </c>
      <c r="H7" s="288">
        <v>322.57410074861502</v>
      </c>
      <c r="I7" s="289">
        <v>1.7543859649122799</v>
      </c>
      <c r="J7" s="288">
        <v>139.47368421052599</v>
      </c>
      <c r="K7" s="34"/>
    </row>
    <row r="8" spans="2:11" x14ac:dyDescent="0.25">
      <c r="B8" s="295" t="s">
        <v>262</v>
      </c>
      <c r="C8" s="142">
        <v>126</v>
      </c>
      <c r="D8" s="296">
        <v>2</v>
      </c>
      <c r="E8" s="142">
        <v>179</v>
      </c>
      <c r="F8" s="173">
        <v>3.7476019808753298</v>
      </c>
      <c r="G8" s="172">
        <v>5.9485745728179902</v>
      </c>
      <c r="H8" s="173">
        <v>532.39742426721</v>
      </c>
      <c r="I8" s="172">
        <v>1.5873015873015901</v>
      </c>
      <c r="J8" s="173">
        <v>142.06349206349199</v>
      </c>
      <c r="K8" s="290"/>
    </row>
    <row r="9" spans="2:11" x14ac:dyDescent="0.25">
      <c r="B9" s="290" t="s">
        <v>196</v>
      </c>
      <c r="C9" s="287">
        <v>49</v>
      </c>
      <c r="D9" s="291">
        <v>2</v>
      </c>
      <c r="E9" s="287">
        <v>66</v>
      </c>
      <c r="F9" s="288">
        <v>2.2543764808723101</v>
      </c>
      <c r="G9" s="289">
        <v>9.2015366566216592</v>
      </c>
      <c r="H9" s="288">
        <v>303.65070966851403</v>
      </c>
      <c r="I9" s="289">
        <v>4.0816326530612201</v>
      </c>
      <c r="J9" s="288">
        <v>134.69387755101999</v>
      </c>
    </row>
    <row r="10" spans="2:11" x14ac:dyDescent="0.25">
      <c r="B10" s="290" t="s">
        <v>186</v>
      </c>
      <c r="C10" s="287">
        <v>289</v>
      </c>
      <c r="D10" s="291">
        <v>6</v>
      </c>
      <c r="E10" s="287">
        <v>404</v>
      </c>
      <c r="F10" s="288">
        <f>C10*1000/104648</f>
        <v>2.7616390184236681</v>
      </c>
      <c r="G10" s="289">
        <f>D10*100000/104648</f>
        <v>5.7335066126442928</v>
      </c>
      <c r="H10" s="288">
        <f>E10*100000/104648</f>
        <v>386.05611191804906</v>
      </c>
      <c r="I10" s="289">
        <f>D10/C10*100</f>
        <v>2.0761245674740483</v>
      </c>
      <c r="J10" s="288">
        <f>E10/C10*100</f>
        <v>139.7923875432526</v>
      </c>
    </row>
    <row r="11" spans="2:11" x14ac:dyDescent="0.25">
      <c r="B11" s="34" t="s">
        <v>108</v>
      </c>
      <c r="C11" s="35">
        <v>221</v>
      </c>
      <c r="D11" s="36">
        <v>21</v>
      </c>
      <c r="E11" s="35">
        <v>363</v>
      </c>
      <c r="F11" s="69">
        <f>C11*1000/204823</f>
        <v>1.0789803879447133</v>
      </c>
      <c r="G11" s="70">
        <f>D11*100000/204823</f>
        <v>10.252754817574198</v>
      </c>
      <c r="H11" s="69">
        <f>E11*100000/204823</f>
        <v>177.22619041806828</v>
      </c>
      <c r="I11" s="70">
        <f>D11/C11*100</f>
        <v>9.502262443438914</v>
      </c>
      <c r="J11" s="69">
        <f>E11/C11*100</f>
        <v>164.25339366515837</v>
      </c>
    </row>
    <row r="12" spans="2:11" x14ac:dyDescent="0.25">
      <c r="B12" s="292" t="s">
        <v>197</v>
      </c>
      <c r="C12" s="293">
        <v>510</v>
      </c>
      <c r="D12" s="293">
        <v>27</v>
      </c>
      <c r="E12" s="293">
        <v>767</v>
      </c>
      <c r="F12" s="294">
        <f>C12*1000/309471</f>
        <v>1.6479734773209767</v>
      </c>
      <c r="G12" s="294">
        <f>D12*100000/309471</f>
        <v>8.7245654681698763</v>
      </c>
      <c r="H12" s="294">
        <f>E12*100000/309471</f>
        <v>247.84228570689984</v>
      </c>
      <c r="I12" s="294">
        <f>D12/C12*100</f>
        <v>5.2941176470588234</v>
      </c>
      <c r="J12" s="294">
        <f>E12/C12*100</f>
        <v>150.39215686274508</v>
      </c>
    </row>
    <row r="13" spans="2:11" ht="15" customHeight="1" x14ac:dyDescent="0.25">
      <c r="B13" s="387" t="s">
        <v>187</v>
      </c>
      <c r="C13" s="387"/>
      <c r="D13" s="387"/>
      <c r="E13" s="387"/>
      <c r="F13" s="387"/>
      <c r="G13" s="387"/>
      <c r="H13" s="387"/>
      <c r="I13" s="387"/>
      <c r="J13" s="387"/>
    </row>
    <row r="14" spans="2:11" ht="15" customHeight="1" x14ac:dyDescent="0.25">
      <c r="B14" s="386" t="s">
        <v>188</v>
      </c>
      <c r="C14" s="386"/>
      <c r="D14" s="386"/>
      <c r="E14" s="386"/>
      <c r="F14" s="386"/>
      <c r="G14" s="386"/>
      <c r="H14" s="386"/>
      <c r="I14" s="386"/>
      <c r="J14" s="386"/>
    </row>
  </sheetData>
  <mergeCells count="11">
    <mergeCell ref="B4:G4"/>
    <mergeCell ref="B14:J14"/>
    <mergeCell ref="B13:J13"/>
    <mergeCell ref="H5:H6"/>
    <mergeCell ref="I5:I6"/>
    <mergeCell ref="J5:J6"/>
    <mergeCell ref="C5:C6"/>
    <mergeCell ref="D5:D6"/>
    <mergeCell ref="E5:E6"/>
    <mergeCell ref="F5:F6"/>
    <mergeCell ref="G5:G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7"/>
  <sheetViews>
    <sheetView topLeftCell="B1" workbookViewId="0">
      <selection activeCell="B19" sqref="B19"/>
    </sheetView>
  </sheetViews>
  <sheetFormatPr defaultRowHeight="15" x14ac:dyDescent="0.25"/>
  <cols>
    <col min="1" max="1" width="3.7109375" style="40" customWidth="1"/>
    <col min="2" max="2" width="24.140625" style="40" customWidth="1"/>
    <col min="3" max="16384" width="9.140625" style="40"/>
  </cols>
  <sheetData>
    <row r="2" spans="2:8" ht="9.75" customHeight="1" x14ac:dyDescent="0.25"/>
    <row r="4" spans="2:8" x14ac:dyDescent="0.25">
      <c r="B4" s="43" t="s">
        <v>276</v>
      </c>
      <c r="C4" s="118"/>
      <c r="D4" s="118"/>
      <c r="E4" s="118"/>
      <c r="F4" s="118"/>
      <c r="G4" s="118"/>
      <c r="H4" s="118"/>
    </row>
    <row r="5" spans="2:8" x14ac:dyDescent="0.25">
      <c r="B5" s="390" t="s">
        <v>103</v>
      </c>
      <c r="C5" s="391"/>
      <c r="D5" s="391"/>
      <c r="E5" s="391"/>
      <c r="F5" s="391"/>
      <c r="G5" s="391"/>
      <c r="H5" s="117"/>
    </row>
    <row r="6" spans="2:8" ht="15" customHeight="1" x14ac:dyDescent="0.25">
      <c r="B6" s="349" t="s">
        <v>298</v>
      </c>
      <c r="C6" s="388" t="s">
        <v>23</v>
      </c>
      <c r="D6" s="388"/>
      <c r="E6" s="388"/>
      <c r="F6" s="389" t="s">
        <v>106</v>
      </c>
      <c r="G6" s="389"/>
      <c r="H6" s="389"/>
    </row>
    <row r="7" spans="2:8" x14ac:dyDescent="0.25">
      <c r="B7" s="350" t="s">
        <v>185</v>
      </c>
      <c r="C7" s="125" t="s">
        <v>3</v>
      </c>
      <c r="D7" s="125" t="s">
        <v>4</v>
      </c>
      <c r="E7" s="125" t="s">
        <v>5</v>
      </c>
      <c r="F7" s="125" t="s">
        <v>3</v>
      </c>
      <c r="G7" s="125" t="s">
        <v>4</v>
      </c>
      <c r="H7" s="125" t="s">
        <v>5</v>
      </c>
    </row>
    <row r="8" spans="2:8" x14ac:dyDescent="0.25">
      <c r="B8" s="34" t="s">
        <v>195</v>
      </c>
      <c r="C8" s="287">
        <v>95</v>
      </c>
      <c r="D8" s="36" t="s">
        <v>89</v>
      </c>
      <c r="E8" s="287">
        <v>127</v>
      </c>
      <c r="F8" s="291">
        <v>19</v>
      </c>
      <c r="G8" s="287">
        <v>2</v>
      </c>
      <c r="H8" s="291">
        <v>32</v>
      </c>
    </row>
    <row r="9" spans="2:8" x14ac:dyDescent="0.25">
      <c r="B9" s="297" t="s">
        <v>262</v>
      </c>
      <c r="C9" s="115">
        <v>111</v>
      </c>
      <c r="D9" s="296" t="s">
        <v>89</v>
      </c>
      <c r="E9" s="115">
        <v>157</v>
      </c>
      <c r="F9" s="149">
        <v>15</v>
      </c>
      <c r="G9" s="115">
        <v>2</v>
      </c>
      <c r="H9" s="149">
        <v>22</v>
      </c>
    </row>
    <row r="10" spans="2:8" x14ac:dyDescent="0.25">
      <c r="B10" s="34" t="s">
        <v>196</v>
      </c>
      <c r="C10" s="287">
        <v>33</v>
      </c>
      <c r="D10" s="36" t="s">
        <v>89</v>
      </c>
      <c r="E10" s="287">
        <v>41</v>
      </c>
      <c r="F10" s="291">
        <v>16</v>
      </c>
      <c r="G10" s="287">
        <v>2</v>
      </c>
      <c r="H10" s="291">
        <v>25</v>
      </c>
    </row>
    <row r="11" spans="2:8" x14ac:dyDescent="0.25">
      <c r="B11" s="34" t="s">
        <v>107</v>
      </c>
      <c r="C11" s="287">
        <v>239</v>
      </c>
      <c r="D11" s="36" t="s">
        <v>89</v>
      </c>
      <c r="E11" s="287">
        <v>325</v>
      </c>
      <c r="F11" s="291">
        <v>50</v>
      </c>
      <c r="G11" s="287">
        <v>6</v>
      </c>
      <c r="H11" s="291">
        <v>79</v>
      </c>
    </row>
    <row r="12" spans="2:8" x14ac:dyDescent="0.25">
      <c r="B12" s="290" t="s">
        <v>108</v>
      </c>
      <c r="C12" s="287">
        <v>59</v>
      </c>
      <c r="D12" s="291">
        <v>2</v>
      </c>
      <c r="E12" s="287">
        <v>78</v>
      </c>
      <c r="F12" s="291">
        <v>162</v>
      </c>
      <c r="G12" s="287">
        <v>19</v>
      </c>
      <c r="H12" s="291">
        <v>285</v>
      </c>
    </row>
    <row r="13" spans="2:8" x14ac:dyDescent="0.25">
      <c r="B13" s="292" t="s">
        <v>197</v>
      </c>
      <c r="C13" s="293">
        <v>298</v>
      </c>
      <c r="D13" s="293">
        <v>2</v>
      </c>
      <c r="E13" s="293">
        <v>403</v>
      </c>
      <c r="F13" s="293">
        <v>212</v>
      </c>
      <c r="G13" s="293">
        <v>25</v>
      </c>
      <c r="H13" s="293">
        <v>364</v>
      </c>
    </row>
    <row r="17" spans="3:8" x14ac:dyDescent="0.25">
      <c r="C17" s="82"/>
      <c r="D17" s="82"/>
      <c r="E17" s="82"/>
      <c r="F17" s="82"/>
      <c r="G17" s="82"/>
      <c r="H17" s="82"/>
    </row>
  </sheetData>
  <mergeCells count="4">
    <mergeCell ref="B6:B7"/>
    <mergeCell ref="C6:E6"/>
    <mergeCell ref="F6:H6"/>
    <mergeCell ref="B5:G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28"/>
  <sheetViews>
    <sheetView workbookViewId="0">
      <selection activeCell="B28" sqref="B28:E28"/>
    </sheetView>
  </sheetViews>
  <sheetFormatPr defaultRowHeight="15" x14ac:dyDescent="0.25"/>
  <cols>
    <col min="1" max="1" width="6.28515625" style="40" customWidth="1"/>
    <col min="2" max="2" width="20.28515625" style="40" customWidth="1"/>
    <col min="3" max="3" width="31" style="40" customWidth="1"/>
    <col min="4" max="4" width="21" style="40" customWidth="1"/>
    <col min="5" max="5" width="16.42578125" style="40" customWidth="1"/>
    <col min="6" max="6" width="16.85546875" style="40" customWidth="1"/>
    <col min="7" max="16384" width="9.140625" style="40"/>
  </cols>
  <sheetData>
    <row r="2" spans="2:6" x14ac:dyDescent="0.25">
      <c r="B2" s="41" t="s">
        <v>222</v>
      </c>
      <c r="C2" s="102"/>
      <c r="D2" s="102"/>
    </row>
    <row r="3" spans="2:6" ht="15.75" thickBot="1" x14ac:dyDescent="0.3"/>
    <row r="4" spans="2:6" ht="15.75" thickBot="1" x14ac:dyDescent="0.3">
      <c r="B4" s="392" t="s">
        <v>223</v>
      </c>
      <c r="C4" s="394" t="s">
        <v>224</v>
      </c>
      <c r="D4" s="394"/>
    </row>
    <row r="5" spans="2:6" ht="15.75" thickBot="1" x14ac:dyDescent="0.3">
      <c r="B5" s="393"/>
      <c r="C5" s="83" t="s">
        <v>225</v>
      </c>
      <c r="D5" s="83" t="s">
        <v>226</v>
      </c>
      <c r="F5" s="90"/>
    </row>
    <row r="6" spans="2:6" ht="15.75" thickBot="1" x14ac:dyDescent="0.3">
      <c r="B6" s="84" t="s">
        <v>101</v>
      </c>
      <c r="C6" s="63">
        <v>187.99049643989378</v>
      </c>
      <c r="D6" s="85">
        <v>1096543302</v>
      </c>
      <c r="E6" s="122">
        <f t="shared" ref="E6:E12" si="0">(D6/D$26)*100</f>
        <v>6.2947989522126244</v>
      </c>
    </row>
    <row r="7" spans="2:6" ht="15.75" thickBot="1" x14ac:dyDescent="0.3">
      <c r="B7" s="84" t="s">
        <v>190</v>
      </c>
      <c r="C7" s="63">
        <v>197.70400031618013</v>
      </c>
      <c r="D7" s="85">
        <v>387679257</v>
      </c>
      <c r="E7" s="122">
        <f t="shared" si="0"/>
        <v>2.2255053460334469</v>
      </c>
    </row>
    <row r="8" spans="2:6" ht="15.75" thickBot="1" x14ac:dyDescent="0.3">
      <c r="B8" s="84" t="s">
        <v>189</v>
      </c>
      <c r="C8" s="63">
        <v>204.23082015291658</v>
      </c>
      <c r="D8" s="85">
        <v>116154543</v>
      </c>
      <c r="E8" s="122">
        <f t="shared" si="0"/>
        <v>0.66679491292094561</v>
      </c>
    </row>
    <row r="9" spans="2:6" ht="15.75" thickBot="1" x14ac:dyDescent="0.3">
      <c r="B9" s="84" t="s">
        <v>200</v>
      </c>
      <c r="C9" s="63">
        <v>223.94499183329813</v>
      </c>
      <c r="D9" s="85">
        <v>1129089219</v>
      </c>
      <c r="E9" s="122">
        <f t="shared" si="0"/>
        <v>6.4816315231259054</v>
      </c>
    </row>
    <row r="10" spans="2:6" ht="15.75" thickBot="1" x14ac:dyDescent="0.3">
      <c r="B10" s="84" t="s">
        <v>227</v>
      </c>
      <c r="C10" s="63">
        <v>233.41207894580873</v>
      </c>
      <c r="D10" s="85">
        <v>29536548</v>
      </c>
      <c r="E10" s="122">
        <f t="shared" si="0"/>
        <v>0.16955703533391139</v>
      </c>
    </row>
    <row r="11" spans="2:6" ht="15.75" thickBot="1" x14ac:dyDescent="0.3">
      <c r="B11" s="84" t="s">
        <v>199</v>
      </c>
      <c r="C11" s="63">
        <v>233.83498555573831</v>
      </c>
      <c r="D11" s="85">
        <v>385981005</v>
      </c>
      <c r="E11" s="122">
        <f t="shared" si="0"/>
        <v>2.2157563877472626</v>
      </c>
    </row>
    <row r="12" spans="2:6" ht="15.75" thickBot="1" x14ac:dyDescent="0.3">
      <c r="B12" s="84" t="s">
        <v>6</v>
      </c>
      <c r="C12" s="63">
        <v>243.94276653561803</v>
      </c>
      <c r="D12" s="85">
        <v>321692571</v>
      </c>
      <c r="E12" s="122">
        <f t="shared" si="0"/>
        <v>1.8467032311190801</v>
      </c>
    </row>
    <row r="13" spans="2:6" ht="15.75" thickBot="1" x14ac:dyDescent="0.3">
      <c r="B13" s="84" t="s">
        <v>197</v>
      </c>
      <c r="C13" s="63">
        <v>253.95776340917243</v>
      </c>
      <c r="D13" s="85">
        <v>78592563</v>
      </c>
      <c r="E13" s="122">
        <f>(D13/D$26)*100</f>
        <v>0.4511672109270744</v>
      </c>
    </row>
    <row r="14" spans="2:6" ht="15.75" thickBot="1" x14ac:dyDescent="0.3">
      <c r="B14" s="84" t="s">
        <v>202</v>
      </c>
      <c r="C14" s="63">
        <v>265.7711750682812</v>
      </c>
      <c r="D14" s="85">
        <v>235678968</v>
      </c>
      <c r="E14" s="122">
        <f t="shared" ref="E14:E26" si="1">(D14/D$26)*100</f>
        <v>1.3529349165865887</v>
      </c>
    </row>
    <row r="15" spans="2:6" ht="15.75" thickBot="1" x14ac:dyDescent="0.3">
      <c r="B15" s="84" t="s">
        <v>198</v>
      </c>
      <c r="C15" s="63">
        <v>274.81830246849165</v>
      </c>
      <c r="D15" s="85">
        <v>1204857165</v>
      </c>
      <c r="E15" s="122">
        <f t="shared" si="1"/>
        <v>6.9165837828517169</v>
      </c>
    </row>
    <row r="16" spans="2:6" ht="15.75" thickBot="1" x14ac:dyDescent="0.3">
      <c r="B16" s="84" t="s">
        <v>228</v>
      </c>
      <c r="C16" s="63">
        <v>278.59063847683274</v>
      </c>
      <c r="D16" s="85">
        <v>296769792</v>
      </c>
      <c r="E16" s="122">
        <f t="shared" si="1"/>
        <v>1.7036319243596623</v>
      </c>
    </row>
    <row r="17" spans="2:5" ht="15.75" thickBot="1" x14ac:dyDescent="0.3">
      <c r="B17" s="84" t="s">
        <v>229</v>
      </c>
      <c r="C17" s="63">
        <v>278.82566686255092</v>
      </c>
      <c r="D17" s="85">
        <v>339248583</v>
      </c>
      <c r="E17" s="122">
        <f t="shared" si="1"/>
        <v>1.9474849929893763</v>
      </c>
    </row>
    <row r="18" spans="2:5" ht="15.75" thickBot="1" x14ac:dyDescent="0.3">
      <c r="B18" s="84" t="s">
        <v>8</v>
      </c>
      <c r="C18" s="63">
        <v>281.7637389933347</v>
      </c>
      <c r="D18" s="85">
        <v>1142852040</v>
      </c>
      <c r="E18" s="122">
        <f t="shared" si="1"/>
        <v>6.5606381533723139</v>
      </c>
    </row>
    <row r="19" spans="2:5" ht="15.75" thickBot="1" x14ac:dyDescent="0.3">
      <c r="B19" s="84" t="s">
        <v>203</v>
      </c>
      <c r="C19" s="63">
        <v>286.62771185437123</v>
      </c>
      <c r="D19" s="85">
        <v>1406276670</v>
      </c>
      <c r="E19" s="122">
        <f t="shared" si="1"/>
        <v>8.0728493737468998</v>
      </c>
    </row>
    <row r="20" spans="2:5" ht="15.75" thickBot="1" x14ac:dyDescent="0.3">
      <c r="B20" s="84" t="s">
        <v>193</v>
      </c>
      <c r="C20" s="63">
        <v>288.54938853449323</v>
      </c>
      <c r="D20" s="85">
        <v>2893490166</v>
      </c>
      <c r="E20" s="122">
        <f t="shared" si="1"/>
        <v>16.610323397127761</v>
      </c>
    </row>
    <row r="21" spans="2:5" ht="15.75" thickBot="1" x14ac:dyDescent="0.3">
      <c r="B21" s="84" t="s">
        <v>191</v>
      </c>
      <c r="C21" s="63">
        <v>321.04535983898688</v>
      </c>
      <c r="D21" s="85">
        <v>1893335634</v>
      </c>
      <c r="E21" s="122">
        <f t="shared" si="1"/>
        <v>10.868852277290207</v>
      </c>
    </row>
    <row r="22" spans="2:5" ht="15.75" thickBot="1" x14ac:dyDescent="0.3">
      <c r="B22" s="84" t="s">
        <v>194</v>
      </c>
      <c r="C22" s="63">
        <v>346.65414123619456</v>
      </c>
      <c r="D22" s="85">
        <v>532080828</v>
      </c>
      <c r="E22" s="122">
        <f t="shared" si="1"/>
        <v>3.0544546963881096</v>
      </c>
    </row>
    <row r="23" spans="2:5" ht="15.75" thickBot="1" x14ac:dyDescent="0.3">
      <c r="B23" s="84" t="s">
        <v>230</v>
      </c>
      <c r="C23" s="63">
        <v>393.50661227864612</v>
      </c>
      <c r="D23" s="85">
        <v>1751393652</v>
      </c>
      <c r="E23" s="122">
        <f t="shared" si="1"/>
        <v>10.054022404234649</v>
      </c>
    </row>
    <row r="24" spans="2:5" ht="15.75" thickBot="1" x14ac:dyDescent="0.3">
      <c r="B24" s="84" t="s">
        <v>201</v>
      </c>
      <c r="C24" s="63">
        <v>396.95706650462171</v>
      </c>
      <c r="D24" s="85">
        <v>1484501334</v>
      </c>
      <c r="E24" s="122">
        <f t="shared" si="1"/>
        <v>8.5219046295551042</v>
      </c>
    </row>
    <row r="25" spans="2:5" ht="15.75" thickBot="1" x14ac:dyDescent="0.3">
      <c r="B25" s="84" t="s">
        <v>192</v>
      </c>
      <c r="C25" s="63">
        <v>444.59484070655878</v>
      </c>
      <c r="D25" s="85">
        <v>694076568</v>
      </c>
      <c r="E25" s="122">
        <f t="shared" si="1"/>
        <v>3.9844048520773634</v>
      </c>
    </row>
    <row r="26" spans="2:5" ht="15.75" thickBot="1" x14ac:dyDescent="0.3">
      <c r="B26" s="86" t="s">
        <v>205</v>
      </c>
      <c r="C26" s="87">
        <v>287.75648190587964</v>
      </c>
      <c r="D26" s="88">
        <f>SUM(D6:D25)</f>
        <v>17419830408</v>
      </c>
      <c r="E26" s="122">
        <f t="shared" si="1"/>
        <v>100</v>
      </c>
    </row>
    <row r="28" spans="2:5" ht="15" customHeight="1" x14ac:dyDescent="0.25">
      <c r="B28" s="383" t="s">
        <v>231</v>
      </c>
      <c r="C28" s="307"/>
      <c r="D28" s="307"/>
      <c r="E28" s="307"/>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S15"/>
  <sheetViews>
    <sheetView tabSelected="1" zoomScaleNormal="100" workbookViewId="0">
      <selection activeCell="J27" sqref="J27"/>
    </sheetView>
  </sheetViews>
  <sheetFormatPr defaultRowHeight="15" x14ac:dyDescent="0.25"/>
  <cols>
    <col min="1" max="1" width="16.28515625" style="77" customWidth="1"/>
    <col min="2" max="3" width="9.140625" style="77"/>
    <col min="4" max="4" width="9.7109375" style="77" bestFit="1" customWidth="1"/>
    <col min="5" max="6" width="9.140625" style="77"/>
    <col min="7" max="7" width="9.7109375" style="77" bestFit="1" customWidth="1"/>
    <col min="8" max="8" width="9.140625" style="78"/>
    <col min="9" max="10" width="9.140625" style="77"/>
    <col min="11" max="11" width="9.7109375" style="77" bestFit="1" customWidth="1"/>
    <col min="12" max="15" width="9.140625" style="77"/>
    <col min="16" max="16" width="10.140625" style="77" customWidth="1"/>
    <col min="17" max="16384" width="9.140625" style="77"/>
  </cols>
  <sheetData>
    <row r="2" spans="1:19" x14ac:dyDescent="0.25">
      <c r="A2" s="44" t="s">
        <v>299</v>
      </c>
    </row>
    <row r="3" spans="1:19" ht="15" customHeight="1" x14ac:dyDescent="0.25">
      <c r="A3" s="395" t="s">
        <v>32</v>
      </c>
      <c r="B3" s="395"/>
      <c r="C3" s="395"/>
      <c r="D3" s="395"/>
      <c r="E3" s="395"/>
    </row>
    <row r="4" spans="1:19" ht="15" customHeight="1" x14ac:dyDescent="0.25">
      <c r="A4" s="314" t="s">
        <v>1</v>
      </c>
      <c r="B4" s="396" t="s">
        <v>95</v>
      </c>
      <c r="C4" s="397"/>
      <c r="D4" s="397"/>
      <c r="E4" s="397"/>
      <c r="F4" s="397"/>
      <c r="G4" s="397"/>
      <c r="H4" s="397"/>
      <c r="I4" s="397"/>
      <c r="J4" s="397"/>
      <c r="K4" s="397"/>
      <c r="L4" s="397"/>
      <c r="M4" s="397"/>
      <c r="N4" s="396"/>
      <c r="O4" s="397"/>
      <c r="P4" s="397"/>
      <c r="Q4" s="397"/>
    </row>
    <row r="5" spans="1:19" ht="15" customHeight="1" x14ac:dyDescent="0.25">
      <c r="A5" s="315"/>
      <c r="B5" s="313" t="s">
        <v>96</v>
      </c>
      <c r="C5" s="399"/>
      <c r="D5" s="399"/>
      <c r="E5" s="399"/>
      <c r="F5" s="399"/>
      <c r="G5" s="399"/>
      <c r="H5" s="399"/>
      <c r="I5" s="400" t="s">
        <v>97</v>
      </c>
      <c r="J5" s="399"/>
      <c r="K5" s="399"/>
      <c r="L5" s="399"/>
      <c r="M5" s="313" t="s">
        <v>300</v>
      </c>
      <c r="N5" s="398"/>
      <c r="O5" s="398"/>
      <c r="P5" s="399"/>
      <c r="Q5" s="124"/>
    </row>
    <row r="6" spans="1:19" ht="27" x14ac:dyDescent="0.25">
      <c r="A6" s="316"/>
      <c r="B6" s="126" t="s">
        <v>98</v>
      </c>
      <c r="C6" s="126" t="s">
        <v>99</v>
      </c>
      <c r="D6" s="126" t="s">
        <v>215</v>
      </c>
      <c r="E6" s="126" t="s">
        <v>100</v>
      </c>
      <c r="F6" s="126" t="s">
        <v>216</v>
      </c>
      <c r="G6" s="126" t="s">
        <v>217</v>
      </c>
      <c r="H6" s="126" t="s">
        <v>14</v>
      </c>
      <c r="I6" s="126" t="s">
        <v>98</v>
      </c>
      <c r="J6" s="298" t="s">
        <v>99</v>
      </c>
      <c r="K6" s="298" t="s">
        <v>218</v>
      </c>
      <c r="L6" s="126" t="s">
        <v>14</v>
      </c>
      <c r="M6" s="126" t="s">
        <v>98</v>
      </c>
      <c r="N6" s="126" t="s">
        <v>99</v>
      </c>
      <c r="O6" s="126" t="s">
        <v>100</v>
      </c>
      <c r="P6" s="126" t="s">
        <v>217</v>
      </c>
      <c r="Q6" s="126" t="s">
        <v>14</v>
      </c>
    </row>
    <row r="7" spans="1:19" x14ac:dyDescent="0.25">
      <c r="A7" s="17" t="s">
        <v>195</v>
      </c>
      <c r="B7" s="45">
        <v>55</v>
      </c>
      <c r="C7" s="46">
        <v>42</v>
      </c>
      <c r="D7" s="45" t="s">
        <v>89</v>
      </c>
      <c r="E7" s="46">
        <v>140</v>
      </c>
      <c r="F7" s="45" t="s">
        <v>89</v>
      </c>
      <c r="G7" s="46" t="s">
        <v>89</v>
      </c>
      <c r="H7" s="39">
        <v>237</v>
      </c>
      <c r="I7" s="46">
        <v>13</v>
      </c>
      <c r="J7" s="45" t="s">
        <v>89</v>
      </c>
      <c r="K7" s="46" t="s">
        <v>89</v>
      </c>
      <c r="L7" s="39">
        <v>13</v>
      </c>
      <c r="M7" s="46">
        <v>45</v>
      </c>
      <c r="N7" s="45">
        <v>63</v>
      </c>
      <c r="O7" s="46">
        <v>14</v>
      </c>
      <c r="P7" s="39" t="s">
        <v>89</v>
      </c>
      <c r="Q7" s="299">
        <v>122</v>
      </c>
      <c r="S7" s="103"/>
    </row>
    <row r="8" spans="1:19" x14ac:dyDescent="0.25">
      <c r="A8" s="17" t="s">
        <v>196</v>
      </c>
      <c r="B8" s="45">
        <v>15</v>
      </c>
      <c r="C8" s="46">
        <v>36</v>
      </c>
      <c r="D8" s="45" t="s">
        <v>89</v>
      </c>
      <c r="E8" s="46">
        <v>10</v>
      </c>
      <c r="F8" s="45" t="s">
        <v>89</v>
      </c>
      <c r="G8" s="46" t="s">
        <v>89</v>
      </c>
      <c r="H8" s="39">
        <v>61</v>
      </c>
      <c r="I8" s="46" t="s">
        <v>89</v>
      </c>
      <c r="J8" s="45" t="s">
        <v>89</v>
      </c>
      <c r="K8" s="46" t="s">
        <v>89</v>
      </c>
      <c r="L8" s="39" t="s">
        <v>89</v>
      </c>
      <c r="M8" s="46">
        <v>31</v>
      </c>
      <c r="N8" s="45">
        <v>46</v>
      </c>
      <c r="O8" s="46" t="s">
        <v>89</v>
      </c>
      <c r="P8" s="39" t="s">
        <v>89</v>
      </c>
      <c r="Q8" s="299">
        <v>77</v>
      </c>
      <c r="S8" s="103"/>
    </row>
    <row r="9" spans="1:19" x14ac:dyDescent="0.25">
      <c r="A9" s="47" t="s">
        <v>14</v>
      </c>
      <c r="B9" s="48">
        <v>70</v>
      </c>
      <c r="C9" s="48">
        <v>78</v>
      </c>
      <c r="D9" s="48" t="s">
        <v>89</v>
      </c>
      <c r="E9" s="48">
        <v>150</v>
      </c>
      <c r="F9" s="48" t="s">
        <v>89</v>
      </c>
      <c r="G9" s="48" t="s">
        <v>89</v>
      </c>
      <c r="H9" s="48">
        <v>298</v>
      </c>
      <c r="I9" s="48">
        <v>13</v>
      </c>
      <c r="J9" s="48" t="s">
        <v>89</v>
      </c>
      <c r="K9" s="48" t="s">
        <v>89</v>
      </c>
      <c r="L9" s="48">
        <v>13</v>
      </c>
      <c r="M9" s="48">
        <v>76</v>
      </c>
      <c r="N9" s="47">
        <v>109</v>
      </c>
      <c r="O9" s="48">
        <v>14</v>
      </c>
      <c r="P9" s="48" t="s">
        <v>89</v>
      </c>
      <c r="Q9" s="48">
        <v>199</v>
      </c>
      <c r="S9" s="103"/>
    </row>
    <row r="10" spans="1:19" x14ac:dyDescent="0.25">
      <c r="A10" s="25" t="s">
        <v>102</v>
      </c>
    </row>
    <row r="11" spans="1:19" ht="15" customHeight="1" x14ac:dyDescent="0.25">
      <c r="A11" s="40"/>
      <c r="B11" s="40"/>
      <c r="C11" s="40"/>
      <c r="D11" s="40"/>
      <c r="E11" s="40"/>
      <c r="F11" s="40"/>
      <c r="G11" s="40"/>
      <c r="I11" s="40"/>
      <c r="J11" s="40"/>
      <c r="K11" s="40"/>
      <c r="L11" s="40"/>
      <c r="M11" s="40"/>
      <c r="N11" s="40"/>
      <c r="O11" s="40"/>
      <c r="P11" s="40"/>
    </row>
    <row r="12" spans="1:19" ht="15" customHeight="1" x14ac:dyDescent="0.25"/>
    <row r="14" spans="1:19" ht="15" customHeight="1" x14ac:dyDescent="0.25"/>
    <row r="15" spans="1:19" ht="15" customHeight="1" x14ac:dyDescent="0.25"/>
  </sheetData>
  <mergeCells count="7">
    <mergeCell ref="A3:E3"/>
    <mergeCell ref="B4:M4"/>
    <mergeCell ref="N4:Q4"/>
    <mergeCell ref="M5:P5"/>
    <mergeCell ref="A4:A6"/>
    <mergeCell ref="B5:H5"/>
    <mergeCell ref="I5: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H14"/>
  <sheetViews>
    <sheetView topLeftCell="A4" workbookViewId="0">
      <selection activeCell="G34" sqref="G34"/>
    </sheetView>
  </sheetViews>
  <sheetFormatPr defaultRowHeight="15" x14ac:dyDescent="0.25"/>
  <cols>
    <col min="1" max="16384" width="9.140625" style="40"/>
  </cols>
  <sheetData>
    <row r="4" spans="2:8" ht="14.45" customHeight="1" x14ac:dyDescent="0.25">
      <c r="B4" s="304" t="s">
        <v>253</v>
      </c>
      <c r="C4" s="305"/>
      <c r="D4" s="305"/>
      <c r="E4" s="305"/>
      <c r="F4" s="305"/>
      <c r="G4" s="305"/>
      <c r="H4" s="305"/>
    </row>
    <row r="5" spans="2:8" ht="15" customHeight="1" x14ac:dyDescent="0.25">
      <c r="B5" s="318" t="s">
        <v>252</v>
      </c>
      <c r="C5" s="319"/>
      <c r="D5" s="319"/>
      <c r="E5" s="319"/>
      <c r="F5" s="319"/>
    </row>
    <row r="6" spans="2:8" x14ac:dyDescent="0.25">
      <c r="B6" s="314" t="s">
        <v>1</v>
      </c>
      <c r="C6" s="311">
        <v>2017</v>
      </c>
      <c r="D6" s="311"/>
      <c r="E6" s="317">
        <v>2010</v>
      </c>
      <c r="F6" s="317"/>
    </row>
    <row r="7" spans="2:8" x14ac:dyDescent="0.25">
      <c r="B7" s="315"/>
      <c r="C7" s="311"/>
      <c r="D7" s="311"/>
      <c r="E7" s="317"/>
      <c r="F7" s="317"/>
    </row>
    <row r="8" spans="2:8" ht="27" x14ac:dyDescent="0.25">
      <c r="B8" s="316"/>
      <c r="C8" s="125" t="s">
        <v>154</v>
      </c>
      <c r="D8" s="125" t="s">
        <v>13</v>
      </c>
      <c r="E8" s="125" t="s">
        <v>154</v>
      </c>
      <c r="F8" s="125" t="s">
        <v>13</v>
      </c>
    </row>
    <row r="9" spans="2:8" x14ac:dyDescent="0.25">
      <c r="B9" s="128" t="s">
        <v>195</v>
      </c>
      <c r="C9" s="56">
        <v>4.84</v>
      </c>
      <c r="D9" s="129">
        <v>3.21</v>
      </c>
      <c r="E9" s="59">
        <v>4.9569000000000001</v>
      </c>
      <c r="F9" s="60">
        <v>2.9487179487179485</v>
      </c>
    </row>
    <row r="10" spans="2:8" x14ac:dyDescent="0.25">
      <c r="B10" s="128" t="s">
        <v>196</v>
      </c>
      <c r="C10" s="56">
        <v>6.52</v>
      </c>
      <c r="D10" s="129">
        <v>3.86</v>
      </c>
      <c r="E10" s="59">
        <v>2.5906699999999998</v>
      </c>
      <c r="F10" s="60">
        <v>1.6447368421052631</v>
      </c>
    </row>
    <row r="11" spans="2:8" x14ac:dyDescent="0.25">
      <c r="B11" s="54" t="s">
        <v>197</v>
      </c>
      <c r="C11" s="55">
        <v>5.29</v>
      </c>
      <c r="D11" s="55">
        <v>3.4</v>
      </c>
      <c r="E11" s="55">
        <v>4.2618</v>
      </c>
      <c r="F11" s="55">
        <v>2.5830258302583027</v>
      </c>
    </row>
    <row r="12" spans="2:8" x14ac:dyDescent="0.25">
      <c r="B12" s="54" t="s">
        <v>7</v>
      </c>
      <c r="C12" s="55">
        <v>1.9310250210080431</v>
      </c>
      <c r="D12" s="55">
        <v>1.3505085396277106</v>
      </c>
      <c r="E12" s="55">
        <v>1.9314826030413574</v>
      </c>
      <c r="F12" s="55">
        <v>1.332107216174385</v>
      </c>
    </row>
    <row r="13" spans="2:8" x14ac:dyDescent="0.25">
      <c r="B13" s="130" t="s">
        <v>283</v>
      </c>
      <c r="C13" s="131"/>
      <c r="D13" s="131"/>
      <c r="E13" s="131"/>
      <c r="F13" s="131"/>
    </row>
    <row r="14" spans="2:8" x14ac:dyDescent="0.25">
      <c r="B14" s="130" t="s">
        <v>16</v>
      </c>
      <c r="C14" s="131"/>
      <c r="D14" s="131"/>
      <c r="E14" s="131"/>
      <c r="F14" s="131"/>
    </row>
  </sheetData>
  <mergeCells count="5">
    <mergeCell ref="B4:H4"/>
    <mergeCell ref="B5:F5"/>
    <mergeCell ref="B6:B8"/>
    <mergeCell ref="C6:D7"/>
    <mergeCell ref="E6:F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7"/>
  <sheetViews>
    <sheetView zoomScaleNormal="100" workbookViewId="0">
      <selection activeCell="L13" sqref="L13"/>
    </sheetView>
  </sheetViews>
  <sheetFormatPr defaultRowHeight="15" x14ac:dyDescent="0.25"/>
  <cols>
    <col min="1" max="3" width="9.140625" style="40"/>
    <col min="4" max="4" width="9.140625" style="40" customWidth="1"/>
    <col min="5" max="6" width="9.140625" style="40"/>
    <col min="7" max="7" width="9.140625" style="79"/>
    <col min="8" max="16384" width="9.140625" style="40"/>
  </cols>
  <sheetData>
    <row r="1" spans="1:10" x14ac:dyDescent="0.25">
      <c r="A1" s="25"/>
    </row>
    <row r="2" spans="1:10" x14ac:dyDescent="0.25">
      <c r="A2" s="81" t="s">
        <v>220</v>
      </c>
      <c r="B2" s="26"/>
      <c r="C2" s="26"/>
      <c r="D2" s="26"/>
      <c r="E2" s="26"/>
      <c r="F2" s="26"/>
      <c r="G2" s="80"/>
      <c r="H2" s="27"/>
    </row>
    <row r="3" spans="1:10" ht="15" customHeight="1" x14ac:dyDescent="0.25">
      <c r="A3" s="395" t="s">
        <v>103</v>
      </c>
      <c r="B3" s="395"/>
      <c r="C3" s="395"/>
      <c r="D3" s="395"/>
      <c r="E3" s="395"/>
      <c r="F3" s="395"/>
      <c r="G3" s="395"/>
      <c r="H3" s="395"/>
    </row>
    <row r="4" spans="1:10" ht="15" customHeight="1" x14ac:dyDescent="0.25">
      <c r="A4" s="401" t="s">
        <v>45</v>
      </c>
      <c r="B4" s="403" t="s">
        <v>104</v>
      </c>
      <c r="C4" s="403" t="s">
        <v>99</v>
      </c>
      <c r="D4" s="403" t="s">
        <v>215</v>
      </c>
      <c r="E4" s="403" t="s">
        <v>100</v>
      </c>
      <c r="F4" s="403" t="s">
        <v>216</v>
      </c>
      <c r="G4" s="403" t="s">
        <v>219</v>
      </c>
      <c r="H4" s="405" t="s">
        <v>14</v>
      </c>
    </row>
    <row r="5" spans="1:10" ht="15" customHeight="1" x14ac:dyDescent="0.25">
      <c r="A5" s="402"/>
      <c r="B5" s="404"/>
      <c r="C5" s="404" t="s">
        <v>4</v>
      </c>
      <c r="D5" s="404" t="s">
        <v>215</v>
      </c>
      <c r="E5" s="404" t="s">
        <v>5</v>
      </c>
      <c r="F5" s="404"/>
      <c r="G5" s="404"/>
      <c r="H5" s="406" t="s">
        <v>3</v>
      </c>
    </row>
    <row r="6" spans="1:10" x14ac:dyDescent="0.25">
      <c r="A6" s="18" t="s">
        <v>48</v>
      </c>
      <c r="B6" s="19">
        <v>7</v>
      </c>
      <c r="C6" s="300">
        <v>10</v>
      </c>
      <c r="D6" s="301" t="s">
        <v>89</v>
      </c>
      <c r="E6" s="302">
        <v>5</v>
      </c>
      <c r="F6" s="301" t="s">
        <v>89</v>
      </c>
      <c r="G6" s="302" t="s">
        <v>89</v>
      </c>
      <c r="H6" s="303">
        <v>22</v>
      </c>
      <c r="J6" s="82"/>
    </row>
    <row r="7" spans="1:10" x14ac:dyDescent="0.25">
      <c r="A7" s="18" t="s">
        <v>49</v>
      </c>
      <c r="B7" s="19">
        <v>5</v>
      </c>
      <c r="C7" s="300">
        <v>12</v>
      </c>
      <c r="D7" s="301" t="s">
        <v>89</v>
      </c>
      <c r="E7" s="302">
        <v>12</v>
      </c>
      <c r="F7" s="301" t="s">
        <v>89</v>
      </c>
      <c r="G7" s="302" t="s">
        <v>89</v>
      </c>
      <c r="H7" s="303">
        <v>29</v>
      </c>
      <c r="J7" s="82"/>
    </row>
    <row r="8" spans="1:10" x14ac:dyDescent="0.25">
      <c r="A8" s="18" t="s">
        <v>50</v>
      </c>
      <c r="B8" s="19">
        <v>11</v>
      </c>
      <c r="C8" s="300">
        <v>15</v>
      </c>
      <c r="D8" s="301" t="s">
        <v>89</v>
      </c>
      <c r="E8" s="302">
        <v>15</v>
      </c>
      <c r="F8" s="301" t="s">
        <v>89</v>
      </c>
      <c r="G8" s="302" t="s">
        <v>89</v>
      </c>
      <c r="H8" s="303">
        <v>41</v>
      </c>
      <c r="J8" s="82"/>
    </row>
    <row r="9" spans="1:10" x14ac:dyDescent="0.25">
      <c r="A9" s="18" t="s">
        <v>51</v>
      </c>
      <c r="B9" s="19">
        <v>8</v>
      </c>
      <c r="C9" s="300">
        <v>15</v>
      </c>
      <c r="D9" s="301" t="s">
        <v>89</v>
      </c>
      <c r="E9" s="302">
        <v>11</v>
      </c>
      <c r="F9" s="301" t="s">
        <v>89</v>
      </c>
      <c r="G9" s="302" t="s">
        <v>89</v>
      </c>
      <c r="H9" s="303">
        <v>34</v>
      </c>
      <c r="J9" s="82"/>
    </row>
    <row r="10" spans="1:10" x14ac:dyDescent="0.25">
      <c r="A10" s="18" t="s">
        <v>52</v>
      </c>
      <c r="B10" s="19">
        <v>11</v>
      </c>
      <c r="C10" s="300">
        <v>10</v>
      </c>
      <c r="D10" s="301" t="s">
        <v>89</v>
      </c>
      <c r="E10" s="302">
        <v>21</v>
      </c>
      <c r="F10" s="301" t="s">
        <v>89</v>
      </c>
      <c r="G10" s="302" t="s">
        <v>89</v>
      </c>
      <c r="H10" s="303">
        <v>42</v>
      </c>
      <c r="J10" s="82"/>
    </row>
    <row r="11" spans="1:10" x14ac:dyDescent="0.25">
      <c r="A11" s="18" t="s">
        <v>53</v>
      </c>
      <c r="B11" s="19">
        <v>21</v>
      </c>
      <c r="C11" s="300">
        <v>15</v>
      </c>
      <c r="D11" s="301" t="s">
        <v>89</v>
      </c>
      <c r="E11" s="302">
        <v>15</v>
      </c>
      <c r="F11" s="301" t="s">
        <v>89</v>
      </c>
      <c r="G11" s="302" t="s">
        <v>89</v>
      </c>
      <c r="H11" s="303">
        <v>51</v>
      </c>
      <c r="J11" s="82"/>
    </row>
    <row r="12" spans="1:10" x14ac:dyDescent="0.25">
      <c r="A12" s="18" t="s">
        <v>54</v>
      </c>
      <c r="B12" s="19">
        <v>29</v>
      </c>
      <c r="C12" s="300">
        <v>20</v>
      </c>
      <c r="D12" s="301" t="s">
        <v>89</v>
      </c>
      <c r="E12" s="302">
        <v>20</v>
      </c>
      <c r="F12" s="301" t="s">
        <v>89</v>
      </c>
      <c r="G12" s="302" t="s">
        <v>89</v>
      </c>
      <c r="H12" s="303">
        <v>69</v>
      </c>
      <c r="J12" s="82"/>
    </row>
    <row r="13" spans="1:10" x14ac:dyDescent="0.25">
      <c r="A13" s="18" t="s">
        <v>55</v>
      </c>
      <c r="B13" s="19">
        <v>20</v>
      </c>
      <c r="C13" s="300">
        <v>21</v>
      </c>
      <c r="D13" s="301" t="s">
        <v>89</v>
      </c>
      <c r="E13" s="302">
        <v>23</v>
      </c>
      <c r="F13" s="301" t="s">
        <v>89</v>
      </c>
      <c r="G13" s="302" t="s">
        <v>89</v>
      </c>
      <c r="H13" s="303">
        <v>64</v>
      </c>
      <c r="J13" s="82"/>
    </row>
    <row r="14" spans="1:10" x14ac:dyDescent="0.25">
      <c r="A14" s="18" t="s">
        <v>56</v>
      </c>
      <c r="B14" s="19">
        <v>17</v>
      </c>
      <c r="C14" s="300">
        <v>17</v>
      </c>
      <c r="D14" s="301" t="s">
        <v>89</v>
      </c>
      <c r="E14" s="302">
        <v>13</v>
      </c>
      <c r="F14" s="301" t="s">
        <v>89</v>
      </c>
      <c r="G14" s="302" t="s">
        <v>89</v>
      </c>
      <c r="H14" s="303">
        <v>47</v>
      </c>
      <c r="J14" s="82"/>
    </row>
    <row r="15" spans="1:10" x14ac:dyDescent="0.25">
      <c r="A15" s="18" t="s">
        <v>57</v>
      </c>
      <c r="B15" s="19">
        <v>6</v>
      </c>
      <c r="C15" s="300">
        <v>16</v>
      </c>
      <c r="D15" s="301" t="s">
        <v>89</v>
      </c>
      <c r="E15" s="302">
        <v>13</v>
      </c>
      <c r="F15" s="301" t="s">
        <v>89</v>
      </c>
      <c r="G15" s="302" t="s">
        <v>89</v>
      </c>
      <c r="H15" s="303">
        <v>35</v>
      </c>
      <c r="J15" s="82"/>
    </row>
    <row r="16" spans="1:10" x14ac:dyDescent="0.25">
      <c r="A16" s="18" t="s">
        <v>58</v>
      </c>
      <c r="B16" s="19">
        <v>12</v>
      </c>
      <c r="C16" s="300">
        <v>21</v>
      </c>
      <c r="D16" s="301" t="s">
        <v>89</v>
      </c>
      <c r="E16" s="302">
        <v>5</v>
      </c>
      <c r="F16" s="301" t="s">
        <v>89</v>
      </c>
      <c r="G16" s="302" t="s">
        <v>89</v>
      </c>
      <c r="H16" s="303">
        <v>38</v>
      </c>
      <c r="J16" s="82"/>
    </row>
    <row r="17" spans="1:10" x14ac:dyDescent="0.25">
      <c r="A17" s="18" t="s">
        <v>59</v>
      </c>
      <c r="B17" s="19">
        <v>12</v>
      </c>
      <c r="C17" s="300">
        <v>15</v>
      </c>
      <c r="D17" s="301" t="s">
        <v>89</v>
      </c>
      <c r="E17" s="302">
        <v>11</v>
      </c>
      <c r="F17" s="301" t="s">
        <v>89</v>
      </c>
      <c r="G17" s="302" t="s">
        <v>89</v>
      </c>
      <c r="H17" s="303">
        <v>38</v>
      </c>
      <c r="J17" s="82"/>
    </row>
    <row r="18" spans="1:10" x14ac:dyDescent="0.25">
      <c r="A18" s="47" t="s">
        <v>105</v>
      </c>
      <c r="B18" s="50">
        <v>159</v>
      </c>
      <c r="C18" s="50">
        <v>187</v>
      </c>
      <c r="D18" s="48" t="s">
        <v>89</v>
      </c>
      <c r="E18" s="48">
        <v>164</v>
      </c>
      <c r="F18" s="48" t="s">
        <v>89</v>
      </c>
      <c r="G18" s="48" t="s">
        <v>89</v>
      </c>
      <c r="H18" s="48">
        <v>510</v>
      </c>
      <c r="J18" s="82"/>
    </row>
    <row r="22" spans="1:10" ht="15" customHeight="1" x14ac:dyDescent="0.25"/>
    <row r="23" spans="1:10" ht="15" customHeight="1" x14ac:dyDescent="0.25"/>
    <row r="25" spans="1:10" x14ac:dyDescent="0.25">
      <c r="J25" s="82"/>
    </row>
    <row r="26" spans="1:10" x14ac:dyDescent="0.25">
      <c r="J26" s="82"/>
    </row>
    <row r="27" spans="1:10" x14ac:dyDescent="0.25">
      <c r="J27" s="82"/>
    </row>
    <row r="28" spans="1:10" x14ac:dyDescent="0.25">
      <c r="J28" s="82"/>
    </row>
    <row r="29" spans="1:10" x14ac:dyDescent="0.25">
      <c r="J29" s="82"/>
    </row>
    <row r="30" spans="1:10" x14ac:dyDescent="0.25">
      <c r="J30" s="82"/>
    </row>
    <row r="31" spans="1:10" x14ac:dyDescent="0.25">
      <c r="J31" s="82"/>
    </row>
    <row r="32" spans="1:10" x14ac:dyDescent="0.25">
      <c r="J32" s="82"/>
    </row>
    <row r="33" spans="10:10" x14ac:dyDescent="0.25">
      <c r="J33" s="82"/>
    </row>
    <row r="34" spans="10:10" x14ac:dyDescent="0.25">
      <c r="J34" s="82"/>
    </row>
    <row r="35" spans="10:10" x14ac:dyDescent="0.25">
      <c r="J35" s="82"/>
    </row>
    <row r="36" spans="10:10" x14ac:dyDescent="0.25">
      <c r="J36" s="82"/>
    </row>
    <row r="37" spans="10:10" x14ac:dyDescent="0.25">
      <c r="J37" s="82"/>
    </row>
  </sheetData>
  <mergeCells count="9">
    <mergeCell ref="A3:H3"/>
    <mergeCell ref="A4:A5"/>
    <mergeCell ref="B4:B5"/>
    <mergeCell ref="C4:C5"/>
    <mergeCell ref="E4:E5"/>
    <mergeCell ref="F4:F5"/>
    <mergeCell ref="G4:G5"/>
    <mergeCell ref="H4:H5"/>
    <mergeCell ref="D4:D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6"/>
  <sheetViews>
    <sheetView zoomScaleNormal="100" workbookViewId="0">
      <selection activeCell="F19" sqref="F19"/>
    </sheetView>
  </sheetViews>
  <sheetFormatPr defaultRowHeight="15" x14ac:dyDescent="0.25"/>
  <cols>
    <col min="1" max="16384" width="9.140625" style="40"/>
  </cols>
  <sheetData>
    <row r="1" spans="1:9" x14ac:dyDescent="0.25">
      <c r="A1" s="25"/>
    </row>
    <row r="2" spans="1:9" x14ac:dyDescent="0.25">
      <c r="A2" s="41" t="s">
        <v>221</v>
      </c>
      <c r="B2" s="100"/>
      <c r="C2" s="100"/>
      <c r="D2" s="100"/>
      <c r="E2" s="100"/>
      <c r="F2" s="100"/>
      <c r="G2" s="100"/>
      <c r="H2" s="100"/>
    </row>
    <row r="3" spans="1:9" x14ac:dyDescent="0.25">
      <c r="A3" s="395" t="s">
        <v>301</v>
      </c>
      <c r="B3" s="395"/>
      <c r="C3" s="395"/>
      <c r="D3" s="395"/>
      <c r="E3" s="395"/>
      <c r="F3" s="21"/>
      <c r="G3" s="21"/>
      <c r="H3" s="20"/>
    </row>
    <row r="4" spans="1:9" ht="54" x14ac:dyDescent="0.25">
      <c r="A4" s="22" t="s">
        <v>60</v>
      </c>
      <c r="B4" s="125" t="s">
        <v>104</v>
      </c>
      <c r="C4" s="125" t="s">
        <v>99</v>
      </c>
      <c r="D4" s="125" t="s">
        <v>215</v>
      </c>
      <c r="E4" s="101" t="s">
        <v>100</v>
      </c>
      <c r="F4" s="125" t="s">
        <v>216</v>
      </c>
      <c r="G4" s="125" t="s">
        <v>219</v>
      </c>
      <c r="H4" s="126" t="s">
        <v>14</v>
      </c>
    </row>
    <row r="5" spans="1:9" x14ac:dyDescent="0.25">
      <c r="A5" s="23" t="s">
        <v>61</v>
      </c>
      <c r="B5" s="24">
        <v>12</v>
      </c>
      <c r="C5" s="45">
        <v>20</v>
      </c>
      <c r="D5" s="46" t="s">
        <v>89</v>
      </c>
      <c r="E5" s="45">
        <v>30</v>
      </c>
      <c r="F5" s="46" t="s">
        <v>89</v>
      </c>
      <c r="G5" s="45" t="s">
        <v>89</v>
      </c>
      <c r="H5" s="299">
        <v>62</v>
      </c>
    </row>
    <row r="6" spans="1:9" x14ac:dyDescent="0.25">
      <c r="A6" s="23" t="s">
        <v>62</v>
      </c>
      <c r="B6" s="24">
        <v>19</v>
      </c>
      <c r="C6" s="45">
        <v>19</v>
      </c>
      <c r="D6" s="46" t="s">
        <v>89</v>
      </c>
      <c r="E6" s="45">
        <v>30</v>
      </c>
      <c r="F6" s="46" t="s">
        <v>89</v>
      </c>
      <c r="G6" s="45" t="s">
        <v>89</v>
      </c>
      <c r="H6" s="299">
        <v>68</v>
      </c>
    </row>
    <row r="7" spans="1:9" x14ac:dyDescent="0.25">
      <c r="A7" s="23" t="s">
        <v>63</v>
      </c>
      <c r="B7" s="24">
        <v>30</v>
      </c>
      <c r="C7" s="45">
        <v>24</v>
      </c>
      <c r="D7" s="46" t="s">
        <v>89</v>
      </c>
      <c r="E7" s="45">
        <v>32</v>
      </c>
      <c r="F7" s="46" t="s">
        <v>89</v>
      </c>
      <c r="G7" s="45" t="s">
        <v>89</v>
      </c>
      <c r="H7" s="299">
        <v>86</v>
      </c>
    </row>
    <row r="8" spans="1:9" x14ac:dyDescent="0.25">
      <c r="A8" s="23" t="s">
        <v>64</v>
      </c>
      <c r="B8" s="24">
        <v>22</v>
      </c>
      <c r="C8" s="45">
        <v>25</v>
      </c>
      <c r="D8" s="46" t="s">
        <v>89</v>
      </c>
      <c r="E8" s="45">
        <v>16</v>
      </c>
      <c r="F8" s="46" t="s">
        <v>89</v>
      </c>
      <c r="G8" s="45" t="s">
        <v>89</v>
      </c>
      <c r="H8" s="299">
        <v>63</v>
      </c>
    </row>
    <row r="9" spans="1:9" x14ac:dyDescent="0.25">
      <c r="A9" s="23" t="s">
        <v>65</v>
      </c>
      <c r="B9" s="24">
        <v>28</v>
      </c>
      <c r="C9" s="45">
        <v>23</v>
      </c>
      <c r="D9" s="46" t="s">
        <v>89</v>
      </c>
      <c r="E9" s="45">
        <v>30</v>
      </c>
      <c r="F9" s="46" t="s">
        <v>89</v>
      </c>
      <c r="G9" s="45" t="s">
        <v>89</v>
      </c>
      <c r="H9" s="299">
        <v>81</v>
      </c>
    </row>
    <row r="10" spans="1:9" x14ac:dyDescent="0.25">
      <c r="A10" s="23" t="s">
        <v>66</v>
      </c>
      <c r="B10" s="24">
        <v>21</v>
      </c>
      <c r="C10" s="45">
        <v>34</v>
      </c>
      <c r="D10" s="46" t="s">
        <v>89</v>
      </c>
      <c r="E10" s="45">
        <v>19</v>
      </c>
      <c r="F10" s="46" t="s">
        <v>89</v>
      </c>
      <c r="G10" s="45" t="s">
        <v>89</v>
      </c>
      <c r="H10" s="299">
        <v>74</v>
      </c>
    </row>
    <row r="11" spans="1:9" x14ac:dyDescent="0.25">
      <c r="A11" s="23" t="s">
        <v>67</v>
      </c>
      <c r="B11" s="24">
        <v>27</v>
      </c>
      <c r="C11" s="45">
        <v>42</v>
      </c>
      <c r="D11" s="46" t="s">
        <v>89</v>
      </c>
      <c r="E11" s="45">
        <v>7</v>
      </c>
      <c r="F11" s="46" t="s">
        <v>89</v>
      </c>
      <c r="G11" s="45" t="s">
        <v>89</v>
      </c>
      <c r="H11" s="299">
        <v>76</v>
      </c>
    </row>
    <row r="12" spans="1:9" x14ac:dyDescent="0.25">
      <c r="A12" s="47" t="s">
        <v>14</v>
      </c>
      <c r="B12" s="48">
        <v>159</v>
      </c>
      <c r="C12" s="48">
        <v>187</v>
      </c>
      <c r="D12" s="48" t="s">
        <v>89</v>
      </c>
      <c r="E12" s="48">
        <v>164</v>
      </c>
      <c r="F12" s="48" t="s">
        <v>89</v>
      </c>
      <c r="G12" s="48" t="s">
        <v>89</v>
      </c>
      <c r="H12" s="48">
        <v>510</v>
      </c>
    </row>
    <row r="13" spans="1:9" x14ac:dyDescent="0.25">
      <c r="A13" s="25"/>
    </row>
    <row r="14" spans="1:9" x14ac:dyDescent="0.25">
      <c r="A14" s="25"/>
    </row>
    <row r="15" spans="1:9" x14ac:dyDescent="0.25">
      <c r="B15" s="64"/>
      <c r="C15" s="64"/>
      <c r="D15" s="64"/>
      <c r="E15" s="64"/>
      <c r="F15" s="64"/>
      <c r="G15" s="64"/>
      <c r="H15" s="64"/>
      <c r="I15" s="64"/>
    </row>
    <row r="16" spans="1:9" x14ac:dyDescent="0.25">
      <c r="B16" s="64"/>
      <c r="C16" s="64"/>
      <c r="D16" s="64"/>
      <c r="E16" s="64"/>
      <c r="F16" s="64"/>
      <c r="G16" s="64"/>
      <c r="H16" s="64"/>
      <c r="I16" s="64"/>
    </row>
  </sheetData>
  <mergeCells count="1">
    <mergeCell ref="A3:E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6"/>
  <sheetViews>
    <sheetView workbookViewId="0">
      <selection activeCell="H8" sqref="H8"/>
    </sheetView>
  </sheetViews>
  <sheetFormatPr defaultRowHeight="15" x14ac:dyDescent="0.25"/>
  <cols>
    <col min="1" max="16384" width="9.140625" style="40"/>
  </cols>
  <sheetData>
    <row r="2" spans="2:6" x14ac:dyDescent="0.25">
      <c r="B2" s="41" t="s">
        <v>234</v>
      </c>
      <c r="C2" s="26"/>
      <c r="D2" s="26"/>
      <c r="E2" s="26"/>
      <c r="F2" s="27"/>
    </row>
    <row r="3" spans="2:6" ht="15" customHeight="1" x14ac:dyDescent="0.25">
      <c r="B3" s="28" t="s">
        <v>103</v>
      </c>
      <c r="C3" s="96"/>
      <c r="D3" s="96"/>
      <c r="E3" s="96"/>
      <c r="F3" s="96"/>
    </row>
    <row r="4" spans="2:6" ht="15" customHeight="1" x14ac:dyDescent="0.25">
      <c r="B4" s="407" t="s">
        <v>68</v>
      </c>
      <c r="C4" s="334" t="s">
        <v>104</v>
      </c>
      <c r="D4" s="334" t="s">
        <v>99</v>
      </c>
      <c r="E4" s="334" t="s">
        <v>100</v>
      </c>
      <c r="F4" s="408" t="s">
        <v>14</v>
      </c>
    </row>
    <row r="5" spans="2:6" x14ac:dyDescent="0.25">
      <c r="B5" s="407"/>
      <c r="C5" s="334"/>
      <c r="D5" s="334"/>
      <c r="E5" s="334"/>
      <c r="F5" s="408"/>
    </row>
    <row r="6" spans="2:6" x14ac:dyDescent="0.25">
      <c r="B6" s="51">
        <v>1</v>
      </c>
      <c r="C6" s="29">
        <v>3</v>
      </c>
      <c r="D6" s="30">
        <v>2</v>
      </c>
      <c r="E6" s="31" t="s">
        <v>89</v>
      </c>
      <c r="F6" s="32">
        <v>5</v>
      </c>
    </row>
    <row r="7" spans="2:6" x14ac:dyDescent="0.25">
      <c r="B7" s="51">
        <v>2</v>
      </c>
      <c r="C7" s="29">
        <v>4</v>
      </c>
      <c r="D7" s="30">
        <v>4</v>
      </c>
      <c r="E7" s="31" t="s">
        <v>89</v>
      </c>
      <c r="F7" s="32">
        <v>8</v>
      </c>
    </row>
    <row r="8" spans="2:6" x14ac:dyDescent="0.25">
      <c r="B8" s="51">
        <v>3</v>
      </c>
      <c r="C8" s="29">
        <v>2</v>
      </c>
      <c r="D8" s="30">
        <v>3</v>
      </c>
      <c r="E8" s="31" t="s">
        <v>89</v>
      </c>
      <c r="F8" s="32">
        <v>5</v>
      </c>
    </row>
    <row r="9" spans="2:6" x14ac:dyDescent="0.25">
      <c r="B9" s="51">
        <v>4</v>
      </c>
      <c r="C9" s="29" t="s">
        <v>89</v>
      </c>
      <c r="D9" s="30">
        <v>7</v>
      </c>
      <c r="E9" s="31" t="s">
        <v>89</v>
      </c>
      <c r="F9" s="32">
        <v>7</v>
      </c>
    </row>
    <row r="10" spans="2:6" x14ac:dyDescent="0.25">
      <c r="B10" s="51">
        <v>5</v>
      </c>
      <c r="C10" s="29">
        <v>3</v>
      </c>
      <c r="D10" s="30">
        <v>4</v>
      </c>
      <c r="E10" s="31" t="s">
        <v>89</v>
      </c>
      <c r="F10" s="33">
        <v>7</v>
      </c>
    </row>
    <row r="11" spans="2:6" x14ac:dyDescent="0.25">
      <c r="B11" s="51">
        <v>6</v>
      </c>
      <c r="C11" s="29">
        <v>2</v>
      </c>
      <c r="D11" s="30">
        <v>3</v>
      </c>
      <c r="E11" s="31" t="s">
        <v>89</v>
      </c>
      <c r="F11" s="32">
        <v>5</v>
      </c>
    </row>
    <row r="12" spans="2:6" x14ac:dyDescent="0.25">
      <c r="B12" s="51">
        <v>7</v>
      </c>
      <c r="C12" s="29">
        <v>2</v>
      </c>
      <c r="D12" s="30">
        <v>6</v>
      </c>
      <c r="E12" s="31" t="s">
        <v>89</v>
      </c>
      <c r="F12" s="32">
        <v>8</v>
      </c>
    </row>
    <row r="13" spans="2:6" x14ac:dyDescent="0.25">
      <c r="B13" s="51">
        <v>8</v>
      </c>
      <c r="C13" s="29">
        <v>6</v>
      </c>
      <c r="D13" s="30">
        <v>9</v>
      </c>
      <c r="E13" s="31">
        <v>6</v>
      </c>
      <c r="F13" s="32">
        <v>21</v>
      </c>
    </row>
    <row r="14" spans="2:6" x14ac:dyDescent="0.25">
      <c r="B14" s="51">
        <v>9</v>
      </c>
      <c r="C14" s="29">
        <v>3</v>
      </c>
      <c r="D14" s="30">
        <v>8</v>
      </c>
      <c r="E14" s="31">
        <v>16</v>
      </c>
      <c r="F14" s="32">
        <v>27</v>
      </c>
    </row>
    <row r="15" spans="2:6" x14ac:dyDescent="0.25">
      <c r="B15" s="51">
        <v>10</v>
      </c>
      <c r="C15" s="29">
        <v>8</v>
      </c>
      <c r="D15" s="30">
        <v>7</v>
      </c>
      <c r="E15" s="31">
        <v>12</v>
      </c>
      <c r="F15" s="32">
        <v>27</v>
      </c>
    </row>
    <row r="16" spans="2:6" x14ac:dyDescent="0.25">
      <c r="B16" s="51">
        <v>11</v>
      </c>
      <c r="C16" s="29">
        <v>8</v>
      </c>
      <c r="D16" s="30">
        <v>14</v>
      </c>
      <c r="E16" s="31">
        <v>21</v>
      </c>
      <c r="F16" s="32">
        <v>43</v>
      </c>
    </row>
    <row r="17" spans="2:6" x14ac:dyDescent="0.25">
      <c r="B17" s="51">
        <v>12</v>
      </c>
      <c r="C17" s="29">
        <v>8</v>
      </c>
      <c r="D17" s="30">
        <v>10</v>
      </c>
      <c r="E17" s="31">
        <v>14</v>
      </c>
      <c r="F17" s="32">
        <v>32</v>
      </c>
    </row>
    <row r="18" spans="2:6" x14ac:dyDescent="0.25">
      <c r="B18" s="51">
        <v>13</v>
      </c>
      <c r="C18" s="29">
        <v>11</v>
      </c>
      <c r="D18" s="30">
        <v>11</v>
      </c>
      <c r="E18" s="31">
        <v>18</v>
      </c>
      <c r="F18" s="32">
        <v>40</v>
      </c>
    </row>
    <row r="19" spans="2:6" x14ac:dyDescent="0.25">
      <c r="B19" s="51">
        <v>14</v>
      </c>
      <c r="C19" s="29">
        <v>7</v>
      </c>
      <c r="D19" s="30">
        <v>12</v>
      </c>
      <c r="E19" s="31">
        <v>15</v>
      </c>
      <c r="F19" s="32">
        <v>34</v>
      </c>
    </row>
    <row r="20" spans="2:6" x14ac:dyDescent="0.25">
      <c r="B20" s="51">
        <v>15</v>
      </c>
      <c r="C20" s="29">
        <v>9</v>
      </c>
      <c r="D20" s="30">
        <v>7</v>
      </c>
      <c r="E20" s="31">
        <v>12</v>
      </c>
      <c r="F20" s="32">
        <v>28</v>
      </c>
    </row>
    <row r="21" spans="2:6" x14ac:dyDescent="0.25">
      <c r="B21" s="51">
        <v>16</v>
      </c>
      <c r="C21" s="29">
        <v>12</v>
      </c>
      <c r="D21" s="30">
        <v>9</v>
      </c>
      <c r="E21" s="31">
        <v>11</v>
      </c>
      <c r="F21" s="32">
        <v>32</v>
      </c>
    </row>
    <row r="22" spans="2:6" x14ac:dyDescent="0.25">
      <c r="B22" s="51">
        <v>17</v>
      </c>
      <c r="C22" s="29">
        <v>5</v>
      </c>
      <c r="D22" s="30">
        <v>12</v>
      </c>
      <c r="E22" s="31">
        <v>9</v>
      </c>
      <c r="F22" s="32">
        <v>26</v>
      </c>
    </row>
    <row r="23" spans="2:6" x14ac:dyDescent="0.25">
      <c r="B23" s="51">
        <v>18</v>
      </c>
      <c r="C23" s="29">
        <v>13</v>
      </c>
      <c r="D23" s="30">
        <v>12</v>
      </c>
      <c r="E23" s="31">
        <v>15</v>
      </c>
      <c r="F23" s="32">
        <v>40</v>
      </c>
    </row>
    <row r="24" spans="2:6" x14ac:dyDescent="0.25">
      <c r="B24" s="51">
        <v>19</v>
      </c>
      <c r="C24" s="29">
        <v>14</v>
      </c>
      <c r="D24" s="30">
        <v>12</v>
      </c>
      <c r="E24" s="31">
        <v>12</v>
      </c>
      <c r="F24" s="32">
        <v>38</v>
      </c>
    </row>
    <row r="25" spans="2:6" x14ac:dyDescent="0.25">
      <c r="B25" s="51">
        <v>20</v>
      </c>
      <c r="C25" s="29">
        <v>15</v>
      </c>
      <c r="D25" s="30">
        <v>10</v>
      </c>
      <c r="E25" s="31">
        <v>3</v>
      </c>
      <c r="F25" s="32">
        <v>28</v>
      </c>
    </row>
    <row r="26" spans="2:6" x14ac:dyDescent="0.25">
      <c r="B26" s="51">
        <v>21</v>
      </c>
      <c r="C26" s="29">
        <v>12</v>
      </c>
      <c r="D26" s="30">
        <v>6</v>
      </c>
      <c r="E26" s="31" t="s">
        <v>89</v>
      </c>
      <c r="F26" s="32">
        <v>18</v>
      </c>
    </row>
    <row r="27" spans="2:6" x14ac:dyDescent="0.25">
      <c r="B27" s="51">
        <v>22</v>
      </c>
      <c r="C27" s="29">
        <v>4</v>
      </c>
      <c r="D27" s="30">
        <v>9</v>
      </c>
      <c r="E27" s="31" t="s">
        <v>89</v>
      </c>
      <c r="F27" s="32">
        <v>13</v>
      </c>
    </row>
    <row r="28" spans="2:6" x14ac:dyDescent="0.25">
      <c r="B28" s="51">
        <v>23</v>
      </c>
      <c r="C28" s="29">
        <v>5</v>
      </c>
      <c r="D28" s="30">
        <v>4</v>
      </c>
      <c r="E28" s="31" t="s">
        <v>89</v>
      </c>
      <c r="F28" s="32">
        <v>9</v>
      </c>
    </row>
    <row r="29" spans="2:6" x14ac:dyDescent="0.25">
      <c r="B29" s="51">
        <v>24</v>
      </c>
      <c r="C29" s="29">
        <v>3</v>
      </c>
      <c r="D29" s="30">
        <v>6</v>
      </c>
      <c r="E29" s="31" t="s">
        <v>89</v>
      </c>
      <c r="F29" s="33">
        <v>9</v>
      </c>
    </row>
    <row r="30" spans="2:6" x14ac:dyDescent="0.25">
      <c r="B30" s="47" t="s">
        <v>14</v>
      </c>
      <c r="C30" s="48">
        <v>159</v>
      </c>
      <c r="D30" s="48">
        <v>187</v>
      </c>
      <c r="E30" s="48">
        <v>164</v>
      </c>
      <c r="F30" s="48">
        <v>510</v>
      </c>
    </row>
    <row r="31" spans="2:6" x14ac:dyDescent="0.25">
      <c r="B31" s="25"/>
    </row>
    <row r="36" ht="15" customHeight="1" x14ac:dyDescent="0.25"/>
  </sheetData>
  <mergeCells count="5">
    <mergeCell ref="B4:B5"/>
    <mergeCell ref="C4:C5"/>
    <mergeCell ref="D4:D5"/>
    <mergeCell ref="E4:E5"/>
    <mergeCell ref="F4:F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33"/>
  <sheetViews>
    <sheetView zoomScaleNormal="100" zoomScaleSheetLayoutView="100" workbookViewId="0">
      <selection activeCell="H28" sqref="H28"/>
    </sheetView>
  </sheetViews>
  <sheetFormatPr defaultRowHeight="15" x14ac:dyDescent="0.25"/>
  <cols>
    <col min="1" max="7" width="9.140625" style="40"/>
    <col min="8" max="8" width="10.140625" style="40" customWidth="1"/>
    <col min="9" max="9" width="10.7109375" style="40" customWidth="1"/>
    <col min="10" max="16384" width="9.140625" style="40"/>
  </cols>
  <sheetData>
    <row r="3" spans="2:9" x14ac:dyDescent="0.25">
      <c r="B3" s="304" t="s">
        <v>260</v>
      </c>
      <c r="C3" s="305"/>
      <c r="D3" s="305"/>
      <c r="E3" s="305"/>
      <c r="F3" s="305"/>
      <c r="G3" s="305"/>
      <c r="H3" s="305"/>
      <c r="I3" s="305"/>
    </row>
    <row r="4" spans="2:9" ht="14.45" customHeight="1" x14ac:dyDescent="0.25">
      <c r="B4" s="321" t="s">
        <v>254</v>
      </c>
      <c r="C4" s="322"/>
      <c r="D4" s="322"/>
      <c r="E4" s="322"/>
      <c r="F4" s="322"/>
      <c r="I4" s="97"/>
    </row>
    <row r="5" spans="2:9" ht="81" customHeight="1" x14ac:dyDescent="0.25">
      <c r="B5" s="133" t="s">
        <v>290</v>
      </c>
      <c r="C5" s="134" t="s">
        <v>3</v>
      </c>
      <c r="D5" s="134" t="s">
        <v>4</v>
      </c>
      <c r="E5" s="134" t="s">
        <v>5</v>
      </c>
      <c r="F5" s="135" t="s">
        <v>255</v>
      </c>
      <c r="G5" s="135" t="s">
        <v>210</v>
      </c>
      <c r="H5" s="135" t="s">
        <v>256</v>
      </c>
      <c r="I5" s="135" t="s">
        <v>257</v>
      </c>
    </row>
    <row r="6" spans="2:9" x14ac:dyDescent="0.25">
      <c r="B6" s="136">
        <v>2001</v>
      </c>
      <c r="C6" s="137">
        <v>1033</v>
      </c>
      <c r="D6" s="138">
        <v>37</v>
      </c>
      <c r="E6" s="137">
        <v>1585</v>
      </c>
      <c r="F6" s="139">
        <v>11.5335</v>
      </c>
      <c r="G6" s="140">
        <v>3.5817999999999999</v>
      </c>
      <c r="H6" s="141" t="s">
        <v>146</v>
      </c>
      <c r="I6" s="142" t="s">
        <v>146</v>
      </c>
    </row>
    <row r="7" spans="2:9" x14ac:dyDescent="0.25">
      <c r="B7" s="136">
        <v>2002</v>
      </c>
      <c r="C7" s="137">
        <v>877</v>
      </c>
      <c r="D7" s="138">
        <v>30</v>
      </c>
      <c r="E7" s="137">
        <v>1402</v>
      </c>
      <c r="F7" s="139">
        <v>9.3696999999999999</v>
      </c>
      <c r="G7" s="140">
        <v>3.42075</v>
      </c>
      <c r="H7" s="143">
        <v>-18.918900000000001</v>
      </c>
      <c r="I7" s="140">
        <v>-18.918900000000001</v>
      </c>
    </row>
    <row r="8" spans="2:9" x14ac:dyDescent="0.25">
      <c r="B8" s="136">
        <v>2003</v>
      </c>
      <c r="C8" s="137">
        <v>743</v>
      </c>
      <c r="D8" s="138">
        <v>42</v>
      </c>
      <c r="E8" s="137">
        <v>1135</v>
      </c>
      <c r="F8" s="139">
        <v>13.1174</v>
      </c>
      <c r="G8" s="140">
        <v>5.6527599999999998</v>
      </c>
      <c r="H8" s="143">
        <v>40</v>
      </c>
      <c r="I8" s="140">
        <v>13.513500000000001</v>
      </c>
    </row>
    <row r="9" spans="2:9" x14ac:dyDescent="0.25">
      <c r="B9" s="136">
        <v>2004</v>
      </c>
      <c r="C9" s="137">
        <v>568</v>
      </c>
      <c r="D9" s="138">
        <v>24</v>
      </c>
      <c r="E9" s="137">
        <v>929</v>
      </c>
      <c r="F9" s="139">
        <v>7.5042</v>
      </c>
      <c r="G9" s="140">
        <v>4.2253499999999997</v>
      </c>
      <c r="H9" s="143">
        <v>-42.857100000000003</v>
      </c>
      <c r="I9" s="140">
        <v>-35.135100000000001</v>
      </c>
    </row>
    <row r="10" spans="2:9" x14ac:dyDescent="0.25">
      <c r="B10" s="136">
        <v>2005</v>
      </c>
      <c r="C10" s="137">
        <v>552</v>
      </c>
      <c r="D10" s="138">
        <v>29</v>
      </c>
      <c r="E10" s="137">
        <v>896</v>
      </c>
      <c r="F10" s="139">
        <v>9.0939999999999994</v>
      </c>
      <c r="G10" s="140">
        <v>5.2536199999999997</v>
      </c>
      <c r="H10" s="143">
        <v>20.833300000000001</v>
      </c>
      <c r="I10" s="140">
        <v>-21.621600000000001</v>
      </c>
    </row>
    <row r="11" spans="2:9" x14ac:dyDescent="0.25">
      <c r="B11" s="136">
        <v>2006</v>
      </c>
      <c r="C11" s="137">
        <v>557</v>
      </c>
      <c r="D11" s="138">
        <v>32</v>
      </c>
      <c r="E11" s="137">
        <v>954</v>
      </c>
      <c r="F11" s="139">
        <v>10.0708</v>
      </c>
      <c r="G11" s="140">
        <v>5.7450599999999996</v>
      </c>
      <c r="H11" s="143">
        <v>10.344799999999999</v>
      </c>
      <c r="I11" s="140">
        <v>-13.513500000000001</v>
      </c>
    </row>
    <row r="12" spans="2:9" x14ac:dyDescent="0.25">
      <c r="B12" s="136">
        <v>2007</v>
      </c>
      <c r="C12" s="137">
        <v>512</v>
      </c>
      <c r="D12" s="138">
        <v>20</v>
      </c>
      <c r="E12" s="137">
        <v>864</v>
      </c>
      <c r="F12" s="139">
        <v>6.3006000000000002</v>
      </c>
      <c r="G12" s="140">
        <v>3.90625</v>
      </c>
      <c r="H12" s="143">
        <v>-37.5</v>
      </c>
      <c r="I12" s="140">
        <v>-45.945900000000002</v>
      </c>
    </row>
    <row r="13" spans="2:9" x14ac:dyDescent="0.25">
      <c r="B13" s="136">
        <v>2008</v>
      </c>
      <c r="C13" s="137">
        <v>577</v>
      </c>
      <c r="D13" s="138">
        <v>27</v>
      </c>
      <c r="E13" s="137">
        <v>925</v>
      </c>
      <c r="F13" s="139">
        <v>8.5091999999999999</v>
      </c>
      <c r="G13" s="140">
        <v>4.6793800000000001</v>
      </c>
      <c r="H13" s="143">
        <v>35</v>
      </c>
      <c r="I13" s="140">
        <v>-27.027000000000001</v>
      </c>
    </row>
    <row r="14" spans="2:9" x14ac:dyDescent="0.25">
      <c r="B14" s="136">
        <v>2009</v>
      </c>
      <c r="C14" s="137">
        <v>530</v>
      </c>
      <c r="D14" s="138">
        <v>21</v>
      </c>
      <c r="E14" s="137">
        <v>838</v>
      </c>
      <c r="F14" s="139">
        <v>6.6403999999999996</v>
      </c>
      <c r="G14" s="140">
        <v>3.9622600000000001</v>
      </c>
      <c r="H14" s="143">
        <v>-22.222200000000001</v>
      </c>
      <c r="I14" s="140">
        <v>-43.243200000000002</v>
      </c>
    </row>
    <row r="15" spans="2:9" x14ac:dyDescent="0.25">
      <c r="B15" s="136">
        <v>2010</v>
      </c>
      <c r="C15" s="137">
        <v>657</v>
      </c>
      <c r="D15" s="138">
        <v>28</v>
      </c>
      <c r="E15" s="137">
        <v>1056</v>
      </c>
      <c r="F15" s="139">
        <v>8.8905999999999992</v>
      </c>
      <c r="G15" s="140">
        <v>4.2618</v>
      </c>
      <c r="H15" s="143">
        <v>33.333300000000001</v>
      </c>
      <c r="I15" s="140">
        <v>-24.324300000000001</v>
      </c>
    </row>
    <row r="16" spans="2:9" x14ac:dyDescent="0.25">
      <c r="B16" s="136">
        <v>2011</v>
      </c>
      <c r="C16" s="137">
        <v>639</v>
      </c>
      <c r="D16" s="138">
        <v>19</v>
      </c>
      <c r="E16" s="137">
        <v>1008</v>
      </c>
      <c r="F16" s="139">
        <v>6.0559000000000003</v>
      </c>
      <c r="G16" s="140">
        <v>2.9733999999999998</v>
      </c>
      <c r="H16" s="143">
        <v>-32.142899999999997</v>
      </c>
      <c r="I16" s="140">
        <v>-48.648600000000002</v>
      </c>
    </row>
    <row r="17" spans="2:10" x14ac:dyDescent="0.25">
      <c r="B17" s="136">
        <v>2012</v>
      </c>
      <c r="C17" s="137">
        <v>581</v>
      </c>
      <c r="D17" s="138">
        <v>19</v>
      </c>
      <c r="E17" s="137">
        <v>956</v>
      </c>
      <c r="F17" s="139">
        <v>6.0655999999999999</v>
      </c>
      <c r="G17" s="140">
        <v>3.2702200000000001</v>
      </c>
      <c r="H17" s="143">
        <v>0</v>
      </c>
      <c r="I17" s="140">
        <v>-48.648600000000002</v>
      </c>
    </row>
    <row r="18" spans="2:10" x14ac:dyDescent="0.25">
      <c r="B18" s="136">
        <v>2013</v>
      </c>
      <c r="C18" s="137">
        <v>507</v>
      </c>
      <c r="D18" s="138">
        <v>26</v>
      </c>
      <c r="E18" s="137">
        <v>800</v>
      </c>
      <c r="F18" s="139">
        <v>8.2794000000000008</v>
      </c>
      <c r="G18" s="140">
        <v>5.1282100000000002</v>
      </c>
      <c r="H18" s="143">
        <v>36.842100000000002</v>
      </c>
      <c r="I18" s="140">
        <v>-29.729700000000001</v>
      </c>
    </row>
    <row r="19" spans="2:10" x14ac:dyDescent="0.25">
      <c r="B19" s="136">
        <v>2014</v>
      </c>
      <c r="C19" s="137">
        <v>511</v>
      </c>
      <c r="D19" s="138">
        <v>27</v>
      </c>
      <c r="E19" s="137">
        <v>782</v>
      </c>
      <c r="F19" s="139">
        <v>8.5976999999999997</v>
      </c>
      <c r="G19" s="140">
        <v>5.28376</v>
      </c>
      <c r="H19" s="143">
        <v>3.8462000000000001</v>
      </c>
      <c r="I19" s="140">
        <v>-27.027000000000001</v>
      </c>
    </row>
    <row r="20" spans="2:10" x14ac:dyDescent="0.25">
      <c r="B20" s="136">
        <v>2015</v>
      </c>
      <c r="C20" s="137">
        <v>461</v>
      </c>
      <c r="D20" s="138">
        <v>22</v>
      </c>
      <c r="E20" s="137">
        <v>722</v>
      </c>
      <c r="F20" s="139">
        <v>7.0358000000000001</v>
      </c>
      <c r="G20" s="140">
        <v>4.7722300000000004</v>
      </c>
      <c r="H20" s="143">
        <v>-18.5185</v>
      </c>
      <c r="I20" s="140">
        <v>-40.540500000000002</v>
      </c>
    </row>
    <row r="21" spans="2:10" x14ac:dyDescent="0.25">
      <c r="B21" s="136">
        <v>2016</v>
      </c>
      <c r="C21" s="137">
        <v>479</v>
      </c>
      <c r="D21" s="138">
        <v>17</v>
      </c>
      <c r="E21" s="137">
        <v>786</v>
      </c>
      <c r="F21" s="139">
        <v>5.4621000000000004</v>
      </c>
      <c r="G21" s="140">
        <v>3.5490599999999999</v>
      </c>
      <c r="H21" s="143">
        <v>-22.7273</v>
      </c>
      <c r="I21" s="140">
        <v>-54.054099999999998</v>
      </c>
    </row>
    <row r="22" spans="2:10" x14ac:dyDescent="0.25">
      <c r="B22" s="136">
        <v>2017</v>
      </c>
      <c r="C22" s="137">
        <v>510</v>
      </c>
      <c r="D22" s="138">
        <v>27</v>
      </c>
      <c r="E22" s="137">
        <v>767</v>
      </c>
      <c r="F22" s="139">
        <v>8.7246000000000006</v>
      </c>
      <c r="G22" s="140">
        <v>5.2941200000000004</v>
      </c>
      <c r="H22" s="141">
        <v>58.823500000000003</v>
      </c>
      <c r="I22" s="142">
        <v>-27.027000000000001</v>
      </c>
    </row>
    <row r="23" spans="2:10" x14ac:dyDescent="0.25">
      <c r="B23" s="320" t="s">
        <v>258</v>
      </c>
      <c r="C23" s="320"/>
      <c r="D23" s="320"/>
      <c r="E23" s="320"/>
      <c r="F23" s="320"/>
      <c r="G23" s="320"/>
      <c r="H23" s="320"/>
      <c r="I23" s="2"/>
    </row>
    <row r="24" spans="2:10" x14ac:dyDescent="0.25">
      <c r="B24" s="132" t="s">
        <v>284</v>
      </c>
      <c r="C24" s="2"/>
      <c r="D24" s="2"/>
      <c r="E24" s="2"/>
      <c r="F24" s="2"/>
      <c r="G24" s="2"/>
      <c r="H24" s="2"/>
      <c r="I24" s="2"/>
    </row>
    <row r="25" spans="2:10" x14ac:dyDescent="0.25">
      <c r="B25" s="132" t="s">
        <v>259</v>
      </c>
      <c r="C25" s="2"/>
      <c r="D25" s="2"/>
      <c r="E25" s="2"/>
      <c r="F25" s="2"/>
      <c r="G25" s="2"/>
      <c r="H25" s="2"/>
      <c r="I25" s="2"/>
    </row>
    <row r="26" spans="2:10" x14ac:dyDescent="0.25">
      <c r="J26" s="90"/>
    </row>
    <row r="32" spans="2:10" ht="14.45" customHeight="1" x14ac:dyDescent="0.25"/>
    <row r="33" ht="22.9" customHeight="1" x14ac:dyDescent="0.25"/>
  </sheetData>
  <mergeCells count="3">
    <mergeCell ref="B23:H23"/>
    <mergeCell ref="B3:I3"/>
    <mergeCell ref="B4:F4"/>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2"/>
  <sheetViews>
    <sheetView workbookViewId="0">
      <selection activeCell="F17" sqref="F17"/>
    </sheetView>
  </sheetViews>
  <sheetFormatPr defaultRowHeight="15" x14ac:dyDescent="0.25"/>
  <cols>
    <col min="1" max="1" width="9.140625" style="40"/>
    <col min="2" max="2" width="14" style="40" customWidth="1"/>
    <col min="3" max="7" width="9.140625" style="40"/>
    <col min="8" max="8" width="7.7109375" style="40" customWidth="1"/>
    <col min="9" max="9" width="7" style="40" customWidth="1"/>
    <col min="10" max="16384" width="9.140625" style="40"/>
  </cols>
  <sheetData>
    <row r="3" spans="2:11" x14ac:dyDescent="0.25">
      <c r="B3" s="41" t="s">
        <v>269</v>
      </c>
    </row>
    <row r="4" spans="2:11" x14ac:dyDescent="0.25">
      <c r="B4" s="89" t="s">
        <v>263</v>
      </c>
    </row>
    <row r="5" spans="2:11" x14ac:dyDescent="0.25">
      <c r="B5" s="323"/>
      <c r="C5" s="311" t="s">
        <v>197</v>
      </c>
      <c r="D5" s="311" t="s">
        <v>8</v>
      </c>
      <c r="E5" s="317" t="s">
        <v>7</v>
      </c>
      <c r="F5" s="317"/>
      <c r="G5" s="311" t="s">
        <v>197</v>
      </c>
      <c r="H5" s="311" t="s">
        <v>8</v>
      </c>
      <c r="I5" s="317" t="s">
        <v>7</v>
      </c>
      <c r="J5" s="317" t="s">
        <v>7</v>
      </c>
    </row>
    <row r="6" spans="2:11" ht="15" customHeight="1" x14ac:dyDescent="0.25">
      <c r="B6" s="324"/>
      <c r="C6" s="326" t="s">
        <v>46</v>
      </c>
      <c r="D6" s="326"/>
      <c r="E6" s="326"/>
      <c r="F6" s="326"/>
      <c r="G6" s="326" t="s">
        <v>47</v>
      </c>
      <c r="H6" s="326"/>
      <c r="I6" s="326"/>
      <c r="J6" s="326"/>
    </row>
    <row r="7" spans="2:11" x14ac:dyDescent="0.25">
      <c r="B7" s="325"/>
      <c r="C7" s="145">
        <v>2010</v>
      </c>
      <c r="D7" s="145">
        <v>2016</v>
      </c>
      <c r="E7" s="145">
        <v>2010</v>
      </c>
      <c r="F7" s="145">
        <v>2016</v>
      </c>
      <c r="G7" s="146">
        <v>2010</v>
      </c>
      <c r="H7" s="146">
        <v>2016</v>
      </c>
      <c r="I7" s="146">
        <v>2010</v>
      </c>
      <c r="J7" s="146">
        <v>2016</v>
      </c>
    </row>
    <row r="8" spans="2:11" x14ac:dyDescent="0.25">
      <c r="B8" s="7" t="s">
        <v>264</v>
      </c>
      <c r="C8" s="45">
        <v>0</v>
      </c>
      <c r="D8" s="109">
        <v>0</v>
      </c>
      <c r="E8" s="5">
        <v>70</v>
      </c>
      <c r="F8" s="109">
        <v>43</v>
      </c>
      <c r="G8" s="106" t="s">
        <v>89</v>
      </c>
      <c r="H8" s="107" t="s">
        <v>89</v>
      </c>
      <c r="I8" s="108">
        <v>1.7015070491006319</v>
      </c>
      <c r="J8" s="107">
        <v>1.2729425695677916</v>
      </c>
    </row>
    <row r="9" spans="2:11" x14ac:dyDescent="0.25">
      <c r="B9" s="7" t="s">
        <v>265</v>
      </c>
      <c r="C9" s="45">
        <v>5</v>
      </c>
      <c r="D9" s="109">
        <v>5</v>
      </c>
      <c r="E9" s="5">
        <v>668</v>
      </c>
      <c r="F9" s="109">
        <v>374</v>
      </c>
      <c r="G9" s="106">
        <v>17.857142857142858</v>
      </c>
      <c r="H9" s="107">
        <v>18.518518518518519</v>
      </c>
      <c r="I9" s="108">
        <v>16.237238697131744</v>
      </c>
      <c r="J9" s="107">
        <v>11.071640023682653</v>
      </c>
      <c r="K9" s="90"/>
    </row>
    <row r="10" spans="2:11" x14ac:dyDescent="0.25">
      <c r="B10" s="7" t="s">
        <v>266</v>
      </c>
      <c r="C10" s="45">
        <v>8</v>
      </c>
      <c r="D10" s="109">
        <v>7</v>
      </c>
      <c r="E10" s="5">
        <v>1064</v>
      </c>
      <c r="F10" s="109">
        <v>1109</v>
      </c>
      <c r="G10" s="106">
        <v>28.571428571428569</v>
      </c>
      <c r="H10" s="107">
        <v>25.925925925925924</v>
      </c>
      <c r="I10" s="108">
        <v>25.862907146329604</v>
      </c>
      <c r="J10" s="107">
        <v>32.830076968620489</v>
      </c>
    </row>
    <row r="11" spans="2:11" x14ac:dyDescent="0.25">
      <c r="B11" s="7" t="s">
        <v>267</v>
      </c>
      <c r="C11" s="45">
        <v>15</v>
      </c>
      <c r="D11" s="109">
        <v>15</v>
      </c>
      <c r="E11" s="5">
        <v>2312</v>
      </c>
      <c r="F11" s="109">
        <v>1852</v>
      </c>
      <c r="G11" s="106">
        <v>53.571428571428569</v>
      </c>
      <c r="H11" s="107">
        <v>55.555555555555557</v>
      </c>
      <c r="I11" s="108">
        <v>56.198347107438018</v>
      </c>
      <c r="J11" s="107">
        <v>54.825340438129068</v>
      </c>
    </row>
    <row r="12" spans="2:11" x14ac:dyDescent="0.25">
      <c r="B12" s="47" t="s">
        <v>268</v>
      </c>
      <c r="C12" s="48">
        <v>28</v>
      </c>
      <c r="D12" s="48">
        <v>27</v>
      </c>
      <c r="E12" s="48">
        <v>4114</v>
      </c>
      <c r="F12" s="48">
        <v>3378</v>
      </c>
      <c r="G12" s="16">
        <v>100</v>
      </c>
      <c r="H12" s="16">
        <v>100</v>
      </c>
      <c r="I12" s="16">
        <v>100</v>
      </c>
      <c r="J12" s="16">
        <v>100</v>
      </c>
    </row>
  </sheetData>
  <mergeCells count="7">
    <mergeCell ref="C5:D5"/>
    <mergeCell ref="E5:F5"/>
    <mergeCell ref="G5:H5"/>
    <mergeCell ref="I5:J5"/>
    <mergeCell ref="B5:B7"/>
    <mergeCell ref="C6:F6"/>
    <mergeCell ref="G6:J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5"/>
  <sheetViews>
    <sheetView zoomScaleNormal="100" workbookViewId="0">
      <selection activeCell="F42" sqref="F42"/>
    </sheetView>
  </sheetViews>
  <sheetFormatPr defaultRowHeight="12" x14ac:dyDescent="0.2"/>
  <cols>
    <col min="1" max="1" width="9.140625" style="110"/>
    <col min="2" max="2" width="13.5703125" style="110" customWidth="1"/>
    <col min="3" max="10" width="9.7109375" style="110" customWidth="1"/>
    <col min="11" max="14" width="5" style="110" bestFit="1" customWidth="1"/>
    <col min="15" max="15" width="4" style="110" bestFit="1" customWidth="1"/>
    <col min="16" max="16" width="10.28515625" style="110" bestFit="1" customWidth="1"/>
    <col min="17" max="17" width="5.28515625" style="110" bestFit="1" customWidth="1"/>
    <col min="18" max="18" width="13.140625" style="110" bestFit="1" customWidth="1"/>
    <col min="19" max="19" width="12" style="110" bestFit="1" customWidth="1"/>
    <col min="20" max="20" width="16.28515625" style="110" bestFit="1" customWidth="1"/>
    <col min="21" max="16384" width="9.140625" style="110"/>
  </cols>
  <sheetData>
    <row r="1" spans="2:10" ht="13.5" x14ac:dyDescent="0.25">
      <c r="B1" s="114"/>
      <c r="C1" s="112"/>
      <c r="D1" s="112"/>
      <c r="E1" s="112"/>
      <c r="F1" s="112"/>
      <c r="G1" s="113"/>
      <c r="H1" s="113"/>
      <c r="I1" s="113"/>
      <c r="J1" s="113"/>
    </row>
    <row r="2" spans="2:10" ht="12.75" x14ac:dyDescent="0.2">
      <c r="B2" s="41" t="s">
        <v>275</v>
      </c>
    </row>
    <row r="3" spans="2:10" ht="12.75" x14ac:dyDescent="0.2">
      <c r="B3" s="144" t="s">
        <v>263</v>
      </c>
    </row>
    <row r="4" spans="2:10" ht="12.75" customHeight="1" x14ac:dyDescent="0.25">
      <c r="B4" s="323"/>
      <c r="C4" s="311" t="s">
        <v>197</v>
      </c>
      <c r="D4" s="311" t="s">
        <v>8</v>
      </c>
      <c r="E4" s="317" t="s">
        <v>7</v>
      </c>
      <c r="F4" s="317" t="s">
        <v>7</v>
      </c>
      <c r="G4" s="311" t="s">
        <v>197</v>
      </c>
      <c r="H4" s="311" t="s">
        <v>8</v>
      </c>
      <c r="I4" s="317" t="s">
        <v>7</v>
      </c>
      <c r="J4" s="317" t="s">
        <v>7</v>
      </c>
    </row>
    <row r="5" spans="2:10" ht="13.5" customHeight="1" x14ac:dyDescent="0.25">
      <c r="B5" s="324"/>
      <c r="C5" s="326" t="s">
        <v>46</v>
      </c>
      <c r="D5" s="326"/>
      <c r="E5" s="326"/>
      <c r="F5" s="326"/>
      <c r="G5" s="326" t="s">
        <v>47</v>
      </c>
      <c r="H5" s="326"/>
      <c r="I5" s="326"/>
      <c r="J5" s="326"/>
    </row>
    <row r="6" spans="2:10" ht="13.5" x14ac:dyDescent="0.25">
      <c r="B6" s="325"/>
      <c r="C6" s="105">
        <v>2010</v>
      </c>
      <c r="D6" s="146">
        <v>2016</v>
      </c>
      <c r="E6" s="146">
        <v>2010</v>
      </c>
      <c r="F6" s="146">
        <v>2016</v>
      </c>
      <c r="G6" s="145">
        <v>2010</v>
      </c>
      <c r="H6" s="145">
        <v>2016</v>
      </c>
      <c r="I6" s="145">
        <v>2010</v>
      </c>
      <c r="J6" s="145">
        <v>2016</v>
      </c>
    </row>
    <row r="7" spans="2:10" ht="15" customHeight="1" x14ac:dyDescent="0.25">
      <c r="B7" s="7" t="s">
        <v>270</v>
      </c>
      <c r="C7" s="45">
        <v>3</v>
      </c>
      <c r="D7" s="109" t="s">
        <v>89</v>
      </c>
      <c r="E7" s="5">
        <v>206</v>
      </c>
      <c r="F7" s="109">
        <v>92</v>
      </c>
      <c r="G7" s="106">
        <v>10.714285714285714</v>
      </c>
      <c r="H7" s="107" t="s">
        <v>89</v>
      </c>
      <c r="I7" s="108">
        <v>5.0072921730675741</v>
      </c>
      <c r="J7" s="107">
        <v>2.7235050325636472</v>
      </c>
    </row>
    <row r="8" spans="2:10" ht="15" customHeight="1" x14ac:dyDescent="0.25">
      <c r="B8" s="7" t="s">
        <v>271</v>
      </c>
      <c r="C8" s="45">
        <v>4</v>
      </c>
      <c r="D8" s="109">
        <v>4</v>
      </c>
      <c r="E8" s="5">
        <v>950</v>
      </c>
      <c r="F8" s="109">
        <v>735</v>
      </c>
      <c r="G8" s="106">
        <v>14.285714285714285</v>
      </c>
      <c r="H8" s="107">
        <v>14.814814814814813</v>
      </c>
      <c r="I8" s="108">
        <v>23.091881380651433</v>
      </c>
      <c r="J8" s="107">
        <v>21.758436944937834</v>
      </c>
    </row>
    <row r="9" spans="2:10" ht="15" customHeight="1" x14ac:dyDescent="0.25">
      <c r="B9" s="7" t="s">
        <v>272</v>
      </c>
      <c r="C9" s="45" t="s">
        <v>89</v>
      </c>
      <c r="D9" s="109">
        <v>2</v>
      </c>
      <c r="E9" s="5">
        <v>265</v>
      </c>
      <c r="F9" s="109">
        <v>254</v>
      </c>
      <c r="G9" s="106" t="s">
        <v>89</v>
      </c>
      <c r="H9" s="107">
        <v>7.4074074074074066</v>
      </c>
      <c r="I9" s="108">
        <v>6.4414195430238212</v>
      </c>
      <c r="J9" s="107">
        <v>7.5192421551213737</v>
      </c>
    </row>
    <row r="10" spans="2:10" ht="15" customHeight="1" x14ac:dyDescent="0.25">
      <c r="B10" s="7" t="s">
        <v>235</v>
      </c>
      <c r="C10" s="45">
        <v>4</v>
      </c>
      <c r="D10" s="109">
        <v>3</v>
      </c>
      <c r="E10" s="5">
        <v>621</v>
      </c>
      <c r="F10" s="109">
        <v>600</v>
      </c>
      <c r="G10" s="106">
        <v>14.285714285714285</v>
      </c>
      <c r="H10" s="107">
        <v>11.111111111111111</v>
      </c>
      <c r="I10" s="108">
        <v>15.094798249878464</v>
      </c>
      <c r="J10" s="107">
        <v>17.761989342806395</v>
      </c>
    </row>
    <row r="11" spans="2:10" ht="15" customHeight="1" x14ac:dyDescent="0.25">
      <c r="B11" s="7" t="s">
        <v>273</v>
      </c>
      <c r="C11" s="45">
        <v>17</v>
      </c>
      <c r="D11" s="109">
        <v>18</v>
      </c>
      <c r="E11" s="5">
        <v>2072</v>
      </c>
      <c r="F11" s="109">
        <v>1697</v>
      </c>
      <c r="G11" s="106">
        <v>60.714285714285708</v>
      </c>
      <c r="H11" s="107">
        <v>66.666666666666657</v>
      </c>
      <c r="I11" s="108">
        <v>50.36460865337871</v>
      </c>
      <c r="J11" s="107">
        <v>50.236826524570752</v>
      </c>
    </row>
    <row r="12" spans="2:10" ht="15" customHeight="1" x14ac:dyDescent="0.25">
      <c r="B12" s="47" t="s">
        <v>268</v>
      </c>
      <c r="C12" s="48">
        <v>28</v>
      </c>
      <c r="D12" s="48">
        <v>27</v>
      </c>
      <c r="E12" s="48">
        <v>4114</v>
      </c>
      <c r="F12" s="48">
        <v>3378</v>
      </c>
      <c r="G12" s="16">
        <v>100</v>
      </c>
      <c r="H12" s="16">
        <v>100</v>
      </c>
      <c r="I12" s="16">
        <v>100</v>
      </c>
      <c r="J12" s="16">
        <v>100</v>
      </c>
    </row>
    <row r="13" spans="2:10" x14ac:dyDescent="0.2">
      <c r="B13" s="111" t="s">
        <v>274</v>
      </c>
    </row>
    <row r="15" spans="2:10" ht="13.5" customHeight="1" x14ac:dyDescent="0.2"/>
  </sheetData>
  <mergeCells count="7">
    <mergeCell ref="C4:D4"/>
    <mergeCell ref="E4:F4"/>
    <mergeCell ref="G4:H4"/>
    <mergeCell ref="I4:J4"/>
    <mergeCell ref="B4:B6"/>
    <mergeCell ref="C5:F5"/>
    <mergeCell ref="G5:J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1"/>
  <sheetViews>
    <sheetView workbookViewId="0">
      <selection activeCell="I26" sqref="I26"/>
    </sheetView>
  </sheetViews>
  <sheetFormatPr defaultRowHeight="15" x14ac:dyDescent="0.25"/>
  <cols>
    <col min="1" max="16384" width="9.140625" style="40"/>
  </cols>
  <sheetData>
    <row r="3" spans="1:9" x14ac:dyDescent="0.25">
      <c r="A3" s="41" t="s">
        <v>277</v>
      </c>
    </row>
    <row r="4" spans="1:9" x14ac:dyDescent="0.25">
      <c r="A4" s="147" t="s">
        <v>236</v>
      </c>
    </row>
    <row r="5" spans="1:9" ht="15" customHeight="1" x14ac:dyDescent="0.25">
      <c r="A5" s="327" t="s">
        <v>237</v>
      </c>
      <c r="B5" s="330" t="s">
        <v>197</v>
      </c>
      <c r="C5" s="330"/>
      <c r="D5" s="330"/>
      <c r="E5" s="330"/>
      <c r="F5" s="331" t="s">
        <v>7</v>
      </c>
      <c r="G5" s="331"/>
      <c r="H5" s="331"/>
      <c r="I5" s="331"/>
    </row>
    <row r="6" spans="1:9" x14ac:dyDescent="0.25">
      <c r="A6" s="328"/>
      <c r="B6" s="332">
        <v>2010</v>
      </c>
      <c r="C6" s="332"/>
      <c r="D6" s="333">
        <v>2017</v>
      </c>
      <c r="E6" s="333"/>
      <c r="F6" s="332">
        <v>2010</v>
      </c>
      <c r="G6" s="332"/>
      <c r="H6" s="333">
        <v>2017</v>
      </c>
      <c r="I6" s="333"/>
    </row>
    <row r="7" spans="1:9" x14ac:dyDescent="0.25">
      <c r="A7" s="329"/>
      <c r="B7" s="91" t="s">
        <v>238</v>
      </c>
      <c r="C7" s="91" t="s">
        <v>5</v>
      </c>
      <c r="D7" s="91" t="s">
        <v>238</v>
      </c>
      <c r="E7" s="91" t="s">
        <v>5</v>
      </c>
      <c r="F7" s="91" t="s">
        <v>238</v>
      </c>
      <c r="G7" s="91" t="s">
        <v>5</v>
      </c>
      <c r="H7" s="91" t="s">
        <v>238</v>
      </c>
      <c r="I7" s="91" t="s">
        <v>5</v>
      </c>
    </row>
    <row r="8" spans="1:9" x14ac:dyDescent="0.25">
      <c r="A8" s="148" t="s">
        <v>239</v>
      </c>
      <c r="B8" s="94" t="s">
        <v>89</v>
      </c>
      <c r="C8" s="93">
        <v>18</v>
      </c>
      <c r="D8" s="142" t="s">
        <v>89</v>
      </c>
      <c r="E8" s="149">
        <v>11</v>
      </c>
      <c r="F8" s="94">
        <v>27</v>
      </c>
      <c r="G8" s="93">
        <v>3381</v>
      </c>
      <c r="H8" s="115">
        <v>10</v>
      </c>
      <c r="I8" s="149">
        <v>3291</v>
      </c>
    </row>
    <row r="9" spans="1:9" x14ac:dyDescent="0.25">
      <c r="A9" s="92" t="s">
        <v>240</v>
      </c>
      <c r="B9" s="94" t="s">
        <v>89</v>
      </c>
      <c r="C9" s="93">
        <v>15</v>
      </c>
      <c r="D9" s="94" t="s">
        <v>89</v>
      </c>
      <c r="E9" s="149">
        <v>9</v>
      </c>
      <c r="F9" s="94">
        <v>14</v>
      </c>
      <c r="G9" s="93">
        <v>3137</v>
      </c>
      <c r="H9" s="115">
        <v>15</v>
      </c>
      <c r="I9" s="149">
        <v>2904</v>
      </c>
    </row>
    <row r="10" spans="1:9" x14ac:dyDescent="0.25">
      <c r="A10" s="92" t="s">
        <v>241</v>
      </c>
      <c r="B10" s="94" t="s">
        <v>89</v>
      </c>
      <c r="C10" s="93">
        <v>25</v>
      </c>
      <c r="D10" s="142" t="s">
        <v>89</v>
      </c>
      <c r="E10" s="149">
        <v>14</v>
      </c>
      <c r="F10" s="94">
        <v>29</v>
      </c>
      <c r="G10" s="93">
        <v>6314</v>
      </c>
      <c r="H10" s="115">
        <v>18</v>
      </c>
      <c r="I10" s="149">
        <v>5320</v>
      </c>
    </row>
    <row r="11" spans="1:9" x14ac:dyDescent="0.25">
      <c r="A11" s="92" t="s">
        <v>242</v>
      </c>
      <c r="B11" s="94">
        <v>3</v>
      </c>
      <c r="C11" s="93">
        <v>45</v>
      </c>
      <c r="D11" s="142" t="s">
        <v>89</v>
      </c>
      <c r="E11" s="149">
        <v>28</v>
      </c>
      <c r="F11" s="94">
        <v>121</v>
      </c>
      <c r="G11" s="93">
        <v>14678</v>
      </c>
      <c r="H11" s="115">
        <v>68</v>
      </c>
      <c r="I11" s="149">
        <v>9305</v>
      </c>
    </row>
    <row r="12" spans="1:9" x14ac:dyDescent="0.25">
      <c r="A12" s="92" t="s">
        <v>243</v>
      </c>
      <c r="B12" s="94" t="s">
        <v>89</v>
      </c>
      <c r="C12" s="93">
        <v>94</v>
      </c>
      <c r="D12" s="115">
        <v>1</v>
      </c>
      <c r="E12" s="149">
        <v>53</v>
      </c>
      <c r="F12" s="94">
        <v>253</v>
      </c>
      <c r="G12" s="93">
        <v>23858</v>
      </c>
      <c r="H12" s="115">
        <v>122</v>
      </c>
      <c r="I12" s="149">
        <v>15587</v>
      </c>
    </row>
    <row r="13" spans="1:9" x14ac:dyDescent="0.25">
      <c r="A13" s="92" t="s">
        <v>244</v>
      </c>
      <c r="B13" s="94">
        <v>2</v>
      </c>
      <c r="C13" s="93">
        <v>109</v>
      </c>
      <c r="D13" s="142">
        <v>4</v>
      </c>
      <c r="E13" s="149">
        <v>65</v>
      </c>
      <c r="F13" s="94">
        <v>294</v>
      </c>
      <c r="G13" s="93">
        <v>28690</v>
      </c>
      <c r="H13" s="115">
        <v>184</v>
      </c>
      <c r="I13" s="149">
        <v>20739</v>
      </c>
    </row>
    <row r="14" spans="1:9" x14ac:dyDescent="0.25">
      <c r="A14" s="92" t="s">
        <v>245</v>
      </c>
      <c r="B14" s="94">
        <v>2</v>
      </c>
      <c r="C14" s="93">
        <v>124</v>
      </c>
      <c r="D14" s="115">
        <v>4</v>
      </c>
      <c r="E14" s="149">
        <v>78</v>
      </c>
      <c r="F14" s="94">
        <v>351</v>
      </c>
      <c r="G14" s="93">
        <v>32620</v>
      </c>
      <c r="H14" s="115">
        <v>251</v>
      </c>
      <c r="I14" s="149">
        <v>24066</v>
      </c>
    </row>
    <row r="15" spans="1:9" x14ac:dyDescent="0.25">
      <c r="A15" s="92" t="s">
        <v>246</v>
      </c>
      <c r="B15" s="94">
        <v>5</v>
      </c>
      <c r="C15" s="93">
        <v>269</v>
      </c>
      <c r="D15" s="115">
        <v>4</v>
      </c>
      <c r="E15" s="149">
        <v>163</v>
      </c>
      <c r="F15" s="94">
        <v>948</v>
      </c>
      <c r="G15" s="93">
        <v>86891</v>
      </c>
      <c r="H15" s="115">
        <v>641</v>
      </c>
      <c r="I15" s="149">
        <v>61442</v>
      </c>
    </row>
    <row r="16" spans="1:9" x14ac:dyDescent="0.25">
      <c r="A16" s="92" t="s">
        <v>247</v>
      </c>
      <c r="B16" s="94">
        <v>5</v>
      </c>
      <c r="C16" s="93">
        <v>128</v>
      </c>
      <c r="D16" s="115">
        <v>2</v>
      </c>
      <c r="E16" s="149">
        <v>126</v>
      </c>
      <c r="F16" s="94">
        <v>522</v>
      </c>
      <c r="G16" s="93">
        <v>40907</v>
      </c>
      <c r="H16" s="115">
        <v>496</v>
      </c>
      <c r="I16" s="149">
        <v>41108</v>
      </c>
    </row>
    <row r="17" spans="1:9" x14ac:dyDescent="0.25">
      <c r="A17" s="92" t="s">
        <v>248</v>
      </c>
      <c r="B17" s="94">
        <v>1</v>
      </c>
      <c r="C17" s="93">
        <v>48</v>
      </c>
      <c r="D17" s="115">
        <v>1</v>
      </c>
      <c r="E17" s="149">
        <v>59</v>
      </c>
      <c r="F17" s="94">
        <v>195</v>
      </c>
      <c r="G17" s="93">
        <v>13488</v>
      </c>
      <c r="H17" s="115">
        <v>216</v>
      </c>
      <c r="I17" s="149">
        <v>15680</v>
      </c>
    </row>
    <row r="18" spans="1:9" x14ac:dyDescent="0.25">
      <c r="A18" s="92" t="s">
        <v>249</v>
      </c>
      <c r="B18" s="94" t="s">
        <v>89</v>
      </c>
      <c r="C18" s="93">
        <v>38</v>
      </c>
      <c r="D18" s="115">
        <v>2</v>
      </c>
      <c r="E18" s="149">
        <v>30</v>
      </c>
      <c r="F18" s="94">
        <v>202</v>
      </c>
      <c r="G18" s="93">
        <v>11264</v>
      </c>
      <c r="H18" s="115">
        <v>195</v>
      </c>
      <c r="I18" s="149">
        <v>11471</v>
      </c>
    </row>
    <row r="19" spans="1:9" x14ac:dyDescent="0.25">
      <c r="A19" s="92" t="s">
        <v>250</v>
      </c>
      <c r="B19" s="94">
        <v>8</v>
      </c>
      <c r="C19" s="93">
        <v>118</v>
      </c>
      <c r="D19" s="115">
        <v>7</v>
      </c>
      <c r="E19" s="149">
        <v>121</v>
      </c>
      <c r="F19" s="94">
        <v>1064</v>
      </c>
      <c r="G19" s="93">
        <v>28223</v>
      </c>
      <c r="H19" s="115">
        <v>1109</v>
      </c>
      <c r="I19" s="149">
        <v>30849</v>
      </c>
    </row>
    <row r="20" spans="1:9" x14ac:dyDescent="0.25">
      <c r="A20" s="92" t="s">
        <v>251</v>
      </c>
      <c r="B20" s="94">
        <v>2</v>
      </c>
      <c r="C20" s="93">
        <v>25</v>
      </c>
      <c r="D20" s="94">
        <v>2</v>
      </c>
      <c r="E20" s="149">
        <v>10</v>
      </c>
      <c r="F20" s="94">
        <v>94</v>
      </c>
      <c r="G20" s="93">
        <v>11269</v>
      </c>
      <c r="H20" s="115">
        <v>53</v>
      </c>
      <c r="I20" s="149">
        <v>4988</v>
      </c>
    </row>
    <row r="21" spans="1:9" x14ac:dyDescent="0.25">
      <c r="A21" s="47" t="s">
        <v>14</v>
      </c>
      <c r="B21" s="48">
        <v>28</v>
      </c>
      <c r="C21" s="50">
        <v>1056</v>
      </c>
      <c r="D21" s="48">
        <f>SUM(D8:D20)</f>
        <v>27</v>
      </c>
      <c r="E21" s="50">
        <f>SUM(E8:E20)</f>
        <v>767</v>
      </c>
      <c r="F21" s="48">
        <v>4114</v>
      </c>
      <c r="G21" s="50">
        <v>304720</v>
      </c>
      <c r="H21" s="48">
        <v>3378</v>
      </c>
      <c r="I21" s="50">
        <v>246750</v>
      </c>
    </row>
  </sheetData>
  <mergeCells count="7">
    <mergeCell ref="A5:A7"/>
    <mergeCell ref="B5:E5"/>
    <mergeCell ref="F5:I5"/>
    <mergeCell ref="B6:C6"/>
    <mergeCell ref="D6:E6"/>
    <mergeCell ref="F6:G6"/>
    <mergeCell ref="H6:I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9"/>
  <sheetViews>
    <sheetView workbookViewId="0">
      <selection activeCell="B25" sqref="A25:B25"/>
    </sheetView>
  </sheetViews>
  <sheetFormatPr defaultRowHeight="15" x14ac:dyDescent="0.25"/>
  <cols>
    <col min="1" max="16384" width="9.140625" style="40"/>
  </cols>
  <sheetData>
    <row r="1" spans="2:10" ht="21" customHeight="1" x14ac:dyDescent="0.25"/>
    <row r="3" spans="2:10" x14ac:dyDescent="0.25">
      <c r="B3" s="41" t="s">
        <v>286</v>
      </c>
      <c r="C3" s="100"/>
      <c r="D3" s="100"/>
      <c r="E3" s="100"/>
      <c r="F3" s="100"/>
      <c r="G3" s="100"/>
    </row>
    <row r="4" spans="2:10" x14ac:dyDescent="0.25">
      <c r="B4" s="150" t="s">
        <v>17</v>
      </c>
      <c r="C4" s="100"/>
      <c r="D4" s="100"/>
      <c r="E4" s="100"/>
      <c r="F4" s="100"/>
      <c r="G4" s="100"/>
    </row>
    <row r="5" spans="2:10" ht="15" customHeight="1" x14ac:dyDescent="0.25">
      <c r="B5" s="335" t="s">
        <v>18</v>
      </c>
      <c r="C5" s="334" t="s">
        <v>3</v>
      </c>
      <c r="D5" s="334" t="s">
        <v>4</v>
      </c>
      <c r="E5" s="334" t="s">
        <v>5</v>
      </c>
      <c r="F5" s="334" t="s">
        <v>19</v>
      </c>
      <c r="G5" s="334" t="s">
        <v>20</v>
      </c>
    </row>
    <row r="6" spans="2:10" x14ac:dyDescent="0.25">
      <c r="B6" s="336"/>
      <c r="C6" s="334"/>
      <c r="D6" s="334"/>
      <c r="E6" s="334"/>
      <c r="F6" s="334" t="s">
        <v>21</v>
      </c>
      <c r="G6" s="334" t="s">
        <v>22</v>
      </c>
    </row>
    <row r="7" spans="2:10" ht="15" customHeight="1" x14ac:dyDescent="0.25">
      <c r="B7" s="151" t="s">
        <v>23</v>
      </c>
      <c r="C7" s="152">
        <v>298</v>
      </c>
      <c r="D7" s="153">
        <v>2</v>
      </c>
      <c r="E7" s="152">
        <v>403</v>
      </c>
      <c r="F7" s="154">
        <v>0.67</v>
      </c>
      <c r="G7" s="140">
        <v>135.22999999999999</v>
      </c>
    </row>
    <row r="8" spans="2:10" ht="15" customHeight="1" x14ac:dyDescent="0.25">
      <c r="B8" s="151" t="s">
        <v>24</v>
      </c>
      <c r="C8" s="152">
        <v>13</v>
      </c>
      <c r="D8" s="153" t="s">
        <v>89</v>
      </c>
      <c r="E8" s="152">
        <v>19</v>
      </c>
      <c r="F8" s="154" t="s">
        <v>89</v>
      </c>
      <c r="G8" s="140">
        <v>146.15</v>
      </c>
    </row>
    <row r="9" spans="2:10" ht="15" customHeight="1" x14ac:dyDescent="0.25">
      <c r="B9" s="151" t="s">
        <v>25</v>
      </c>
      <c r="C9" s="152">
        <v>199</v>
      </c>
      <c r="D9" s="153">
        <v>25</v>
      </c>
      <c r="E9" s="152">
        <v>345</v>
      </c>
      <c r="F9" s="154">
        <v>12.56</v>
      </c>
      <c r="G9" s="140">
        <v>173.37</v>
      </c>
    </row>
    <row r="10" spans="2:10" ht="15" customHeight="1" x14ac:dyDescent="0.25">
      <c r="B10" s="155" t="s">
        <v>14</v>
      </c>
      <c r="C10" s="156">
        <v>510</v>
      </c>
      <c r="D10" s="156">
        <v>27</v>
      </c>
      <c r="E10" s="156">
        <v>767</v>
      </c>
      <c r="F10" s="157">
        <v>5.29</v>
      </c>
      <c r="G10" s="157">
        <v>150.38999999999999</v>
      </c>
    </row>
    <row r="11" spans="2:10" ht="11.25" customHeight="1" x14ac:dyDescent="0.25">
      <c r="B11" s="9" t="s">
        <v>283</v>
      </c>
      <c r="C11" s="72"/>
      <c r="D11" s="72"/>
      <c r="E11" s="72"/>
      <c r="F11" s="74"/>
      <c r="G11" s="74"/>
      <c r="H11" s="9"/>
      <c r="I11" s="72"/>
      <c r="J11" s="72"/>
    </row>
    <row r="12" spans="2:10" ht="11.25" customHeight="1" x14ac:dyDescent="0.25">
      <c r="B12" s="158" t="s">
        <v>285</v>
      </c>
      <c r="C12" s="159"/>
      <c r="D12" s="159"/>
      <c r="E12" s="159"/>
      <c r="F12" s="160"/>
      <c r="G12" s="160"/>
      <c r="H12" s="158"/>
      <c r="I12" s="159"/>
      <c r="J12" s="159"/>
    </row>
    <row r="13" spans="2:10" ht="11.25" customHeight="1" x14ac:dyDescent="0.25">
      <c r="B13" s="9" t="s">
        <v>26</v>
      </c>
      <c r="C13" s="2"/>
      <c r="D13" s="2"/>
      <c r="E13" s="2"/>
      <c r="F13" s="3"/>
      <c r="G13" s="3"/>
      <c r="H13" s="9"/>
      <c r="I13" s="2"/>
      <c r="J13" s="2"/>
    </row>
    <row r="19" ht="15" customHeight="1" x14ac:dyDescent="0.25"/>
  </sheetData>
  <mergeCells count="6">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L18"/>
  <sheetViews>
    <sheetView workbookViewId="0">
      <selection activeCell="H22" sqref="H22"/>
    </sheetView>
  </sheetViews>
  <sheetFormatPr defaultRowHeight="15" x14ac:dyDescent="0.25"/>
  <cols>
    <col min="1" max="1" width="9.140625" style="40"/>
    <col min="2" max="2" width="18.7109375" style="40" customWidth="1"/>
    <col min="3" max="7" width="10.140625" style="40" customWidth="1"/>
    <col min="8" max="16384" width="9.140625" style="40"/>
  </cols>
  <sheetData>
    <row r="3" spans="2:12" x14ac:dyDescent="0.25">
      <c r="B3" s="41" t="s">
        <v>291</v>
      </c>
      <c r="C3" s="100"/>
      <c r="D3" s="100"/>
      <c r="E3" s="100"/>
      <c r="F3" s="100"/>
      <c r="G3" s="100"/>
    </row>
    <row r="4" spans="2:12" x14ac:dyDescent="0.25">
      <c r="B4" s="150" t="s">
        <v>281</v>
      </c>
      <c r="C4" s="100"/>
      <c r="D4" s="100"/>
      <c r="E4" s="100"/>
      <c r="F4" s="100"/>
      <c r="G4" s="100"/>
    </row>
    <row r="5" spans="2:12" ht="15" customHeight="1" x14ac:dyDescent="0.25">
      <c r="B5" s="335" t="s">
        <v>18</v>
      </c>
      <c r="C5" s="334" t="s">
        <v>3</v>
      </c>
      <c r="D5" s="334" t="s">
        <v>4</v>
      </c>
      <c r="E5" s="334" t="s">
        <v>5</v>
      </c>
      <c r="F5" s="334" t="s">
        <v>19</v>
      </c>
      <c r="G5" s="334" t="s">
        <v>20</v>
      </c>
    </row>
    <row r="6" spans="2:12" x14ac:dyDescent="0.25">
      <c r="B6" s="336"/>
      <c r="C6" s="334"/>
      <c r="D6" s="334"/>
      <c r="E6" s="334"/>
      <c r="F6" s="334" t="s">
        <v>21</v>
      </c>
      <c r="G6" s="334" t="s">
        <v>22</v>
      </c>
    </row>
    <row r="7" spans="2:12" ht="15" customHeight="1" x14ac:dyDescent="0.25">
      <c r="B7" s="151" t="s">
        <v>23</v>
      </c>
      <c r="C7" s="152">
        <v>235</v>
      </c>
      <c r="D7" s="153">
        <v>2</v>
      </c>
      <c r="E7" s="152">
        <v>343</v>
      </c>
      <c r="F7" s="154">
        <v>0.85</v>
      </c>
      <c r="G7" s="140">
        <v>145.96</v>
      </c>
    </row>
    <row r="8" spans="2:12" ht="15" customHeight="1" x14ac:dyDescent="0.25">
      <c r="B8" s="151" t="s">
        <v>24</v>
      </c>
      <c r="C8" s="152">
        <v>8</v>
      </c>
      <c r="D8" s="153">
        <v>0</v>
      </c>
      <c r="E8" s="152">
        <v>19</v>
      </c>
      <c r="F8" s="154">
        <v>0</v>
      </c>
      <c r="G8" s="140">
        <v>237.5</v>
      </c>
    </row>
    <row r="9" spans="2:12" ht="15" customHeight="1" x14ac:dyDescent="0.25">
      <c r="B9" s="151" t="s">
        <v>25</v>
      </c>
      <c r="C9" s="152">
        <v>236</v>
      </c>
      <c r="D9" s="153">
        <v>15</v>
      </c>
      <c r="E9" s="152">
        <v>424</v>
      </c>
      <c r="F9" s="154">
        <v>6.36</v>
      </c>
      <c r="G9" s="140">
        <v>179.66</v>
      </c>
    </row>
    <row r="10" spans="2:12" ht="15" customHeight="1" x14ac:dyDescent="0.25">
      <c r="B10" s="155" t="s">
        <v>14</v>
      </c>
      <c r="C10" s="156">
        <v>479</v>
      </c>
      <c r="D10" s="156">
        <v>17</v>
      </c>
      <c r="E10" s="156">
        <v>786</v>
      </c>
      <c r="F10" s="157">
        <v>3.55</v>
      </c>
      <c r="G10" s="157">
        <v>164.09</v>
      </c>
    </row>
    <row r="11" spans="2:12" x14ac:dyDescent="0.25">
      <c r="B11" s="9" t="s">
        <v>283</v>
      </c>
      <c r="C11" s="72"/>
      <c r="D11" s="72"/>
      <c r="E11" s="72"/>
      <c r="F11" s="74"/>
      <c r="G11" s="74"/>
      <c r="H11" s="72"/>
      <c r="I11" s="72"/>
      <c r="J11" s="9"/>
      <c r="K11" s="72"/>
      <c r="L11" s="72"/>
    </row>
    <row r="12" spans="2:12" x14ac:dyDescent="0.25">
      <c r="B12" s="158" t="s">
        <v>285</v>
      </c>
      <c r="C12" s="159"/>
      <c r="D12" s="159"/>
      <c r="E12" s="159"/>
      <c r="F12" s="160"/>
      <c r="G12" s="160"/>
      <c r="H12" s="159"/>
      <c r="I12" s="72"/>
      <c r="J12" s="158"/>
      <c r="K12" s="159"/>
      <c r="L12" s="159"/>
    </row>
    <row r="13" spans="2:12" x14ac:dyDescent="0.25">
      <c r="B13" s="9" t="s">
        <v>26</v>
      </c>
      <c r="C13" s="2"/>
      <c r="D13" s="2"/>
      <c r="E13" s="2"/>
      <c r="F13" s="3"/>
      <c r="G13" s="3"/>
      <c r="H13" s="2"/>
      <c r="I13" s="72"/>
      <c r="J13" s="9"/>
      <c r="K13" s="2"/>
      <c r="L13" s="2"/>
    </row>
    <row r="14" spans="2:12" x14ac:dyDescent="0.25">
      <c r="B14" s="73"/>
      <c r="C14" s="72"/>
      <c r="D14" s="72"/>
      <c r="E14" s="72"/>
      <c r="F14" s="74"/>
      <c r="G14" s="74"/>
      <c r="H14" s="72"/>
      <c r="I14" s="72"/>
      <c r="J14" s="73"/>
      <c r="K14" s="72"/>
      <c r="L14" s="72"/>
    </row>
    <row r="15" spans="2:12" x14ac:dyDescent="0.25">
      <c r="B15" s="9"/>
      <c r="C15" s="72"/>
      <c r="D15" s="72"/>
      <c r="E15" s="72"/>
      <c r="F15" s="74"/>
      <c r="G15" s="74"/>
      <c r="H15" s="72"/>
      <c r="I15" s="72"/>
      <c r="J15" s="9"/>
      <c r="K15" s="72"/>
      <c r="L15" s="72"/>
    </row>
    <row r="18" ht="15" customHeight="1" x14ac:dyDescent="0.25"/>
  </sheetData>
  <mergeCells count="6">
    <mergeCell ref="G5:G6"/>
    <mergeCell ref="B5:B6"/>
    <mergeCell ref="C5:C6"/>
    <mergeCell ref="D5:D6"/>
    <mergeCell ref="E5:E6"/>
    <mergeCell ref="F5: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33</vt:i4>
      </vt:variant>
      <vt:variant>
        <vt:lpstr>Intervalli denominati</vt:lpstr>
      </vt:variant>
      <vt:variant>
        <vt:i4>1</vt:i4>
      </vt:variant>
    </vt:vector>
  </HeadingPairs>
  <TitlesOfParts>
    <vt:vector size="34"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Foglio1</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Fabio Tarallo</cp:lastModifiedBy>
  <cp:lastPrinted>2018-10-26T15:29:00Z</cp:lastPrinted>
  <dcterms:created xsi:type="dcterms:W3CDTF">2018-09-24T07:48:16Z</dcterms:created>
  <dcterms:modified xsi:type="dcterms:W3CDTF">2018-11-14T09:04:58Z</dcterms:modified>
</cp:coreProperties>
</file>