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45" windowWidth="14505" windowHeight="11895" firstSheet="18" activeTab="31"/>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Tav.3!$A$1:$L$26</definedName>
  </definedNames>
  <calcPr calcId="145621"/>
</workbook>
</file>

<file path=xl/calcChain.xml><?xml version="1.0" encoding="utf-8"?>
<calcChain xmlns="http://schemas.openxmlformats.org/spreadsheetml/2006/main">
  <c r="F552" i="29" l="1"/>
  <c r="E552" i="29"/>
  <c r="F532" i="29"/>
  <c r="E532" i="29"/>
  <c r="F512" i="29"/>
  <c r="E512" i="29"/>
  <c r="F492" i="29"/>
  <c r="E492" i="29"/>
  <c r="F472" i="29"/>
  <c r="E472" i="29"/>
  <c r="F429" i="29"/>
  <c r="E429" i="29"/>
  <c r="F409" i="29"/>
  <c r="E409" i="29"/>
  <c r="F389" i="29"/>
  <c r="E389" i="29"/>
  <c r="F369" i="29"/>
  <c r="E369" i="29"/>
  <c r="F349" i="29"/>
  <c r="E349" i="29"/>
  <c r="F329" i="29"/>
  <c r="E329" i="29"/>
  <c r="F309" i="29"/>
  <c r="E309" i="29"/>
  <c r="F21" i="29"/>
  <c r="E21" i="29"/>
  <c r="I43" i="71" l="1"/>
  <c r="H43" i="71"/>
  <c r="G43" i="71"/>
  <c r="F43" i="71"/>
  <c r="E43" i="71"/>
  <c r="I42" i="71"/>
  <c r="H42" i="71"/>
  <c r="G42" i="71"/>
  <c r="F42" i="71"/>
  <c r="E42" i="71"/>
  <c r="I41" i="71"/>
  <c r="H41" i="71"/>
  <c r="G41" i="71"/>
  <c r="F41" i="71"/>
  <c r="E41" i="71"/>
  <c r="H21" i="62" l="1"/>
  <c r="H20" i="62"/>
  <c r="H19" i="62"/>
  <c r="H18" i="62"/>
  <c r="H17" i="62"/>
  <c r="H16" i="62"/>
  <c r="H15" i="62"/>
  <c r="H14" i="62"/>
  <c r="H13" i="62"/>
  <c r="H12" i="62"/>
  <c r="H11" i="62"/>
  <c r="H10" i="62"/>
  <c r="H9" i="62"/>
  <c r="H8" i="62"/>
  <c r="H7" i="62"/>
  <c r="K18" i="49" l="1"/>
  <c r="J18" i="49"/>
  <c r="I18" i="49"/>
</calcChain>
</file>

<file path=xl/sharedStrings.xml><?xml version="1.0" encoding="utf-8"?>
<sst xmlns="http://schemas.openxmlformats.org/spreadsheetml/2006/main" count="1332" uniqueCount="350">
  <si>
    <t>Anni 2017 e 2016, valori assoluti e variazioni percentuali</t>
  </si>
  <si>
    <t>PROVINCE</t>
  </si>
  <si>
    <t>Variazioni %                                           2017/2016</t>
  </si>
  <si>
    <t>Incidenti</t>
  </si>
  <si>
    <t>Morti</t>
  </si>
  <si>
    <t>Feriti</t>
  </si>
  <si>
    <t>Abruzzo</t>
  </si>
  <si>
    <t>Italia</t>
  </si>
  <si>
    <t>Puglia</t>
  </si>
  <si>
    <t>Indice mortalità(a)</t>
  </si>
  <si>
    <t>Indice di gravità</t>
  </si>
  <si>
    <t xml:space="preserve"> Indice  di      mortalità(a)</t>
  </si>
  <si>
    <t xml:space="preserve"> Indice   di gravità (b)</t>
  </si>
  <si>
    <t>Totale</t>
  </si>
  <si>
    <t xml:space="preserve">Anno 2017, valori assoluti e indicatori </t>
  </si>
  <si>
    <t>AMBITO STRADALE</t>
  </si>
  <si>
    <t>Indice di mortalità (a)</t>
  </si>
  <si>
    <t>Indice di lesività (b)</t>
  </si>
  <si>
    <t>(a)</t>
  </si>
  <si>
    <t>(b)</t>
  </si>
  <si>
    <t>Strade urbane</t>
  </si>
  <si>
    <t>Autostrade e raccordi</t>
  </si>
  <si>
    <t>Altre strade (c)</t>
  </si>
  <si>
    <t>(c) Sono incluse nella categoria 'Altre strade' le srade Statali, Regionali, Provinciali fuori dell'abitato e Comunali extraurbane</t>
  </si>
  <si>
    <t>Anno 2017, valori assoluti e indicatori</t>
  </si>
  <si>
    <t>TIPO DI STRADA</t>
  </si>
  <si>
    <t>Una carreggiata a senso unico</t>
  </si>
  <si>
    <t>Una carreggiata a doppio senso</t>
  </si>
  <si>
    <t>Doppia carreggiata, più di due carreggiate</t>
  </si>
  <si>
    <t>Anno 2017, valori assoluti</t>
  </si>
  <si>
    <t>PROVINCIA</t>
  </si>
  <si>
    <t>STRADE URBANE</t>
  </si>
  <si>
    <t>STRADE EXTRAURBANE</t>
  </si>
  <si>
    <t>Incrocio</t>
  </si>
  <si>
    <t>Rotatoria</t>
  </si>
  <si>
    <t>Intersezione</t>
  </si>
  <si>
    <t>Rettilineo</t>
  </si>
  <si>
    <t>Curva</t>
  </si>
  <si>
    <t>Anno 2017, composizioni percentuali</t>
  </si>
  <si>
    <t>Strade Urbane: Composizione percentuale</t>
  </si>
  <si>
    <t>Altro (passaggo a livello, dosso, galleria)</t>
  </si>
  <si>
    <t>Strade ExtraUrbane: Composizione percentuale</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</si>
  <si>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</si>
  <si>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</si>
  <si>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</si>
  <si>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</si>
  <si>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</si>
  <si>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</si>
  <si>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</si>
  <si>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</si>
  <si>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</si>
  <si>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</si>
  <si>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</si>
  <si>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</si>
  <si>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</si>
  <si>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</si>
  <si>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</si>
  <si>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</si>
  <si>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</si>
  <si>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</si>
  <si>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</si>
  <si>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</si>
  <si>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</si>
  <si>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</si>
  <si>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</si>
  <si>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</si>
  <si>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</si>
  <si>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Non rilevata</t>
  </si>
  <si>
    <t>Venerdì notte</t>
  </si>
  <si>
    <t>Sabato notte</t>
  </si>
  <si>
    <t>Altre notti</t>
  </si>
  <si>
    <t>(a) Dalle ore 22 alle ore 6</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</si>
  <si>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</si>
  <si>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</si>
  <si>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</si>
  <si>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</si>
  <si>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</si>
  <si>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</si>
  <si>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</si>
  <si>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</si>
  <si>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</si>
  <si>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</si>
  <si>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</si>
  <si>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</si>
  <si>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</si>
  <si>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</si>
  <si>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</si>
  <si>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</si>
  <si>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</si>
  <si>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</si>
  <si>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</si>
  <si>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</si>
  <si>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</si>
  <si>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Altre Strade (a)</t>
  </si>
  <si>
    <t>Polizia stradale</t>
  </si>
  <si>
    <t>Carabinieri</t>
  </si>
  <si>
    <t>Polizia Municipale</t>
  </si>
  <si>
    <t>Campania</t>
  </si>
  <si>
    <t xml:space="preserve">Anno 2017, valori assoluti </t>
  </si>
  <si>
    <t>Polizia Stradale</t>
  </si>
  <si>
    <t xml:space="preserve">Anno </t>
  </si>
  <si>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</si>
  <si>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</si>
  <si>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</si>
  <si>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</si>
  <si>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</si>
  <si>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</si>
  <si>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</si>
  <si>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</si>
  <si>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</si>
  <si>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</si>
  <si>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</si>
  <si>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</si>
  <si>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</si>
  <si>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</si>
  <si>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</si>
  <si>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</si>
  <si>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</si>
  <si>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</si>
  <si>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</si>
  <si>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</si>
  <si>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</si>
  <si>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</si>
  <si>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</si>
  <si>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</si>
  <si>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</si>
  <si>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</si>
  <si>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</si>
  <si>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</si>
  <si>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</si>
  <si>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</si>
  <si>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 xml:space="preserve"> Anno 2017, valori assoluti, valori e variazioni percentuali</t>
  </si>
  <si>
    <t>TIPOLOGIA DI COMUNE</t>
  </si>
  <si>
    <t>Variazioni %</t>
  </si>
  <si>
    <t>2017/2016</t>
  </si>
  <si>
    <t>Numero comuni</t>
  </si>
  <si>
    <t>Polo</t>
  </si>
  <si>
    <t>Polo intercomunale</t>
  </si>
  <si>
    <t>Cintura</t>
  </si>
  <si>
    <t>Totale Centri</t>
  </si>
  <si>
    <t>Intermedio</t>
  </si>
  <si>
    <t>Periferico</t>
  </si>
  <si>
    <t>Ultra periferico</t>
  </si>
  <si>
    <t>Totale Aree interne</t>
  </si>
  <si>
    <t>Anno 2017 e 2016, Indicatori</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</si>
  <si>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</si>
  <si>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</si>
  <si>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</si>
  <si>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</si>
  <si>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</si>
  <si>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</si>
  <si>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</si>
  <si>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</si>
  <si>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</si>
  <si>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</si>
  <si>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</si>
  <si>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</si>
  <si>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</si>
  <si>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</si>
  <si>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</si>
  <si>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</si>
  <si>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</si>
  <si>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t>MASCHI e FEMMINE</t>
  </si>
  <si>
    <t>Totale femmine</t>
  </si>
  <si>
    <t>Totale maschi</t>
  </si>
  <si>
    <t>Composizione  percentuale</t>
  </si>
  <si>
    <t>Valori   assoluti</t>
  </si>
  <si>
    <t>Composizione    percentuale</t>
  </si>
  <si>
    <t>Indice di gravità (a)</t>
  </si>
  <si>
    <t>Categoria di utente</t>
  </si>
  <si>
    <t>Anno 2017, valori assoluti e indice di gravità</t>
  </si>
  <si>
    <t>CAPOLUOGHI</t>
  </si>
  <si>
    <t>Altri Comuni</t>
  </si>
  <si>
    <t xml:space="preserve">(a) Rapporto percentuale tra il numero dei morti e il numero degli incidenti </t>
  </si>
  <si>
    <t>(b) Rapporto percentuale tra il numero di feriti e il numero degli incidenti</t>
  </si>
  <si>
    <t>Basilicata</t>
  </si>
  <si>
    <t>Calabria</t>
  </si>
  <si>
    <t>Piacenza</t>
  </si>
  <si>
    <t>Parma</t>
  </si>
  <si>
    <t>Reggio Emilia</t>
  </si>
  <si>
    <t>Modena</t>
  </si>
  <si>
    <t>Bologna</t>
  </si>
  <si>
    <t>Ferrara</t>
  </si>
  <si>
    <t>Ravenna</t>
  </si>
  <si>
    <t>Forlì Cesena</t>
  </si>
  <si>
    <t>Rimini</t>
  </si>
  <si>
    <t>Emilia Romagna</t>
  </si>
  <si>
    <t>Lazio</t>
  </si>
  <si>
    <t>Liguria</t>
  </si>
  <si>
    <t>Lombardia</t>
  </si>
  <si>
    <t>Marche</t>
  </si>
  <si>
    <t>Molise</t>
  </si>
  <si>
    <t>Piemonte</t>
  </si>
  <si>
    <t>Sardegna</t>
  </si>
  <si>
    <t>Sicilia</t>
  </si>
  <si>
    <t>Toscana</t>
  </si>
  <si>
    <t>Umbria</t>
  </si>
  <si>
    <t>Veneto</t>
  </si>
  <si>
    <t>ITALIA</t>
  </si>
  <si>
    <t>Indice di mortalità (b)</t>
  </si>
  <si>
    <t>Pubblica sicurezza</t>
  </si>
  <si>
    <t>Altri</t>
  </si>
  <si>
    <t>Polizia provinciale</t>
  </si>
  <si>
    <t>Polizia municipale</t>
  </si>
  <si>
    <t>Polizia Provinciale</t>
  </si>
  <si>
    <t>REGIONI</t>
  </si>
  <si>
    <t>COSTO SOCIALE (a)</t>
  </si>
  <si>
    <t>PROCAPITE (in euro)</t>
  </si>
  <si>
    <t>TOTALE (in euro)</t>
  </si>
  <si>
    <t xml:space="preserve">Valle d'Aosta/Vallée d'Aoste </t>
  </si>
  <si>
    <t>Friuli-Venezia-Giulia</t>
  </si>
  <si>
    <t>Emilia-Romagna</t>
  </si>
  <si>
    <t>(a) Incidentalità con danni alle persone 2017</t>
  </si>
  <si>
    <t>Pedoni</t>
  </si>
  <si>
    <t>Anni 2010 e 2017,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</si>
  <si>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</si>
  <si>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</si>
  <si>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</si>
  <si>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</si>
  <si>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</si>
  <si>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</si>
  <si>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</si>
  <si>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</si>
  <si>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</si>
  <si>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</si>
  <si>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</si>
  <si>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</si>
  <si>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</si>
  <si>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</si>
  <si>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</si>
  <si>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 xml:space="preserve"> Anni 2017-2016</t>
  </si>
  <si>
    <t>Anni 2017 e 2010</t>
  </si>
  <si>
    <t>Anni 2001 - 2017, valori assoluti, indicatori e variazioni percentuali</t>
  </si>
  <si>
    <t>Variazione percentuale numero di morti rispetto all'anno precedente (c)</t>
  </si>
  <si>
    <t>Variazione percentuale numero di morti rispetto al 2001</t>
  </si>
  <si>
    <t>Fidenza</t>
  </si>
  <si>
    <t>Correggio</t>
  </si>
  <si>
    <t>Reggio nell'Emilia</t>
  </si>
  <si>
    <t>Scandiano</t>
  </si>
  <si>
    <t>Carpi</t>
  </si>
  <si>
    <t>Castelfranco Emilia</t>
  </si>
  <si>
    <t>Formigine</t>
  </si>
  <si>
    <t>Mirandola</t>
  </si>
  <si>
    <t>Sassuolo</t>
  </si>
  <si>
    <t>Vignola</t>
  </si>
  <si>
    <t>Casalecchio di Reno</t>
  </si>
  <si>
    <t>Castel San Pietro Terme</t>
  </si>
  <si>
    <t>Imola</t>
  </si>
  <si>
    <t>San Giovanni in Persiceto</t>
  </si>
  <si>
    <t>San Lazzaro di Savena</t>
  </si>
  <si>
    <t>Valsamoggia</t>
  </si>
  <si>
    <t>Argenta</t>
  </si>
  <si>
    <t>Cento</t>
  </si>
  <si>
    <t>Comacchio</t>
  </si>
  <si>
    <t>Cervia</t>
  </si>
  <si>
    <t>Faenza</t>
  </si>
  <si>
    <t>Lugo</t>
  </si>
  <si>
    <t>Cesena</t>
  </si>
  <si>
    <t>Cesenatico</t>
  </si>
  <si>
    <t>Forlì</t>
  </si>
  <si>
    <t>Riccione</t>
  </si>
  <si>
    <t>Santarcangelo di Romagna</t>
  </si>
  <si>
    <t>Anni 2010 e 2017, valori percentuali e valori assoluti</t>
  </si>
  <si>
    <t>Bambini (0 - 14)</t>
  </si>
  <si>
    <t>Giovani (15 - 24)</t>
  </si>
  <si>
    <t>Anziani (65+)</t>
  </si>
  <si>
    <t>Altri utenti</t>
  </si>
  <si>
    <t>TOTALE</t>
  </si>
  <si>
    <t>Ciclomotori  (a)</t>
  </si>
  <si>
    <t>Motocicli (a)</t>
  </si>
  <si>
    <t>Velocipedi (a)</t>
  </si>
  <si>
    <t>Altri Utenti</t>
  </si>
  <si>
    <t>(a) Conducenti e passeggeri</t>
  </si>
  <si>
    <t>Ravennna</t>
  </si>
  <si>
    <r>
      <t xml:space="preserve">CAPOLUOGHI                              </t>
    </r>
    <r>
      <rPr>
        <sz val="9"/>
        <color rgb="FF000000"/>
        <rFont val="Arial Narrow"/>
        <family val="2"/>
      </rPr>
      <t>Altri Comuni</t>
    </r>
  </si>
  <si>
    <t xml:space="preserve">Anno 2016, valori assoluti e indicatori </t>
  </si>
  <si>
    <t>Anno 2017, valori assoluti e indicatore</t>
  </si>
  <si>
    <t xml:space="preserve">TAVOLA 4-3- UTENTI  MORTI E FERITI IN INCIDENTI STRADALI PER CLASSI DI ETA' IN TOSCANA E IN ITALIA- </t>
  </si>
  <si>
    <t xml:space="preserve">TAVOLA 4-3- UTENTI  MORTI E FERITI IN INCIDENTI STRADALI PER CLASSI DI ETA' IN UMBRIA E IN ITALIA- </t>
  </si>
  <si>
    <t xml:space="preserve">TAVOLA 4-3- UTENTI  MORTI E FERITI IN INCIDENTI STRADALI PER CLASSI DI ETA' NEL LAZIO E IN ITALIA- </t>
  </si>
  <si>
    <t xml:space="preserve">TAVOLA 4-3- UTENTI  MORTI E FERITI IN INCIDENTI STRADALI PER CLASSI DI ETA' IN MOLISE E IN ITALIA- </t>
  </si>
  <si>
    <t xml:space="preserve">TAVOLA 4-3- UTENTI  MORTI E FERITI IN INCIDENTI STRADALI PER CLASSI DI ETA' IN CALABRIA E IN ITALIA- </t>
  </si>
  <si>
    <t xml:space="preserve">TAVOLA 4-3- UTENTI  MORTI E FERITI IN INCIDENTI STRADALI PER CLASSI DI ETA' IN SICILIA E IN ITALIA- </t>
  </si>
  <si>
    <t xml:space="preserve">TAVOLA 4-3- UTENTI  MORTI E FERITI IN INCIDENTI STRADALI PER CLASSI DI ETA' IN SARDEGNA E IN ITALIA- </t>
  </si>
  <si>
    <t xml:space="preserve">TAVOLA 4-3- UTENTI  MORTI E FERITI IN INCIDENTI STRADALI PER CLASSI DI ETA' IN ABRUZZO E IN ITALIA- </t>
  </si>
  <si>
    <t xml:space="preserve">TAVOLA 4-3- UTENTI  MORTI E FERITI IN INCIDENTI STRADALI PER CLASSI DI ETA' IN VENETO E IN ITALIA- </t>
  </si>
  <si>
    <t xml:space="preserve">TAVOLA 4-3- UTENTI  MORTI E FERITI IN INCIDENTI STRADALI PER CLASSI DI ETA' NELLE MARCHE E IN ITALIA- </t>
  </si>
  <si>
    <t xml:space="preserve">TAVOLA 4-3- UTENTI  MORTI E FERITI IN INCIDENTI STRADALI PER CLASSI DI ETA' IN CAMPANIA E IN ITALIA- </t>
  </si>
  <si>
    <t xml:space="preserve">TAVOLA 4-3- UTENTI  MORTI E FERITI IN INCIDENTI STRADALI PER CLASSI DI ETA' IN PUGLIA E IN ITALIA- </t>
  </si>
  <si>
    <t xml:space="preserve">TAVOLA 4-3- UTENTI  MORTI E FERITI IN INCIDENTI STRADALI PER CLASSI DI ETA' IN BASILICATA E IN ITALIA- </t>
  </si>
  <si>
    <t>Anno 2017, valori assoluti e composizioni percentuali e indice di mortalità-</t>
  </si>
  <si>
    <t>Buche, ecc- evitato</t>
  </si>
  <si>
    <t>Incidenti per 1-000 ab-</t>
  </si>
  <si>
    <t>Morti per 100-000 ab-</t>
  </si>
  <si>
    <t>Feriti per 100-000 ab-</t>
  </si>
  <si>
    <t>Totale comuni &gt;20-000 abitanti</t>
  </si>
  <si>
    <t>Totale comuni &gt; 20-000 abitanti</t>
  </si>
  <si>
    <t>Trentino-A-Adige</t>
  </si>
  <si>
    <t>TAVOLA 1. INCIDENTI STRADALI, MORTI E FERITI PER PROVINCIA. EMILIA ROMAGNA.</t>
  </si>
  <si>
    <t>(a) Rapporto tra il numero dei morti e il numero degli incidenti stradali con lesioni a persone.</t>
  </si>
  <si>
    <t>(b) Rapporto tra il numero dei morti e il numero dei morti e dei feriti in incidenti stradali con lesioni a persone.</t>
  </si>
  <si>
    <t>TAVOLA 2bis. INDICI DI MORTALITA' E GRAVITA' PER PROVINCIA. EMILIA ROMAGNA.</t>
  </si>
  <si>
    <t>ANNO</t>
  </si>
  <si>
    <t>Morti per 100.000 abitanti (a)</t>
  </si>
  <si>
    <t>TAVOLA 3. INCIDENTI STRADALI CON LESIONI A PERSONE MORTI E FERITI. EMILIA ROMAGNA</t>
  </si>
  <si>
    <t>(c) La variazione percentuale annua è calcolata per l'anno t rispetto all'anno t-1 su base variabile.</t>
  </si>
  <si>
    <t>(b) Rapporto tra il numero dei morti e il numero degli incidenti stradali con lesioni a persone.</t>
  </si>
  <si>
    <t>(a) Morti su popolazione media residente (per 100.000).</t>
  </si>
  <si>
    <t xml:space="preserve">TAVOLA 4.2. UTENTI VULNERABILI  MORTI IN INCIDENTI STRADALI PER RUOLO IN EMILIA ROMAGNA E IN ITALIA. </t>
  </si>
  <si>
    <t xml:space="preserve">TAVOLA 4.1. UTENTI VULNERABILI  MORTI IN INCIDENTI STRADALI PER ETA' IN EMILIA ROMAGNA E IN ITALIA. </t>
  </si>
  <si>
    <t>TAVOLA 4.3. UTENTI  MORTI E FERITI IN INCIDENTI STRADALI PER CLASSI DI ETA' IN EMILIA ROMAGNA E IN ITALIA.</t>
  </si>
  <si>
    <t>(b) Rapporto tra il numero dei feriti e il numero degli incidenti stradali con lesioni a persone.</t>
  </si>
  <si>
    <t>Altro (paasaggio a livello, dosso, pendenza, galleria)</t>
  </si>
  <si>
    <t>TAVOLA 6. INCIDENTI STRADALI CON LESIONI A PERSONE PER PROVINCIA, CARATTERISTICA DELLA STRADA E AMBITO STRADALE. EMILIA ROMAGNA.</t>
  </si>
  <si>
    <t xml:space="preserve">TAVOLA 6.1. INCIDENTI STRADALI CON LESIONI A PERSONE PER PROVINCIA, CARATTERISTICA DELLA STRADA E AMBITO STRADALE. EMILIA ROMAGNA. </t>
  </si>
  <si>
    <t>TAVOLA  6.2. INCIDENTI STRADALI CON LESIONI A PERSONE PER PROVINCIA, CARATTERISTICA DELLA STRADA E AMBITO STRADALE. EMILIA ROMAGNA.</t>
  </si>
  <si>
    <t xml:space="preserve">TAVOLA 7. INCIDENTI STRADALI CON LESIONI A PERSONE, MORTI E FERITI PER MESE. EMILIA ROMAGNA. </t>
  </si>
  <si>
    <t>TAVOLA 9. INCIDENTI STRADALI CON LESIONI A PERSONE MORTI E FERITI PER ORA DEL GIORNO. EMILIA ROMAGNA.</t>
  </si>
  <si>
    <t>TAVOLA 8. INCIDENTI STRADALI CON LESIONI A PERSONE MORTI E FERITI PER GIORNO DELLA SETTIMANA. EMILIA ROMAGNA.</t>
  </si>
  <si>
    <t xml:space="preserve">TAVOLA 10. INCIDENTI STRADALI CON LESIONI A PERSONE, MORTI E FERITI E INDICE DI MORTALITA', PER PROVINCIA, GIORNO DELLA SETTIMANA E FASCIA ORARIA NOTTURNA (a). EMILIA ROMAGNA. </t>
  </si>
  <si>
    <t>(a) Dalle ore 22 alle ore 6.</t>
  </si>
  <si>
    <t>Anno 2017, valori assoluti e indice di mortalità.</t>
  </si>
  <si>
    <t>TAVOLA 10.1. INCIDENTI STRADALI CON LESIONI A PERSONE, MORTI E FERITI E INDICE DI MORTALITA', PER PROVINCIA, GIORNO DELLA SETTIMANA E FASCIA ORARIA NOTTURNA (a). STRADE URBANE. EMILIA ROMAGNA.</t>
  </si>
  <si>
    <t>TAVOLA 10.2. INCIDENTI STRADALI CON LESIONI A PERSONE, MORTI E FERITI E INDICE DI MORTALITA', PER PROVINCIA, GIORNO DELLA SETTIMANA E FASCIA ORARIA NOTTURNA (a). STRADE EXTRAURBANE. EMILIA ROMAGNA.</t>
  </si>
  <si>
    <t>Tavola 11. INCIDENTI STRADALI, MORTI E FERITIPER TIPOLOGIA DI COMUNE. EMILIA ROMAGNA.</t>
  </si>
  <si>
    <t>TAVOLA 12. INCIDENTI STRADALI, MORTI E FERITI PER TIPOLOGIA DI COMUNE. EMILIA ROMAGNA.</t>
  </si>
  <si>
    <t>(a) Rapporto percentuale  tra il numero dei morti e il numero degli incidentistradali con lesioni a persone.</t>
  </si>
  <si>
    <t>(b) Rapporto percentuale tra il numero dei morti e il complesso degli infortunati (morti e feriti) in incidenti stradali con lesioni a persone.</t>
  </si>
  <si>
    <t>Indice di   mortalità (a)</t>
  </si>
  <si>
    <r>
      <t xml:space="preserve">(a) Rapporto percentuale tra il numero dei morti e il numero degli incidenti </t>
    </r>
    <r>
      <rPr>
        <sz val="7.5"/>
        <color rgb="FF000000"/>
        <rFont val="Arial Narrow"/>
        <family val="2"/>
      </rPr>
      <t>con lesioni a persone.</t>
    </r>
  </si>
  <si>
    <t xml:space="preserve">TAVOLA 13. INCIDENTI STRADALI CON LESIONI A PERSONE INFORTUNATE SECONDO LA NATURA.EMILIA ROMAGNA. </t>
  </si>
  <si>
    <t xml:space="preserve">TAVOLA 14. CAUSE ACCERTATE O PRESUNTE DI INCIDENTE SECONDO L’AMBITO STRADALE. EMILIA ROMAGNA. </t>
  </si>
  <si>
    <t>a) Il totale del prospetto risulta superiore al numero degli incidenti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</si>
  <si>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</si>
  <si>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EMILIA ROMAGNA. </t>
  </si>
  <si>
    <t>TAVOLA 16. MORTI E FERITI PER CATEGORIA DI UTENTI E GENERE. EMILIA ROMAGNA.</t>
  </si>
  <si>
    <r>
      <t>(</t>
    </r>
    <r>
      <rPr>
        <sz val="7.5"/>
        <color rgb="FF000000"/>
        <rFont val="Arial"/>
        <family val="2"/>
      </rPr>
      <t>a) Rapporto tra il numero dei morti e il numero dei morti e dei feriti in incidenti stradali con lesioni a persone.</t>
    </r>
  </si>
  <si>
    <t xml:space="preserve">TAVOLA 18. INCIDENTI STRADALI, MORTI E FERITI PER CATEGORIA DELLA STRADA NEI COMUNI CAPOLUOGO E NEI COMUNI CON ALMENO 20.000 ABITANTI. EMILIA ROMAGNA. </t>
  </si>
  <si>
    <t>(a) Sono incluse nella categoria 'Altre strade': le strade Statali, Regionali, Provinciali fuori dall'abitato e Comunali extraurbane.</t>
  </si>
  <si>
    <t>TAVOLA 20 INCIDENTI STRADALI CON LESIONI A PERSONE PER ORGANO DI RILEVAZIONE, CATEGORIA DELLA STRADA E PROVINCIA. EMILIA ROMAGNA.</t>
  </si>
  <si>
    <t>TAVOLA 21. INCIDENTI STRADALI CON LESIONI A PERSONE PER ORGANO DI RILEVAZIONE E MESE.EMILIA ROMAGNA.</t>
  </si>
  <si>
    <t>TAVOLA 22. INCIDENTI STRADALI CON LESIONI A PERSONE PER ORGANO DI RILEVAZIONE E GIORNO DELLA SETTIMANA. EMILIA ROMAGNA.</t>
  </si>
  <si>
    <t>Anno 2017, valori assoluti e valori percentuali.</t>
  </si>
  <si>
    <t>TAVOLA 23. INCIDENTI STRADALI CON LESIONI A PERSONE PER ORGANO DI RILEVAZIONE E ORA DEL GIORNO. EMILIA ROMAGNA.</t>
  </si>
  <si>
    <t>TAVOLA 17. INCIDENTI STRADALI, MORTI E FERITI NEI COMUNI CAPOLUOGO E NEI COMUNI CON ALMENO 20.000 ABITANTI. EMILIA ROMAGNA.</t>
  </si>
  <si>
    <t>TAVOLA 2. INDICE DI MORTALITA' E DI GRAVITA' PER PROVINCA. EMILIA ROMAGNA.</t>
  </si>
  <si>
    <t>TAVOLA 5 INCIDENTI STRADALI CON LESIONI A PERSONE SECONDO LA CATEGORIA DELLA STRADA. EMILIA ROMAGNA.</t>
  </si>
  <si>
    <t>TAVOLA 5.1 INCIDENTI STRADALI CON LESIONI A PERSONE SECONDO LA CATEGORIA DELLA STRADA. EMILIA ROMAGNA.</t>
  </si>
  <si>
    <t>TAVOLA 5bis. INCIDENTI STRADALI CON LESIONI A PERSONE SECONDO IL TIPO DI STRADA. EMILIA ROMAGNA.</t>
  </si>
  <si>
    <t>TAVOLA 19. COSTI SOCIALI TOTALI E PRO-CAPITE PER REGIONE. ITALIA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</si>
</sst>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52"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sz val="11"/>
      <name val="Calibri"/>
      <family val="2"/>
      <scheme val="minor"/>
    </font>
    <font>
      <b/>
      <sz val="10"/>
      <name val="Arial Narrow"/>
      <family val="2"/>
    </font>
    <font>
      <b/>
      <sz val="8"/>
      <color theme="1"/>
      <name val="Arial"/>
      <family val="2"/>
    </font>
    <font>
      <sz val="8"/>
      <color theme="1"/>
      <name val="Arial Narrow"/>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indexed="65"/>
        <bgColor theme="0"/>
      </patternFill>
    </fill>
  </fills>
  <borders count="1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top/>
      <bottom style="medium">
        <color rgb="FF000000"/>
      </bottom>
      <diagonal/>
    </border>
  </borders>
  <cellStyleXfs count="101">
    <xf numFmtId="0" fontId="0" fillId="0" borderId="0"/>
    <xf numFmtId="0" fontId="8" fillId="0" borderId="0"/>
    <xf numFmtId="43" fontId="24"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0" fontId="27" fillId="9" borderId="0" applyNumberFormat="0" applyBorder="0" applyAlignment="0" applyProtection="0"/>
    <xf numFmtId="0" fontId="28" fillId="26" borderId="6" applyNumberFormat="0" applyAlignment="0" applyProtection="0"/>
    <xf numFmtId="0" fontId="28" fillId="26" borderId="6" applyNumberFormat="0" applyAlignment="0" applyProtection="0"/>
    <xf numFmtId="0" fontId="29" fillId="0" borderId="7" applyNumberFormat="0" applyFill="0" applyAlignment="0" applyProtection="0"/>
    <xf numFmtId="0" fontId="30" fillId="27" borderId="8" applyNumberFormat="0" applyAlignment="0" applyProtection="0"/>
    <xf numFmtId="0" fontId="30" fillId="27" borderId="8" applyNumberFormat="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43" fontId="31" fillId="0" borderId="0" applyFont="0" applyFill="0" applyBorder="0" applyAlignment="0" applyProtection="0"/>
    <xf numFmtId="44" fontId="31" fillId="0" borderId="0" applyFont="0" applyFill="0" applyBorder="0" applyAlignment="0" applyProtection="0"/>
    <xf numFmtId="0" fontId="32" fillId="0" borderId="0" applyNumberFormat="0" applyFill="0" applyBorder="0" applyAlignment="0" applyProtection="0"/>
    <xf numFmtId="0" fontId="33" fillId="10" borderId="0" applyNumberFormat="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13" borderId="6" applyNumberFormat="0" applyAlignment="0" applyProtection="0"/>
    <xf numFmtId="0" fontId="29" fillId="0" borderId="7" applyNumberFormat="0" applyFill="0" applyAlignment="0" applyProtection="0"/>
    <xf numFmtId="167" fontId="38" fillId="0" borderId="0" applyFont="0" applyFill="0" applyBorder="0" applyAlignment="0" applyProtection="0"/>
    <xf numFmtId="41" fontId="31" fillId="0" borderId="0" applyFont="0" applyFill="0" applyBorder="0" applyAlignment="0" applyProtection="0"/>
    <xf numFmtId="0" fontId="39" fillId="28" borderId="0" applyNumberFormat="0" applyBorder="0" applyAlignment="0" applyProtection="0"/>
    <xf numFmtId="0" fontId="39" fillId="28" borderId="0" applyNumberFormat="0" applyBorder="0" applyAlignment="0" applyProtection="0"/>
    <xf numFmtId="0" fontId="31"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8" fillId="0" borderId="0"/>
    <xf numFmtId="0" fontId="31" fillId="0" borderId="0"/>
    <xf numFmtId="0" fontId="31" fillId="0" borderId="0"/>
    <xf numFmtId="0" fontId="24" fillId="0" borderId="0"/>
    <xf numFmtId="0" fontId="24" fillId="0" borderId="0"/>
    <xf numFmtId="0" fontId="31" fillId="0" borderId="0"/>
    <xf numFmtId="0" fontId="31" fillId="29" borderId="12" applyNumberFormat="0" applyFont="0" applyAlignment="0" applyProtection="0"/>
    <xf numFmtId="0" fontId="31" fillId="29" borderId="12" applyNumberFormat="0" applyFont="0" applyAlignment="0" applyProtection="0"/>
    <xf numFmtId="0" fontId="40" fillId="26" borderId="13" applyNumberFormat="0" applyAlignment="0" applyProtection="0"/>
    <xf numFmtId="0" fontId="41" fillId="0" borderId="0" applyNumberFormat="0" applyFill="0" applyBorder="0" applyProtection="0"/>
    <xf numFmtId="0" fontId="42" fillId="0" borderId="0" applyNumberFormat="0" applyFill="0" applyBorder="0" applyAlignment="0" applyProtection="0"/>
    <xf numFmtId="0" fontId="32" fillId="0" borderId="0" applyNumberFormat="0" applyFill="0" applyBorder="0" applyAlignment="0" applyProtection="0"/>
    <xf numFmtId="0" fontId="43" fillId="0" borderId="0" applyNumberFormat="0" applyFill="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43" fillId="0" borderId="0" applyNumberFormat="0" applyFill="0" applyBorder="0" applyAlignment="0" applyProtection="0"/>
    <xf numFmtId="0" fontId="44" fillId="0" borderId="14" applyNumberFormat="0" applyFill="0" applyAlignment="0" applyProtection="0"/>
    <xf numFmtId="0" fontId="44" fillId="0" borderId="14" applyNumberFormat="0" applyFill="0" applyAlignment="0" applyProtection="0"/>
    <xf numFmtId="0" fontId="27" fillId="9" borderId="0" applyNumberFormat="0" applyBorder="0" applyAlignment="0" applyProtection="0"/>
    <xf numFmtId="0" fontId="33" fillId="10" borderId="0" applyNumberFormat="0" applyBorder="0" applyAlignment="0" applyProtection="0"/>
    <xf numFmtId="168" fontId="38" fillId="0" borderId="0" applyFont="0" applyFill="0" applyBorder="0" applyAlignment="0" applyProtection="0"/>
    <xf numFmtId="0" fontId="42" fillId="0" borderId="0" applyNumberFormat="0" applyFill="0" applyBorder="0" applyAlignment="0" applyProtection="0"/>
  </cellStyleXfs>
  <cellXfs count="420">
    <xf numFmtId="0" fontId="0" fillId="0" borderId="0" xfId="0"/>
    <xf numFmtId="0" fontId="17" fillId="0" borderId="0" xfId="0" applyFont="1"/>
    <xf numFmtId="2" fontId="17" fillId="0" borderId="0" xfId="0" applyNumberFormat="1" applyFont="1"/>
    <xf numFmtId="0" fontId="5" fillId="0" borderId="1" xfId="0" applyFont="1" applyBorder="1" applyAlignment="1">
      <alignment wrapText="1"/>
    </xf>
    <xf numFmtId="0" fontId="15" fillId="0" borderId="0" xfId="0" applyFont="1" applyFill="1" applyAlignment="1">
      <alignment horizontal="left" vertical="top"/>
    </xf>
    <xf numFmtId="0" fontId="4" fillId="0" borderId="1" xfId="0" applyFont="1" applyBorder="1" applyAlignment="1">
      <alignment horizontal="left" wrapText="1"/>
    </xf>
    <xf numFmtId="0" fontId="5" fillId="0" borderId="1" xfId="0" applyFont="1" applyBorder="1" applyAlignment="1">
      <alignment horizontal="left" vertical="top"/>
    </xf>
    <xf numFmtId="3" fontId="5" fillId="5" borderId="1" xfId="0" applyNumberFormat="1" applyFont="1" applyFill="1" applyBorder="1" applyAlignment="1">
      <alignment vertical="top" wrapText="1"/>
    </xf>
    <xf numFmtId="2" fontId="10" fillId="0" borderId="0" xfId="0" applyNumberFormat="1" applyFont="1" applyBorder="1"/>
    <xf numFmtId="0" fontId="10" fillId="0" borderId="0" xfId="0" applyFont="1" applyBorder="1"/>
    <xf numFmtId="0" fontId="4" fillId="0" borderId="1" xfId="0" applyFont="1" applyBorder="1" applyAlignment="1">
      <alignment horizontal="left" vertical="center" wrapText="1"/>
    </xf>
    <xf numFmtId="3" fontId="5" fillId="0" borderId="1" xfId="0" applyNumberFormat="1" applyFont="1" applyBorder="1" applyAlignment="1">
      <alignment wrapText="1"/>
    </xf>
    <xf numFmtId="0" fontId="22" fillId="0" borderId="0" xfId="0" applyFont="1" applyAlignment="1"/>
    <xf numFmtId="166" fontId="22" fillId="0" borderId="0" xfId="0" applyNumberFormat="1" applyFont="1" applyAlignment="1"/>
    <xf numFmtId="0" fontId="11" fillId="3" borderId="1" xfId="0" applyFont="1" applyFill="1" applyBorder="1" applyAlignment="1">
      <alignment horizontal="left"/>
    </xf>
    <xf numFmtId="0" fontId="0" fillId="0" borderId="0" xfId="0"/>
    <xf numFmtId="0" fontId="19" fillId="0" borderId="0" xfId="0" applyFont="1" applyAlignment="1"/>
    <xf numFmtId="0" fontId="2" fillId="0" borderId="0" xfId="0" applyFont="1" applyBorder="1" applyAlignment="1"/>
    <xf numFmtId="0" fontId="21" fillId="0" borderId="0" xfId="0" applyFont="1" applyAlignment="1"/>
    <xf numFmtId="0" fontId="6" fillId="4" borderId="1" xfId="0" applyFont="1" applyFill="1" applyBorder="1" applyAlignment="1">
      <alignmen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6" fillId="4" borderId="1" xfId="0" applyNumberFormat="1" applyFont="1" applyFill="1" applyBorder="1" applyAlignment="1">
      <alignment wrapText="1"/>
    </xf>
    <xf numFmtId="164" fontId="6" fillId="4"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164" fontId="5" fillId="3" borderId="1" xfId="0" applyNumberFormat="1" applyFont="1" applyFill="1" applyBorder="1" applyAlignment="1">
      <alignment horizontal="right" vertical="center" wrapText="1"/>
    </xf>
    <xf numFmtId="0" fontId="5" fillId="3" borderId="1" xfId="0" applyFont="1" applyFill="1" applyBorder="1" applyAlignment="1">
      <alignment horizontal="right" vertical="center"/>
    </xf>
    <xf numFmtId="0" fontId="5" fillId="3" borderId="1" xfId="0" applyFont="1" applyFill="1" applyBorder="1" applyAlignment="1">
      <alignment horizontal="right" vertical="center" wrapText="1"/>
    </xf>
    <xf numFmtId="0" fontId="0" fillId="0" borderId="0" xfId="0" applyBorder="1"/>
    <xf numFmtId="164" fontId="45" fillId="3" borderId="1" xfId="0" applyNumberFormat="1" applyFont="1" applyFill="1" applyBorder="1" applyAlignment="1">
      <alignment horizontal="left" wrapText="1"/>
    </xf>
    <xf numFmtId="0" fontId="45" fillId="3" borderId="1" xfId="0" applyFont="1" applyFill="1" applyBorder="1" applyAlignment="1">
      <alignment horizontal="left" wrapText="1"/>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1" fillId="0" borderId="0" xfId="0" applyFont="1"/>
    <xf numFmtId="0" fontId="0" fillId="0" borderId="0" xfId="0" applyFont="1"/>
    <xf numFmtId="169" fontId="24" fillId="0" borderId="0" xfId="2" applyNumberFormat="1" applyFont="1"/>
    <xf numFmtId="3" fontId="0" fillId="0" borderId="0" xfId="0" applyNumberFormat="1" applyFont="1"/>
    <xf numFmtId="0" fontId="0" fillId="0" borderId="0" xfId="0" applyFont="1" applyAlignment="1">
      <alignment horizontal="center"/>
    </xf>
    <xf numFmtId="0" fontId="0" fillId="0" borderId="0" xfId="0" applyAlignment="1">
      <alignment horizontal="center"/>
    </xf>
    <xf numFmtId="0" fontId="5" fillId="0" borderId="5" xfId="0" applyFont="1" applyBorder="1" applyAlignment="1">
      <alignment horizontal="left" wrapText="1"/>
    </xf>
    <xf numFmtId="49" fontId="47" fillId="30" borderId="3" xfId="0" applyNumberFormat="1" applyFont="1" applyFill="1" applyBorder="1"/>
    <xf numFmtId="164" fontId="0" fillId="0" borderId="0" xfId="0" applyNumberFormat="1"/>
    <xf numFmtId="0" fontId="13" fillId="3" borderId="1" xfId="0" applyFont="1" applyFill="1" applyBorder="1" applyAlignment="1">
      <alignment vertical="top" wrapText="1"/>
    </xf>
    <xf numFmtId="169" fontId="0" fillId="0" borderId="0" xfId="0" applyNumberFormat="1" applyFont="1"/>
    <xf numFmtId="0" fontId="17" fillId="0" borderId="0" xfId="0" quotePrefix="1" applyFont="1"/>
    <xf numFmtId="0" fontId="0" fillId="0" borderId="0" xfId="0" applyAlignment="1"/>
    <xf numFmtId="0" fontId="5" fillId="3" borderId="1" xfId="0" applyFont="1" applyFill="1" applyBorder="1" applyAlignment="1">
      <alignment horizontal="right" wrapText="1"/>
    </xf>
    <xf numFmtId="0" fontId="20" fillId="0" borderId="0" xfId="0" applyFont="1" applyAlignment="1">
      <alignment vertical="top"/>
    </xf>
    <xf numFmtId="0" fontId="4" fillId="3" borderId="1" xfId="0" applyFont="1" applyFill="1" applyBorder="1" applyAlignment="1">
      <alignment horizontal="right" wrapText="1"/>
    </xf>
    <xf numFmtId="0" fontId="20" fillId="0" borderId="0" xfId="0" applyFont="1" applyBorder="1" applyAlignment="1"/>
    <xf numFmtId="0" fontId="2" fillId="0" borderId="0" xfId="0" applyFont="1" applyAlignment="1"/>
    <xf numFmtId="3" fontId="5" fillId="2" borderId="1" xfId="0" applyNumberFormat="1" applyFont="1" applyFill="1" applyBorder="1" applyAlignment="1">
      <alignment wrapText="1"/>
    </xf>
    <xf numFmtId="164" fontId="5" fillId="0" borderId="1" xfId="0" applyNumberFormat="1" applyFont="1" applyBorder="1" applyAlignment="1">
      <alignment wrapText="1"/>
    </xf>
    <xf numFmtId="0" fontId="17" fillId="0" borderId="0" xfId="0" applyFont="1" applyAlignment="1"/>
    <xf numFmtId="0" fontId="5" fillId="3" borderId="1" xfId="0" applyFont="1" applyFill="1" applyBorder="1" applyAlignment="1">
      <alignment wrapText="1"/>
    </xf>
    <xf numFmtId="0" fontId="15" fillId="6" borderId="16" xfId="0" applyFont="1" applyFill="1" applyBorder="1" applyAlignment="1">
      <alignment vertical="top"/>
    </xf>
    <xf numFmtId="0" fontId="15" fillId="6" borderId="17" xfId="0" applyFont="1" applyFill="1" applyBorder="1" applyAlignment="1">
      <alignment vertical="top"/>
    </xf>
    <xf numFmtId="0" fontId="4" fillId="0" borderId="1" xfId="0" applyFont="1" applyBorder="1" applyAlignment="1">
      <alignment wrapText="1"/>
    </xf>
    <xf numFmtId="0" fontId="4" fillId="3" borderId="1" xfId="0" applyFont="1" applyFill="1" applyBorder="1" applyAlignment="1">
      <alignment wrapText="1"/>
    </xf>
    <xf numFmtId="0" fontId="19" fillId="0" borderId="0" xfId="0" applyFont="1" applyBorder="1" applyAlignment="1"/>
    <xf numFmtId="0" fontId="15" fillId="0" borderId="0" xfId="0" applyFont="1" applyAlignment="1"/>
    <xf numFmtId="165" fontId="6" fillId="4" borderId="1" xfId="0" applyNumberFormat="1" applyFont="1" applyFill="1" applyBorder="1" applyAlignment="1">
      <alignment wrapText="1"/>
    </xf>
    <xf numFmtId="0" fontId="2" fillId="0" borderId="0" xfId="0" applyFont="1" applyAlignment="1">
      <alignment vertical="center"/>
    </xf>
    <xf numFmtId="0" fontId="5" fillId="5" borderId="1" xfId="0" applyFont="1" applyFill="1" applyBorder="1" applyAlignment="1">
      <alignment wrapText="1"/>
    </xf>
    <xf numFmtId="0" fontId="7" fillId="0" borderId="0" xfId="0" applyFont="1" applyAlignment="1">
      <alignment vertical="top"/>
    </xf>
    <xf numFmtId="0" fontId="3" fillId="0" borderId="0" xfId="0" applyFont="1" applyBorder="1" applyAlignment="1">
      <alignment vertical="center"/>
    </xf>
    <xf numFmtId="0" fontId="5" fillId="3" borderId="2" xfId="0" applyFont="1" applyFill="1" applyBorder="1" applyAlignment="1">
      <alignment horizontal="right" wrapText="1"/>
    </xf>
    <xf numFmtId="0" fontId="5" fillId="0" borderId="3" xfId="0" applyFont="1" applyBorder="1" applyAlignment="1">
      <alignment wrapText="1"/>
    </xf>
    <xf numFmtId="3" fontId="5" fillId="2" borderId="2" xfId="0" applyNumberFormat="1" applyFont="1" applyFill="1" applyBorder="1" applyAlignment="1">
      <alignment horizontal="right" wrapText="1"/>
    </xf>
    <xf numFmtId="0" fontId="5" fillId="0" borderId="2" xfId="0" applyFont="1" applyBorder="1" applyAlignment="1">
      <alignment horizontal="right" wrapText="1"/>
    </xf>
    <xf numFmtId="3" fontId="5" fillId="0" borderId="2" xfId="0" applyNumberFormat="1" applyFont="1" applyBorder="1" applyAlignment="1">
      <alignment horizontal="right" wrapText="1"/>
    </xf>
    <xf numFmtId="0" fontId="5" fillId="2" borderId="2" xfId="0" applyFont="1" applyFill="1" applyBorder="1" applyAlignment="1">
      <alignment horizontal="right" wrapText="1"/>
    </xf>
    <xf numFmtId="164" fontId="5" fillId="2" borderId="2" xfId="0" applyNumberFormat="1" applyFont="1" applyFill="1" applyBorder="1" applyAlignment="1">
      <alignment horizontal="right" wrapText="1"/>
    </xf>
    <xf numFmtId="164" fontId="5" fillId="0" borderId="2" xfId="0" applyNumberFormat="1" applyFont="1" applyBorder="1" applyAlignment="1">
      <alignment horizontal="right" wrapText="1"/>
    </xf>
    <xf numFmtId="3" fontId="5" fillId="2" borderId="1" xfId="0" applyNumberFormat="1" applyFont="1" applyFill="1" applyBorder="1" applyAlignment="1">
      <alignment horizontal="right" wrapText="1"/>
    </xf>
    <xf numFmtId="0" fontId="5" fillId="0" borderId="1" xfId="0" applyFont="1" applyBorder="1" applyAlignment="1">
      <alignment horizontal="right" wrapText="1"/>
    </xf>
    <xf numFmtId="3" fontId="5" fillId="0" borderId="1" xfId="0" applyNumberFormat="1" applyFont="1" applyBorder="1" applyAlignment="1">
      <alignment horizontal="right" wrapText="1"/>
    </xf>
    <xf numFmtId="0" fontId="5" fillId="2" borderId="1" xfId="0" applyFont="1" applyFill="1" applyBorder="1" applyAlignment="1">
      <alignment horizontal="right" wrapText="1"/>
    </xf>
    <xf numFmtId="164" fontId="5" fillId="2" borderId="1" xfId="0" applyNumberFormat="1" applyFont="1" applyFill="1" applyBorder="1" applyAlignment="1">
      <alignment horizontal="right" wrapText="1"/>
    </xf>
    <xf numFmtId="164" fontId="5" fillId="0" borderId="1" xfId="0" applyNumberFormat="1" applyFont="1" applyBorder="1" applyAlignment="1">
      <alignment horizontal="right" wrapText="1"/>
    </xf>
    <xf numFmtId="3" fontId="6" fillId="4" borderId="1" xfId="0" applyNumberFormat="1" applyFont="1" applyFill="1" applyBorder="1" applyAlignment="1">
      <alignment horizontal="right" wrapText="1"/>
    </xf>
    <xf numFmtId="0" fontId="6" fillId="4" borderId="1" xfId="0" applyFont="1" applyFill="1" applyBorder="1" applyAlignment="1">
      <alignment horizontal="right" wrapText="1"/>
    </xf>
    <xf numFmtId="164" fontId="6" fillId="4" borderId="1" xfId="0" applyNumberFormat="1" applyFont="1" applyFill="1" applyBorder="1" applyAlignment="1">
      <alignment horizontal="right" wrapText="1"/>
    </xf>
    <xf numFmtId="0" fontId="5" fillId="0" borderId="3" xfId="0" applyFont="1" applyBorder="1" applyAlignment="1">
      <alignment vertical="center" wrapText="1"/>
    </xf>
    <xf numFmtId="164" fontId="5" fillId="0" borderId="1" xfId="0" applyNumberFormat="1" applyFont="1" applyBorder="1" applyAlignment="1">
      <alignment horizontal="right" vertical="center" wrapText="1"/>
    </xf>
    <xf numFmtId="0" fontId="5" fillId="0" borderId="1" xfId="0" applyFont="1" applyBorder="1" applyAlignment="1">
      <alignment vertical="center" wrapText="1"/>
    </xf>
    <xf numFmtId="0" fontId="6" fillId="4" borderId="1" xfId="0" applyFont="1" applyFill="1" applyBorder="1" applyAlignment="1">
      <alignment vertical="center" wrapText="1"/>
    </xf>
    <xf numFmtId="0" fontId="0" fillId="0" borderId="0" xfId="0" applyAlignment="1">
      <alignment horizontal="right"/>
    </xf>
    <xf numFmtId="0" fontId="4" fillId="7" borderId="1" xfId="0" applyFont="1" applyFill="1" applyBorder="1" applyAlignment="1">
      <alignment horizontal="left"/>
    </xf>
    <xf numFmtId="0" fontId="5" fillId="7" borderId="1" xfId="0" applyFont="1" applyFill="1" applyBorder="1" applyAlignment="1">
      <alignment horizontal="right"/>
    </xf>
    <xf numFmtId="0" fontId="5" fillId="7" borderId="1" xfId="0" applyFont="1" applyFill="1" applyBorder="1" applyAlignment="1">
      <alignment horizontal="right" wrapText="1"/>
    </xf>
    <xf numFmtId="0" fontId="15" fillId="0" borderId="0" xfId="0" applyFont="1" applyAlignment="1">
      <alignment vertical="center"/>
    </xf>
    <xf numFmtId="0" fontId="18" fillId="0" borderId="0" xfId="0" applyFont="1" applyAlignment="1">
      <alignment vertical="center"/>
    </xf>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3" fontId="12" fillId="5" borderId="1" xfId="0" applyNumberFormat="1" applyFont="1" applyFill="1" applyBorder="1" applyAlignment="1">
      <alignment horizontal="right"/>
    </xf>
    <xf numFmtId="0" fontId="0" fillId="0" borderId="0" xfId="0" applyFill="1"/>
    <xf numFmtId="164" fontId="12" fillId="0" borderId="1" xfId="0" applyNumberFormat="1" applyFont="1" applyFill="1" applyBorder="1" applyAlignment="1">
      <alignment horizontal="right" vertical="center"/>
    </xf>
    <xf numFmtId="0" fontId="10" fillId="0" borderId="0" xfId="0" applyFont="1" applyAlignment="1"/>
    <xf numFmtId="1" fontId="5" fillId="3" borderId="1" xfId="0" applyNumberFormat="1" applyFont="1" applyFill="1" applyBorder="1" applyAlignment="1">
      <alignment horizontal="right" wrapText="1"/>
    </xf>
    <xf numFmtId="0" fontId="5" fillId="3" borderId="1" xfId="0" applyNumberFormat="1" applyFont="1" applyFill="1" applyBorder="1" applyAlignment="1">
      <alignment horizontal="right" wrapText="1"/>
    </xf>
    <xf numFmtId="0" fontId="19" fillId="3" borderId="0" xfId="0" applyFont="1" applyFill="1"/>
    <xf numFmtId="0" fontId="0" fillId="3" borderId="0" xfId="0" applyFill="1"/>
    <xf numFmtId="3" fontId="5" fillId="0" borderId="1" xfId="0" applyNumberFormat="1" applyFont="1" applyFill="1" applyBorder="1" applyAlignment="1">
      <alignment horizontal="right" wrapText="1"/>
    </xf>
    <xf numFmtId="3" fontId="5" fillId="5"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165" fontId="6" fillId="4" borderId="1" xfId="0" applyNumberFormat="1" applyFont="1" applyFill="1" applyBorder="1" applyAlignment="1">
      <alignment horizontal="right" wrapText="1"/>
    </xf>
    <xf numFmtId="165" fontId="0" fillId="0" borderId="0" xfId="0" applyNumberFormat="1"/>
    <xf numFmtId="1" fontId="5" fillId="0" borderId="1" xfId="0" applyNumberFormat="1" applyFont="1" applyFill="1" applyBorder="1" applyAlignment="1">
      <alignment horizontal="right" wrapText="1"/>
    </xf>
    <xf numFmtId="0" fontId="12" fillId="3" borderId="1" xfId="0" applyFont="1" applyFill="1" applyBorder="1" applyAlignment="1">
      <alignment horizontal="right"/>
    </xf>
    <xf numFmtId="0" fontId="19" fillId="0" borderId="0" xfId="0" applyFont="1"/>
    <xf numFmtId="0" fontId="13" fillId="3" borderId="3" xfId="0" applyFont="1" applyFill="1" applyBorder="1" applyAlignment="1">
      <alignment vertical="top" wrapText="1"/>
    </xf>
    <xf numFmtId="3" fontId="13" fillId="5" borderId="1" xfId="0" applyNumberFormat="1" applyFont="1" applyFill="1" applyBorder="1" applyAlignment="1">
      <alignment horizontal="right"/>
    </xf>
    <xf numFmtId="3" fontId="13" fillId="3" borderId="1" xfId="0" applyNumberFormat="1" applyFont="1" applyFill="1" applyBorder="1" applyAlignment="1">
      <alignment horizontal="right"/>
    </xf>
    <xf numFmtId="3" fontId="12" fillId="3" borderId="1" xfId="0" applyNumberFormat="1" applyFont="1" applyFill="1" applyBorder="1"/>
    <xf numFmtId="3" fontId="12" fillId="5" borderId="1" xfId="0" applyNumberFormat="1" applyFont="1" applyFill="1" applyBorder="1"/>
    <xf numFmtId="0" fontId="19" fillId="0" borderId="0" xfId="0" applyFont="1" applyAlignment="1">
      <alignment horizontal="left" vertical="center"/>
    </xf>
    <xf numFmtId="0" fontId="0" fillId="0" borderId="0" xfId="0" applyBorder="1" applyAlignment="1">
      <alignment wrapText="1"/>
    </xf>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3" fillId="4" borderId="1" xfId="0" applyFont="1" applyFill="1" applyBorder="1" applyAlignment="1">
      <alignment horizontal="left" wrapText="1"/>
    </xf>
    <xf numFmtId="3" fontId="23" fillId="4" borderId="1" xfId="0" applyNumberFormat="1" applyFont="1" applyFill="1" applyBorder="1" applyAlignment="1">
      <alignment horizontal="right" vertical="center" wrapText="1"/>
    </xf>
    <xf numFmtId="164" fontId="23" fillId="4" borderId="1" xfId="0" applyNumberFormat="1" applyFont="1" applyFill="1" applyBorder="1" applyAlignment="1">
      <alignment horizontal="right" vertical="center" wrapText="1"/>
    </xf>
    <xf numFmtId="0" fontId="15" fillId="3" borderId="0" xfId="0" applyFont="1" applyFill="1" applyAlignment="1">
      <alignment horizontal="left" vertical="top"/>
    </xf>
    <xf numFmtId="0" fontId="17" fillId="3" borderId="0" xfId="0" applyFont="1" applyFill="1"/>
    <xf numFmtId="2" fontId="17" fillId="3" borderId="0" xfId="0" applyNumberFormat="1" applyFont="1" applyFill="1"/>
    <xf numFmtId="164" fontId="10" fillId="0" borderId="0" xfId="0" applyNumberFormat="1" applyFont="1"/>
    <xf numFmtId="165" fontId="10" fillId="0" borderId="0" xfId="0" applyNumberFormat="1" applyFont="1"/>
    <xf numFmtId="0" fontId="5" fillId="3" borderId="3" xfId="0" applyFont="1" applyFill="1" applyBorder="1" applyAlignment="1">
      <alignment wrapText="1"/>
    </xf>
    <xf numFmtId="164" fontId="5" fillId="3" borderId="1" xfId="0" applyNumberFormat="1" applyFont="1" applyFill="1" applyBorder="1" applyAlignment="1">
      <alignment horizontal="right" wrapText="1"/>
    </xf>
    <xf numFmtId="0" fontId="5" fillId="3" borderId="1" xfId="0" applyFont="1" applyFill="1" applyBorder="1" applyAlignment="1">
      <alignment horizontal="right"/>
    </xf>
    <xf numFmtId="0" fontId="4" fillId="3" borderId="1" xfId="0" applyFont="1" applyFill="1" applyBorder="1" applyAlignment="1">
      <alignment horizontal="right"/>
    </xf>
    <xf numFmtId="0" fontId="3" fillId="0" borderId="0" xfId="0" applyFont="1" applyAlignment="1">
      <alignment horizontal="left" vertical="center"/>
    </xf>
    <xf numFmtId="0" fontId="12" fillId="3" borderId="3"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2" fillId="5" borderId="1" xfId="0" applyFont="1" applyFill="1" applyBorder="1" applyAlignment="1">
      <alignment horizontal="right"/>
    </xf>
    <xf numFmtId="0" fontId="11" fillId="0" borderId="1" xfId="0" applyFont="1" applyFill="1" applyBorder="1" applyAlignment="1">
      <alignment horizontal="right"/>
    </xf>
    <xf numFmtId="0" fontId="12" fillId="3"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3" fontId="23" fillId="4" borderId="1" xfId="0" applyNumberFormat="1" applyFont="1" applyFill="1" applyBorder="1" applyAlignment="1">
      <alignment horizontal="right" wrapText="1"/>
    </xf>
    <xf numFmtId="0" fontId="2" fillId="3" borderId="0" xfId="0" applyFont="1" applyFill="1" applyAlignment="1">
      <alignment vertical="top"/>
    </xf>
    <xf numFmtId="0" fontId="49" fillId="3" borderId="0" xfId="0" applyFont="1" applyFill="1" applyAlignment="1">
      <alignment vertical="top"/>
    </xf>
    <xf numFmtId="0" fontId="49" fillId="3" borderId="0" xfId="0" applyFont="1" applyFill="1" applyAlignment="1"/>
    <xf numFmtId="0" fontId="48" fillId="3" borderId="0" xfId="0" applyFont="1" applyFill="1"/>
    <xf numFmtId="0" fontId="41" fillId="3" borderId="0" xfId="0" applyFont="1" applyFill="1"/>
    <xf numFmtId="0" fontId="19" fillId="0" borderId="0" xfId="0" applyFont="1" applyAlignment="1">
      <alignment vertical="top"/>
    </xf>
    <xf numFmtId="164" fontId="23" fillId="4" borderId="1" xfId="0" applyNumberFormat="1" applyFont="1" applyFill="1" applyBorder="1" applyAlignment="1">
      <alignment horizontal="right" vertical="center"/>
    </xf>
    <xf numFmtId="0" fontId="21" fillId="0" borderId="0" xfId="0" applyFont="1" applyFill="1" applyAlignment="1">
      <alignment vertical="top"/>
    </xf>
    <xf numFmtId="0" fontId="48" fillId="0" borderId="0" xfId="0" applyFont="1" applyAlignment="1"/>
    <xf numFmtId="0" fontId="48" fillId="0" borderId="0" xfId="0" applyFont="1"/>
    <xf numFmtId="164" fontId="12" fillId="5" borderId="1" xfId="0" applyNumberFormat="1" applyFont="1" applyFill="1" applyBorder="1" applyAlignment="1">
      <alignment horizontal="right"/>
    </xf>
    <xf numFmtId="164" fontId="12" fillId="3" borderId="1" xfId="0" applyNumberFormat="1" applyFont="1" applyFill="1" applyBorder="1" applyAlignment="1">
      <alignment horizontal="right"/>
    </xf>
    <xf numFmtId="164" fontId="23" fillId="4" borderId="1" xfId="0" applyNumberFormat="1"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0" fontId="23" fillId="33" borderId="1" xfId="0" applyFont="1" applyFill="1" applyBorder="1" applyAlignment="1">
      <alignment horizontal="left" vertical="center" wrapText="1"/>
    </xf>
    <xf numFmtId="3" fontId="23" fillId="33" borderId="1" xfId="0" applyNumberFormat="1" applyFont="1" applyFill="1" applyBorder="1" applyAlignment="1">
      <alignment horizontal="right" vertical="center" wrapText="1"/>
    </xf>
    <xf numFmtId="164" fontId="23" fillId="33" borderId="1" xfId="0" applyNumberFormat="1" applyFont="1" applyFill="1" applyBorder="1" applyAlignment="1">
      <alignment horizontal="right" vertical="center" wrapText="1"/>
    </xf>
    <xf numFmtId="166" fontId="10" fillId="0" borderId="0" xfId="0" applyNumberFormat="1" applyFont="1"/>
    <xf numFmtId="3" fontId="12" fillId="0" borderId="1" xfId="0" applyNumberFormat="1" applyFont="1" applyFill="1" applyBorder="1" applyAlignment="1">
      <alignment horizontal="right" vertical="center"/>
    </xf>
    <xf numFmtId="164" fontId="12" fillId="5" borderId="1" xfId="0" applyNumberFormat="1" applyFont="1" applyFill="1" applyBorder="1" applyAlignment="1">
      <alignment horizontal="right" vertical="center" wrapText="1"/>
    </xf>
    <xf numFmtId="0" fontId="5" fillId="0" borderId="1" xfId="0" applyFont="1" applyFill="1" applyBorder="1" applyAlignment="1">
      <alignment horizontal="right"/>
    </xf>
    <xf numFmtId="0" fontId="5" fillId="0" borderId="1" xfId="0" applyFont="1" applyFill="1" applyBorder="1" applyAlignment="1">
      <alignment horizontal="right" wrapText="1"/>
    </xf>
    <xf numFmtId="0" fontId="5" fillId="0" borderId="1" xfId="0" applyFont="1" applyBorder="1" applyAlignment="1">
      <alignment horizontal="left" vertical="center"/>
    </xf>
    <xf numFmtId="3" fontId="5" fillId="5" borderId="1" xfId="0" applyNumberFormat="1" applyFont="1" applyFill="1" applyBorder="1" applyAlignment="1">
      <alignment vertical="center" wrapText="1"/>
    </xf>
    <xf numFmtId="3" fontId="5" fillId="0" borderId="1" xfId="0" applyNumberFormat="1" applyFont="1" applyBorder="1" applyAlignment="1">
      <alignment vertical="center" wrapText="1"/>
    </xf>
    <xf numFmtId="164" fontId="12" fillId="0" borderId="1" xfId="0" applyNumberFormat="1" applyFont="1" applyBorder="1" applyAlignment="1">
      <alignment vertical="center"/>
    </xf>
    <xf numFmtId="164" fontId="12" fillId="5" borderId="1" xfId="0" applyNumberFormat="1" applyFont="1" applyFill="1" applyBorder="1" applyAlignment="1">
      <alignment vertical="center"/>
    </xf>
    <xf numFmtId="3" fontId="5" fillId="0" borderId="1" xfId="0" applyNumberFormat="1" applyFont="1" applyBorder="1" applyAlignment="1">
      <alignment horizontal="right" vertical="center" wrapText="1"/>
    </xf>
    <xf numFmtId="164" fontId="12" fillId="0" borderId="1" xfId="0" applyNumberFormat="1" applyFont="1" applyBorder="1" applyAlignment="1">
      <alignment horizontal="right" vertical="center"/>
    </xf>
    <xf numFmtId="3" fontId="10" fillId="0" borderId="0" xfId="0" applyNumberFormat="1" applyFont="1"/>
    <xf numFmtId="1" fontId="5" fillId="2" borderId="1" xfId="0" applyNumberFormat="1" applyFont="1" applyFill="1" applyBorder="1" applyAlignment="1">
      <alignment horizontal="right" wrapText="1"/>
    </xf>
    <xf numFmtId="1" fontId="5" fillId="0" borderId="1" xfId="0" applyNumberFormat="1" applyFont="1" applyBorder="1" applyAlignment="1">
      <alignment horizontal="right" wrapText="1"/>
    </xf>
    <xf numFmtId="1" fontId="5" fillId="5" borderId="1" xfId="0" applyNumberFormat="1" applyFont="1" applyFill="1" applyBorder="1" applyAlignment="1">
      <alignment horizontal="right" wrapText="1"/>
    </xf>
    <xf numFmtId="164" fontId="5" fillId="5" borderId="1" xfId="0" applyNumberFormat="1" applyFont="1" applyFill="1" applyBorder="1" applyAlignment="1">
      <alignment horizontal="right" wrapText="1"/>
    </xf>
    <xf numFmtId="0" fontId="23" fillId="4" borderId="1" xfId="0" applyFont="1" applyFill="1" applyBorder="1" applyAlignment="1">
      <alignment horizontal="left" vertical="center"/>
    </xf>
    <xf numFmtId="3" fontId="23" fillId="4" borderId="1" xfId="0" applyNumberFormat="1" applyFont="1" applyFill="1" applyBorder="1" applyAlignment="1">
      <alignment vertical="center" wrapText="1"/>
    </xf>
    <xf numFmtId="164" fontId="23" fillId="4" borderId="1" xfId="0" applyNumberFormat="1" applyFont="1" applyFill="1" applyBorder="1" applyAlignment="1">
      <alignment vertical="center"/>
    </xf>
    <xf numFmtId="0" fontId="19" fillId="0" borderId="0" xfId="0" applyFont="1" applyBorder="1" applyAlignment="1">
      <alignment horizontal="left" vertical="center"/>
    </xf>
    <xf numFmtId="0" fontId="3" fillId="0" borderId="0" xfId="0" applyFont="1" applyBorder="1" applyAlignment="1">
      <alignment horizontal="left" vertical="center"/>
    </xf>
    <xf numFmtId="2" fontId="5" fillId="3" borderId="1" xfId="0" applyNumberFormat="1" applyFont="1" applyFill="1" applyBorder="1" applyAlignment="1">
      <alignment horizontal="right" wrapText="1"/>
    </xf>
    <xf numFmtId="0" fontId="5" fillId="3" borderId="1" xfId="0" applyFont="1" applyFill="1" applyBorder="1" applyAlignment="1">
      <alignment horizontal="left" vertical="center"/>
    </xf>
    <xf numFmtId="0" fontId="5" fillId="5" borderId="1" xfId="0" applyFont="1" applyFill="1" applyBorder="1" applyAlignment="1">
      <alignment vertical="center" wrapText="1"/>
    </xf>
    <xf numFmtId="0" fontId="5" fillId="3" borderId="1" xfId="0" applyFont="1" applyFill="1" applyBorder="1" applyAlignment="1">
      <alignment vertical="center" wrapText="1"/>
    </xf>
    <xf numFmtId="164" fontId="5" fillId="3" borderId="1" xfId="0" applyNumberFormat="1" applyFont="1" applyFill="1" applyBorder="1" applyAlignment="1">
      <alignment vertical="center" wrapText="1"/>
    </xf>
    <xf numFmtId="0" fontId="23" fillId="4" borderId="1" xfId="0" applyFont="1" applyFill="1" applyBorder="1" applyAlignment="1">
      <alignment vertical="center" wrapText="1"/>
    </xf>
    <xf numFmtId="1" fontId="23" fillId="4" borderId="1" xfId="0" applyNumberFormat="1" applyFont="1" applyFill="1" applyBorder="1" applyAlignment="1">
      <alignment horizontal="right" vertical="center" wrapText="1"/>
    </xf>
    <xf numFmtId="0" fontId="23" fillId="4" borderId="1" xfId="0" applyFont="1" applyFill="1" applyBorder="1" applyAlignment="1">
      <alignment horizontal="right" vertical="center" wrapText="1"/>
    </xf>
    <xf numFmtId="164" fontId="23" fillId="4" borderId="1" xfId="0" applyNumberFormat="1" applyFont="1" applyFill="1" applyBorder="1" applyAlignment="1">
      <alignment vertical="center" wrapText="1"/>
    </xf>
    <xf numFmtId="0" fontId="15" fillId="0" borderId="0" xfId="0" applyFont="1" applyBorder="1" applyAlignment="1">
      <alignment horizontal="left" vertical="center"/>
    </xf>
    <xf numFmtId="0" fontId="15" fillId="0" borderId="0" xfId="0" applyFont="1" applyBorder="1" applyAlignment="1">
      <alignment horizontal="left"/>
    </xf>
    <xf numFmtId="0" fontId="51" fillId="0" borderId="0" xfId="0" applyFont="1" applyAlignment="1">
      <alignment horizontal="left"/>
    </xf>
    <xf numFmtId="2" fontId="51" fillId="0" borderId="0" xfId="0" applyNumberFormat="1" applyFont="1" applyAlignment="1">
      <alignment horizontal="left"/>
    </xf>
    <xf numFmtId="2" fontId="10" fillId="0" borderId="0" xfId="0" applyNumberFormat="1" applyFont="1" applyAlignment="1">
      <alignment horizontal="left"/>
    </xf>
    <xf numFmtId="0" fontId="46" fillId="0" borderId="0" xfId="0" applyFont="1" applyBorder="1" applyAlignment="1">
      <alignment horizontal="left"/>
    </xf>
    <xf numFmtId="0" fontId="10" fillId="0" borderId="0" xfId="0" applyFont="1" applyBorder="1" applyAlignment="1">
      <alignment horizontal="left"/>
    </xf>
    <xf numFmtId="2" fontId="5" fillId="0" borderId="1" xfId="0" applyNumberFormat="1" applyFont="1" applyBorder="1" applyAlignment="1">
      <alignment horizontal="right" wrapText="1"/>
    </xf>
    <xf numFmtId="1" fontId="6" fillId="4" borderId="1" xfId="0" applyNumberFormat="1" applyFont="1" applyFill="1" applyBorder="1" applyAlignment="1">
      <alignment horizontal="right" wrapText="1"/>
    </xf>
    <xf numFmtId="0" fontId="15" fillId="0" borderId="0" xfId="0" applyFont="1" applyFill="1" applyAlignment="1">
      <alignment horizontal="left"/>
    </xf>
    <xf numFmtId="0" fontId="46" fillId="0" borderId="0" xfId="0" applyFont="1" applyFill="1" applyAlignment="1">
      <alignment horizontal="left"/>
    </xf>
    <xf numFmtId="0" fontId="5" fillId="7" borderId="5" xfId="0" applyFont="1" applyFill="1" applyBorder="1" applyAlignment="1">
      <alignment horizontal="right" vertical="center" wrapText="1"/>
    </xf>
    <xf numFmtId="0" fontId="5" fillId="7" borderId="5" xfId="0" quotePrefix="1" applyFont="1" applyFill="1" applyBorder="1" applyAlignment="1">
      <alignment horizontal="right" vertical="center" wrapText="1"/>
    </xf>
    <xf numFmtId="0" fontId="5" fillId="7" borderId="5" xfId="0" applyFont="1" applyFill="1" applyBorder="1" applyAlignment="1">
      <alignment vertical="center" wrapText="1"/>
    </xf>
    <xf numFmtId="3" fontId="12" fillId="2" borderId="5" xfId="0" applyNumberFormat="1" applyFont="1" applyFill="1" applyBorder="1" applyAlignment="1">
      <alignment horizontal="right" wrapText="1"/>
    </xf>
    <xf numFmtId="164" fontId="5" fillId="2" borderId="5" xfId="0" applyNumberFormat="1" applyFont="1" applyFill="1" applyBorder="1" applyAlignment="1">
      <alignment horizontal="right" vertical="center" wrapText="1"/>
    </xf>
    <xf numFmtId="3" fontId="5" fillId="7" borderId="5" xfId="0" applyNumberFormat="1" applyFont="1" applyFill="1" applyBorder="1" applyAlignment="1">
      <alignment horizontal="right"/>
    </xf>
    <xf numFmtId="165" fontId="5" fillId="7" borderId="5" xfId="0" applyNumberFormat="1" applyFont="1" applyFill="1" applyBorder="1" applyAlignment="1">
      <alignment horizontal="right" vertical="center"/>
    </xf>
    <xf numFmtId="0" fontId="5" fillId="2" borderId="5" xfId="0" applyFont="1" applyFill="1" applyBorder="1" applyAlignment="1">
      <alignment horizontal="right" vertical="center"/>
    </xf>
    <xf numFmtId="3" fontId="5" fillId="7" borderId="5" xfId="0" applyNumberFormat="1" applyFont="1" applyFill="1" applyBorder="1" applyAlignment="1">
      <alignment horizontal="right" vertical="center"/>
    </xf>
    <xf numFmtId="164" fontId="5" fillId="7" borderId="5" xfId="0" applyNumberFormat="1" applyFont="1" applyFill="1" applyBorder="1" applyAlignment="1">
      <alignment horizontal="right" vertical="center" wrapText="1"/>
    </xf>
    <xf numFmtId="0" fontId="4" fillId="7" borderId="5" xfId="0" applyFont="1" applyFill="1" applyBorder="1" applyAlignment="1">
      <alignment vertical="center" wrapText="1"/>
    </xf>
    <xf numFmtId="3" fontId="11" fillId="2" borderId="5" xfId="0" applyNumberFormat="1" applyFont="1" applyFill="1" applyBorder="1" applyAlignment="1">
      <alignment horizontal="right" wrapText="1"/>
    </xf>
    <xf numFmtId="3" fontId="4" fillId="7" borderId="5" xfId="0" applyNumberFormat="1" applyFont="1" applyFill="1" applyBorder="1" applyAlignment="1">
      <alignment horizontal="right"/>
    </xf>
    <xf numFmtId="165" fontId="4" fillId="7" borderId="5" xfId="0" applyNumberFormat="1" applyFont="1" applyFill="1" applyBorder="1" applyAlignment="1">
      <alignment horizontal="right" vertical="center"/>
    </xf>
    <xf numFmtId="0" fontId="4" fillId="2" borderId="5" xfId="0" applyFont="1" applyFill="1" applyBorder="1" applyAlignment="1">
      <alignment horizontal="right" vertical="center"/>
    </xf>
    <xf numFmtId="164" fontId="4" fillId="2" borderId="5" xfId="0" applyNumberFormat="1" applyFont="1" applyFill="1" applyBorder="1" applyAlignment="1">
      <alignment horizontal="right" vertical="center" wrapText="1"/>
    </xf>
    <xf numFmtId="3" fontId="4" fillId="7" borderId="5" xfId="0" applyNumberFormat="1" applyFont="1" applyFill="1" applyBorder="1" applyAlignment="1">
      <alignment horizontal="right" vertical="center"/>
    </xf>
    <xf numFmtId="164" fontId="4" fillId="7" borderId="5" xfId="0" applyNumberFormat="1" applyFont="1" applyFill="1" applyBorder="1" applyAlignment="1">
      <alignment horizontal="right" vertical="center" wrapText="1"/>
    </xf>
    <xf numFmtId="0" fontId="5" fillId="7" borderId="5" xfId="0" applyFont="1" applyFill="1" applyBorder="1" applyAlignment="1">
      <alignment horizontal="right" vertical="center"/>
    </xf>
    <xf numFmtId="0" fontId="4" fillId="0" borderId="5" xfId="0" applyFont="1" applyBorder="1" applyAlignment="1">
      <alignment vertical="center" wrapText="1"/>
    </xf>
    <xf numFmtId="3" fontId="11" fillId="0" borderId="5" xfId="0" applyNumberFormat="1" applyFont="1" applyBorder="1" applyAlignment="1">
      <alignment horizontal="right" wrapText="1"/>
    </xf>
    <xf numFmtId="0" fontId="4" fillId="2" borderId="5" xfId="0" applyFont="1" applyFill="1" applyBorder="1" applyAlignment="1">
      <alignment horizontal="right" vertical="center" wrapText="1"/>
    </xf>
    <xf numFmtId="3" fontId="4" fillId="0" borderId="5" xfId="0" applyNumberFormat="1" applyFont="1" applyBorder="1" applyAlignment="1">
      <alignment horizontal="right" vertical="center" wrapText="1"/>
    </xf>
    <xf numFmtId="165" fontId="4" fillId="0" borderId="5" xfId="0" applyNumberFormat="1" applyFont="1" applyBorder="1" applyAlignment="1">
      <alignment horizontal="right" vertical="center" wrapText="1"/>
    </xf>
    <xf numFmtId="164" fontId="4" fillId="0" borderId="5" xfId="0" applyNumberFormat="1" applyFont="1" applyBorder="1" applyAlignment="1">
      <alignment horizontal="right" vertical="center" wrapText="1"/>
    </xf>
    <xf numFmtId="0" fontId="6" fillId="4" borderId="5" xfId="0" applyFont="1" applyFill="1" applyBorder="1" applyAlignment="1">
      <alignment vertical="center" wrapText="1"/>
    </xf>
    <xf numFmtId="0" fontId="6" fillId="4" borderId="5" xfId="0" applyFont="1" applyFill="1" applyBorder="1" applyAlignment="1">
      <alignment horizontal="right" wrapText="1"/>
    </xf>
    <xf numFmtId="164" fontId="6" fillId="4" borderId="5" xfId="0" applyNumberFormat="1" applyFont="1" applyFill="1" applyBorder="1" applyAlignment="1">
      <alignment horizontal="right" vertical="center" wrapText="1"/>
    </xf>
    <xf numFmtId="3" fontId="6" fillId="4" borderId="5" xfId="0" applyNumberFormat="1" applyFont="1" applyFill="1" applyBorder="1" applyAlignment="1">
      <alignment horizontal="right" wrapText="1"/>
    </xf>
    <xf numFmtId="0" fontId="6" fillId="4" borderId="5" xfId="0" applyFont="1" applyFill="1" applyBorder="1" applyAlignment="1">
      <alignment horizontal="right" vertical="center" wrapText="1"/>
    </xf>
    <xf numFmtId="3" fontId="6" fillId="4" borderId="5" xfId="0" applyNumberFormat="1" applyFont="1" applyFill="1" applyBorder="1" applyAlignment="1">
      <alignment horizontal="right" vertical="center" wrapText="1"/>
    </xf>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0" fontId="11" fillId="0" borderId="1" xfId="0" applyFont="1" applyBorder="1" applyAlignment="1">
      <alignment vertical="center" wrapText="1"/>
    </xf>
    <xf numFmtId="0" fontId="15" fillId="0" borderId="2" xfId="0" applyFont="1" applyBorder="1" applyAlignment="1">
      <alignment vertical="center"/>
    </xf>
    <xf numFmtId="164" fontId="12" fillId="3" borderId="1" xfId="0" applyNumberFormat="1" applyFont="1" applyFill="1" applyBorder="1" applyAlignment="1">
      <alignment horizontal="right" vertical="center" wrapText="1"/>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23" fillId="4" borderId="1" xfId="0" applyNumberFormat="1" applyFont="1" applyFill="1" applyBorder="1" applyAlignment="1">
      <alignment horizontal="right" vertical="center"/>
    </xf>
    <xf numFmtId="0" fontId="16" fillId="0" borderId="0" xfId="0" applyFont="1" applyBorder="1" applyAlignment="1"/>
    <xf numFmtId="0" fontId="13" fillId="0" borderId="1" xfId="1" applyFont="1" applyBorder="1" applyAlignment="1">
      <alignment horizontal="right"/>
    </xf>
    <xf numFmtId="3" fontId="13" fillId="32" borderId="1" xfId="1" applyNumberFormat="1" applyFont="1" applyFill="1" applyBorder="1" applyAlignment="1">
      <alignment vertical="center"/>
    </xf>
    <xf numFmtId="164" fontId="13" fillId="34" borderId="1" xfId="1" applyNumberFormat="1" applyFont="1" applyFill="1" applyBorder="1" applyAlignment="1">
      <alignment vertical="center"/>
    </xf>
    <xf numFmtId="164" fontId="13" fillId="0" borderId="1" xfId="1" applyNumberFormat="1" applyFont="1" applyFill="1" applyBorder="1" applyAlignment="1">
      <alignment vertical="center"/>
    </xf>
    <xf numFmtId="3" fontId="13" fillId="32" borderId="1" xfId="1" applyNumberFormat="1" applyFont="1" applyFill="1" applyBorder="1" applyAlignment="1">
      <alignment horizontal="right" vertical="center"/>
    </xf>
    <xf numFmtId="3" fontId="13" fillId="34" borderId="1" xfId="1" applyNumberFormat="1" applyFont="1" applyFill="1" applyBorder="1" applyAlignment="1">
      <alignment horizontal="right" vertical="center"/>
    </xf>
    <xf numFmtId="165" fontId="13" fillId="31" borderId="1" xfId="1" applyNumberFormat="1" applyFont="1" applyFill="1" applyBorder="1" applyAlignment="1">
      <alignment horizontal="right" vertical="center"/>
    </xf>
    <xf numFmtId="3" fontId="23" fillId="33" borderId="1" xfId="1" applyNumberFormat="1" applyFont="1" applyFill="1" applyBorder="1" applyAlignment="1">
      <alignment vertical="center"/>
    </xf>
    <xf numFmtId="164" fontId="23" fillId="33" borderId="1" xfId="1" applyNumberFormat="1" applyFont="1" applyFill="1" applyBorder="1" applyAlignment="1">
      <alignment vertical="center"/>
    </xf>
    <xf numFmtId="0" fontId="12" fillId="3" borderId="1" xfId="0" applyFont="1" applyFill="1" applyBorder="1" applyAlignment="1">
      <alignment horizontal="right" wrapText="1"/>
    </xf>
    <xf numFmtId="0" fontId="12" fillId="7" borderId="1" xfId="0" applyFont="1" applyFill="1" applyBorder="1" applyAlignment="1">
      <alignment horizontal="right" wrapText="1"/>
    </xf>
    <xf numFmtId="165" fontId="5" fillId="0" borderId="1" xfId="0" applyNumberFormat="1" applyFont="1" applyBorder="1" applyAlignment="1">
      <alignment horizontal="right" wrapText="1"/>
    </xf>
    <xf numFmtId="165" fontId="5" fillId="3" borderId="1" xfId="0" applyNumberFormat="1" applyFont="1" applyFill="1" applyBorder="1" applyAlignment="1">
      <alignment horizontal="right" wrapText="1"/>
    </xf>
    <xf numFmtId="1"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0" fontId="2" fillId="3" borderId="0" xfId="0" applyFont="1" applyFill="1" applyBorder="1" applyAlignment="1"/>
    <xf numFmtId="0" fontId="4" fillId="3" borderId="2" xfId="0" applyFont="1" applyFill="1" applyBorder="1" applyAlignment="1">
      <alignment vertical="center" wrapText="1"/>
    </xf>
    <xf numFmtId="0" fontId="11" fillId="3" borderId="1" xfId="0" applyFont="1" applyFill="1" applyBorder="1"/>
    <xf numFmtId="3" fontId="11" fillId="5" borderId="1" xfId="0" applyNumberFormat="1" applyFont="1" applyFill="1" applyBorder="1"/>
    <xf numFmtId="3" fontId="11" fillId="3" borderId="1" xfId="0" applyNumberFormat="1" applyFont="1" applyFill="1" applyBorder="1"/>
    <xf numFmtId="164" fontId="11" fillId="3" borderId="1" xfId="0" applyNumberFormat="1" applyFont="1" applyFill="1" applyBorder="1"/>
    <xf numFmtId="164" fontId="11" fillId="5" borderId="1" xfId="0" applyNumberFormat="1" applyFont="1" applyFill="1" applyBorder="1"/>
    <xf numFmtId="0" fontId="12" fillId="3" borderId="1" xfId="0" applyFont="1" applyFill="1" applyBorder="1"/>
    <xf numFmtId="3" fontId="12" fillId="3" borderId="1" xfId="0" applyNumberFormat="1" applyFont="1" applyFill="1" applyBorder="1" applyAlignment="1">
      <alignment horizontal="right"/>
    </xf>
    <xf numFmtId="164" fontId="12" fillId="3" borderId="1" xfId="0" applyNumberFormat="1" applyFont="1" applyFill="1" applyBorder="1"/>
    <xf numFmtId="164" fontId="12" fillId="5" borderId="1" xfId="0" applyNumberFormat="1" applyFont="1" applyFill="1" applyBorder="1"/>
    <xf numFmtId="0" fontId="23" fillId="4" borderId="1" xfId="0" applyFont="1" applyFill="1" applyBorder="1"/>
    <xf numFmtId="3" fontId="23" fillId="4" borderId="1" xfId="0" applyNumberFormat="1" applyFont="1" applyFill="1" applyBorder="1"/>
    <xf numFmtId="164" fontId="23" fillId="4" borderId="1" xfId="0" applyNumberFormat="1" applyFont="1" applyFill="1" applyBorder="1"/>
    <xf numFmtId="3" fontId="11" fillId="3" borderId="1" xfId="0" applyNumberFormat="1" applyFont="1" applyFill="1" applyBorder="1" applyAlignment="1">
      <alignment horizontal="right"/>
    </xf>
    <xf numFmtId="164" fontId="11" fillId="5" borderId="1" xfId="0" applyNumberFormat="1" applyFont="1" applyFill="1" applyBorder="1" applyAlignment="1">
      <alignment horizontal="right"/>
    </xf>
    <xf numFmtId="3" fontId="11" fillId="5" borderId="1" xfId="0" applyNumberFormat="1" applyFont="1" applyFill="1" applyBorder="1" applyAlignment="1">
      <alignment horizontal="right"/>
    </xf>
    <xf numFmtId="0" fontId="4" fillId="3" borderId="15" xfId="0" applyFont="1" applyFill="1" applyBorder="1" applyAlignment="1">
      <alignment horizontal="right" wrapText="1"/>
    </xf>
    <xf numFmtId="164" fontId="5" fillId="2" borderId="5" xfId="0" applyNumberFormat="1" applyFont="1" applyFill="1" applyBorder="1" applyAlignment="1">
      <alignment horizontal="right" wrapText="1"/>
    </xf>
    <xf numFmtId="3" fontId="12" fillId="3" borderId="15" xfId="0" applyNumberFormat="1" applyFont="1" applyFill="1" applyBorder="1" applyAlignment="1">
      <alignment horizontal="right"/>
    </xf>
    <xf numFmtId="164" fontId="23" fillId="30" borderId="5" xfId="0" applyNumberFormat="1" applyFont="1" applyFill="1" applyBorder="1" applyAlignment="1">
      <alignment horizontal="right" wrapText="1"/>
    </xf>
    <xf numFmtId="3" fontId="23" fillId="30" borderId="15" xfId="0" applyNumberFormat="1" applyFont="1" applyFill="1" applyBorder="1" applyAlignment="1">
      <alignment horizontal="right"/>
    </xf>
    <xf numFmtId="0" fontId="4" fillId="3" borderId="3" xfId="0" applyFont="1" applyFill="1" applyBorder="1" applyAlignment="1">
      <alignment horizontal="right" wrapText="1"/>
    </xf>
    <xf numFmtId="3" fontId="4" fillId="0" borderId="1" xfId="0" applyNumberFormat="1" applyFont="1" applyBorder="1" applyAlignment="1">
      <alignment horizontal="right" wrapText="1"/>
    </xf>
    <xf numFmtId="0" fontId="7" fillId="0" borderId="0" xfId="0" applyFont="1" applyAlignment="1">
      <alignment horizontal="left" vertical="top"/>
    </xf>
    <xf numFmtId="3" fontId="5" fillId="3" borderId="1" xfId="0" applyNumberFormat="1" applyFont="1" applyFill="1" applyBorder="1" applyAlignment="1">
      <alignment horizontal="right" wrapText="1"/>
    </xf>
    <xf numFmtId="3" fontId="4" fillId="5"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5" fillId="0" borderId="1" xfId="0" applyNumberFormat="1" applyFont="1" applyBorder="1" applyAlignment="1">
      <alignment vertical="top" wrapText="1"/>
    </xf>
    <xf numFmtId="3" fontId="4" fillId="5" borderId="1" xfId="0" applyNumberFormat="1" applyFont="1" applyFill="1" applyBorder="1" applyAlignment="1">
      <alignment vertical="top" wrapText="1"/>
    </xf>
    <xf numFmtId="3" fontId="5" fillId="5" borderId="1" xfId="0" applyNumberFormat="1" applyFont="1" applyFill="1" applyBorder="1" applyAlignment="1">
      <alignment horizontal="right" vertical="top" wrapText="1"/>
    </xf>
    <xf numFmtId="0" fontId="5" fillId="3" borderId="0" xfId="0" applyFont="1" applyFill="1" applyBorder="1" applyAlignment="1">
      <alignment horizontal="right" wrapText="1"/>
    </xf>
    <xf numFmtId="3" fontId="5" fillId="0" borderId="1" xfId="0" applyNumberFormat="1" applyFont="1" applyBorder="1" applyAlignment="1">
      <alignment horizontal="right" vertical="top" wrapText="1"/>
    </xf>
    <xf numFmtId="1" fontId="4" fillId="3" borderId="1" xfId="0" applyNumberFormat="1" applyFont="1" applyFill="1" applyBorder="1" applyAlignment="1">
      <alignment horizontal="right" wrapText="1"/>
    </xf>
    <xf numFmtId="1" fontId="4" fillId="0" borderId="1" xfId="0" applyNumberFormat="1" applyFont="1" applyBorder="1" applyAlignment="1">
      <alignment horizontal="right" wrapText="1"/>
    </xf>
    <xf numFmtId="1" fontId="0" fillId="0" borderId="0" xfId="0" applyNumberForma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xf>
    <xf numFmtId="0" fontId="15" fillId="0" borderId="0" xfId="0" applyFont="1" applyBorder="1" applyAlignment="1">
      <alignment horizontal="left" vertical="center" wrapText="1"/>
    </xf>
    <xf numFmtId="0" fontId="2" fillId="0" borderId="0" xfId="0" applyFont="1" applyAlignment="1"/>
    <xf numFmtId="0" fontId="3" fillId="0" borderId="3" xfId="0" applyFont="1" applyBorder="1" applyAlignment="1">
      <alignment horizontal="justify"/>
    </xf>
    <xf numFmtId="0" fontId="3" fillId="3" borderId="0" xfId="0" applyFont="1" applyFill="1" applyBorder="1" applyAlignment="1">
      <alignment horizontal="justify"/>
    </xf>
    <xf numFmtId="0" fontId="0" fillId="3" borderId="0" xfId="0" applyFill="1" applyBorder="1" applyAlignment="1"/>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4" fillId="0" borderId="1" xfId="0" applyFont="1" applyFill="1" applyBorder="1" applyAlignment="1">
      <alignment horizontal="center" wrapText="1"/>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15" fillId="0" borderId="0" xfId="0" applyFont="1" applyAlignment="1">
      <alignment horizontal="justify" vertical="center"/>
    </xf>
    <xf numFmtId="0" fontId="18" fillId="0" borderId="0" xfId="0" applyFont="1" applyAlignment="1">
      <alignment vertical="center"/>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5" fillId="3" borderId="1" xfId="0" applyFont="1" applyFill="1" applyBorder="1" applyAlignment="1">
      <alignment horizontal="right"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4" fillId="5" borderId="1" xfId="0" applyFont="1" applyFill="1" applyBorder="1" applyAlignment="1">
      <alignment horizontal="center" vertical="center"/>
    </xf>
    <xf numFmtId="0" fontId="14" fillId="0" borderId="1" xfId="0" applyFont="1" applyFill="1" applyBorder="1" applyAlignment="1">
      <alignment horizontal="center" vertical="center"/>
    </xf>
    <xf numFmtId="0" fontId="19" fillId="0" borderId="0" xfId="0" applyFont="1" applyBorder="1" applyAlignment="1">
      <alignment horizontal="justify"/>
    </xf>
    <xf numFmtId="0" fontId="20"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50"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15" fillId="0" borderId="0" xfId="0" applyFont="1" applyBorder="1" applyAlignment="1">
      <alignment horizontal="justify" vertical="center"/>
    </xf>
    <xf numFmtId="0" fontId="18" fillId="0" borderId="0" xfId="0" applyFont="1" applyBorder="1" applyAlignment="1">
      <alignment vertical="center"/>
    </xf>
    <xf numFmtId="0" fontId="15" fillId="0" borderId="0" xfId="0" applyFont="1" applyBorder="1" applyAlignment="1">
      <alignment horizontal="left" wrapText="1"/>
    </xf>
    <xf numFmtId="0" fontId="4" fillId="3" borderId="0" xfId="0" applyFont="1" applyFill="1" applyBorder="1" applyAlignment="1">
      <alignment horizontal="left" vertical="center"/>
    </xf>
    <xf numFmtId="0" fontId="4" fillId="3"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4" fillId="0" borderId="1" xfId="0" applyFont="1" applyBorder="1" applyAlignment="1">
      <alignment horizontal="left" vertical="center"/>
    </xf>
    <xf numFmtId="0" fontId="4" fillId="0" borderId="1" xfId="0" applyFont="1" applyBorder="1" applyAlignment="1">
      <alignment horizontal="center" vertical="top" wrapText="1"/>
    </xf>
    <xf numFmtId="0" fontId="4" fillId="7" borderId="4"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18"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9" fillId="0" borderId="0" xfId="0" applyFont="1" applyBorder="1" applyAlignment="1">
      <alignment horizontal="left"/>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15" fillId="0" borderId="0" xfId="0" applyFont="1" applyAlignment="1">
      <alignment horizontal="justify"/>
    </xf>
    <xf numFmtId="0" fontId="18"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19" fillId="0" borderId="0" xfId="0" applyFont="1" applyBorder="1" applyAlignment="1">
      <alignment horizontal="justify" wrapText="1"/>
    </xf>
    <xf numFmtId="0" fontId="19" fillId="0" borderId="0" xfId="0" applyFont="1" applyBorder="1" applyAlignment="1">
      <alignment wrapText="1"/>
    </xf>
    <xf numFmtId="0" fontId="4" fillId="3"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31" borderId="1" xfId="0" applyFont="1" applyFill="1" applyBorder="1" applyAlignment="1">
      <alignment horizontal="left" vertical="center"/>
    </xf>
    <xf numFmtId="0" fontId="4" fillId="32" borderId="1" xfId="0" applyFont="1" applyFill="1" applyBorder="1" applyAlignment="1">
      <alignment horizontal="center"/>
    </xf>
    <xf numFmtId="0" fontId="12" fillId="3" borderId="1" xfId="0" applyFont="1" applyFill="1" applyBorder="1" applyAlignment="1">
      <alignment horizontal="center" wrapText="1"/>
    </xf>
    <xf numFmtId="0" fontId="4" fillId="3" borderId="0" xfId="0" applyFont="1" applyFill="1" applyBorder="1" applyAlignment="1">
      <alignment horizontal="left" vertic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19" fillId="0" borderId="0" xfId="0" applyFont="1" applyBorder="1" applyAlignment="1"/>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9" fillId="3" borderId="0" xfId="0" applyFont="1" applyFill="1" applyBorder="1" applyAlignment="1">
      <alignment horizontal="justify"/>
    </xf>
    <xf numFmtId="0" fontId="19" fillId="3" borderId="0" xfId="0" applyFont="1" applyFill="1" applyBorder="1" applyAlignment="1"/>
    <xf numFmtId="0" fontId="14" fillId="0" borderId="4" xfId="1" applyFont="1" applyBorder="1" applyAlignment="1"/>
    <xf numFmtId="0" fontId="14" fillId="0" borderId="5" xfId="1" applyFont="1" applyBorder="1" applyAlignment="1"/>
    <xf numFmtId="0" fontId="4" fillId="2" borderId="15" xfId="0" applyFont="1" applyFill="1" applyBorder="1" applyAlignment="1">
      <alignment horizontal="center" wrapText="1"/>
    </xf>
    <xf numFmtId="0" fontId="19" fillId="0" borderId="3" xfId="0" applyFont="1" applyBorder="1" applyAlignment="1">
      <alignment horizontal="justify"/>
    </xf>
    <xf numFmtId="0" fontId="4" fillId="3" borderId="2" xfId="0" applyFont="1" applyFill="1" applyBorder="1" applyAlignment="1">
      <alignment horizontal="center" wrapText="1"/>
    </xf>
    <xf numFmtId="0" fontId="0" fillId="3" borderId="2" xfId="0" applyFill="1" applyBorder="1" applyAlignment="1"/>
    <xf numFmtId="0" fontId="4" fillId="2" borderId="3" xfId="0" applyFont="1" applyFill="1" applyBorder="1" applyAlignment="1">
      <alignment horizontal="center" wrapText="1"/>
    </xf>
    <xf numFmtId="0" fontId="0" fillId="0" borderId="3" xfId="0" applyBorder="1" applyAlignment="1"/>
    <xf numFmtId="0" fontId="4" fillId="3" borderId="3" xfId="0" applyFont="1" applyFill="1" applyBorder="1" applyAlignment="1">
      <alignment horizontal="center"/>
    </xf>
    <xf numFmtId="0" fontId="0" fillId="0" borderId="3" xfId="0" applyBorder="1" applyAlignment="1">
      <alignment horizont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3" borderId="2" xfId="0" applyFont="1" applyFill="1" applyBorder="1" applyAlignment="1">
      <alignment horizontal="right" wrapText="1"/>
    </xf>
    <xf numFmtId="0" fontId="0" fillId="0" borderId="3" xfId="0" applyBorder="1" applyAlignment="1">
      <alignment horizontal="right" wrapText="1"/>
    </xf>
    <xf numFmtId="0" fontId="4" fillId="3" borderId="2" xfId="0" applyFont="1" applyFill="1" applyBorder="1" applyAlignment="1">
      <alignment horizontal="right" wrapText="1"/>
    </xf>
    <xf numFmtId="0" fontId="1" fillId="0" borderId="3" xfId="0" applyFont="1" applyBorder="1" applyAlignment="1">
      <alignment horizontal="right" wrapText="1"/>
    </xf>
    <xf numFmtId="0" fontId="4" fillId="3" borderId="1" xfId="0" applyFont="1" applyFill="1" applyBorder="1" applyAlignment="1">
      <alignment horizontal="left" wrapText="1"/>
    </xf>
    <xf numFmtId="0" fontId="4" fillId="3" borderId="1" xfId="0"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P23"/>
  <sheetViews>
    <sheetView workbookViewId="0">
      <selection activeCell="B3" sqref="B3:K3"/>
    </sheetView>
  </sheetViews>
  <sheetFormatPr defaultRowHeight="15" x14ac:dyDescent="0.25"/>
  <cols>
    <col min="1" max="1" width="9.140625" style="15"/>
    <col min="2" max="2" width="10.140625" style="15" customWidth="1"/>
    <col min="3" max="16384" width="9.140625" style="15"/>
  </cols>
  <sheetData>
    <row r="3" spans="2:11" x14ac:dyDescent="0.25">
      <c r="B3" s="320" t="s">
        <v>298</v>
      </c>
      <c r="C3" s="321"/>
      <c r="D3" s="321"/>
      <c r="E3" s="321"/>
      <c r="F3" s="321"/>
      <c r="G3" s="321"/>
      <c r="H3" s="321"/>
      <c r="I3" s="321"/>
      <c r="J3" s="321"/>
      <c r="K3" s="321"/>
    </row>
    <row r="4" spans="2:11" x14ac:dyDescent="0.25">
      <c r="B4" s="322" t="s">
        <v>0</v>
      </c>
      <c r="C4" s="323"/>
      <c r="D4" s="323"/>
      <c r="E4" s="323"/>
      <c r="F4" s="323"/>
      <c r="G4" s="323"/>
      <c r="H4" s="323"/>
      <c r="I4" s="323"/>
      <c r="J4" s="323"/>
      <c r="K4" s="323"/>
    </row>
    <row r="5" spans="2:11" x14ac:dyDescent="0.25">
      <c r="B5" s="324" t="s">
        <v>1</v>
      </c>
      <c r="C5" s="327">
        <v>2017</v>
      </c>
      <c r="D5" s="327"/>
      <c r="E5" s="327"/>
      <c r="F5" s="328">
        <v>2016</v>
      </c>
      <c r="G5" s="328"/>
      <c r="H5" s="328"/>
      <c r="I5" s="327" t="s">
        <v>2</v>
      </c>
      <c r="J5" s="327"/>
      <c r="K5" s="327"/>
    </row>
    <row r="6" spans="2:11" x14ac:dyDescent="0.25">
      <c r="B6" s="325"/>
      <c r="C6" s="327"/>
      <c r="D6" s="327"/>
      <c r="E6" s="327"/>
      <c r="F6" s="328"/>
      <c r="G6" s="328"/>
      <c r="H6" s="328"/>
      <c r="I6" s="329"/>
      <c r="J6" s="329"/>
      <c r="K6" s="329"/>
    </row>
    <row r="7" spans="2:11" x14ac:dyDescent="0.25">
      <c r="B7" s="326"/>
      <c r="C7" s="71" t="s">
        <v>3</v>
      </c>
      <c r="D7" s="71" t="s">
        <v>4</v>
      </c>
      <c r="E7" s="71" t="s">
        <v>5</v>
      </c>
      <c r="F7" s="71" t="s">
        <v>3</v>
      </c>
      <c r="G7" s="71" t="s">
        <v>4</v>
      </c>
      <c r="H7" s="71" t="s">
        <v>5</v>
      </c>
      <c r="I7" s="71" t="s">
        <v>3</v>
      </c>
      <c r="J7" s="71" t="s">
        <v>4</v>
      </c>
      <c r="K7" s="71" t="s">
        <v>5</v>
      </c>
    </row>
    <row r="8" spans="2:11" x14ac:dyDescent="0.25">
      <c r="B8" s="72" t="s">
        <v>177</v>
      </c>
      <c r="C8" s="73">
        <v>1053</v>
      </c>
      <c r="D8" s="74">
        <v>27</v>
      </c>
      <c r="E8" s="73">
        <v>1452</v>
      </c>
      <c r="F8" s="75">
        <v>988</v>
      </c>
      <c r="G8" s="76">
        <v>21</v>
      </c>
      <c r="H8" s="75">
        <v>1426</v>
      </c>
      <c r="I8" s="77">
        <v>6.58</v>
      </c>
      <c r="J8" s="78">
        <v>28.57</v>
      </c>
      <c r="K8" s="77">
        <v>1.82</v>
      </c>
    </row>
    <row r="9" spans="2:11" x14ac:dyDescent="0.25">
      <c r="B9" s="72" t="s">
        <v>178</v>
      </c>
      <c r="C9" s="73">
        <v>1595</v>
      </c>
      <c r="D9" s="74">
        <v>49</v>
      </c>
      <c r="E9" s="73">
        <v>2140</v>
      </c>
      <c r="F9" s="75">
        <v>1559</v>
      </c>
      <c r="G9" s="76">
        <v>22</v>
      </c>
      <c r="H9" s="75">
        <v>2084</v>
      </c>
      <c r="I9" s="77">
        <v>2.31</v>
      </c>
      <c r="J9" s="78">
        <v>122.73</v>
      </c>
      <c r="K9" s="77">
        <v>2.69</v>
      </c>
    </row>
    <row r="10" spans="2:11" x14ac:dyDescent="0.25">
      <c r="B10" s="72" t="s">
        <v>179</v>
      </c>
      <c r="C10" s="73">
        <v>1772</v>
      </c>
      <c r="D10" s="74">
        <v>32</v>
      </c>
      <c r="E10" s="73">
        <v>2436</v>
      </c>
      <c r="F10" s="75">
        <v>1815</v>
      </c>
      <c r="G10" s="76">
        <v>34</v>
      </c>
      <c r="H10" s="75">
        <v>2520</v>
      </c>
      <c r="I10" s="77">
        <v>-2.37</v>
      </c>
      <c r="J10" s="78">
        <v>-5.88</v>
      </c>
      <c r="K10" s="77">
        <v>-3.33</v>
      </c>
    </row>
    <row r="11" spans="2:11" x14ac:dyDescent="0.25">
      <c r="B11" s="72" t="s">
        <v>180</v>
      </c>
      <c r="C11" s="73">
        <v>2830</v>
      </c>
      <c r="D11" s="74">
        <v>57</v>
      </c>
      <c r="E11" s="73">
        <v>3864</v>
      </c>
      <c r="F11" s="75">
        <v>2818</v>
      </c>
      <c r="G11" s="76">
        <v>37</v>
      </c>
      <c r="H11" s="75">
        <v>3926</v>
      </c>
      <c r="I11" s="77">
        <v>0.43</v>
      </c>
      <c r="J11" s="78">
        <v>54.05</v>
      </c>
      <c r="K11" s="77">
        <v>-1.58</v>
      </c>
    </row>
    <row r="12" spans="2:11" x14ac:dyDescent="0.25">
      <c r="B12" s="72" t="s">
        <v>181</v>
      </c>
      <c r="C12" s="73">
        <v>3905</v>
      </c>
      <c r="D12" s="74">
        <v>82</v>
      </c>
      <c r="E12" s="73">
        <v>5458</v>
      </c>
      <c r="F12" s="75">
        <v>3898</v>
      </c>
      <c r="G12" s="76">
        <v>66</v>
      </c>
      <c r="H12" s="75">
        <v>5379</v>
      </c>
      <c r="I12" s="77">
        <v>0.18</v>
      </c>
      <c r="J12" s="78">
        <v>24.24</v>
      </c>
      <c r="K12" s="77">
        <v>1.47</v>
      </c>
    </row>
    <row r="13" spans="2:11" x14ac:dyDescent="0.25">
      <c r="B13" s="72" t="s">
        <v>182</v>
      </c>
      <c r="C13" s="73">
        <v>1110</v>
      </c>
      <c r="D13" s="74">
        <v>32</v>
      </c>
      <c r="E13" s="73">
        <v>1527</v>
      </c>
      <c r="F13" s="75">
        <v>1238</v>
      </c>
      <c r="G13" s="76">
        <v>39</v>
      </c>
      <c r="H13" s="75">
        <v>1633</v>
      </c>
      <c r="I13" s="77">
        <v>-10.34</v>
      </c>
      <c r="J13" s="78">
        <v>-17.95</v>
      </c>
      <c r="K13" s="77">
        <v>-6.49</v>
      </c>
    </row>
    <row r="14" spans="2:11" x14ac:dyDescent="0.25">
      <c r="B14" s="72" t="s">
        <v>183</v>
      </c>
      <c r="C14" s="73">
        <v>1724</v>
      </c>
      <c r="D14" s="74">
        <v>46</v>
      </c>
      <c r="E14" s="73">
        <v>2327</v>
      </c>
      <c r="F14" s="75">
        <v>1654</v>
      </c>
      <c r="G14" s="76">
        <v>35</v>
      </c>
      <c r="H14" s="75">
        <v>2251</v>
      </c>
      <c r="I14" s="77">
        <v>4.2300000000000004</v>
      </c>
      <c r="J14" s="78">
        <v>31.43</v>
      </c>
      <c r="K14" s="77">
        <v>3.38</v>
      </c>
    </row>
    <row r="15" spans="2:11" x14ac:dyDescent="0.25">
      <c r="B15" s="3" t="s">
        <v>184</v>
      </c>
      <c r="C15" s="79">
        <v>1653</v>
      </c>
      <c r="D15" s="80">
        <v>31</v>
      </c>
      <c r="E15" s="79">
        <v>2137</v>
      </c>
      <c r="F15" s="81">
        <v>1681</v>
      </c>
      <c r="G15" s="82">
        <v>34</v>
      </c>
      <c r="H15" s="81">
        <v>2157</v>
      </c>
      <c r="I15" s="83">
        <v>-1.67</v>
      </c>
      <c r="J15" s="84">
        <v>-8.82</v>
      </c>
      <c r="K15" s="83">
        <v>-0.93</v>
      </c>
    </row>
    <row r="16" spans="2:11" x14ac:dyDescent="0.25">
      <c r="B16" s="3" t="s">
        <v>185</v>
      </c>
      <c r="C16" s="82">
        <v>1720</v>
      </c>
      <c r="D16" s="80">
        <v>22</v>
      </c>
      <c r="E16" s="82">
        <v>2159</v>
      </c>
      <c r="F16" s="80">
        <v>1755</v>
      </c>
      <c r="G16" s="82">
        <v>19</v>
      </c>
      <c r="H16" s="80">
        <v>2218</v>
      </c>
      <c r="I16" s="83">
        <v>-1.99</v>
      </c>
      <c r="J16" s="84">
        <v>15.79</v>
      </c>
      <c r="K16" s="83">
        <v>-2.66</v>
      </c>
    </row>
    <row r="17" spans="2:16" ht="27" x14ac:dyDescent="0.25">
      <c r="B17" s="19" t="s">
        <v>186</v>
      </c>
      <c r="C17" s="85">
        <v>17362</v>
      </c>
      <c r="D17" s="86">
        <v>378</v>
      </c>
      <c r="E17" s="85">
        <v>23500</v>
      </c>
      <c r="F17" s="85">
        <v>17406</v>
      </c>
      <c r="G17" s="86">
        <v>307</v>
      </c>
      <c r="H17" s="85">
        <v>23594</v>
      </c>
      <c r="I17" s="87">
        <v>-0.25</v>
      </c>
      <c r="J17" s="87">
        <v>23.13</v>
      </c>
      <c r="K17" s="87">
        <v>-0.4</v>
      </c>
      <c r="M17" s="46"/>
      <c r="N17" s="46"/>
      <c r="P17" s="46"/>
    </row>
    <row r="18" spans="2:16" ht="15" customHeight="1" x14ac:dyDescent="0.25">
      <c r="B18" s="19" t="s">
        <v>7</v>
      </c>
      <c r="C18" s="85">
        <v>174933</v>
      </c>
      <c r="D18" s="85">
        <v>3378</v>
      </c>
      <c r="E18" s="85">
        <v>246750</v>
      </c>
      <c r="F18" s="85">
        <v>175791</v>
      </c>
      <c r="G18" s="85">
        <v>3283</v>
      </c>
      <c r="H18" s="85">
        <v>249175</v>
      </c>
      <c r="I18" s="87">
        <f t="shared" ref="I18:K18" si="0">C18/F18*100-100</f>
        <v>-0.48807959451848149</v>
      </c>
      <c r="J18" s="87">
        <f t="shared" si="0"/>
        <v>2.8936947913493754</v>
      </c>
      <c r="K18" s="87">
        <f t="shared" si="0"/>
        <v>-0.97321159827430392</v>
      </c>
    </row>
    <row r="19" spans="2:16" ht="15" customHeight="1" x14ac:dyDescent="0.25"/>
    <row r="23" spans="2:16" ht="15" customHeight="1" x14ac:dyDescent="0.25"/>
  </sheetData>
  <mergeCells count="6">
    <mergeCell ref="B3:K3"/>
    <mergeCell ref="B4:K4"/>
    <mergeCell ref="B5:B7"/>
    <mergeCell ref="C5:E6"/>
    <mergeCell ref="F5:H6"/>
    <mergeCell ref="I5: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H11"/>
  <sheetViews>
    <sheetView workbookViewId="0">
      <selection activeCell="B3" sqref="B3"/>
    </sheetView>
  </sheetViews>
  <sheetFormatPr defaultRowHeight="15" x14ac:dyDescent="0.25"/>
  <cols>
    <col min="1" max="1" width="9.140625" style="15"/>
    <col min="2" max="2" width="28.140625" style="15" customWidth="1"/>
    <col min="3" max="16384" width="9.140625" style="15"/>
  </cols>
  <sheetData>
    <row r="3" spans="2:8" x14ac:dyDescent="0.25">
      <c r="B3" s="55" t="s">
        <v>348</v>
      </c>
      <c r="C3" s="50"/>
    </row>
    <row r="4" spans="2:8" x14ac:dyDescent="0.25">
      <c r="B4" s="16" t="s">
        <v>276</v>
      </c>
      <c r="C4" s="35"/>
      <c r="E4" s="50"/>
      <c r="F4" s="50"/>
    </row>
    <row r="5" spans="2:8" x14ac:dyDescent="0.25">
      <c r="B5" s="348" t="s">
        <v>25</v>
      </c>
      <c r="C5" s="350" t="s">
        <v>3</v>
      </c>
      <c r="D5" s="350" t="s">
        <v>4</v>
      </c>
      <c r="E5" s="350" t="s">
        <v>5</v>
      </c>
      <c r="F5" s="350" t="s">
        <v>16</v>
      </c>
    </row>
    <row r="6" spans="2:8" x14ac:dyDescent="0.25">
      <c r="B6" s="349"/>
      <c r="C6" s="350"/>
      <c r="D6" s="350"/>
      <c r="E6" s="350"/>
      <c r="F6" s="350" t="s">
        <v>18</v>
      </c>
    </row>
    <row r="7" spans="2:8" x14ac:dyDescent="0.25">
      <c r="B7" s="3" t="s">
        <v>26</v>
      </c>
      <c r="C7" s="79">
        <v>2366</v>
      </c>
      <c r="D7" s="81">
        <v>30</v>
      </c>
      <c r="E7" s="113">
        <v>2975</v>
      </c>
      <c r="F7" s="142">
        <v>1.27</v>
      </c>
      <c r="H7" s="46"/>
    </row>
    <row r="8" spans="2:8" x14ac:dyDescent="0.25">
      <c r="B8" s="3" t="s">
        <v>27</v>
      </c>
      <c r="C8" s="79">
        <v>13055</v>
      </c>
      <c r="D8" s="81">
        <v>290</v>
      </c>
      <c r="E8" s="113">
        <v>17502</v>
      </c>
      <c r="F8" s="142">
        <v>2.2200000000000002</v>
      </c>
      <c r="H8" s="46"/>
    </row>
    <row r="9" spans="2:8" x14ac:dyDescent="0.25">
      <c r="B9" s="3" t="s">
        <v>28</v>
      </c>
      <c r="C9" s="79">
        <v>1941</v>
      </c>
      <c r="D9" s="81">
        <v>58</v>
      </c>
      <c r="E9" s="113">
        <v>3023</v>
      </c>
      <c r="F9" s="142">
        <v>2.99</v>
      </c>
      <c r="H9" s="46"/>
    </row>
    <row r="10" spans="2:8" x14ac:dyDescent="0.25">
      <c r="B10" s="19" t="s">
        <v>13</v>
      </c>
      <c r="C10" s="85">
        <v>17362</v>
      </c>
      <c r="D10" s="85">
        <v>378</v>
      </c>
      <c r="E10" s="85">
        <v>23500</v>
      </c>
      <c r="F10" s="87">
        <v>2.1800000000000002</v>
      </c>
    </row>
    <row r="11" spans="2:8" x14ac:dyDescent="0.25">
      <c r="B11" s="4" t="s">
        <v>299</v>
      </c>
      <c r="C11" s="35"/>
      <c r="D11" s="35"/>
      <c r="E11" s="35"/>
      <c r="F11" s="37"/>
    </row>
  </sheetData>
  <mergeCells count="5">
    <mergeCell ref="B5:B6"/>
    <mergeCell ref="C5:C6"/>
    <mergeCell ref="D5:D6"/>
    <mergeCell ref="E5:E6"/>
    <mergeCell ref="F5:F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O16"/>
  <sheetViews>
    <sheetView workbookViewId="0">
      <selection activeCell="P35" sqref="P35"/>
    </sheetView>
  </sheetViews>
  <sheetFormatPr defaultColWidth="9.140625" defaultRowHeight="11.25" x14ac:dyDescent="0.2"/>
  <cols>
    <col min="1" max="1" width="9" style="35" customWidth="1"/>
    <col min="2" max="2" width="8.5703125" style="35" customWidth="1"/>
    <col min="3" max="3" width="8.5703125" style="36" customWidth="1"/>
    <col min="4" max="6" width="8.5703125" style="35" customWidth="1"/>
    <col min="7" max="7" width="11" style="35" customWidth="1"/>
    <col min="8" max="13" width="8.85546875" style="35" customWidth="1"/>
    <col min="14" max="14" width="10.42578125" style="35" customWidth="1"/>
    <col min="15" max="15" width="7.42578125" style="35" customWidth="1"/>
    <col min="16" max="16384" width="9.140625" style="35"/>
  </cols>
  <sheetData>
    <row r="3" spans="1:15" ht="15" x14ac:dyDescent="0.25">
      <c r="A3" s="55" t="s">
        <v>313</v>
      </c>
      <c r="B3" s="55"/>
      <c r="C3" s="55"/>
      <c r="D3" s="55"/>
      <c r="E3" s="15"/>
      <c r="F3" s="15"/>
      <c r="G3" s="15"/>
      <c r="H3" s="15"/>
      <c r="I3" s="15"/>
      <c r="J3" s="15"/>
      <c r="K3" s="15"/>
      <c r="L3" s="15"/>
      <c r="M3" s="15"/>
      <c r="N3" s="15"/>
      <c r="O3" s="15"/>
    </row>
    <row r="4" spans="1:15" ht="15" x14ac:dyDescent="0.25">
      <c r="A4" s="127" t="s">
        <v>29</v>
      </c>
      <c r="B4" s="145"/>
      <c r="C4" s="145"/>
      <c r="D4" s="145"/>
      <c r="E4" s="145"/>
      <c r="F4" s="145"/>
      <c r="G4" s="145"/>
      <c r="H4" s="145"/>
      <c r="I4" s="15"/>
      <c r="J4" s="15"/>
      <c r="K4" s="15"/>
      <c r="L4" s="15"/>
      <c r="M4" s="15"/>
      <c r="N4" s="15"/>
      <c r="O4" s="15"/>
    </row>
    <row r="5" spans="1:15" ht="15" customHeight="1" x14ac:dyDescent="0.2">
      <c r="A5" s="351" t="s">
        <v>30</v>
      </c>
      <c r="B5" s="353" t="s">
        <v>31</v>
      </c>
      <c r="C5" s="353"/>
      <c r="D5" s="353"/>
      <c r="E5" s="353"/>
      <c r="F5" s="353"/>
      <c r="G5" s="353"/>
      <c r="H5" s="353"/>
      <c r="I5" s="354" t="s">
        <v>32</v>
      </c>
      <c r="J5" s="354"/>
      <c r="K5" s="354"/>
      <c r="L5" s="354"/>
      <c r="M5" s="354"/>
      <c r="N5" s="354"/>
      <c r="O5" s="354"/>
    </row>
    <row r="6" spans="1:15" ht="54" customHeight="1" x14ac:dyDescent="0.25">
      <c r="A6" s="352"/>
      <c r="B6" s="143" t="s">
        <v>33</v>
      </c>
      <c r="C6" s="143" t="s">
        <v>34</v>
      </c>
      <c r="D6" s="143" t="s">
        <v>35</v>
      </c>
      <c r="E6" s="143" t="s">
        <v>36</v>
      </c>
      <c r="F6" s="143" t="s">
        <v>37</v>
      </c>
      <c r="G6" s="51" t="s">
        <v>312</v>
      </c>
      <c r="H6" s="144" t="s">
        <v>13</v>
      </c>
      <c r="I6" s="143" t="s">
        <v>33</v>
      </c>
      <c r="J6" s="143" t="s">
        <v>34</v>
      </c>
      <c r="K6" s="143" t="s">
        <v>35</v>
      </c>
      <c r="L6" s="143" t="s">
        <v>36</v>
      </c>
      <c r="M6" s="143" t="s">
        <v>37</v>
      </c>
      <c r="N6" s="51" t="s">
        <v>312</v>
      </c>
      <c r="O6" s="144" t="s">
        <v>13</v>
      </c>
    </row>
    <row r="7" spans="1:15" ht="13.5" x14ac:dyDescent="0.25">
      <c r="A7" s="146" t="s">
        <v>177</v>
      </c>
      <c r="B7" s="147">
        <v>125</v>
      </c>
      <c r="C7" s="148">
        <v>76</v>
      </c>
      <c r="D7" s="147">
        <v>119</v>
      </c>
      <c r="E7" s="148">
        <v>304</v>
      </c>
      <c r="F7" s="147">
        <v>33</v>
      </c>
      <c r="G7" s="148">
        <v>9</v>
      </c>
      <c r="H7" s="149">
        <v>666</v>
      </c>
      <c r="I7" s="150">
        <v>18</v>
      </c>
      <c r="J7" s="151">
        <v>6</v>
      </c>
      <c r="K7" s="150">
        <v>36</v>
      </c>
      <c r="L7" s="151">
        <v>243</v>
      </c>
      <c r="M7" s="150">
        <v>80</v>
      </c>
      <c r="N7" s="151">
        <v>4</v>
      </c>
      <c r="O7" s="152">
        <v>387</v>
      </c>
    </row>
    <row r="8" spans="1:15" ht="13.5" x14ac:dyDescent="0.25">
      <c r="A8" s="146" t="s">
        <v>178</v>
      </c>
      <c r="B8" s="147">
        <v>167</v>
      </c>
      <c r="C8" s="148">
        <v>116</v>
      </c>
      <c r="D8" s="147">
        <v>164</v>
      </c>
      <c r="E8" s="148">
        <v>528</v>
      </c>
      <c r="F8" s="147">
        <v>40</v>
      </c>
      <c r="G8" s="148">
        <v>8</v>
      </c>
      <c r="H8" s="149">
        <v>1023</v>
      </c>
      <c r="I8" s="150">
        <v>69</v>
      </c>
      <c r="J8" s="151">
        <v>25</v>
      </c>
      <c r="K8" s="150">
        <v>60</v>
      </c>
      <c r="L8" s="151">
        <v>312</v>
      </c>
      <c r="M8" s="150">
        <v>95</v>
      </c>
      <c r="N8" s="151">
        <v>11</v>
      </c>
      <c r="O8" s="152">
        <v>572</v>
      </c>
    </row>
    <row r="9" spans="1:15" ht="13.5" customHeight="1" x14ac:dyDescent="0.25">
      <c r="A9" s="146" t="s">
        <v>179</v>
      </c>
      <c r="B9" s="147">
        <v>295</v>
      </c>
      <c r="C9" s="148">
        <v>105</v>
      </c>
      <c r="D9" s="147">
        <v>225</v>
      </c>
      <c r="E9" s="148">
        <v>548</v>
      </c>
      <c r="F9" s="147">
        <v>84</v>
      </c>
      <c r="G9" s="148">
        <v>11</v>
      </c>
      <c r="H9" s="149">
        <v>1268</v>
      </c>
      <c r="I9" s="150">
        <v>40</v>
      </c>
      <c r="J9" s="151">
        <v>26</v>
      </c>
      <c r="K9" s="150">
        <v>67</v>
      </c>
      <c r="L9" s="151">
        <v>261</v>
      </c>
      <c r="M9" s="150">
        <v>103</v>
      </c>
      <c r="N9" s="151">
        <v>7</v>
      </c>
      <c r="O9" s="152">
        <v>504</v>
      </c>
    </row>
    <row r="10" spans="1:15" ht="13.5" x14ac:dyDescent="0.25">
      <c r="A10" s="146" t="s">
        <v>180</v>
      </c>
      <c r="B10" s="147">
        <v>442</v>
      </c>
      <c r="C10" s="148">
        <v>103</v>
      </c>
      <c r="D10" s="147">
        <v>642</v>
      </c>
      <c r="E10" s="148">
        <v>802</v>
      </c>
      <c r="F10" s="147">
        <v>96</v>
      </c>
      <c r="G10" s="148">
        <v>19</v>
      </c>
      <c r="H10" s="149">
        <v>2104</v>
      </c>
      <c r="I10" s="150">
        <v>59</v>
      </c>
      <c r="J10" s="151">
        <v>20</v>
      </c>
      <c r="K10" s="150">
        <v>111</v>
      </c>
      <c r="L10" s="151">
        <v>405</v>
      </c>
      <c r="M10" s="150">
        <v>111</v>
      </c>
      <c r="N10" s="151">
        <v>20</v>
      </c>
      <c r="O10" s="152">
        <v>726</v>
      </c>
    </row>
    <row r="11" spans="1:15" ht="13.5" x14ac:dyDescent="0.25">
      <c r="A11" s="146" t="s">
        <v>181</v>
      </c>
      <c r="B11" s="147">
        <v>359</v>
      </c>
      <c r="C11" s="148">
        <v>132</v>
      </c>
      <c r="D11" s="147">
        <v>911</v>
      </c>
      <c r="E11" s="148">
        <v>1201</v>
      </c>
      <c r="F11" s="147">
        <v>173</v>
      </c>
      <c r="G11" s="148">
        <v>18</v>
      </c>
      <c r="H11" s="149">
        <v>2794</v>
      </c>
      <c r="I11" s="150">
        <v>107</v>
      </c>
      <c r="J11" s="151">
        <v>25</v>
      </c>
      <c r="K11" s="150">
        <v>153</v>
      </c>
      <c r="L11" s="151">
        <v>653</v>
      </c>
      <c r="M11" s="150">
        <v>162</v>
      </c>
      <c r="N11" s="151">
        <v>11</v>
      </c>
      <c r="O11" s="152">
        <v>1111</v>
      </c>
    </row>
    <row r="12" spans="1:15" ht="13.5" x14ac:dyDescent="0.25">
      <c r="A12" s="146" t="s">
        <v>182</v>
      </c>
      <c r="B12" s="147">
        <v>195</v>
      </c>
      <c r="C12" s="148">
        <v>43</v>
      </c>
      <c r="D12" s="147">
        <v>152</v>
      </c>
      <c r="E12" s="148">
        <v>342</v>
      </c>
      <c r="F12" s="147">
        <v>47</v>
      </c>
      <c r="G12" s="148">
        <v>9</v>
      </c>
      <c r="H12" s="149">
        <v>788</v>
      </c>
      <c r="I12" s="150">
        <v>36</v>
      </c>
      <c r="J12" s="151">
        <v>8</v>
      </c>
      <c r="K12" s="150">
        <v>39</v>
      </c>
      <c r="L12" s="151">
        <v>175</v>
      </c>
      <c r="M12" s="150">
        <v>59</v>
      </c>
      <c r="N12" s="151">
        <v>5</v>
      </c>
      <c r="O12" s="152">
        <v>322</v>
      </c>
    </row>
    <row r="13" spans="1:15" ht="13.5" x14ac:dyDescent="0.25">
      <c r="A13" s="146" t="s">
        <v>183</v>
      </c>
      <c r="B13" s="147">
        <v>223</v>
      </c>
      <c r="C13" s="148">
        <v>67</v>
      </c>
      <c r="D13" s="147">
        <v>286</v>
      </c>
      <c r="E13" s="148">
        <v>558</v>
      </c>
      <c r="F13" s="147">
        <v>45</v>
      </c>
      <c r="G13" s="148">
        <v>10</v>
      </c>
      <c r="H13" s="149">
        <v>1189</v>
      </c>
      <c r="I13" s="150">
        <v>52</v>
      </c>
      <c r="J13" s="151">
        <v>15</v>
      </c>
      <c r="K13" s="150">
        <v>79</v>
      </c>
      <c r="L13" s="151">
        <v>319</v>
      </c>
      <c r="M13" s="150">
        <v>64</v>
      </c>
      <c r="N13" s="151">
        <v>6</v>
      </c>
      <c r="O13" s="152">
        <v>535</v>
      </c>
    </row>
    <row r="14" spans="1:15" ht="13.5" x14ac:dyDescent="0.25">
      <c r="A14" s="153" t="s">
        <v>184</v>
      </c>
      <c r="B14" s="147">
        <v>230</v>
      </c>
      <c r="C14" s="148">
        <v>127</v>
      </c>
      <c r="D14" s="147">
        <v>282</v>
      </c>
      <c r="E14" s="148">
        <v>568</v>
      </c>
      <c r="F14" s="147">
        <v>58</v>
      </c>
      <c r="G14" s="148">
        <v>7</v>
      </c>
      <c r="H14" s="149">
        <v>1272</v>
      </c>
      <c r="I14" s="150">
        <v>40</v>
      </c>
      <c r="J14" s="151">
        <v>10</v>
      </c>
      <c r="K14" s="150">
        <v>52</v>
      </c>
      <c r="L14" s="151">
        <v>203</v>
      </c>
      <c r="M14" s="150">
        <v>70</v>
      </c>
      <c r="N14" s="151">
        <v>6</v>
      </c>
      <c r="O14" s="152">
        <v>381</v>
      </c>
    </row>
    <row r="15" spans="1:15" ht="13.5" x14ac:dyDescent="0.25">
      <c r="A15" s="153" t="s">
        <v>185</v>
      </c>
      <c r="B15" s="147">
        <v>470</v>
      </c>
      <c r="C15" s="148">
        <v>170</v>
      </c>
      <c r="D15" s="147">
        <v>133</v>
      </c>
      <c r="E15" s="148">
        <v>571</v>
      </c>
      <c r="F15" s="147">
        <v>47</v>
      </c>
      <c r="G15" s="148">
        <v>5</v>
      </c>
      <c r="H15" s="149">
        <v>1396</v>
      </c>
      <c r="I15" s="150">
        <v>21</v>
      </c>
      <c r="J15" s="151">
        <v>36</v>
      </c>
      <c r="K15" s="150">
        <v>55</v>
      </c>
      <c r="L15" s="151">
        <v>164</v>
      </c>
      <c r="M15" s="150">
        <v>43</v>
      </c>
      <c r="N15" s="151">
        <v>5</v>
      </c>
      <c r="O15" s="152">
        <v>324</v>
      </c>
    </row>
    <row r="16" spans="1:15" ht="13.5" x14ac:dyDescent="0.25">
      <c r="A16" s="154" t="s">
        <v>13</v>
      </c>
      <c r="B16" s="134">
        <v>2506</v>
      </c>
      <c r="C16" s="134">
        <v>939</v>
      </c>
      <c r="D16" s="134">
        <v>2914</v>
      </c>
      <c r="E16" s="134">
        <v>5422</v>
      </c>
      <c r="F16" s="134">
        <v>623</v>
      </c>
      <c r="G16" s="134">
        <v>96</v>
      </c>
      <c r="H16" s="134">
        <v>12500</v>
      </c>
      <c r="I16" s="155">
        <v>442</v>
      </c>
      <c r="J16" s="155">
        <v>171</v>
      </c>
      <c r="K16" s="155">
        <v>652</v>
      </c>
      <c r="L16" s="155">
        <v>2735</v>
      </c>
      <c r="M16" s="155">
        <v>787</v>
      </c>
      <c r="N16" s="155">
        <v>75</v>
      </c>
      <c r="O16" s="155">
        <v>4862</v>
      </c>
    </row>
  </sheetData>
  <mergeCells count="3">
    <mergeCell ref="A5:A6"/>
    <mergeCell ref="B5:H5"/>
    <mergeCell ref="I5:O5"/>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6"/>
  <sheetViews>
    <sheetView workbookViewId="0">
      <selection activeCell="A3" sqref="A3"/>
    </sheetView>
  </sheetViews>
  <sheetFormatPr defaultColWidth="9.140625" defaultRowHeight="11.25" x14ac:dyDescent="0.2"/>
  <cols>
    <col min="1" max="1" width="15.42578125" style="35" customWidth="1"/>
    <col min="2" max="6" width="11" style="35" customWidth="1"/>
    <col min="7" max="7" width="10.28515625" style="35" customWidth="1"/>
    <col min="8" max="8" width="11" style="35" customWidth="1"/>
    <col min="9" max="16384" width="9.140625" style="35"/>
  </cols>
  <sheetData>
    <row r="3" spans="1:10" ht="15" x14ac:dyDescent="0.25">
      <c r="A3" s="156" t="s">
        <v>314</v>
      </c>
      <c r="B3" s="157"/>
      <c r="C3" s="158"/>
      <c r="D3" s="159"/>
      <c r="E3" s="159"/>
      <c r="F3" s="159"/>
      <c r="G3" s="159"/>
      <c r="H3" s="159"/>
      <c r="I3" s="160"/>
      <c r="J3" s="160"/>
    </row>
    <row r="4" spans="1:10" ht="15" customHeight="1" x14ac:dyDescent="0.2">
      <c r="A4" s="161" t="s">
        <v>38</v>
      </c>
      <c r="B4" s="52"/>
      <c r="C4" s="145"/>
      <c r="D4" s="145"/>
      <c r="E4" s="145"/>
      <c r="F4" s="145"/>
      <c r="G4" s="145"/>
      <c r="H4" s="145"/>
    </row>
    <row r="5" spans="1:10" ht="15" customHeight="1" x14ac:dyDescent="0.2">
      <c r="A5" s="351" t="s">
        <v>1</v>
      </c>
      <c r="B5" s="354" t="s">
        <v>39</v>
      </c>
      <c r="C5" s="354"/>
      <c r="D5" s="354"/>
      <c r="E5" s="354"/>
      <c r="F5" s="354"/>
      <c r="G5" s="354"/>
      <c r="H5" s="354"/>
    </row>
    <row r="6" spans="1:10" ht="40.5" customHeight="1" x14ac:dyDescent="0.25">
      <c r="A6" s="352"/>
      <c r="B6" s="143" t="s">
        <v>33</v>
      </c>
      <c r="C6" s="143" t="s">
        <v>34</v>
      </c>
      <c r="D6" s="143" t="s">
        <v>35</v>
      </c>
      <c r="E6" s="143" t="s">
        <v>36</v>
      </c>
      <c r="F6" s="143" t="s">
        <v>37</v>
      </c>
      <c r="G6" s="51" t="s">
        <v>40</v>
      </c>
      <c r="H6" s="144" t="s">
        <v>13</v>
      </c>
    </row>
    <row r="7" spans="1:10" ht="13.5" x14ac:dyDescent="0.2">
      <c r="A7" s="153" t="s">
        <v>177</v>
      </c>
      <c r="B7" s="102">
        <v>18.77</v>
      </c>
      <c r="C7" s="132">
        <v>11.41</v>
      </c>
      <c r="D7" s="102">
        <v>17.87</v>
      </c>
      <c r="E7" s="132">
        <v>45.65</v>
      </c>
      <c r="F7" s="102">
        <v>4.95</v>
      </c>
      <c r="G7" s="132">
        <v>1.35</v>
      </c>
      <c r="H7" s="102">
        <v>100</v>
      </c>
    </row>
    <row r="8" spans="1:10" ht="13.5" x14ac:dyDescent="0.2">
      <c r="A8" s="153" t="s">
        <v>178</v>
      </c>
      <c r="B8" s="102">
        <v>16.32</v>
      </c>
      <c r="C8" s="132">
        <v>11.34</v>
      </c>
      <c r="D8" s="102">
        <v>16.03</v>
      </c>
      <c r="E8" s="132">
        <v>51.61</v>
      </c>
      <c r="F8" s="102">
        <v>3.91</v>
      </c>
      <c r="G8" s="132">
        <v>0.78</v>
      </c>
      <c r="H8" s="102">
        <v>100</v>
      </c>
    </row>
    <row r="9" spans="1:10" ht="13.5" x14ac:dyDescent="0.2">
      <c r="A9" s="153" t="s">
        <v>179</v>
      </c>
      <c r="B9" s="102">
        <v>23.26</v>
      </c>
      <c r="C9" s="132">
        <v>8.2799999999999994</v>
      </c>
      <c r="D9" s="102">
        <v>17.739999999999998</v>
      </c>
      <c r="E9" s="132">
        <v>43.22</v>
      </c>
      <c r="F9" s="102">
        <v>6.62</v>
      </c>
      <c r="G9" s="132">
        <v>0.87</v>
      </c>
      <c r="H9" s="102">
        <v>100</v>
      </c>
    </row>
    <row r="10" spans="1:10" ht="13.5" x14ac:dyDescent="0.2">
      <c r="A10" s="153" t="s">
        <v>180</v>
      </c>
      <c r="B10" s="102">
        <v>21.01</v>
      </c>
      <c r="C10" s="132">
        <v>4.9000000000000004</v>
      </c>
      <c r="D10" s="102">
        <v>30.51</v>
      </c>
      <c r="E10" s="132">
        <v>38.119999999999997</v>
      </c>
      <c r="F10" s="102">
        <v>4.5599999999999996</v>
      </c>
      <c r="G10" s="132">
        <v>0.9</v>
      </c>
      <c r="H10" s="102">
        <v>100</v>
      </c>
    </row>
    <row r="11" spans="1:10" ht="13.5" x14ac:dyDescent="0.2">
      <c r="A11" s="153" t="s">
        <v>181</v>
      </c>
      <c r="B11" s="102">
        <v>12.85</v>
      </c>
      <c r="C11" s="132">
        <v>4.72</v>
      </c>
      <c r="D11" s="102">
        <v>32.61</v>
      </c>
      <c r="E11" s="132">
        <v>42.98</v>
      </c>
      <c r="F11" s="102">
        <v>6.19</v>
      </c>
      <c r="G11" s="132">
        <v>0.64</v>
      </c>
      <c r="H11" s="102">
        <v>100</v>
      </c>
    </row>
    <row r="12" spans="1:10" ht="13.5" x14ac:dyDescent="0.2">
      <c r="A12" s="153" t="s">
        <v>182</v>
      </c>
      <c r="B12" s="102">
        <v>24.75</v>
      </c>
      <c r="C12" s="132">
        <v>5.46</v>
      </c>
      <c r="D12" s="102">
        <v>19.29</v>
      </c>
      <c r="E12" s="132">
        <v>43.4</v>
      </c>
      <c r="F12" s="102">
        <v>5.96</v>
      </c>
      <c r="G12" s="132">
        <v>1.1399999999999999</v>
      </c>
      <c r="H12" s="102">
        <v>100</v>
      </c>
    </row>
    <row r="13" spans="1:10" ht="13.5" x14ac:dyDescent="0.2">
      <c r="A13" s="153" t="s">
        <v>183</v>
      </c>
      <c r="B13" s="102">
        <v>18.760000000000002</v>
      </c>
      <c r="C13" s="132">
        <v>5.63</v>
      </c>
      <c r="D13" s="102">
        <v>24.05</v>
      </c>
      <c r="E13" s="132">
        <v>46.93</v>
      </c>
      <c r="F13" s="102">
        <v>3.78</v>
      </c>
      <c r="G13" s="132">
        <v>0.84</v>
      </c>
      <c r="H13" s="102">
        <v>100</v>
      </c>
    </row>
    <row r="14" spans="1:10" ht="13.5" x14ac:dyDescent="0.2">
      <c r="A14" s="153" t="s">
        <v>184</v>
      </c>
      <c r="B14" s="102">
        <v>18.079999999999998</v>
      </c>
      <c r="C14" s="132">
        <v>9.98</v>
      </c>
      <c r="D14" s="102">
        <v>22.17</v>
      </c>
      <c r="E14" s="132">
        <v>44.65</v>
      </c>
      <c r="F14" s="102">
        <v>4.5599999999999996</v>
      </c>
      <c r="G14" s="132">
        <v>0.55000000000000004</v>
      </c>
      <c r="H14" s="102">
        <v>100</v>
      </c>
    </row>
    <row r="15" spans="1:10" ht="13.5" x14ac:dyDescent="0.2">
      <c r="A15" s="153" t="s">
        <v>185</v>
      </c>
      <c r="B15" s="102">
        <v>33.67</v>
      </c>
      <c r="C15" s="132">
        <v>12.18</v>
      </c>
      <c r="D15" s="102">
        <v>9.5299999999999994</v>
      </c>
      <c r="E15" s="132">
        <v>40.9</v>
      </c>
      <c r="F15" s="102">
        <v>3.37</v>
      </c>
      <c r="G15" s="132">
        <v>0.36</v>
      </c>
      <c r="H15" s="102">
        <v>100</v>
      </c>
    </row>
    <row r="16" spans="1:10" ht="13.5" x14ac:dyDescent="0.2">
      <c r="A16" s="154" t="s">
        <v>13</v>
      </c>
      <c r="B16" s="162">
        <v>20.05</v>
      </c>
      <c r="C16" s="162">
        <v>7.51</v>
      </c>
      <c r="D16" s="162">
        <v>23.31</v>
      </c>
      <c r="E16" s="162">
        <v>43.38</v>
      </c>
      <c r="F16" s="162">
        <v>4.9800000000000004</v>
      </c>
      <c r="G16" s="162">
        <v>0.77</v>
      </c>
      <c r="H16" s="162">
        <v>100</v>
      </c>
      <c r="I16" s="163"/>
      <c r="J16" s="163"/>
    </row>
  </sheetData>
  <mergeCells count="2">
    <mergeCell ref="A5:A6"/>
    <mergeCell ref="B5:H5"/>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K16"/>
  <sheetViews>
    <sheetView workbookViewId="0">
      <selection activeCell="G25" sqref="G25"/>
    </sheetView>
  </sheetViews>
  <sheetFormatPr defaultColWidth="9.140625" defaultRowHeight="11.25" x14ac:dyDescent="0.2"/>
  <cols>
    <col min="1" max="1" width="15.42578125" style="35" customWidth="1"/>
    <col min="2" max="8" width="10.28515625" style="35" customWidth="1"/>
    <col min="9" max="16384" width="9.140625" style="35"/>
  </cols>
  <sheetData>
    <row r="3" spans="1:11" ht="15" x14ac:dyDescent="0.25">
      <c r="A3" s="55" t="s">
        <v>315</v>
      </c>
      <c r="B3" s="164"/>
      <c r="C3" s="165"/>
      <c r="D3" s="165"/>
      <c r="E3" s="165"/>
      <c r="F3" s="165"/>
      <c r="G3" s="165"/>
      <c r="H3" s="165"/>
      <c r="I3" s="38"/>
      <c r="J3" s="38"/>
      <c r="K3" s="38"/>
    </row>
    <row r="4" spans="1:11" ht="15" customHeight="1" x14ac:dyDescent="0.2">
      <c r="A4" s="355" t="s">
        <v>38</v>
      </c>
      <c r="B4" s="356"/>
      <c r="C4" s="356"/>
      <c r="D4" s="356"/>
      <c r="E4" s="356"/>
      <c r="F4" s="356"/>
      <c r="G4" s="356"/>
      <c r="H4" s="145"/>
    </row>
    <row r="5" spans="1:11" ht="15" customHeight="1" x14ac:dyDescent="0.2">
      <c r="A5" s="351" t="s">
        <v>1</v>
      </c>
      <c r="B5" s="354" t="s">
        <v>41</v>
      </c>
      <c r="C5" s="354"/>
      <c r="D5" s="354"/>
      <c r="E5" s="354"/>
      <c r="F5" s="354"/>
      <c r="G5" s="354"/>
      <c r="H5" s="354"/>
    </row>
    <row r="6" spans="1:11" ht="67.5" customHeight="1" x14ac:dyDescent="0.25">
      <c r="A6" s="352"/>
      <c r="B6" s="143" t="s">
        <v>33</v>
      </c>
      <c r="C6" s="143" t="s">
        <v>34</v>
      </c>
      <c r="D6" s="143" t="s">
        <v>35</v>
      </c>
      <c r="E6" s="143" t="s">
        <v>36</v>
      </c>
      <c r="F6" s="143" t="s">
        <v>37</v>
      </c>
      <c r="G6" s="51" t="s">
        <v>40</v>
      </c>
      <c r="H6" s="144" t="s">
        <v>13</v>
      </c>
    </row>
    <row r="7" spans="1:11" ht="13.5" x14ac:dyDescent="0.25">
      <c r="A7" s="129" t="s">
        <v>177</v>
      </c>
      <c r="B7" s="166">
        <v>4.6500000000000004</v>
      </c>
      <c r="C7" s="167">
        <v>1.55</v>
      </c>
      <c r="D7" s="166">
        <v>9.3000000000000007</v>
      </c>
      <c r="E7" s="167">
        <v>62.79</v>
      </c>
      <c r="F7" s="166">
        <v>20.67</v>
      </c>
      <c r="G7" s="167">
        <v>1.03</v>
      </c>
      <c r="H7" s="166">
        <v>100</v>
      </c>
    </row>
    <row r="8" spans="1:11" ht="13.5" x14ac:dyDescent="0.25">
      <c r="A8" s="129" t="s">
        <v>178</v>
      </c>
      <c r="B8" s="166">
        <v>12.06</v>
      </c>
      <c r="C8" s="167">
        <v>4.37</v>
      </c>
      <c r="D8" s="166">
        <v>10.49</v>
      </c>
      <c r="E8" s="167">
        <v>54.55</v>
      </c>
      <c r="F8" s="166">
        <v>16.61</v>
      </c>
      <c r="G8" s="167">
        <v>1.92</v>
      </c>
      <c r="H8" s="166">
        <v>100</v>
      </c>
    </row>
    <row r="9" spans="1:11" ht="13.5" x14ac:dyDescent="0.25">
      <c r="A9" s="129" t="s">
        <v>179</v>
      </c>
      <c r="B9" s="166">
        <v>7.94</v>
      </c>
      <c r="C9" s="167">
        <v>5.16</v>
      </c>
      <c r="D9" s="166">
        <v>13.29</v>
      </c>
      <c r="E9" s="167">
        <v>51.79</v>
      </c>
      <c r="F9" s="166">
        <v>20.440000000000001</v>
      </c>
      <c r="G9" s="167">
        <v>1.39</v>
      </c>
      <c r="H9" s="166">
        <v>100</v>
      </c>
    </row>
    <row r="10" spans="1:11" ht="13.5" x14ac:dyDescent="0.25">
      <c r="A10" s="129" t="s">
        <v>180</v>
      </c>
      <c r="B10" s="166">
        <v>8.1300000000000008</v>
      </c>
      <c r="C10" s="167">
        <v>2.75</v>
      </c>
      <c r="D10" s="166">
        <v>15.29</v>
      </c>
      <c r="E10" s="167">
        <v>55.79</v>
      </c>
      <c r="F10" s="166">
        <v>15.29</v>
      </c>
      <c r="G10" s="167">
        <v>2.75</v>
      </c>
      <c r="H10" s="166">
        <v>100</v>
      </c>
    </row>
    <row r="11" spans="1:11" ht="13.5" x14ac:dyDescent="0.25">
      <c r="A11" s="129" t="s">
        <v>181</v>
      </c>
      <c r="B11" s="166">
        <v>9.6300000000000008</v>
      </c>
      <c r="C11" s="167">
        <v>2.25</v>
      </c>
      <c r="D11" s="166">
        <v>13.77</v>
      </c>
      <c r="E11" s="167">
        <v>58.78</v>
      </c>
      <c r="F11" s="166">
        <v>14.58</v>
      </c>
      <c r="G11" s="167">
        <v>0.99</v>
      </c>
      <c r="H11" s="166">
        <v>100</v>
      </c>
    </row>
    <row r="12" spans="1:11" ht="13.5" x14ac:dyDescent="0.25">
      <c r="A12" s="129" t="s">
        <v>182</v>
      </c>
      <c r="B12" s="166">
        <v>11.18</v>
      </c>
      <c r="C12" s="167">
        <v>2.48</v>
      </c>
      <c r="D12" s="166">
        <v>12.11</v>
      </c>
      <c r="E12" s="167">
        <v>54.35</v>
      </c>
      <c r="F12" s="166">
        <v>18.32</v>
      </c>
      <c r="G12" s="167">
        <v>1.55</v>
      </c>
      <c r="H12" s="166">
        <v>100</v>
      </c>
    </row>
    <row r="13" spans="1:11" ht="13.5" x14ac:dyDescent="0.25">
      <c r="A13" s="129" t="s">
        <v>183</v>
      </c>
      <c r="B13" s="166">
        <v>9.7200000000000006</v>
      </c>
      <c r="C13" s="167">
        <v>2.8</v>
      </c>
      <c r="D13" s="166">
        <v>14.77</v>
      </c>
      <c r="E13" s="167">
        <v>59.63</v>
      </c>
      <c r="F13" s="166">
        <v>11.96</v>
      </c>
      <c r="G13" s="167">
        <v>1.1200000000000001</v>
      </c>
      <c r="H13" s="166">
        <v>100</v>
      </c>
    </row>
    <row r="14" spans="1:11" ht="13.5" x14ac:dyDescent="0.25">
      <c r="A14" s="129" t="s">
        <v>184</v>
      </c>
      <c r="B14" s="166">
        <v>10.5</v>
      </c>
      <c r="C14" s="167">
        <v>2.62</v>
      </c>
      <c r="D14" s="166">
        <v>13.65</v>
      </c>
      <c r="E14" s="167">
        <v>53.28</v>
      </c>
      <c r="F14" s="166">
        <v>18.37</v>
      </c>
      <c r="G14" s="167">
        <v>1.57</v>
      </c>
      <c r="H14" s="166">
        <v>100</v>
      </c>
    </row>
    <row r="15" spans="1:11" ht="13.5" x14ac:dyDescent="0.25">
      <c r="A15" s="129" t="s">
        <v>185</v>
      </c>
      <c r="B15" s="166">
        <v>6.48</v>
      </c>
      <c r="C15" s="167">
        <v>11.11</v>
      </c>
      <c r="D15" s="166">
        <v>16.98</v>
      </c>
      <c r="E15" s="167">
        <v>50.62</v>
      </c>
      <c r="F15" s="166">
        <v>13.27</v>
      </c>
      <c r="G15" s="167">
        <v>1.54</v>
      </c>
      <c r="H15" s="166">
        <v>100</v>
      </c>
    </row>
    <row r="16" spans="1:11" ht="13.5" x14ac:dyDescent="0.25">
      <c r="A16" s="133" t="s">
        <v>13</v>
      </c>
      <c r="B16" s="168">
        <v>9.09</v>
      </c>
      <c r="C16" s="168">
        <v>3.52</v>
      </c>
      <c r="D16" s="168">
        <v>13.41</v>
      </c>
      <c r="E16" s="168">
        <v>56.25</v>
      </c>
      <c r="F16" s="168">
        <v>16.190000000000001</v>
      </c>
      <c r="G16" s="168">
        <v>1.54</v>
      </c>
      <c r="H16" s="168">
        <v>100</v>
      </c>
    </row>
  </sheetData>
  <mergeCells count="3">
    <mergeCell ref="A4:G4"/>
    <mergeCell ref="A5:A6"/>
    <mergeCell ref="B5:H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I19"/>
  <sheetViews>
    <sheetView workbookViewId="0">
      <selection activeCell="H24" sqref="H23:I24"/>
    </sheetView>
  </sheetViews>
  <sheetFormatPr defaultColWidth="9.140625" defaultRowHeight="15" x14ac:dyDescent="0.25"/>
  <cols>
    <col min="1" max="7" width="9.140625" style="15"/>
    <col min="8" max="9" width="12.42578125" style="182" customWidth="1"/>
    <col min="10" max="16384" width="9.140625" style="35"/>
  </cols>
  <sheetData>
    <row r="3" spans="1:7" s="15" customFormat="1" x14ac:dyDescent="0.25">
      <c r="A3" s="55" t="s">
        <v>316</v>
      </c>
      <c r="B3" s="55"/>
      <c r="C3" s="55"/>
      <c r="D3" s="55"/>
      <c r="E3" s="55"/>
      <c r="F3" s="55"/>
    </row>
    <row r="4" spans="1:7" s="15" customFormat="1" ht="15" customHeight="1" x14ac:dyDescent="0.25">
      <c r="A4" s="127" t="s">
        <v>42</v>
      </c>
      <c r="B4" s="145"/>
      <c r="C4" s="145"/>
      <c r="D4" s="145"/>
      <c r="E4" s="145"/>
      <c r="F4" s="145"/>
      <c r="G4" s="145"/>
    </row>
    <row r="5" spans="1:7" s="15" customFormat="1" ht="15" customHeight="1" x14ac:dyDescent="0.25">
      <c r="A5" s="357" t="s">
        <v>43</v>
      </c>
      <c r="B5" s="359" t="s">
        <v>44</v>
      </c>
      <c r="C5" s="359"/>
      <c r="D5" s="359"/>
      <c r="E5" s="360" t="s">
        <v>45</v>
      </c>
      <c r="F5" s="360"/>
      <c r="G5" s="360"/>
    </row>
    <row r="6" spans="1:7" s="15" customFormat="1" x14ac:dyDescent="0.25">
      <c r="A6" s="358"/>
      <c r="B6" s="169" t="s">
        <v>3</v>
      </c>
      <c r="C6" s="169" t="s">
        <v>4</v>
      </c>
      <c r="D6" s="169" t="s">
        <v>5</v>
      </c>
      <c r="E6" s="169" t="s">
        <v>3</v>
      </c>
      <c r="F6" s="169" t="s">
        <v>4</v>
      </c>
      <c r="G6" s="169" t="s">
        <v>5</v>
      </c>
    </row>
    <row r="7" spans="1:7" s="15" customFormat="1" x14ac:dyDescent="0.25">
      <c r="A7" s="170" t="s">
        <v>46</v>
      </c>
      <c r="B7" s="171">
        <v>1074</v>
      </c>
      <c r="C7" s="172">
        <v>27</v>
      </c>
      <c r="D7" s="171">
        <v>1454</v>
      </c>
      <c r="E7" s="173">
        <v>6.1859000000000002</v>
      </c>
      <c r="F7" s="174">
        <v>7.1429</v>
      </c>
      <c r="G7" s="173">
        <v>6.1871999999999998</v>
      </c>
    </row>
    <row r="8" spans="1:7" s="15" customFormat="1" x14ac:dyDescent="0.25">
      <c r="A8" s="170" t="s">
        <v>47</v>
      </c>
      <c r="B8" s="171">
        <v>1043</v>
      </c>
      <c r="C8" s="172">
        <v>20</v>
      </c>
      <c r="D8" s="171">
        <v>1430</v>
      </c>
      <c r="E8" s="173">
        <v>6.0073999999999996</v>
      </c>
      <c r="F8" s="174">
        <v>5.2910000000000004</v>
      </c>
      <c r="G8" s="173">
        <v>6.0850999999999997</v>
      </c>
    </row>
    <row r="9" spans="1:7" s="15" customFormat="1" x14ac:dyDescent="0.25">
      <c r="A9" s="170" t="s">
        <v>48</v>
      </c>
      <c r="B9" s="171">
        <v>1433</v>
      </c>
      <c r="C9" s="172">
        <v>37</v>
      </c>
      <c r="D9" s="171">
        <v>1927</v>
      </c>
      <c r="E9" s="173">
        <v>8.2537000000000003</v>
      </c>
      <c r="F9" s="174">
        <v>9.7883999999999993</v>
      </c>
      <c r="G9" s="173">
        <v>8.1999999999999993</v>
      </c>
    </row>
    <row r="10" spans="1:7" s="15" customFormat="1" x14ac:dyDescent="0.25">
      <c r="A10" s="170" t="s">
        <v>49</v>
      </c>
      <c r="B10" s="171">
        <v>1387</v>
      </c>
      <c r="C10" s="172">
        <v>36</v>
      </c>
      <c r="D10" s="171">
        <v>1920</v>
      </c>
      <c r="E10" s="173">
        <v>7.9886999999999997</v>
      </c>
      <c r="F10" s="174">
        <v>9.5237999999999996</v>
      </c>
      <c r="G10" s="173">
        <v>8.1701999999999995</v>
      </c>
    </row>
    <row r="11" spans="1:7" s="15" customFormat="1" x14ac:dyDescent="0.25">
      <c r="A11" s="170" t="s">
        <v>50</v>
      </c>
      <c r="B11" s="171">
        <v>1693</v>
      </c>
      <c r="C11" s="172">
        <v>49</v>
      </c>
      <c r="D11" s="171">
        <v>2254</v>
      </c>
      <c r="E11" s="173">
        <v>9.7512000000000008</v>
      </c>
      <c r="F11" s="174">
        <v>12.962999999999999</v>
      </c>
      <c r="G11" s="173">
        <v>9.5914999999999999</v>
      </c>
    </row>
    <row r="12" spans="1:7" s="15" customFormat="1" x14ac:dyDescent="0.25">
      <c r="A12" s="170" t="s">
        <v>51</v>
      </c>
      <c r="B12" s="171">
        <v>1719</v>
      </c>
      <c r="C12" s="172">
        <v>38</v>
      </c>
      <c r="D12" s="171">
        <v>2314</v>
      </c>
      <c r="E12" s="173">
        <v>9.9009</v>
      </c>
      <c r="F12" s="174">
        <v>10.052899999999999</v>
      </c>
      <c r="G12" s="173">
        <v>9.8468</v>
      </c>
    </row>
    <row r="13" spans="1:7" s="15" customFormat="1" x14ac:dyDescent="0.25">
      <c r="A13" s="170" t="s">
        <v>52</v>
      </c>
      <c r="B13" s="171">
        <v>1761</v>
      </c>
      <c r="C13" s="172">
        <v>39</v>
      </c>
      <c r="D13" s="171">
        <v>2417</v>
      </c>
      <c r="E13" s="173">
        <v>10.142799999999999</v>
      </c>
      <c r="F13" s="174">
        <v>10.317500000000001</v>
      </c>
      <c r="G13" s="173">
        <v>10.2851</v>
      </c>
    </row>
    <row r="14" spans="1:7" s="15" customFormat="1" x14ac:dyDescent="0.25">
      <c r="A14" s="170" t="s">
        <v>53</v>
      </c>
      <c r="B14" s="171">
        <v>1414</v>
      </c>
      <c r="C14" s="172">
        <v>30</v>
      </c>
      <c r="D14" s="171">
        <v>1980</v>
      </c>
      <c r="E14" s="173">
        <v>8.1441999999999997</v>
      </c>
      <c r="F14" s="174">
        <v>7.9364999999999997</v>
      </c>
      <c r="G14" s="173">
        <v>8.4254999999999995</v>
      </c>
    </row>
    <row r="15" spans="1:7" s="15" customFormat="1" x14ac:dyDescent="0.25">
      <c r="A15" s="170" t="s">
        <v>54</v>
      </c>
      <c r="B15" s="171">
        <v>1456</v>
      </c>
      <c r="C15" s="172">
        <v>22</v>
      </c>
      <c r="D15" s="171">
        <v>1967</v>
      </c>
      <c r="E15" s="173">
        <v>8.3861000000000008</v>
      </c>
      <c r="F15" s="174">
        <v>5.8201000000000001</v>
      </c>
      <c r="G15" s="173">
        <v>8.3702000000000005</v>
      </c>
    </row>
    <row r="16" spans="1:7" s="15" customFormat="1" x14ac:dyDescent="0.25">
      <c r="A16" s="170" t="s">
        <v>55</v>
      </c>
      <c r="B16" s="171">
        <v>1591</v>
      </c>
      <c r="C16" s="172">
        <v>34</v>
      </c>
      <c r="D16" s="171">
        <v>2053</v>
      </c>
      <c r="E16" s="173">
        <v>9.1637000000000004</v>
      </c>
      <c r="F16" s="174">
        <v>8.9946999999999999</v>
      </c>
      <c r="G16" s="173">
        <v>8.7362000000000002</v>
      </c>
    </row>
    <row r="17" spans="1:7" s="15" customFormat="1" x14ac:dyDescent="0.25">
      <c r="A17" s="170" t="s">
        <v>56</v>
      </c>
      <c r="B17" s="171">
        <v>1398</v>
      </c>
      <c r="C17" s="172">
        <v>26</v>
      </c>
      <c r="D17" s="171">
        <v>1839</v>
      </c>
      <c r="E17" s="173">
        <v>8.0520999999999994</v>
      </c>
      <c r="F17" s="174">
        <v>6.8783000000000003</v>
      </c>
      <c r="G17" s="173">
        <v>7.8254999999999999</v>
      </c>
    </row>
    <row r="18" spans="1:7" s="15" customFormat="1" x14ac:dyDescent="0.25">
      <c r="A18" s="170" t="s">
        <v>57</v>
      </c>
      <c r="B18" s="171">
        <v>1393</v>
      </c>
      <c r="C18" s="175">
        <v>20</v>
      </c>
      <c r="D18" s="176">
        <v>1945</v>
      </c>
      <c r="E18" s="177">
        <v>8.0233000000000008</v>
      </c>
      <c r="F18" s="178">
        <v>5.2910000000000004</v>
      </c>
      <c r="G18" s="177">
        <v>8.2766000000000002</v>
      </c>
    </row>
    <row r="19" spans="1:7" s="15" customFormat="1" x14ac:dyDescent="0.25">
      <c r="A19" s="179" t="s">
        <v>13</v>
      </c>
      <c r="B19" s="180">
        <v>17362</v>
      </c>
      <c r="C19" s="180">
        <v>378</v>
      </c>
      <c r="D19" s="180">
        <v>23500</v>
      </c>
      <c r="E19" s="181">
        <v>100</v>
      </c>
      <c r="F19" s="181">
        <v>100</v>
      </c>
      <c r="G19" s="181">
        <v>100</v>
      </c>
    </row>
  </sheetData>
  <mergeCells count="3">
    <mergeCell ref="A5:A6"/>
    <mergeCell ref="B5:D5"/>
    <mergeCell ref="E5:G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14"/>
  <sheetViews>
    <sheetView workbookViewId="0">
      <selection activeCell="A3" sqref="A3"/>
    </sheetView>
  </sheetViews>
  <sheetFormatPr defaultColWidth="9.140625" defaultRowHeight="11.25" x14ac:dyDescent="0.2"/>
  <cols>
    <col min="1" max="1" width="10.7109375" style="35" customWidth="1"/>
    <col min="2" max="2" width="9.140625" style="36"/>
    <col min="3" max="5" width="15" style="35" customWidth="1"/>
    <col min="6" max="8" width="15" style="37" customWidth="1"/>
    <col min="9" max="16384" width="9.140625" style="35"/>
  </cols>
  <sheetData>
    <row r="3" spans="1:7" s="35" customFormat="1" ht="15" x14ac:dyDescent="0.25">
      <c r="A3" s="55" t="s">
        <v>318</v>
      </c>
      <c r="B3" s="55"/>
      <c r="C3" s="55"/>
      <c r="D3" s="55"/>
      <c r="E3" s="55"/>
      <c r="F3" s="55"/>
      <c r="G3" s="15"/>
    </row>
    <row r="4" spans="1:7" s="35" customFormat="1" ht="15" customHeight="1" x14ac:dyDescent="0.2">
      <c r="A4" s="127" t="s">
        <v>42</v>
      </c>
      <c r="B4" s="145"/>
      <c r="C4" s="145"/>
      <c r="D4" s="145"/>
      <c r="E4" s="145"/>
      <c r="F4" s="145"/>
      <c r="G4" s="145"/>
    </row>
    <row r="5" spans="1:7" s="35" customFormat="1" ht="15" customHeight="1" x14ac:dyDescent="0.25">
      <c r="A5" s="361" t="s">
        <v>58</v>
      </c>
      <c r="B5" s="363" t="s">
        <v>44</v>
      </c>
      <c r="C5" s="363"/>
      <c r="D5" s="363"/>
      <c r="E5" s="364" t="s">
        <v>45</v>
      </c>
      <c r="F5" s="364"/>
      <c r="G5" s="364"/>
    </row>
    <row r="6" spans="1:7" s="35" customFormat="1" ht="13.5" x14ac:dyDescent="0.25">
      <c r="A6" s="362"/>
      <c r="B6" s="143" t="s">
        <v>3</v>
      </c>
      <c r="C6" s="143" t="s">
        <v>4</v>
      </c>
      <c r="D6" s="143" t="s">
        <v>5</v>
      </c>
      <c r="E6" s="143" t="s">
        <v>3</v>
      </c>
      <c r="F6" s="143" t="s">
        <v>4</v>
      </c>
      <c r="G6" s="143" t="s">
        <v>5</v>
      </c>
    </row>
    <row r="7" spans="1:7" s="35" customFormat="1" ht="13.5" x14ac:dyDescent="0.2">
      <c r="A7" s="153" t="s">
        <v>59</v>
      </c>
      <c r="B7" s="183">
        <v>2645</v>
      </c>
      <c r="C7" s="130">
        <v>79</v>
      </c>
      <c r="D7" s="183">
        <v>3517</v>
      </c>
      <c r="E7" s="184">
        <v>15.234400000000001</v>
      </c>
      <c r="F7" s="106">
        <v>20.8995</v>
      </c>
      <c r="G7" s="184">
        <v>14.965999999999999</v>
      </c>
    </row>
    <row r="8" spans="1:7" s="35" customFormat="1" ht="13.5" x14ac:dyDescent="0.2">
      <c r="A8" s="153" t="s">
        <v>60</v>
      </c>
      <c r="B8" s="183">
        <v>2594</v>
      </c>
      <c r="C8" s="130">
        <v>39</v>
      </c>
      <c r="D8" s="183">
        <v>3361</v>
      </c>
      <c r="E8" s="184">
        <v>14.9407</v>
      </c>
      <c r="F8" s="106">
        <v>10.317500000000001</v>
      </c>
      <c r="G8" s="184">
        <v>14.302099999999999</v>
      </c>
    </row>
    <row r="9" spans="1:7" s="35" customFormat="1" ht="13.5" x14ac:dyDescent="0.2">
      <c r="A9" s="153" t="s">
        <v>61</v>
      </c>
      <c r="B9" s="183">
        <v>2707</v>
      </c>
      <c r="C9" s="130">
        <v>58</v>
      </c>
      <c r="D9" s="183">
        <v>3564</v>
      </c>
      <c r="E9" s="184">
        <v>15.5915</v>
      </c>
      <c r="F9" s="106">
        <v>15.3439</v>
      </c>
      <c r="G9" s="184">
        <v>15.166</v>
      </c>
    </row>
    <row r="10" spans="1:7" s="35" customFormat="1" ht="13.5" x14ac:dyDescent="0.2">
      <c r="A10" s="153" t="s">
        <v>62</v>
      </c>
      <c r="B10" s="183">
        <v>2532</v>
      </c>
      <c r="C10" s="130">
        <v>43</v>
      </c>
      <c r="D10" s="183">
        <v>3295</v>
      </c>
      <c r="E10" s="184">
        <v>14.583600000000001</v>
      </c>
      <c r="F10" s="106">
        <v>11.3757</v>
      </c>
      <c r="G10" s="184">
        <v>14.0213</v>
      </c>
    </row>
    <row r="11" spans="1:7" s="35" customFormat="1" ht="13.5" x14ac:dyDescent="0.2">
      <c r="A11" s="153" t="s">
        <v>63</v>
      </c>
      <c r="B11" s="183">
        <v>2757</v>
      </c>
      <c r="C11" s="130">
        <v>46</v>
      </c>
      <c r="D11" s="183">
        <v>3713</v>
      </c>
      <c r="E11" s="184">
        <v>15.8795</v>
      </c>
      <c r="F11" s="106">
        <v>12.1693</v>
      </c>
      <c r="G11" s="184">
        <v>15.8</v>
      </c>
    </row>
    <row r="12" spans="1:7" s="35" customFormat="1" ht="13.5" x14ac:dyDescent="0.2">
      <c r="A12" s="153" t="s">
        <v>64</v>
      </c>
      <c r="B12" s="183">
        <v>2331</v>
      </c>
      <c r="C12" s="130">
        <v>67</v>
      </c>
      <c r="D12" s="183">
        <v>3317</v>
      </c>
      <c r="E12" s="184">
        <v>13.4259</v>
      </c>
      <c r="F12" s="106">
        <v>17.724900000000002</v>
      </c>
      <c r="G12" s="184">
        <v>14.1149</v>
      </c>
    </row>
    <row r="13" spans="1:7" s="35" customFormat="1" ht="13.5" x14ac:dyDescent="0.2">
      <c r="A13" s="153" t="s">
        <v>65</v>
      </c>
      <c r="B13" s="183">
        <v>1796</v>
      </c>
      <c r="C13" s="130">
        <v>46</v>
      </c>
      <c r="D13" s="183">
        <v>2733</v>
      </c>
      <c r="E13" s="184">
        <v>10.3444</v>
      </c>
      <c r="F13" s="106">
        <v>12.1693</v>
      </c>
      <c r="G13" s="184">
        <v>11.629799999999999</v>
      </c>
    </row>
    <row r="14" spans="1:7" s="35" customFormat="1" ht="13.5" x14ac:dyDescent="0.2">
      <c r="A14" s="154" t="s">
        <v>13</v>
      </c>
      <c r="B14" s="134">
        <v>17362</v>
      </c>
      <c r="C14" s="134">
        <v>378</v>
      </c>
      <c r="D14" s="134">
        <v>23500</v>
      </c>
      <c r="E14" s="135">
        <v>100</v>
      </c>
      <c r="F14" s="135">
        <v>100</v>
      </c>
      <c r="G14" s="135">
        <v>100</v>
      </c>
    </row>
  </sheetData>
  <mergeCells count="3">
    <mergeCell ref="A5:A6"/>
    <mergeCell ref="B5:D5"/>
    <mergeCell ref="E5:G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K35"/>
  <sheetViews>
    <sheetView workbookViewId="0">
      <selection activeCell="I20" sqref="I20"/>
    </sheetView>
  </sheetViews>
  <sheetFormatPr defaultColWidth="9.140625" defaultRowHeight="11.25" x14ac:dyDescent="0.2"/>
  <cols>
    <col min="1" max="1" width="14.85546875" style="35" customWidth="1"/>
    <col min="2" max="2" width="10.85546875" style="107" customWidth="1"/>
    <col min="3" max="5" width="10.85546875" style="35" customWidth="1"/>
    <col min="6" max="6" width="10" style="37" customWidth="1"/>
    <col min="7" max="7" width="9.140625" style="37"/>
    <col min="8" max="16384" width="9.140625" style="35"/>
  </cols>
  <sheetData>
    <row r="3" spans="1:6" ht="12.75" x14ac:dyDescent="0.2">
      <c r="A3" s="55" t="s">
        <v>317</v>
      </c>
      <c r="B3" s="55"/>
      <c r="C3" s="55"/>
      <c r="D3" s="55"/>
      <c r="E3" s="55"/>
      <c r="F3" s="55"/>
    </row>
    <row r="4" spans="1:6" ht="15" customHeight="1" x14ac:dyDescent="0.2">
      <c r="A4" s="127" t="s">
        <v>24</v>
      </c>
      <c r="B4" s="145"/>
      <c r="C4" s="145"/>
      <c r="D4" s="145"/>
      <c r="E4" s="145"/>
      <c r="F4" s="145"/>
    </row>
    <row r="5" spans="1:6" ht="27" x14ac:dyDescent="0.25">
      <c r="A5" s="63" t="s">
        <v>66</v>
      </c>
      <c r="B5" s="185" t="s">
        <v>3</v>
      </c>
      <c r="C5" s="185" t="s">
        <v>4</v>
      </c>
      <c r="D5" s="185" t="s">
        <v>5</v>
      </c>
      <c r="E5" s="186" t="s">
        <v>16</v>
      </c>
      <c r="F5" s="186" t="s">
        <v>17</v>
      </c>
    </row>
    <row r="6" spans="1:6" ht="13.5" x14ac:dyDescent="0.2">
      <c r="A6" s="187">
        <v>1</v>
      </c>
      <c r="B6" s="188">
        <v>246</v>
      </c>
      <c r="C6" s="189">
        <v>9</v>
      </c>
      <c r="D6" s="188">
        <v>387</v>
      </c>
      <c r="E6" s="190">
        <v>3.66</v>
      </c>
      <c r="F6" s="191">
        <v>157.32</v>
      </c>
    </row>
    <row r="7" spans="1:6" ht="13.5" x14ac:dyDescent="0.2">
      <c r="A7" s="187">
        <v>2</v>
      </c>
      <c r="B7" s="188">
        <v>159</v>
      </c>
      <c r="C7" s="192">
        <v>5</v>
      </c>
      <c r="D7" s="188">
        <v>227</v>
      </c>
      <c r="E7" s="89">
        <v>3.14</v>
      </c>
      <c r="F7" s="191">
        <v>142.77000000000001</v>
      </c>
    </row>
    <row r="8" spans="1:6" ht="13.5" x14ac:dyDescent="0.2">
      <c r="A8" s="187">
        <v>3</v>
      </c>
      <c r="B8" s="188">
        <v>137</v>
      </c>
      <c r="C8" s="192">
        <v>7</v>
      </c>
      <c r="D8" s="188">
        <v>204</v>
      </c>
      <c r="E8" s="89">
        <v>5.1100000000000003</v>
      </c>
      <c r="F8" s="191">
        <v>148.91</v>
      </c>
    </row>
    <row r="9" spans="1:6" ht="13.5" x14ac:dyDescent="0.2">
      <c r="A9" s="187">
        <v>4</v>
      </c>
      <c r="B9" s="188">
        <v>104</v>
      </c>
      <c r="C9" s="192">
        <v>6</v>
      </c>
      <c r="D9" s="188">
        <v>149</v>
      </c>
      <c r="E9" s="89">
        <v>5.77</v>
      </c>
      <c r="F9" s="191">
        <v>143.27000000000001</v>
      </c>
    </row>
    <row r="10" spans="1:6" ht="13.5" x14ac:dyDescent="0.2">
      <c r="A10" s="187">
        <v>5</v>
      </c>
      <c r="B10" s="188">
        <v>99</v>
      </c>
      <c r="C10" s="192">
        <v>3</v>
      </c>
      <c r="D10" s="188">
        <v>152</v>
      </c>
      <c r="E10" s="89">
        <v>3.03</v>
      </c>
      <c r="F10" s="191">
        <v>153.54</v>
      </c>
    </row>
    <row r="11" spans="1:6" ht="13.5" x14ac:dyDescent="0.2">
      <c r="A11" s="187">
        <v>6</v>
      </c>
      <c r="B11" s="188">
        <v>159</v>
      </c>
      <c r="C11" s="189">
        <v>5</v>
      </c>
      <c r="D11" s="188">
        <v>243</v>
      </c>
      <c r="E11" s="190">
        <v>3.14</v>
      </c>
      <c r="F11" s="191">
        <v>152.83000000000001</v>
      </c>
    </row>
    <row r="12" spans="1:6" ht="13.5" x14ac:dyDescent="0.2">
      <c r="A12" s="187">
        <v>7</v>
      </c>
      <c r="B12" s="188">
        <v>317</v>
      </c>
      <c r="C12" s="192">
        <v>16</v>
      </c>
      <c r="D12" s="188">
        <v>435</v>
      </c>
      <c r="E12" s="193">
        <v>5.05</v>
      </c>
      <c r="F12" s="191">
        <v>137.22</v>
      </c>
    </row>
    <row r="13" spans="1:6" ht="13.5" x14ac:dyDescent="0.2">
      <c r="A13" s="187">
        <v>8</v>
      </c>
      <c r="B13" s="188">
        <v>988</v>
      </c>
      <c r="C13" s="189">
        <v>17</v>
      </c>
      <c r="D13" s="188">
        <v>1276</v>
      </c>
      <c r="E13" s="190">
        <v>1.72</v>
      </c>
      <c r="F13" s="191">
        <v>129.15</v>
      </c>
    </row>
    <row r="14" spans="1:6" ht="13.5" x14ac:dyDescent="0.2">
      <c r="A14" s="187">
        <v>9</v>
      </c>
      <c r="B14" s="188">
        <v>1177</v>
      </c>
      <c r="C14" s="192">
        <v>17</v>
      </c>
      <c r="D14" s="188">
        <v>1526</v>
      </c>
      <c r="E14" s="89">
        <v>1.44</v>
      </c>
      <c r="F14" s="191">
        <v>129.65</v>
      </c>
    </row>
    <row r="15" spans="1:6" ht="13.5" x14ac:dyDescent="0.2">
      <c r="A15" s="187">
        <v>10</v>
      </c>
      <c r="B15" s="188">
        <v>1007</v>
      </c>
      <c r="C15" s="189">
        <v>18</v>
      </c>
      <c r="D15" s="188">
        <v>1276</v>
      </c>
      <c r="E15" s="190">
        <v>1.79</v>
      </c>
      <c r="F15" s="191">
        <v>126.71</v>
      </c>
    </row>
    <row r="16" spans="1:6" ht="13.5" x14ac:dyDescent="0.2">
      <c r="A16" s="187">
        <v>11</v>
      </c>
      <c r="B16" s="188">
        <v>1008</v>
      </c>
      <c r="C16" s="189">
        <v>16</v>
      </c>
      <c r="D16" s="188">
        <v>1297</v>
      </c>
      <c r="E16" s="190">
        <v>1.59</v>
      </c>
      <c r="F16" s="191">
        <v>128.66999999999999</v>
      </c>
    </row>
    <row r="17" spans="1:11" ht="13.5" x14ac:dyDescent="0.2">
      <c r="A17" s="187">
        <v>12</v>
      </c>
      <c r="B17" s="188">
        <v>1107</v>
      </c>
      <c r="C17" s="189">
        <v>25</v>
      </c>
      <c r="D17" s="188">
        <v>1410</v>
      </c>
      <c r="E17" s="190">
        <v>2.2599999999999998</v>
      </c>
      <c r="F17" s="191">
        <v>127.37</v>
      </c>
    </row>
    <row r="18" spans="1:11" ht="13.5" x14ac:dyDescent="0.2">
      <c r="A18" s="187">
        <v>13</v>
      </c>
      <c r="B18" s="188">
        <v>1186</v>
      </c>
      <c r="C18" s="192">
        <v>27</v>
      </c>
      <c r="D18" s="188">
        <v>1580</v>
      </c>
      <c r="E18" s="193">
        <v>2.2799999999999998</v>
      </c>
      <c r="F18" s="191">
        <v>133.22</v>
      </c>
    </row>
    <row r="19" spans="1:11" ht="13.5" x14ac:dyDescent="0.2">
      <c r="A19" s="187">
        <v>14</v>
      </c>
      <c r="B19" s="188">
        <v>1103</v>
      </c>
      <c r="C19" s="189">
        <v>30</v>
      </c>
      <c r="D19" s="188">
        <v>1474</v>
      </c>
      <c r="E19" s="190">
        <v>2.72</v>
      </c>
      <c r="F19" s="191">
        <v>133.63999999999999</v>
      </c>
    </row>
    <row r="20" spans="1:11" ht="13.5" x14ac:dyDescent="0.2">
      <c r="A20" s="187">
        <v>15</v>
      </c>
      <c r="B20" s="188">
        <v>999</v>
      </c>
      <c r="C20" s="189">
        <v>11</v>
      </c>
      <c r="D20" s="188">
        <v>1360</v>
      </c>
      <c r="E20" s="190">
        <v>1.1000000000000001</v>
      </c>
      <c r="F20" s="191">
        <v>136.13999999999999</v>
      </c>
    </row>
    <row r="21" spans="1:11" ht="13.5" x14ac:dyDescent="0.2">
      <c r="A21" s="187">
        <v>16</v>
      </c>
      <c r="B21" s="188">
        <v>1037</v>
      </c>
      <c r="C21" s="189">
        <v>14</v>
      </c>
      <c r="D21" s="188">
        <v>1419</v>
      </c>
      <c r="E21" s="190">
        <v>1.35</v>
      </c>
      <c r="F21" s="191">
        <v>136.84</v>
      </c>
    </row>
    <row r="22" spans="1:11" ht="13.5" x14ac:dyDescent="0.2">
      <c r="A22" s="187">
        <v>17</v>
      </c>
      <c r="B22" s="188">
        <v>1076</v>
      </c>
      <c r="C22" s="189">
        <v>29</v>
      </c>
      <c r="D22" s="188">
        <v>1476</v>
      </c>
      <c r="E22" s="190">
        <v>2.7</v>
      </c>
      <c r="F22" s="191">
        <v>137.16999999999999</v>
      </c>
    </row>
    <row r="23" spans="1:11" ht="13.5" x14ac:dyDescent="0.2">
      <c r="A23" s="187">
        <v>18</v>
      </c>
      <c r="B23" s="188">
        <v>1490</v>
      </c>
      <c r="C23" s="189">
        <v>36</v>
      </c>
      <c r="D23" s="188">
        <v>2037</v>
      </c>
      <c r="E23" s="190">
        <v>2.42</v>
      </c>
      <c r="F23" s="191">
        <v>136.71</v>
      </c>
    </row>
    <row r="24" spans="1:11" ht="13.5" x14ac:dyDescent="0.2">
      <c r="A24" s="187">
        <v>19</v>
      </c>
      <c r="B24" s="188">
        <v>1318</v>
      </c>
      <c r="C24" s="189">
        <v>19</v>
      </c>
      <c r="D24" s="188">
        <v>1797</v>
      </c>
      <c r="E24" s="190">
        <v>1.44</v>
      </c>
      <c r="F24" s="191">
        <v>136.34</v>
      </c>
    </row>
    <row r="25" spans="1:11" ht="13.5" x14ac:dyDescent="0.2">
      <c r="A25" s="187">
        <v>20</v>
      </c>
      <c r="B25" s="188">
        <v>1012</v>
      </c>
      <c r="C25" s="192">
        <v>24</v>
      </c>
      <c r="D25" s="188">
        <v>1417</v>
      </c>
      <c r="E25" s="193">
        <v>2.37</v>
      </c>
      <c r="F25" s="191">
        <v>140.02000000000001</v>
      </c>
      <c r="J25" s="194"/>
      <c r="K25" s="194"/>
    </row>
    <row r="26" spans="1:11" ht="13.5" x14ac:dyDescent="0.2">
      <c r="A26" s="187">
        <v>21</v>
      </c>
      <c r="B26" s="188">
        <v>592</v>
      </c>
      <c r="C26" s="192">
        <v>9</v>
      </c>
      <c r="D26" s="188">
        <v>835</v>
      </c>
      <c r="E26" s="89">
        <v>1.52</v>
      </c>
      <c r="F26" s="191">
        <v>141.05000000000001</v>
      </c>
    </row>
    <row r="27" spans="1:11" ht="13.5" x14ac:dyDescent="0.2">
      <c r="A27" s="187">
        <v>22</v>
      </c>
      <c r="B27" s="188">
        <v>388</v>
      </c>
      <c r="C27" s="192">
        <v>12</v>
      </c>
      <c r="D27" s="188">
        <v>559</v>
      </c>
      <c r="E27" s="89">
        <v>3.09</v>
      </c>
      <c r="F27" s="191">
        <v>144.07</v>
      </c>
    </row>
    <row r="28" spans="1:11" ht="13.5" x14ac:dyDescent="0.25">
      <c r="A28" s="21">
        <v>23</v>
      </c>
      <c r="B28" s="195">
        <v>332</v>
      </c>
      <c r="C28" s="196">
        <v>9</v>
      </c>
      <c r="D28" s="197">
        <v>470</v>
      </c>
      <c r="E28" s="84">
        <v>2.71</v>
      </c>
      <c r="F28" s="198">
        <v>141.57</v>
      </c>
    </row>
    <row r="29" spans="1:11" ht="13.5" x14ac:dyDescent="0.25">
      <c r="A29" s="21">
        <v>24</v>
      </c>
      <c r="B29" s="195">
        <v>306</v>
      </c>
      <c r="C29" s="196">
        <v>12</v>
      </c>
      <c r="D29" s="197">
        <v>475</v>
      </c>
      <c r="E29" s="84">
        <v>3.92</v>
      </c>
      <c r="F29" s="198">
        <v>155.22999999999999</v>
      </c>
    </row>
    <row r="30" spans="1:11" ht="13.5" x14ac:dyDescent="0.25">
      <c r="A30" s="21" t="s">
        <v>67</v>
      </c>
      <c r="B30" s="195">
        <v>15</v>
      </c>
      <c r="C30" s="192">
        <v>2</v>
      </c>
      <c r="D30" s="197">
        <v>19</v>
      </c>
      <c r="E30" s="89">
        <v>13.33</v>
      </c>
      <c r="F30" s="198">
        <v>126.67</v>
      </c>
    </row>
    <row r="31" spans="1:11" ht="13.5" x14ac:dyDescent="0.2">
      <c r="A31" s="199" t="s">
        <v>13</v>
      </c>
      <c r="B31" s="200">
        <v>17362</v>
      </c>
      <c r="C31" s="200">
        <v>378</v>
      </c>
      <c r="D31" s="200">
        <v>23500</v>
      </c>
      <c r="E31" s="201">
        <v>2.1800000000000002</v>
      </c>
      <c r="F31" s="201">
        <v>135.35</v>
      </c>
    </row>
    <row r="32" spans="1:11" ht="16.5" x14ac:dyDescent="0.2">
      <c r="A32" s="365" t="s">
        <v>299</v>
      </c>
      <c r="B32" s="366"/>
      <c r="C32" s="366"/>
      <c r="D32" s="366"/>
      <c r="E32" s="366"/>
      <c r="F32" s="366"/>
    </row>
    <row r="33" spans="1:7" x14ac:dyDescent="0.2">
      <c r="A33" s="367" t="s">
        <v>311</v>
      </c>
      <c r="B33" s="367"/>
      <c r="C33" s="367"/>
      <c r="D33" s="367"/>
      <c r="E33" s="367"/>
      <c r="F33" s="367"/>
      <c r="G33" s="35"/>
    </row>
    <row r="35" spans="1:7" x14ac:dyDescent="0.2">
      <c r="C35" s="194"/>
      <c r="G35" s="35"/>
    </row>
  </sheetData>
  <mergeCells count="2">
    <mergeCell ref="A32:F32"/>
    <mergeCell ref="A33:F3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T23"/>
  <sheetViews>
    <sheetView workbookViewId="0">
      <selection activeCell="G32" sqref="G32:H32"/>
    </sheetView>
  </sheetViews>
  <sheetFormatPr defaultColWidth="9.140625" defaultRowHeight="11.25" x14ac:dyDescent="0.2"/>
  <cols>
    <col min="1" max="1" width="11.42578125" style="35" customWidth="1"/>
    <col min="2" max="2" width="6.140625" style="35" customWidth="1"/>
    <col min="3" max="3" width="4.7109375" style="35" customWidth="1"/>
    <col min="4" max="4" width="7.5703125" style="36" customWidth="1"/>
    <col min="5" max="5" width="8.42578125" style="35" customWidth="1"/>
    <col min="6" max="6" width="6.85546875" style="35" customWidth="1"/>
    <col min="7" max="7" width="4.85546875" style="35" customWidth="1"/>
    <col min="8" max="8" width="7.140625" style="37" customWidth="1"/>
    <col min="9" max="9" width="8.140625" style="35" customWidth="1"/>
    <col min="10" max="10" width="6.42578125" style="35" customWidth="1"/>
    <col min="11" max="11" width="4.5703125" style="35" customWidth="1"/>
    <col min="12" max="12" width="7.42578125" style="37" customWidth="1"/>
    <col min="13" max="13" width="8" style="35" customWidth="1"/>
    <col min="14" max="14" width="6" style="35" customWidth="1"/>
    <col min="15" max="15" width="4.5703125" style="35" customWidth="1"/>
    <col min="16" max="16" width="7.5703125" style="37" customWidth="1"/>
    <col min="17" max="17" width="8.5703125" style="35" customWidth="1"/>
    <col min="18" max="19" width="9.140625" style="35"/>
    <col min="20" max="20" width="9.140625" style="37"/>
    <col min="21" max="16384" width="9.140625" style="35"/>
  </cols>
  <sheetData>
    <row r="3" spans="1:17" ht="15" x14ac:dyDescent="0.25">
      <c r="A3" s="17" t="s">
        <v>319</v>
      </c>
      <c r="B3" s="17"/>
      <c r="C3" s="17"/>
      <c r="D3" s="17"/>
      <c r="E3" s="17"/>
      <c r="F3" s="17"/>
      <c r="G3" s="31"/>
      <c r="H3" s="9"/>
      <c r="I3" s="9"/>
      <c r="J3" s="9"/>
      <c r="K3" s="9"/>
      <c r="L3" s="9"/>
      <c r="M3" s="9"/>
      <c r="N3" s="9"/>
      <c r="O3" s="9"/>
      <c r="P3" s="9"/>
      <c r="Q3" s="9"/>
    </row>
    <row r="4" spans="1:17" ht="12.75" x14ac:dyDescent="0.2">
      <c r="A4" s="202" t="s">
        <v>321</v>
      </c>
      <c r="B4" s="203"/>
      <c r="C4" s="203"/>
      <c r="D4" s="203"/>
      <c r="E4" s="203"/>
      <c r="F4" s="203"/>
      <c r="G4" s="203"/>
      <c r="H4" s="9"/>
      <c r="I4" s="9"/>
      <c r="J4" s="9"/>
      <c r="K4" s="9"/>
      <c r="L4" s="9"/>
      <c r="M4" s="9"/>
      <c r="N4" s="9"/>
      <c r="O4" s="9"/>
      <c r="P4" s="9"/>
      <c r="Q4" s="9"/>
    </row>
    <row r="5" spans="1:17" ht="15" customHeight="1" x14ac:dyDescent="0.2">
      <c r="A5" s="351" t="s">
        <v>30</v>
      </c>
      <c r="B5" s="369" t="s">
        <v>58</v>
      </c>
      <c r="C5" s="369"/>
      <c r="D5" s="369"/>
      <c r="E5" s="369"/>
      <c r="F5" s="369"/>
      <c r="G5" s="369"/>
      <c r="H5" s="369"/>
      <c r="I5" s="369"/>
      <c r="J5" s="369"/>
      <c r="K5" s="369"/>
      <c r="L5" s="369"/>
      <c r="M5" s="369"/>
      <c r="N5" s="369"/>
      <c r="O5" s="369"/>
      <c r="P5" s="369"/>
      <c r="Q5" s="369"/>
    </row>
    <row r="6" spans="1:17" ht="15" customHeight="1" x14ac:dyDescent="0.2">
      <c r="A6" s="368"/>
      <c r="B6" s="370" t="s">
        <v>68</v>
      </c>
      <c r="C6" s="370"/>
      <c r="D6" s="370"/>
      <c r="E6" s="370"/>
      <c r="F6" s="369" t="s">
        <v>69</v>
      </c>
      <c r="G6" s="369"/>
      <c r="H6" s="369"/>
      <c r="I6" s="369"/>
      <c r="J6" s="370" t="s">
        <v>70</v>
      </c>
      <c r="K6" s="370"/>
      <c r="L6" s="370"/>
      <c r="M6" s="370"/>
      <c r="N6" s="369" t="s">
        <v>13</v>
      </c>
      <c r="O6" s="369"/>
      <c r="P6" s="369"/>
      <c r="Q6" s="369"/>
    </row>
    <row r="7" spans="1:17" ht="27" x14ac:dyDescent="0.25">
      <c r="A7" s="352"/>
      <c r="B7" s="51" t="s">
        <v>3</v>
      </c>
      <c r="C7" s="51" t="s">
        <v>4</v>
      </c>
      <c r="D7" s="51" t="s">
        <v>5</v>
      </c>
      <c r="E7" s="204" t="s">
        <v>199</v>
      </c>
      <c r="F7" s="51" t="s">
        <v>3</v>
      </c>
      <c r="G7" s="51" t="s">
        <v>4</v>
      </c>
      <c r="H7" s="51" t="s">
        <v>5</v>
      </c>
      <c r="I7" s="204" t="s">
        <v>199</v>
      </c>
      <c r="J7" s="51" t="s">
        <v>3</v>
      </c>
      <c r="K7" s="51" t="s">
        <v>4</v>
      </c>
      <c r="L7" s="51" t="s">
        <v>5</v>
      </c>
      <c r="M7" s="204" t="s">
        <v>199</v>
      </c>
      <c r="N7" s="51" t="s">
        <v>3</v>
      </c>
      <c r="O7" s="51" t="s">
        <v>4</v>
      </c>
      <c r="P7" s="51" t="s">
        <v>5</v>
      </c>
      <c r="Q7" s="204" t="s">
        <v>199</v>
      </c>
    </row>
    <row r="8" spans="1:17" ht="13.5" x14ac:dyDescent="0.2">
      <c r="A8" s="205" t="s">
        <v>177</v>
      </c>
      <c r="B8" s="206">
        <v>27</v>
      </c>
      <c r="C8" s="30">
        <v>2</v>
      </c>
      <c r="D8" s="206">
        <v>41</v>
      </c>
      <c r="E8" s="28">
        <v>7.41</v>
      </c>
      <c r="F8" s="206">
        <v>34</v>
      </c>
      <c r="G8" s="30">
        <v>1</v>
      </c>
      <c r="H8" s="206">
        <v>48</v>
      </c>
      <c r="I8" s="28">
        <v>2.94</v>
      </c>
      <c r="J8" s="206">
        <v>88</v>
      </c>
      <c r="K8" s="207">
        <v>3</v>
      </c>
      <c r="L8" s="206">
        <v>123</v>
      </c>
      <c r="M8" s="208">
        <v>3.41</v>
      </c>
      <c r="N8" s="206">
        <v>149</v>
      </c>
      <c r="O8" s="207">
        <v>6</v>
      </c>
      <c r="P8" s="206">
        <v>212</v>
      </c>
      <c r="Q8" s="208">
        <v>4.03</v>
      </c>
    </row>
    <row r="9" spans="1:17" ht="13.5" x14ac:dyDescent="0.2">
      <c r="A9" s="205" t="s">
        <v>178</v>
      </c>
      <c r="B9" s="206">
        <v>44</v>
      </c>
      <c r="C9" s="30">
        <v>1</v>
      </c>
      <c r="D9" s="206">
        <v>61</v>
      </c>
      <c r="E9" s="28">
        <v>2.27</v>
      </c>
      <c r="F9" s="206">
        <v>38</v>
      </c>
      <c r="G9" s="30">
        <v>2</v>
      </c>
      <c r="H9" s="206">
        <v>63</v>
      </c>
      <c r="I9" s="28">
        <v>5.26</v>
      </c>
      <c r="J9" s="206">
        <v>122</v>
      </c>
      <c r="K9" s="207">
        <v>5</v>
      </c>
      <c r="L9" s="206">
        <v>185</v>
      </c>
      <c r="M9" s="208">
        <v>4.0999999999999996</v>
      </c>
      <c r="N9" s="206">
        <v>204</v>
      </c>
      <c r="O9" s="207">
        <v>8</v>
      </c>
      <c r="P9" s="206">
        <v>309</v>
      </c>
      <c r="Q9" s="208">
        <v>3.92</v>
      </c>
    </row>
    <row r="10" spans="1:17" ht="13.5" x14ac:dyDescent="0.2">
      <c r="A10" s="205" t="s">
        <v>179</v>
      </c>
      <c r="B10" s="206">
        <v>35</v>
      </c>
      <c r="C10" s="30">
        <v>0</v>
      </c>
      <c r="D10" s="206">
        <v>53</v>
      </c>
      <c r="E10" s="28">
        <v>0</v>
      </c>
      <c r="F10" s="206">
        <v>23</v>
      </c>
      <c r="G10" s="30">
        <v>0</v>
      </c>
      <c r="H10" s="206">
        <v>38</v>
      </c>
      <c r="I10" s="28">
        <v>0</v>
      </c>
      <c r="J10" s="206">
        <v>111</v>
      </c>
      <c r="K10" s="207">
        <v>4</v>
      </c>
      <c r="L10" s="206">
        <v>183</v>
      </c>
      <c r="M10" s="208">
        <v>3.6</v>
      </c>
      <c r="N10" s="206">
        <v>169</v>
      </c>
      <c r="O10" s="207">
        <v>4</v>
      </c>
      <c r="P10" s="206">
        <v>274</v>
      </c>
      <c r="Q10" s="208">
        <v>2.37</v>
      </c>
    </row>
    <row r="11" spans="1:17" ht="13.5" x14ac:dyDescent="0.2">
      <c r="A11" s="205" t="s">
        <v>180</v>
      </c>
      <c r="B11" s="206">
        <v>63</v>
      </c>
      <c r="C11" s="30">
        <v>1</v>
      </c>
      <c r="D11" s="206">
        <v>100</v>
      </c>
      <c r="E11" s="28">
        <v>1.59</v>
      </c>
      <c r="F11" s="206">
        <v>51</v>
      </c>
      <c r="G11" s="30">
        <v>1</v>
      </c>
      <c r="H11" s="206">
        <v>93</v>
      </c>
      <c r="I11" s="28">
        <v>1.96</v>
      </c>
      <c r="J11" s="206">
        <v>168</v>
      </c>
      <c r="K11" s="207">
        <v>7</v>
      </c>
      <c r="L11" s="206">
        <v>244</v>
      </c>
      <c r="M11" s="208">
        <v>4.17</v>
      </c>
      <c r="N11" s="206">
        <v>282</v>
      </c>
      <c r="O11" s="207">
        <v>9</v>
      </c>
      <c r="P11" s="206">
        <v>437</v>
      </c>
      <c r="Q11" s="208">
        <v>3.19</v>
      </c>
    </row>
    <row r="12" spans="1:17" ht="13.5" x14ac:dyDescent="0.2">
      <c r="A12" s="205" t="s">
        <v>181</v>
      </c>
      <c r="B12" s="206">
        <v>88</v>
      </c>
      <c r="C12" s="30">
        <v>4</v>
      </c>
      <c r="D12" s="206">
        <v>135</v>
      </c>
      <c r="E12" s="28">
        <v>4.55</v>
      </c>
      <c r="F12" s="206">
        <v>80</v>
      </c>
      <c r="G12" s="30">
        <v>1</v>
      </c>
      <c r="H12" s="206">
        <v>139</v>
      </c>
      <c r="I12" s="28">
        <v>1.25</v>
      </c>
      <c r="J12" s="206">
        <v>271</v>
      </c>
      <c r="K12" s="207">
        <v>8</v>
      </c>
      <c r="L12" s="206">
        <v>395</v>
      </c>
      <c r="M12" s="208">
        <v>2.95</v>
      </c>
      <c r="N12" s="206">
        <v>439</v>
      </c>
      <c r="O12" s="207">
        <v>13</v>
      </c>
      <c r="P12" s="206">
        <v>669</v>
      </c>
      <c r="Q12" s="208">
        <v>2.96</v>
      </c>
    </row>
    <row r="13" spans="1:17" ht="13.5" x14ac:dyDescent="0.2">
      <c r="A13" s="205" t="s">
        <v>182</v>
      </c>
      <c r="B13" s="206">
        <v>25</v>
      </c>
      <c r="C13" s="30">
        <v>1</v>
      </c>
      <c r="D13" s="206">
        <v>31</v>
      </c>
      <c r="E13" s="28">
        <v>4</v>
      </c>
      <c r="F13" s="206">
        <v>23</v>
      </c>
      <c r="G13" s="30">
        <v>3</v>
      </c>
      <c r="H13" s="206">
        <v>45</v>
      </c>
      <c r="I13" s="28">
        <v>13.04</v>
      </c>
      <c r="J13" s="206">
        <v>59</v>
      </c>
      <c r="K13" s="207">
        <v>1</v>
      </c>
      <c r="L13" s="206">
        <v>79</v>
      </c>
      <c r="M13" s="208">
        <v>1.69</v>
      </c>
      <c r="N13" s="206">
        <v>107</v>
      </c>
      <c r="O13" s="207">
        <v>5</v>
      </c>
      <c r="P13" s="206">
        <v>155</v>
      </c>
      <c r="Q13" s="208">
        <v>4.67</v>
      </c>
    </row>
    <row r="14" spans="1:17" ht="13.5" x14ac:dyDescent="0.2">
      <c r="A14" s="205" t="s">
        <v>183</v>
      </c>
      <c r="B14" s="206">
        <v>37</v>
      </c>
      <c r="C14" s="30">
        <v>0</v>
      </c>
      <c r="D14" s="206">
        <v>48</v>
      </c>
      <c r="E14" s="28">
        <v>0</v>
      </c>
      <c r="F14" s="206">
        <v>43</v>
      </c>
      <c r="G14" s="30">
        <v>7</v>
      </c>
      <c r="H14" s="206">
        <v>64</v>
      </c>
      <c r="I14" s="28">
        <v>16.28</v>
      </c>
      <c r="J14" s="206">
        <v>101</v>
      </c>
      <c r="K14" s="207">
        <v>7</v>
      </c>
      <c r="L14" s="206">
        <v>139</v>
      </c>
      <c r="M14" s="208">
        <v>6.93</v>
      </c>
      <c r="N14" s="206">
        <v>181</v>
      </c>
      <c r="O14" s="207">
        <v>14</v>
      </c>
      <c r="P14" s="206">
        <v>251</v>
      </c>
      <c r="Q14" s="208">
        <v>7.73</v>
      </c>
    </row>
    <row r="15" spans="1:17" ht="13.5" x14ac:dyDescent="0.2">
      <c r="A15" s="205" t="s">
        <v>184</v>
      </c>
      <c r="B15" s="206">
        <v>42</v>
      </c>
      <c r="C15" s="30">
        <v>1</v>
      </c>
      <c r="D15" s="206">
        <v>67</v>
      </c>
      <c r="E15" s="30">
        <v>2.38</v>
      </c>
      <c r="F15" s="206">
        <v>29</v>
      </c>
      <c r="G15" s="30">
        <v>1</v>
      </c>
      <c r="H15" s="206">
        <v>50</v>
      </c>
      <c r="I15" s="28">
        <v>3.45</v>
      </c>
      <c r="J15" s="206">
        <v>105</v>
      </c>
      <c r="K15" s="30">
        <v>2</v>
      </c>
      <c r="L15" s="206">
        <v>150</v>
      </c>
      <c r="M15" s="28">
        <v>1.9</v>
      </c>
      <c r="N15" s="206">
        <v>176</v>
      </c>
      <c r="O15" s="30">
        <v>4</v>
      </c>
      <c r="P15" s="206">
        <v>267</v>
      </c>
      <c r="Q15" s="28">
        <v>2.27</v>
      </c>
    </row>
    <row r="16" spans="1:17" ht="13.5" x14ac:dyDescent="0.2">
      <c r="A16" s="205" t="s">
        <v>185</v>
      </c>
      <c r="B16" s="206">
        <v>40</v>
      </c>
      <c r="C16" s="30">
        <v>0</v>
      </c>
      <c r="D16" s="206">
        <v>52</v>
      </c>
      <c r="E16" s="30">
        <v>0</v>
      </c>
      <c r="F16" s="206">
        <v>49</v>
      </c>
      <c r="G16" s="30">
        <v>1</v>
      </c>
      <c r="H16" s="206">
        <v>68</v>
      </c>
      <c r="I16" s="28">
        <v>2.04</v>
      </c>
      <c r="J16" s="206">
        <v>134</v>
      </c>
      <c r="K16" s="30">
        <v>4</v>
      </c>
      <c r="L16" s="206">
        <v>172</v>
      </c>
      <c r="M16" s="28">
        <v>2.99</v>
      </c>
      <c r="N16" s="206">
        <v>223</v>
      </c>
      <c r="O16" s="30">
        <v>5</v>
      </c>
      <c r="P16" s="206">
        <v>292</v>
      </c>
      <c r="Q16" s="28">
        <v>2.2400000000000002</v>
      </c>
    </row>
    <row r="17" spans="1:17" ht="13.5" x14ac:dyDescent="0.2">
      <c r="A17" s="199" t="s">
        <v>13</v>
      </c>
      <c r="B17" s="209">
        <v>401</v>
      </c>
      <c r="C17" s="210">
        <v>10</v>
      </c>
      <c r="D17" s="209">
        <v>588</v>
      </c>
      <c r="E17" s="135">
        <v>2.4900000000000002</v>
      </c>
      <c r="F17" s="209">
        <v>370</v>
      </c>
      <c r="G17" s="211">
        <v>17</v>
      </c>
      <c r="H17" s="209">
        <v>608</v>
      </c>
      <c r="I17" s="135">
        <v>4.59</v>
      </c>
      <c r="J17" s="209">
        <v>1159</v>
      </c>
      <c r="K17" s="209">
        <v>41</v>
      </c>
      <c r="L17" s="209">
        <v>1670</v>
      </c>
      <c r="M17" s="212">
        <v>3.54</v>
      </c>
      <c r="N17" s="209">
        <v>1930</v>
      </c>
      <c r="O17" s="209">
        <v>68</v>
      </c>
      <c r="P17" s="209">
        <v>2866</v>
      </c>
      <c r="Q17" s="212">
        <v>3.52</v>
      </c>
    </row>
    <row r="18" spans="1:17" ht="12.75" x14ac:dyDescent="0.25">
      <c r="A18" s="213" t="s">
        <v>320</v>
      </c>
      <c r="B18" s="213"/>
      <c r="C18" s="214"/>
      <c r="D18" s="214"/>
      <c r="E18" s="214"/>
      <c r="F18" s="214"/>
      <c r="G18" s="215"/>
      <c r="H18" s="216"/>
      <c r="I18" s="36"/>
      <c r="J18" s="36"/>
      <c r="K18" s="36"/>
      <c r="L18" s="217"/>
      <c r="M18" s="36"/>
      <c r="N18" s="36"/>
      <c r="O18" s="36"/>
      <c r="P18" s="217"/>
      <c r="Q18" s="36"/>
    </row>
    <row r="19" spans="1:17" x14ac:dyDescent="0.2">
      <c r="A19" s="213" t="s">
        <v>306</v>
      </c>
      <c r="B19" s="218"/>
      <c r="C19" s="218"/>
      <c r="D19" s="218"/>
      <c r="E19" s="218"/>
      <c r="F19" s="218"/>
      <c r="G19" s="219"/>
      <c r="H19" s="217"/>
      <c r="I19" s="36"/>
      <c r="J19" s="36"/>
      <c r="K19" s="36"/>
      <c r="L19" s="217"/>
      <c r="M19" s="36"/>
      <c r="N19" s="36"/>
      <c r="O19" s="36"/>
      <c r="P19" s="217"/>
      <c r="Q19" s="36"/>
    </row>
    <row r="22" spans="1:17" x14ac:dyDescent="0.2">
      <c r="D22" s="35"/>
    </row>
    <row r="23" spans="1:17" x14ac:dyDescent="0.2">
      <c r="B23" s="139"/>
      <c r="C23" s="139"/>
      <c r="D23" s="139"/>
    </row>
  </sheetData>
  <mergeCells count="6">
    <mergeCell ref="A5:A7"/>
    <mergeCell ref="B5:Q5"/>
    <mergeCell ref="B6:E6"/>
    <mergeCell ref="F6:I6"/>
    <mergeCell ref="J6:M6"/>
    <mergeCell ref="N6:Q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Q20"/>
  <sheetViews>
    <sheetView workbookViewId="0">
      <selection activeCell="D24" sqref="D24"/>
    </sheetView>
  </sheetViews>
  <sheetFormatPr defaultColWidth="9.140625" defaultRowHeight="15" customHeight="1" x14ac:dyDescent="0.2"/>
  <cols>
    <col min="1" max="1" width="12.85546875" style="36" customWidth="1"/>
    <col min="2" max="4" width="9.140625" style="35"/>
    <col min="5" max="5" width="9.140625" style="37"/>
    <col min="6" max="8" width="9.140625" style="35"/>
    <col min="9" max="9" width="9.140625" style="37"/>
    <col min="10" max="12" width="9.140625" style="35"/>
    <col min="13" max="13" width="9.140625" style="37"/>
    <col min="14" max="16" width="9.140625" style="35"/>
    <col min="17" max="17" width="9.140625" style="37"/>
    <col min="18" max="16384" width="9.140625" style="35"/>
  </cols>
  <sheetData>
    <row r="2" spans="1:17" ht="11.25" x14ac:dyDescent="0.2"/>
    <row r="3" spans="1:17" ht="15" customHeight="1" x14ac:dyDescent="0.25">
      <c r="A3" s="18" t="s">
        <v>322</v>
      </c>
      <c r="D3" s="17"/>
      <c r="E3" s="17"/>
      <c r="F3" s="17"/>
      <c r="G3" s="31"/>
      <c r="H3" s="9"/>
      <c r="I3" s="9"/>
      <c r="J3" s="9"/>
      <c r="K3" s="9"/>
      <c r="L3" s="9"/>
      <c r="M3" s="17"/>
      <c r="N3" s="9"/>
      <c r="O3" s="9"/>
      <c r="P3" s="9"/>
      <c r="Q3" s="9"/>
    </row>
    <row r="4" spans="1:17" ht="12.75" x14ac:dyDescent="0.2">
      <c r="A4" s="16" t="s">
        <v>321</v>
      </c>
      <c r="B4" s="38"/>
      <c r="D4" s="203"/>
      <c r="E4" s="203"/>
      <c r="F4" s="203"/>
      <c r="G4" s="203"/>
      <c r="H4" s="9"/>
      <c r="I4" s="9"/>
      <c r="J4" s="9"/>
      <c r="K4" s="9"/>
      <c r="L4" s="9"/>
      <c r="M4" s="9"/>
      <c r="N4" s="9"/>
      <c r="O4" s="9"/>
      <c r="P4" s="9"/>
      <c r="Q4" s="9"/>
    </row>
    <row r="5" spans="1:17" ht="15" customHeight="1" x14ac:dyDescent="0.2">
      <c r="A5" s="371" t="s">
        <v>30</v>
      </c>
      <c r="B5" s="372" t="s">
        <v>58</v>
      </c>
      <c r="C5" s="372"/>
      <c r="D5" s="372"/>
      <c r="E5" s="372"/>
      <c r="F5" s="372"/>
      <c r="G5" s="372"/>
      <c r="H5" s="372"/>
      <c r="I5" s="372"/>
      <c r="J5" s="372"/>
      <c r="K5" s="372"/>
      <c r="L5" s="372"/>
      <c r="M5" s="372"/>
      <c r="N5" s="372"/>
      <c r="O5" s="372"/>
      <c r="P5" s="372"/>
      <c r="Q5" s="372"/>
    </row>
    <row r="6" spans="1:17" ht="15" customHeight="1" x14ac:dyDescent="0.2">
      <c r="A6" s="371"/>
      <c r="B6" s="370" t="s">
        <v>68</v>
      </c>
      <c r="C6" s="370"/>
      <c r="D6" s="370"/>
      <c r="E6" s="370"/>
      <c r="F6" s="372" t="s">
        <v>69</v>
      </c>
      <c r="G6" s="372"/>
      <c r="H6" s="372"/>
      <c r="I6" s="372"/>
      <c r="J6" s="370" t="s">
        <v>70</v>
      </c>
      <c r="K6" s="370"/>
      <c r="L6" s="370"/>
      <c r="M6" s="370"/>
      <c r="N6" s="372" t="s">
        <v>13</v>
      </c>
      <c r="O6" s="372"/>
      <c r="P6" s="372"/>
      <c r="Q6" s="372"/>
    </row>
    <row r="7" spans="1:17" ht="27" x14ac:dyDescent="0.25">
      <c r="A7" s="371"/>
      <c r="B7" s="80" t="s">
        <v>3</v>
      </c>
      <c r="C7" s="80" t="s">
        <v>4</v>
      </c>
      <c r="D7" s="80" t="s">
        <v>5</v>
      </c>
      <c r="E7" s="220" t="s">
        <v>199</v>
      </c>
      <c r="F7" s="80" t="s">
        <v>3</v>
      </c>
      <c r="G7" s="80" t="s">
        <v>4</v>
      </c>
      <c r="H7" s="80" t="s">
        <v>5</v>
      </c>
      <c r="I7" s="220" t="s">
        <v>199</v>
      </c>
      <c r="J7" s="80" t="s">
        <v>3</v>
      </c>
      <c r="K7" s="80" t="s">
        <v>4</v>
      </c>
      <c r="L7" s="80" t="s">
        <v>5</v>
      </c>
      <c r="M7" s="220" t="s">
        <v>199</v>
      </c>
      <c r="N7" s="80" t="s">
        <v>3</v>
      </c>
      <c r="O7" s="80" t="s">
        <v>4</v>
      </c>
      <c r="P7" s="80" t="s">
        <v>5</v>
      </c>
      <c r="Q7" s="220" t="s">
        <v>199</v>
      </c>
    </row>
    <row r="8" spans="1:17" ht="13.5" x14ac:dyDescent="0.25">
      <c r="A8" s="205" t="s">
        <v>177</v>
      </c>
      <c r="B8" s="68">
        <v>19</v>
      </c>
      <c r="C8" s="196">
        <v>1</v>
      </c>
      <c r="D8" s="68">
        <v>27</v>
      </c>
      <c r="E8" s="84">
        <v>5.26</v>
      </c>
      <c r="F8" s="68">
        <v>22</v>
      </c>
      <c r="G8" s="80">
        <v>0</v>
      </c>
      <c r="H8" s="68">
        <v>32</v>
      </c>
      <c r="I8" s="84">
        <v>0</v>
      </c>
      <c r="J8" s="68">
        <v>41</v>
      </c>
      <c r="K8" s="3">
        <v>0</v>
      </c>
      <c r="L8" s="68">
        <v>55</v>
      </c>
      <c r="M8" s="57">
        <v>0</v>
      </c>
      <c r="N8" s="68">
        <v>82</v>
      </c>
      <c r="O8" s="3">
        <v>1</v>
      </c>
      <c r="P8" s="68">
        <v>114</v>
      </c>
      <c r="Q8" s="57">
        <v>1.22</v>
      </c>
    </row>
    <row r="9" spans="1:17" ht="13.5" x14ac:dyDescent="0.25">
      <c r="A9" s="205" t="s">
        <v>178</v>
      </c>
      <c r="B9" s="68">
        <v>27</v>
      </c>
      <c r="C9" s="196">
        <v>1</v>
      </c>
      <c r="D9" s="68">
        <v>36</v>
      </c>
      <c r="E9" s="84">
        <v>3.7</v>
      </c>
      <c r="F9" s="68">
        <v>23</v>
      </c>
      <c r="G9" s="80">
        <v>0</v>
      </c>
      <c r="H9" s="68">
        <v>36</v>
      </c>
      <c r="I9" s="84">
        <v>0</v>
      </c>
      <c r="J9" s="68">
        <v>72</v>
      </c>
      <c r="K9" s="3">
        <v>0</v>
      </c>
      <c r="L9" s="68">
        <v>97</v>
      </c>
      <c r="M9" s="57">
        <v>0</v>
      </c>
      <c r="N9" s="68">
        <v>122</v>
      </c>
      <c r="O9" s="3">
        <v>1</v>
      </c>
      <c r="P9" s="68">
        <v>169</v>
      </c>
      <c r="Q9" s="57">
        <v>0.82</v>
      </c>
    </row>
    <row r="10" spans="1:17" ht="13.5" x14ac:dyDescent="0.25">
      <c r="A10" s="205" t="s">
        <v>179</v>
      </c>
      <c r="B10" s="68">
        <v>29</v>
      </c>
      <c r="C10" s="196">
        <v>0</v>
      </c>
      <c r="D10" s="68">
        <v>44</v>
      </c>
      <c r="E10" s="84">
        <v>0</v>
      </c>
      <c r="F10" s="68">
        <v>14</v>
      </c>
      <c r="G10" s="80">
        <v>0</v>
      </c>
      <c r="H10" s="68">
        <v>21</v>
      </c>
      <c r="I10" s="84">
        <v>0</v>
      </c>
      <c r="J10" s="68">
        <v>65</v>
      </c>
      <c r="K10" s="3">
        <v>1</v>
      </c>
      <c r="L10" s="68">
        <v>104</v>
      </c>
      <c r="M10" s="57">
        <v>1.54</v>
      </c>
      <c r="N10" s="68">
        <v>108</v>
      </c>
      <c r="O10" s="3">
        <v>1</v>
      </c>
      <c r="P10" s="68">
        <v>169</v>
      </c>
      <c r="Q10" s="57">
        <v>0.93</v>
      </c>
    </row>
    <row r="11" spans="1:17" ht="13.5" x14ac:dyDescent="0.25">
      <c r="A11" s="205" t="s">
        <v>180</v>
      </c>
      <c r="B11" s="68">
        <v>44</v>
      </c>
      <c r="C11" s="196">
        <v>1</v>
      </c>
      <c r="D11" s="68">
        <v>72</v>
      </c>
      <c r="E11" s="84">
        <v>2.27</v>
      </c>
      <c r="F11" s="68">
        <v>37</v>
      </c>
      <c r="G11" s="80">
        <v>0</v>
      </c>
      <c r="H11" s="68">
        <v>65</v>
      </c>
      <c r="I11" s="84">
        <v>0</v>
      </c>
      <c r="J11" s="68">
        <v>100</v>
      </c>
      <c r="K11" s="3">
        <v>3</v>
      </c>
      <c r="L11" s="68">
        <v>149</v>
      </c>
      <c r="M11" s="57">
        <v>3</v>
      </c>
      <c r="N11" s="68">
        <v>181</v>
      </c>
      <c r="O11" s="3">
        <v>4</v>
      </c>
      <c r="P11" s="68">
        <v>286</v>
      </c>
      <c r="Q11" s="57">
        <v>2.21</v>
      </c>
    </row>
    <row r="12" spans="1:17" ht="13.5" x14ac:dyDescent="0.25">
      <c r="A12" s="205" t="s">
        <v>181</v>
      </c>
      <c r="B12" s="68">
        <v>56</v>
      </c>
      <c r="C12" s="196">
        <v>1</v>
      </c>
      <c r="D12" s="68">
        <v>80</v>
      </c>
      <c r="E12" s="84">
        <v>1.79</v>
      </c>
      <c r="F12" s="68">
        <v>57</v>
      </c>
      <c r="G12" s="80">
        <v>0</v>
      </c>
      <c r="H12" s="68">
        <v>97</v>
      </c>
      <c r="I12" s="84">
        <v>0</v>
      </c>
      <c r="J12" s="68">
        <v>185</v>
      </c>
      <c r="K12" s="3">
        <v>2</v>
      </c>
      <c r="L12" s="68">
        <v>267</v>
      </c>
      <c r="M12" s="57">
        <v>1.08</v>
      </c>
      <c r="N12" s="68">
        <v>298</v>
      </c>
      <c r="O12" s="3">
        <v>3</v>
      </c>
      <c r="P12" s="68">
        <v>444</v>
      </c>
      <c r="Q12" s="57">
        <v>1.01</v>
      </c>
    </row>
    <row r="13" spans="1:17" ht="13.5" x14ac:dyDescent="0.25">
      <c r="A13" s="205" t="s">
        <v>182</v>
      </c>
      <c r="B13" s="68">
        <v>15</v>
      </c>
      <c r="C13" s="196">
        <v>0</v>
      </c>
      <c r="D13" s="68">
        <v>16</v>
      </c>
      <c r="E13" s="84">
        <v>0</v>
      </c>
      <c r="F13" s="68">
        <v>14</v>
      </c>
      <c r="G13" s="80">
        <v>1</v>
      </c>
      <c r="H13" s="68">
        <v>23</v>
      </c>
      <c r="I13" s="84">
        <v>7.14</v>
      </c>
      <c r="J13" s="68">
        <v>40</v>
      </c>
      <c r="K13" s="3">
        <v>0</v>
      </c>
      <c r="L13" s="68">
        <v>53</v>
      </c>
      <c r="M13" s="57">
        <v>0</v>
      </c>
      <c r="N13" s="68">
        <v>69</v>
      </c>
      <c r="O13" s="3">
        <v>1</v>
      </c>
      <c r="P13" s="68">
        <v>92</v>
      </c>
      <c r="Q13" s="57">
        <v>1.45</v>
      </c>
    </row>
    <row r="14" spans="1:17" ht="13.5" x14ac:dyDescent="0.25">
      <c r="A14" s="205" t="s">
        <v>183</v>
      </c>
      <c r="B14" s="68">
        <v>18</v>
      </c>
      <c r="C14" s="196">
        <v>0</v>
      </c>
      <c r="D14" s="68">
        <v>23</v>
      </c>
      <c r="E14" s="84">
        <v>0</v>
      </c>
      <c r="F14" s="68">
        <v>31</v>
      </c>
      <c r="G14" s="80">
        <v>7</v>
      </c>
      <c r="H14" s="68">
        <v>41</v>
      </c>
      <c r="I14" s="84">
        <v>22.58</v>
      </c>
      <c r="J14" s="68">
        <v>56</v>
      </c>
      <c r="K14" s="3">
        <v>1</v>
      </c>
      <c r="L14" s="68">
        <v>71</v>
      </c>
      <c r="M14" s="57">
        <v>1.79</v>
      </c>
      <c r="N14" s="68">
        <v>105</v>
      </c>
      <c r="O14" s="3">
        <v>8</v>
      </c>
      <c r="P14" s="68">
        <v>135</v>
      </c>
      <c r="Q14" s="57">
        <v>7.62</v>
      </c>
    </row>
    <row r="15" spans="1:17" ht="13.5" x14ac:dyDescent="0.25">
      <c r="A15" s="205" t="s">
        <v>184</v>
      </c>
      <c r="B15" s="68">
        <v>30</v>
      </c>
      <c r="C15" s="196">
        <v>1</v>
      </c>
      <c r="D15" s="68">
        <v>43</v>
      </c>
      <c r="E15" s="84">
        <v>3.33</v>
      </c>
      <c r="F15" s="68">
        <v>18</v>
      </c>
      <c r="G15" s="80">
        <v>0</v>
      </c>
      <c r="H15" s="68">
        <v>26</v>
      </c>
      <c r="I15" s="84">
        <v>0</v>
      </c>
      <c r="J15" s="68">
        <v>65</v>
      </c>
      <c r="K15" s="3">
        <v>2</v>
      </c>
      <c r="L15" s="68">
        <v>85</v>
      </c>
      <c r="M15" s="57">
        <v>3.08</v>
      </c>
      <c r="N15" s="68">
        <v>113</v>
      </c>
      <c r="O15" s="3">
        <v>3</v>
      </c>
      <c r="P15" s="68">
        <v>154</v>
      </c>
      <c r="Q15" s="57">
        <v>2.65</v>
      </c>
    </row>
    <row r="16" spans="1:17" ht="13.5" x14ac:dyDescent="0.25">
      <c r="A16" s="205" t="s">
        <v>185</v>
      </c>
      <c r="B16" s="68">
        <v>34</v>
      </c>
      <c r="C16" s="196">
        <v>0</v>
      </c>
      <c r="D16" s="68">
        <v>44</v>
      </c>
      <c r="E16" s="84">
        <v>0</v>
      </c>
      <c r="F16" s="68">
        <v>38</v>
      </c>
      <c r="G16" s="80">
        <v>1</v>
      </c>
      <c r="H16" s="68">
        <v>53</v>
      </c>
      <c r="I16" s="84">
        <v>2.63</v>
      </c>
      <c r="J16" s="68">
        <v>104</v>
      </c>
      <c r="K16" s="196">
        <v>4</v>
      </c>
      <c r="L16" s="68">
        <v>131</v>
      </c>
      <c r="M16" s="84">
        <v>3.85</v>
      </c>
      <c r="N16" s="68">
        <v>176</v>
      </c>
      <c r="O16" s="80">
        <v>5</v>
      </c>
      <c r="P16" s="68">
        <v>228</v>
      </c>
      <c r="Q16" s="84">
        <v>2.84</v>
      </c>
    </row>
    <row r="17" spans="1:17" ht="13.5" x14ac:dyDescent="0.25">
      <c r="A17" s="19" t="s">
        <v>13</v>
      </c>
      <c r="B17" s="19">
        <v>272</v>
      </c>
      <c r="C17" s="221">
        <v>5</v>
      </c>
      <c r="D17" s="19">
        <v>385</v>
      </c>
      <c r="E17" s="87">
        <v>1.84</v>
      </c>
      <c r="F17" s="19">
        <v>254</v>
      </c>
      <c r="G17" s="86">
        <v>9</v>
      </c>
      <c r="H17" s="19">
        <v>394</v>
      </c>
      <c r="I17" s="87">
        <v>3.54</v>
      </c>
      <c r="J17" s="19">
        <v>728</v>
      </c>
      <c r="K17" s="19">
        <v>13</v>
      </c>
      <c r="L17" s="19">
        <v>1012</v>
      </c>
      <c r="M17" s="22">
        <v>1.79</v>
      </c>
      <c r="N17" s="19">
        <v>1254</v>
      </c>
      <c r="O17" s="19">
        <v>27</v>
      </c>
      <c r="P17" s="19">
        <v>1791</v>
      </c>
      <c r="Q17" s="22">
        <v>2.15</v>
      </c>
    </row>
    <row r="18" spans="1:17" ht="11.25" x14ac:dyDescent="0.2">
      <c r="A18" s="222" t="s">
        <v>71</v>
      </c>
    </row>
    <row r="19" spans="1:17" ht="11.25" x14ac:dyDescent="0.2">
      <c r="A19" s="222" t="s">
        <v>306</v>
      </c>
      <c r="H19" s="217"/>
      <c r="I19" s="36"/>
      <c r="J19" s="36"/>
      <c r="K19" s="36"/>
      <c r="L19" s="217"/>
      <c r="M19" s="36"/>
      <c r="N19" s="36"/>
      <c r="O19" s="36"/>
      <c r="P19" s="217"/>
      <c r="Q19" s="36"/>
    </row>
    <row r="20" spans="1:17" ht="11.25" x14ac:dyDescent="0.2"/>
  </sheetData>
  <mergeCells count="6">
    <mergeCell ref="A5:A7"/>
    <mergeCell ref="B5:Q5"/>
    <mergeCell ref="B6:E6"/>
    <mergeCell ref="F6:I6"/>
    <mergeCell ref="J6:M6"/>
    <mergeCell ref="N6:Q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Q23"/>
  <sheetViews>
    <sheetView workbookViewId="0">
      <selection activeCell="B31" sqref="B31"/>
    </sheetView>
  </sheetViews>
  <sheetFormatPr defaultColWidth="9.140625" defaultRowHeight="15" customHeight="1" x14ac:dyDescent="0.2"/>
  <cols>
    <col min="1" max="1" width="12.85546875" style="36" customWidth="1"/>
    <col min="2" max="4" width="9.140625" style="35"/>
    <col min="5" max="5" width="9.140625" style="37"/>
    <col min="6" max="8" width="9.140625" style="35"/>
    <col min="9" max="9" width="9.140625" style="37"/>
    <col min="10" max="12" width="9.140625" style="35"/>
    <col min="13" max="13" width="9.140625" style="37"/>
    <col min="14" max="16" width="9.140625" style="35"/>
    <col min="17" max="17" width="9.140625" style="37"/>
    <col min="18" max="16384" width="9.140625" style="35"/>
  </cols>
  <sheetData>
    <row r="2" spans="1:17" ht="11.25" x14ac:dyDescent="0.2"/>
    <row r="3" spans="1:17" ht="15" customHeight="1" x14ac:dyDescent="0.25">
      <c r="A3" s="17" t="s">
        <v>323</v>
      </c>
      <c r="B3" s="17"/>
      <c r="C3" s="17"/>
      <c r="D3" s="17"/>
      <c r="E3" s="17"/>
      <c r="F3" s="17"/>
      <c r="G3" s="31"/>
      <c r="H3" s="9"/>
      <c r="I3" s="9"/>
      <c r="J3" s="9"/>
      <c r="K3" s="9"/>
      <c r="L3" s="9"/>
      <c r="M3" s="9"/>
      <c r="N3" s="9"/>
      <c r="O3" s="9"/>
      <c r="P3" s="9"/>
      <c r="Q3" s="9"/>
    </row>
    <row r="4" spans="1:17" ht="12.75" x14ac:dyDescent="0.2">
      <c r="A4" s="202" t="s">
        <v>321</v>
      </c>
      <c r="B4" s="203"/>
      <c r="C4" s="203"/>
      <c r="D4" s="203"/>
      <c r="E4" s="203"/>
      <c r="F4" s="203"/>
      <c r="G4" s="203"/>
      <c r="H4" s="9"/>
      <c r="I4" s="9"/>
      <c r="J4" s="9"/>
      <c r="K4" s="9"/>
      <c r="L4" s="9"/>
      <c r="M4" s="9"/>
      <c r="N4" s="9"/>
      <c r="O4" s="9"/>
      <c r="P4" s="9"/>
      <c r="Q4" s="9"/>
    </row>
    <row r="5" spans="1:17" ht="15" customHeight="1" x14ac:dyDescent="0.2">
      <c r="A5" s="371" t="s">
        <v>30</v>
      </c>
      <c r="B5" s="372" t="s">
        <v>58</v>
      </c>
      <c r="C5" s="372"/>
      <c r="D5" s="372"/>
      <c r="E5" s="372"/>
      <c r="F5" s="372"/>
      <c r="G5" s="372"/>
      <c r="H5" s="372"/>
      <c r="I5" s="372"/>
      <c r="J5" s="372"/>
      <c r="K5" s="372"/>
      <c r="L5" s="372"/>
      <c r="M5" s="372"/>
      <c r="N5" s="372"/>
      <c r="O5" s="372"/>
      <c r="P5" s="372"/>
      <c r="Q5" s="372"/>
    </row>
    <row r="6" spans="1:17" ht="15" customHeight="1" x14ac:dyDescent="0.2">
      <c r="A6" s="371"/>
      <c r="B6" s="370" t="s">
        <v>68</v>
      </c>
      <c r="C6" s="370"/>
      <c r="D6" s="370"/>
      <c r="E6" s="370"/>
      <c r="F6" s="372" t="s">
        <v>69</v>
      </c>
      <c r="G6" s="372"/>
      <c r="H6" s="372"/>
      <c r="I6" s="372"/>
      <c r="J6" s="370" t="s">
        <v>70</v>
      </c>
      <c r="K6" s="370"/>
      <c r="L6" s="370"/>
      <c r="M6" s="370"/>
      <c r="N6" s="372" t="s">
        <v>13</v>
      </c>
      <c r="O6" s="372"/>
      <c r="P6" s="372"/>
      <c r="Q6" s="372"/>
    </row>
    <row r="7" spans="1:17" ht="27" x14ac:dyDescent="0.25">
      <c r="A7" s="371"/>
      <c r="B7" s="80" t="s">
        <v>3</v>
      </c>
      <c r="C7" s="80" t="s">
        <v>4</v>
      </c>
      <c r="D7" s="80" t="s">
        <v>5</v>
      </c>
      <c r="E7" s="220" t="s">
        <v>199</v>
      </c>
      <c r="F7" s="80" t="s">
        <v>3</v>
      </c>
      <c r="G7" s="80" t="s">
        <v>4</v>
      </c>
      <c r="H7" s="80" t="s">
        <v>5</v>
      </c>
      <c r="I7" s="220" t="s">
        <v>199</v>
      </c>
      <c r="J7" s="80" t="s">
        <v>3</v>
      </c>
      <c r="K7" s="80" t="s">
        <v>4</v>
      </c>
      <c r="L7" s="80" t="s">
        <v>5</v>
      </c>
      <c r="M7" s="220" t="s">
        <v>199</v>
      </c>
      <c r="N7" s="80" t="s">
        <v>3</v>
      </c>
      <c r="O7" s="80" t="s">
        <v>4</v>
      </c>
      <c r="P7" s="80" t="s">
        <v>5</v>
      </c>
      <c r="Q7" s="220" t="s">
        <v>199</v>
      </c>
    </row>
    <row r="8" spans="1:17" ht="13.5" x14ac:dyDescent="0.25">
      <c r="A8" s="205" t="s">
        <v>177</v>
      </c>
      <c r="B8" s="68">
        <v>8</v>
      </c>
      <c r="C8" s="80">
        <v>1</v>
      </c>
      <c r="D8" s="68">
        <v>14</v>
      </c>
      <c r="E8" s="84">
        <v>12.5</v>
      </c>
      <c r="F8" s="68">
        <v>12</v>
      </c>
      <c r="G8" s="80">
        <v>1</v>
      </c>
      <c r="H8" s="68">
        <v>16</v>
      </c>
      <c r="I8" s="84">
        <v>8.33</v>
      </c>
      <c r="J8" s="68">
        <v>47</v>
      </c>
      <c r="K8" s="80">
        <v>3</v>
      </c>
      <c r="L8" s="68">
        <v>68</v>
      </c>
      <c r="M8" s="84">
        <v>6.38</v>
      </c>
      <c r="N8" s="68">
        <v>67</v>
      </c>
      <c r="O8" s="3">
        <v>5</v>
      </c>
      <c r="P8" s="68">
        <v>98</v>
      </c>
      <c r="Q8" s="57">
        <v>7.46</v>
      </c>
    </row>
    <row r="9" spans="1:17" ht="13.5" x14ac:dyDescent="0.25">
      <c r="A9" s="205" t="s">
        <v>178</v>
      </c>
      <c r="B9" s="68">
        <v>17</v>
      </c>
      <c r="C9" s="80">
        <v>0</v>
      </c>
      <c r="D9" s="68">
        <v>25</v>
      </c>
      <c r="E9" s="84">
        <v>0</v>
      </c>
      <c r="F9" s="68">
        <v>15</v>
      </c>
      <c r="G9" s="80">
        <v>2</v>
      </c>
      <c r="H9" s="68">
        <v>27</v>
      </c>
      <c r="I9" s="84">
        <v>13.33</v>
      </c>
      <c r="J9" s="68">
        <v>50</v>
      </c>
      <c r="K9" s="80">
        <v>5</v>
      </c>
      <c r="L9" s="68">
        <v>88</v>
      </c>
      <c r="M9" s="84">
        <v>10</v>
      </c>
      <c r="N9" s="68">
        <v>82</v>
      </c>
      <c r="O9" s="3">
        <v>7</v>
      </c>
      <c r="P9" s="68">
        <v>140</v>
      </c>
      <c r="Q9" s="57">
        <v>8.5399999999999991</v>
      </c>
    </row>
    <row r="10" spans="1:17" ht="13.5" x14ac:dyDescent="0.25">
      <c r="A10" s="205" t="s">
        <v>179</v>
      </c>
      <c r="B10" s="68">
        <v>6</v>
      </c>
      <c r="C10" s="80">
        <v>0</v>
      </c>
      <c r="D10" s="68">
        <v>9</v>
      </c>
      <c r="E10" s="84">
        <v>0</v>
      </c>
      <c r="F10" s="68">
        <v>9</v>
      </c>
      <c r="G10" s="80">
        <v>0</v>
      </c>
      <c r="H10" s="68">
        <v>17</v>
      </c>
      <c r="I10" s="84">
        <v>0</v>
      </c>
      <c r="J10" s="68">
        <v>46</v>
      </c>
      <c r="K10" s="80">
        <v>3</v>
      </c>
      <c r="L10" s="68">
        <v>79</v>
      </c>
      <c r="M10" s="84">
        <v>6.52</v>
      </c>
      <c r="N10" s="68">
        <v>61</v>
      </c>
      <c r="O10" s="3">
        <v>3</v>
      </c>
      <c r="P10" s="68">
        <v>105</v>
      </c>
      <c r="Q10" s="57">
        <v>4.92</v>
      </c>
    </row>
    <row r="11" spans="1:17" ht="13.5" x14ac:dyDescent="0.25">
      <c r="A11" s="205" t="s">
        <v>180</v>
      </c>
      <c r="B11" s="68">
        <v>19</v>
      </c>
      <c r="C11" s="80">
        <v>0</v>
      </c>
      <c r="D11" s="68">
        <v>28</v>
      </c>
      <c r="E11" s="84">
        <v>0</v>
      </c>
      <c r="F11" s="68">
        <v>14</v>
      </c>
      <c r="G11" s="80">
        <v>1</v>
      </c>
      <c r="H11" s="68">
        <v>28</v>
      </c>
      <c r="I11" s="84">
        <v>7.14</v>
      </c>
      <c r="J11" s="68">
        <v>68</v>
      </c>
      <c r="K11" s="80">
        <v>4</v>
      </c>
      <c r="L11" s="68">
        <v>95</v>
      </c>
      <c r="M11" s="84">
        <v>5.88</v>
      </c>
      <c r="N11" s="68">
        <v>101</v>
      </c>
      <c r="O11" s="3">
        <v>5</v>
      </c>
      <c r="P11" s="68">
        <v>151</v>
      </c>
      <c r="Q11" s="57">
        <v>4.95</v>
      </c>
    </row>
    <row r="12" spans="1:17" ht="13.5" x14ac:dyDescent="0.25">
      <c r="A12" s="205" t="s">
        <v>181</v>
      </c>
      <c r="B12" s="68">
        <v>32</v>
      </c>
      <c r="C12" s="80">
        <v>3</v>
      </c>
      <c r="D12" s="68">
        <v>55</v>
      </c>
      <c r="E12" s="84">
        <v>9.3800000000000008</v>
      </c>
      <c r="F12" s="68">
        <v>23</v>
      </c>
      <c r="G12" s="80">
        <v>1</v>
      </c>
      <c r="H12" s="68">
        <v>42</v>
      </c>
      <c r="I12" s="84">
        <v>4.3499999999999996</v>
      </c>
      <c r="J12" s="68">
        <v>86</v>
      </c>
      <c r="K12" s="80">
        <v>6</v>
      </c>
      <c r="L12" s="68">
        <v>128</v>
      </c>
      <c r="M12" s="84">
        <v>6.98</v>
      </c>
      <c r="N12" s="68">
        <v>141</v>
      </c>
      <c r="O12" s="3">
        <v>10</v>
      </c>
      <c r="P12" s="68">
        <v>225</v>
      </c>
      <c r="Q12" s="57">
        <v>7.09</v>
      </c>
    </row>
    <row r="13" spans="1:17" ht="13.5" x14ac:dyDescent="0.25">
      <c r="A13" s="205" t="s">
        <v>182</v>
      </c>
      <c r="B13" s="68">
        <v>10</v>
      </c>
      <c r="C13" s="80">
        <v>1</v>
      </c>
      <c r="D13" s="68">
        <v>15</v>
      </c>
      <c r="E13" s="84">
        <v>10</v>
      </c>
      <c r="F13" s="68">
        <v>9</v>
      </c>
      <c r="G13" s="80">
        <v>2</v>
      </c>
      <c r="H13" s="68">
        <v>22</v>
      </c>
      <c r="I13" s="84">
        <v>22.22</v>
      </c>
      <c r="J13" s="68">
        <v>19</v>
      </c>
      <c r="K13" s="80">
        <v>1</v>
      </c>
      <c r="L13" s="68">
        <v>26</v>
      </c>
      <c r="M13" s="84">
        <v>5.26</v>
      </c>
      <c r="N13" s="68">
        <v>38</v>
      </c>
      <c r="O13" s="3">
        <v>4</v>
      </c>
      <c r="P13" s="68">
        <v>63</v>
      </c>
      <c r="Q13" s="57">
        <v>10.53</v>
      </c>
    </row>
    <row r="14" spans="1:17" ht="13.5" x14ac:dyDescent="0.25">
      <c r="A14" s="205" t="s">
        <v>183</v>
      </c>
      <c r="B14" s="68">
        <v>19</v>
      </c>
      <c r="C14" s="80">
        <v>0</v>
      </c>
      <c r="D14" s="68">
        <v>25</v>
      </c>
      <c r="E14" s="84">
        <v>0</v>
      </c>
      <c r="F14" s="68">
        <v>12</v>
      </c>
      <c r="G14" s="80">
        <v>0</v>
      </c>
      <c r="H14" s="68">
        <v>23</v>
      </c>
      <c r="I14" s="84">
        <v>0</v>
      </c>
      <c r="J14" s="68">
        <v>45</v>
      </c>
      <c r="K14" s="80">
        <v>6</v>
      </c>
      <c r="L14" s="68">
        <v>68</v>
      </c>
      <c r="M14" s="84">
        <v>13.33</v>
      </c>
      <c r="N14" s="68">
        <v>76</v>
      </c>
      <c r="O14" s="3">
        <v>6</v>
      </c>
      <c r="P14" s="68">
        <v>116</v>
      </c>
      <c r="Q14" s="57">
        <v>7.89</v>
      </c>
    </row>
    <row r="15" spans="1:17" ht="13.5" x14ac:dyDescent="0.25">
      <c r="A15" s="205" t="s">
        <v>184</v>
      </c>
      <c r="B15" s="68">
        <v>12</v>
      </c>
      <c r="C15" s="80">
        <v>0</v>
      </c>
      <c r="D15" s="68">
        <v>24</v>
      </c>
      <c r="E15" s="84">
        <v>0</v>
      </c>
      <c r="F15" s="68">
        <v>11</v>
      </c>
      <c r="G15" s="80">
        <v>1</v>
      </c>
      <c r="H15" s="68">
        <v>24</v>
      </c>
      <c r="I15" s="84">
        <v>9.09</v>
      </c>
      <c r="J15" s="68">
        <v>40</v>
      </c>
      <c r="K15" s="80">
        <v>0</v>
      </c>
      <c r="L15" s="68">
        <v>65</v>
      </c>
      <c r="M15" s="84">
        <v>0</v>
      </c>
      <c r="N15" s="68">
        <v>63</v>
      </c>
      <c r="O15" s="3">
        <v>1</v>
      </c>
      <c r="P15" s="68">
        <v>113</v>
      </c>
      <c r="Q15" s="57">
        <v>1.59</v>
      </c>
    </row>
    <row r="16" spans="1:17" ht="13.5" x14ac:dyDescent="0.25">
      <c r="A16" s="205" t="s">
        <v>185</v>
      </c>
      <c r="B16" s="68">
        <v>6</v>
      </c>
      <c r="C16" s="80">
        <v>0</v>
      </c>
      <c r="D16" s="68">
        <v>8</v>
      </c>
      <c r="E16" s="80">
        <v>0</v>
      </c>
      <c r="F16" s="68">
        <v>11</v>
      </c>
      <c r="G16" s="80">
        <v>0</v>
      </c>
      <c r="H16" s="68">
        <v>15</v>
      </c>
      <c r="I16" s="84">
        <v>0</v>
      </c>
      <c r="J16" s="68">
        <v>30</v>
      </c>
      <c r="K16" s="80">
        <v>0</v>
      </c>
      <c r="L16" s="68">
        <v>41</v>
      </c>
      <c r="M16" s="84">
        <v>0</v>
      </c>
      <c r="N16" s="68">
        <v>47</v>
      </c>
      <c r="O16" s="80">
        <v>0</v>
      </c>
      <c r="P16" s="68">
        <v>64</v>
      </c>
      <c r="Q16" s="84">
        <v>0</v>
      </c>
    </row>
    <row r="17" spans="1:17" ht="13.5" x14ac:dyDescent="0.25">
      <c r="A17" s="19" t="s">
        <v>13</v>
      </c>
      <c r="B17" s="19">
        <v>129</v>
      </c>
      <c r="C17" s="86">
        <v>5</v>
      </c>
      <c r="D17" s="19">
        <v>203</v>
      </c>
      <c r="E17" s="87">
        <v>3.88</v>
      </c>
      <c r="F17" s="19">
        <v>116</v>
      </c>
      <c r="G17" s="86">
        <v>8</v>
      </c>
      <c r="H17" s="19">
        <v>214</v>
      </c>
      <c r="I17" s="87">
        <v>6.9</v>
      </c>
      <c r="J17" s="19">
        <v>431</v>
      </c>
      <c r="K17" s="86">
        <v>28</v>
      </c>
      <c r="L17" s="19">
        <v>658</v>
      </c>
      <c r="M17" s="87">
        <v>6.5</v>
      </c>
      <c r="N17" s="19">
        <v>676</v>
      </c>
      <c r="O17" s="19">
        <v>41</v>
      </c>
      <c r="P17" s="19">
        <v>1075</v>
      </c>
      <c r="Q17" s="22">
        <v>6.07</v>
      </c>
    </row>
    <row r="18" spans="1:17" ht="11.25" x14ac:dyDescent="0.2">
      <c r="A18" s="223" t="s">
        <v>71</v>
      </c>
    </row>
    <row r="19" spans="1:17" ht="11.25" x14ac:dyDescent="0.2">
      <c r="A19" s="222" t="s">
        <v>306</v>
      </c>
      <c r="B19" s="218"/>
      <c r="C19" s="218"/>
      <c r="D19" s="218"/>
      <c r="E19" s="218"/>
      <c r="F19" s="218"/>
      <c r="G19" s="219"/>
      <c r="H19" s="217"/>
      <c r="I19" s="36"/>
      <c r="J19" s="36"/>
      <c r="K19" s="36"/>
      <c r="L19" s="217"/>
      <c r="M19" s="36"/>
      <c r="N19" s="36"/>
      <c r="O19" s="36"/>
      <c r="P19" s="217"/>
      <c r="Q19" s="36"/>
    </row>
    <row r="20" spans="1:17" ht="11.25" x14ac:dyDescent="0.2"/>
    <row r="21" spans="1:17" ht="11.25" x14ac:dyDescent="0.2"/>
    <row r="22" spans="1:17" ht="11.25" x14ac:dyDescent="0.2"/>
    <row r="23" spans="1:17" ht="11.25" x14ac:dyDescent="0.2"/>
  </sheetData>
  <mergeCells count="6">
    <mergeCell ref="A5:A7"/>
    <mergeCell ref="B5:Q5"/>
    <mergeCell ref="B6:E6"/>
    <mergeCell ref="F6:I6"/>
    <mergeCell ref="J6:M6"/>
    <mergeCell ref="N6:Q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05"/>
  <sheetViews>
    <sheetView workbookViewId="0">
      <selection activeCell="C35" sqref="C35"/>
    </sheetView>
  </sheetViews>
  <sheetFormatPr defaultRowHeight="15" x14ac:dyDescent="0.25"/>
  <cols>
    <col min="1" max="1" width="9.140625" style="15"/>
    <col min="2" max="2" width="10.140625" style="15" customWidth="1"/>
    <col min="3" max="16384" width="9.140625" style="15"/>
  </cols>
  <sheetData>
    <row r="2" spans="2:9" x14ac:dyDescent="0.25">
      <c r="B2" s="330"/>
      <c r="C2" s="330"/>
      <c r="D2" s="330"/>
      <c r="E2" s="330"/>
      <c r="F2" s="330"/>
    </row>
    <row r="3" spans="2:9" ht="22.5" customHeight="1" x14ac:dyDescent="0.25">
      <c r="B3" s="320" t="s">
        <v>345</v>
      </c>
      <c r="C3" s="321"/>
      <c r="D3" s="321"/>
      <c r="E3" s="321"/>
      <c r="F3" s="321"/>
      <c r="G3" s="321"/>
      <c r="H3" s="321"/>
      <c r="I3" s="321"/>
    </row>
    <row r="4" spans="2:9" x14ac:dyDescent="0.25">
      <c r="B4" s="322" t="s">
        <v>230</v>
      </c>
      <c r="C4" s="323"/>
      <c r="D4" s="323"/>
      <c r="E4" s="323"/>
      <c r="F4" s="323"/>
    </row>
    <row r="5" spans="2:9" x14ac:dyDescent="0.25">
      <c r="B5" s="324" t="s">
        <v>1</v>
      </c>
      <c r="C5" s="327">
        <v>2017</v>
      </c>
      <c r="D5" s="327">
        <v>2017</v>
      </c>
      <c r="E5" s="328">
        <v>2016</v>
      </c>
      <c r="F5" s="328">
        <v>2016</v>
      </c>
    </row>
    <row r="6" spans="2:9" x14ac:dyDescent="0.25">
      <c r="B6" s="325"/>
      <c r="C6" s="327" t="s">
        <v>9</v>
      </c>
      <c r="D6" s="327" t="s">
        <v>10</v>
      </c>
      <c r="E6" s="328" t="s">
        <v>9</v>
      </c>
      <c r="F6" s="328" t="s">
        <v>10</v>
      </c>
    </row>
    <row r="7" spans="2:9" ht="27" x14ac:dyDescent="0.25">
      <c r="B7" s="326"/>
      <c r="C7" s="51" t="s">
        <v>11</v>
      </c>
      <c r="D7" s="51" t="s">
        <v>12</v>
      </c>
      <c r="E7" s="51" t="s">
        <v>11</v>
      </c>
      <c r="F7" s="51" t="s">
        <v>12</v>
      </c>
    </row>
    <row r="8" spans="2:9" x14ac:dyDescent="0.25">
      <c r="B8" s="88" t="s">
        <v>177</v>
      </c>
      <c r="C8" s="24">
        <v>2.56</v>
      </c>
      <c r="D8" s="89">
        <v>1.83</v>
      </c>
      <c r="E8" s="27">
        <v>2.13</v>
      </c>
      <c r="F8" s="28">
        <v>1.45</v>
      </c>
    </row>
    <row r="9" spans="2:9" x14ac:dyDescent="0.25">
      <c r="B9" s="88" t="s">
        <v>178</v>
      </c>
      <c r="C9" s="24">
        <v>3.07</v>
      </c>
      <c r="D9" s="89">
        <v>2.2400000000000002</v>
      </c>
      <c r="E9" s="27">
        <v>1.41</v>
      </c>
      <c r="F9" s="28">
        <v>1.04</v>
      </c>
    </row>
    <row r="10" spans="2:9" x14ac:dyDescent="0.25">
      <c r="B10" s="88" t="s">
        <v>179</v>
      </c>
      <c r="C10" s="24">
        <v>1.81</v>
      </c>
      <c r="D10" s="89">
        <v>1.3</v>
      </c>
      <c r="E10" s="27">
        <v>1.87</v>
      </c>
      <c r="F10" s="28">
        <v>1.33</v>
      </c>
    </row>
    <row r="11" spans="2:9" x14ac:dyDescent="0.25">
      <c r="B11" s="88" t="s">
        <v>180</v>
      </c>
      <c r="C11" s="24">
        <v>2.0099999999999998</v>
      </c>
      <c r="D11" s="89">
        <v>1.45</v>
      </c>
      <c r="E11" s="27">
        <v>1.31</v>
      </c>
      <c r="F11" s="28">
        <v>0.93</v>
      </c>
    </row>
    <row r="12" spans="2:9" x14ac:dyDescent="0.25">
      <c r="B12" s="88" t="s">
        <v>181</v>
      </c>
      <c r="C12" s="24">
        <v>2.1</v>
      </c>
      <c r="D12" s="89">
        <v>1.48</v>
      </c>
      <c r="E12" s="27">
        <v>1.69</v>
      </c>
      <c r="F12" s="28">
        <v>1.21</v>
      </c>
    </row>
    <row r="13" spans="2:9" x14ac:dyDescent="0.25">
      <c r="B13" s="88" t="s">
        <v>182</v>
      </c>
      <c r="C13" s="24">
        <v>2.88</v>
      </c>
      <c r="D13" s="89">
        <v>2.0499999999999998</v>
      </c>
      <c r="E13" s="27">
        <v>3.15</v>
      </c>
      <c r="F13" s="28">
        <v>2.33</v>
      </c>
    </row>
    <row r="14" spans="2:9" x14ac:dyDescent="0.25">
      <c r="B14" s="88" t="s">
        <v>183</v>
      </c>
      <c r="C14" s="24">
        <v>2.67</v>
      </c>
      <c r="D14" s="89">
        <v>1.94</v>
      </c>
      <c r="E14" s="27">
        <v>2.12</v>
      </c>
      <c r="F14" s="28">
        <v>1.53</v>
      </c>
    </row>
    <row r="15" spans="2:9" x14ac:dyDescent="0.25">
      <c r="B15" s="90" t="s">
        <v>184</v>
      </c>
      <c r="C15" s="24">
        <v>1.88</v>
      </c>
      <c r="D15" s="89">
        <v>1.43</v>
      </c>
      <c r="E15" s="27">
        <v>2.02</v>
      </c>
      <c r="F15" s="28">
        <v>1.55</v>
      </c>
    </row>
    <row r="16" spans="2:9" x14ac:dyDescent="0.25">
      <c r="B16" s="90" t="s">
        <v>185</v>
      </c>
      <c r="C16" s="24">
        <v>1.28</v>
      </c>
      <c r="D16" s="89">
        <v>1.01</v>
      </c>
      <c r="E16" s="27">
        <v>1.08</v>
      </c>
      <c r="F16" s="28">
        <v>0.85</v>
      </c>
    </row>
    <row r="17" spans="2:9" ht="27" x14ac:dyDescent="0.25">
      <c r="B17" s="91" t="s">
        <v>186</v>
      </c>
      <c r="C17" s="23">
        <v>2.1800000000000002</v>
      </c>
      <c r="D17" s="23">
        <v>1.58</v>
      </c>
      <c r="E17" s="23">
        <v>1.76</v>
      </c>
      <c r="F17" s="23">
        <v>1.28</v>
      </c>
    </row>
    <row r="18" spans="2:9" x14ac:dyDescent="0.25">
      <c r="B18" s="91" t="s">
        <v>7</v>
      </c>
      <c r="C18" s="23">
        <v>1.9310250210080431</v>
      </c>
      <c r="D18" s="23">
        <v>1.3505085396277106</v>
      </c>
      <c r="E18" s="23">
        <v>1.8675586349699358</v>
      </c>
      <c r="F18" s="23">
        <v>1.3004143263433918</v>
      </c>
    </row>
    <row r="19" spans="2:9" x14ac:dyDescent="0.25">
      <c r="B19" s="65" t="s">
        <v>299</v>
      </c>
      <c r="C19" s="58"/>
      <c r="D19" s="58"/>
      <c r="E19" s="58"/>
      <c r="F19" s="58"/>
      <c r="G19" s="58"/>
      <c r="H19" s="58"/>
      <c r="I19" s="58"/>
    </row>
    <row r="20" spans="2:9" ht="15" customHeight="1" x14ac:dyDescent="0.25">
      <c r="B20" s="65" t="s">
        <v>300</v>
      </c>
      <c r="C20" s="58"/>
      <c r="D20" s="58"/>
      <c r="E20" s="58"/>
      <c r="F20" s="58"/>
      <c r="G20" s="58"/>
      <c r="H20" s="58"/>
      <c r="I20" s="58"/>
    </row>
    <row r="21" spans="2:9" ht="15" customHeight="1" x14ac:dyDescent="0.25"/>
    <row r="24" spans="2:9" ht="15" customHeight="1" x14ac:dyDescent="0.25"/>
    <row r="25" spans="2:9" ht="15.75" customHeight="1" x14ac:dyDescent="0.25"/>
    <row r="40" ht="15" customHeight="1" x14ac:dyDescent="0.25"/>
    <row r="41" ht="15" customHeight="1" x14ac:dyDescent="0.25"/>
    <row r="45" ht="15" customHeight="1" x14ac:dyDescent="0.25"/>
    <row r="61" ht="15" customHeight="1" x14ac:dyDescent="0.25"/>
    <row r="62" ht="15.75" customHeight="1" x14ac:dyDescent="0.25"/>
    <row r="63" ht="15" customHeight="1" x14ac:dyDescent="0.25"/>
    <row r="74" ht="15" customHeight="1" x14ac:dyDescent="0.25"/>
    <row r="75" ht="15.75" customHeight="1" x14ac:dyDescent="0.25"/>
    <row r="85" ht="15" customHeight="1" x14ac:dyDescent="0.25"/>
    <row r="86" ht="15" customHeight="1" x14ac:dyDescent="0.25"/>
    <row r="89" ht="15" customHeight="1" x14ac:dyDescent="0.25"/>
    <row r="90" ht="15.75" customHeight="1" x14ac:dyDescent="0.25"/>
    <row r="100" ht="15" customHeight="1" x14ac:dyDescent="0.25"/>
    <row r="101" ht="15" customHeight="1" x14ac:dyDescent="0.25"/>
    <row r="105" ht="15" customHeight="1" x14ac:dyDescent="0.25"/>
  </sheetData>
  <mergeCells count="6">
    <mergeCell ref="B2:F2"/>
    <mergeCell ref="B3:I3"/>
    <mergeCell ref="B4:F4"/>
    <mergeCell ref="B5:B7"/>
    <mergeCell ref="C5:D6"/>
    <mergeCell ref="E5:F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3:L20"/>
  <sheetViews>
    <sheetView workbookViewId="0">
      <selection activeCell="I24" sqref="I24"/>
    </sheetView>
  </sheetViews>
  <sheetFormatPr defaultRowHeight="15" x14ac:dyDescent="0.25"/>
  <cols>
    <col min="1" max="1" width="16.7109375" style="15" customWidth="1"/>
    <col min="2" max="2" width="6.42578125" style="15" customWidth="1"/>
    <col min="3" max="3" width="4.7109375" style="15" customWidth="1"/>
    <col min="4" max="4" width="6.42578125" style="15" customWidth="1"/>
    <col min="5" max="5" width="4.7109375" style="15" customWidth="1"/>
    <col min="6" max="6" width="6.42578125" style="15" customWidth="1"/>
    <col min="7" max="7" width="4.28515625" style="15" customWidth="1"/>
    <col min="8" max="8" width="6.42578125" style="15" customWidth="1"/>
    <col min="9" max="9" width="4.7109375" style="15" customWidth="1"/>
    <col min="10" max="12" width="6" style="15" customWidth="1"/>
    <col min="13" max="16384" width="9.140625" style="15"/>
  </cols>
  <sheetData>
    <row r="3" spans="1:12" x14ac:dyDescent="0.25">
      <c r="A3" s="55" t="s">
        <v>324</v>
      </c>
      <c r="B3" s="50"/>
      <c r="C3" s="50"/>
      <c r="D3" s="50"/>
      <c r="E3" s="50"/>
      <c r="F3" s="50"/>
      <c r="G3" s="50"/>
      <c r="H3" s="50"/>
    </row>
    <row r="4" spans="1:12" ht="15.75" thickBot="1" x14ac:dyDescent="0.3">
      <c r="A4" s="380" t="s">
        <v>131</v>
      </c>
      <c r="B4" s="380"/>
      <c r="C4" s="380"/>
      <c r="D4" s="380"/>
      <c r="E4" s="380"/>
    </row>
    <row r="5" spans="1:12" x14ac:dyDescent="0.25">
      <c r="A5" s="373" t="s">
        <v>132</v>
      </c>
      <c r="B5" s="376">
        <v>2017</v>
      </c>
      <c r="C5" s="376"/>
      <c r="D5" s="376"/>
      <c r="E5" s="376"/>
      <c r="F5" s="376"/>
      <c r="G5" s="376"/>
      <c r="H5" s="376"/>
      <c r="I5" s="376"/>
      <c r="J5" s="378" t="s">
        <v>133</v>
      </c>
      <c r="K5" s="378"/>
      <c r="L5" s="378"/>
    </row>
    <row r="6" spans="1:12" ht="15.75" thickBot="1" x14ac:dyDescent="0.3">
      <c r="A6" s="374"/>
      <c r="B6" s="377"/>
      <c r="C6" s="377"/>
      <c r="D6" s="377"/>
      <c r="E6" s="377"/>
      <c r="F6" s="377"/>
      <c r="G6" s="377"/>
      <c r="H6" s="377"/>
      <c r="I6" s="377"/>
      <c r="J6" s="379" t="s">
        <v>134</v>
      </c>
      <c r="K6" s="379"/>
      <c r="L6" s="379"/>
    </row>
    <row r="7" spans="1:12" ht="27.75" thickBot="1" x14ac:dyDescent="0.3">
      <c r="A7" s="375"/>
      <c r="B7" s="224" t="s">
        <v>135</v>
      </c>
      <c r="C7" s="225" t="s">
        <v>106</v>
      </c>
      <c r="D7" s="224" t="s">
        <v>3</v>
      </c>
      <c r="E7" s="225" t="s">
        <v>106</v>
      </c>
      <c r="F7" s="224" t="s">
        <v>4</v>
      </c>
      <c r="G7" s="225" t="s">
        <v>106</v>
      </c>
      <c r="H7" s="224" t="s">
        <v>5</v>
      </c>
      <c r="I7" s="225" t="s">
        <v>106</v>
      </c>
      <c r="J7" s="224" t="s">
        <v>3</v>
      </c>
      <c r="K7" s="224" t="s">
        <v>4</v>
      </c>
      <c r="L7" s="224" t="s">
        <v>5</v>
      </c>
    </row>
    <row r="8" spans="1:12" ht="15.75" thickBot="1" x14ac:dyDescent="0.3">
      <c r="A8" s="226" t="s">
        <v>136</v>
      </c>
      <c r="B8" s="227">
        <v>20</v>
      </c>
      <c r="C8" s="228">
        <v>6.0790273556231007</v>
      </c>
      <c r="D8" s="229">
        <v>7412</v>
      </c>
      <c r="E8" s="230">
        <v>42.883591761166393</v>
      </c>
      <c r="F8" s="231">
        <v>125</v>
      </c>
      <c r="G8" s="228">
        <v>33.512064343163537</v>
      </c>
      <c r="H8" s="232">
        <v>9833</v>
      </c>
      <c r="I8" s="230">
        <v>42.055515161883584</v>
      </c>
      <c r="J8" s="228">
        <v>-30.062275901113424</v>
      </c>
      <c r="K8" s="233">
        <v>2.4590163934426101</v>
      </c>
      <c r="L8" s="228">
        <v>-29.330171050740262</v>
      </c>
    </row>
    <row r="9" spans="1:12" ht="15.75" thickBot="1" x14ac:dyDescent="0.3">
      <c r="A9" s="226" t="s">
        <v>137</v>
      </c>
      <c r="B9" s="227">
        <v>12</v>
      </c>
      <c r="C9" s="228">
        <v>3.6474164133738598</v>
      </c>
      <c r="D9" s="229">
        <v>657</v>
      </c>
      <c r="E9" s="230">
        <v>3.8012034251330715</v>
      </c>
      <c r="F9" s="231">
        <v>19</v>
      </c>
      <c r="G9" s="228">
        <v>5.0938337801608577</v>
      </c>
      <c r="H9" s="232">
        <v>974</v>
      </c>
      <c r="I9" s="230">
        <v>4.1657756297848678</v>
      </c>
      <c r="J9" s="228">
        <v>12.886597938144334</v>
      </c>
      <c r="K9" s="233">
        <v>-20.833333333333343</v>
      </c>
      <c r="L9" s="228">
        <v>17.20818291215403</v>
      </c>
    </row>
    <row r="10" spans="1:12" ht="15.75" thickBot="1" x14ac:dyDescent="0.3">
      <c r="A10" s="226" t="s">
        <v>138</v>
      </c>
      <c r="B10" s="227">
        <v>163</v>
      </c>
      <c r="C10" s="228">
        <v>49.544072948328264</v>
      </c>
      <c r="D10" s="229">
        <v>6471</v>
      </c>
      <c r="E10" s="230">
        <v>37.439250173570933</v>
      </c>
      <c r="F10" s="231">
        <v>162</v>
      </c>
      <c r="G10" s="228">
        <v>43.431635388739949</v>
      </c>
      <c r="H10" s="232">
        <v>8892</v>
      </c>
      <c r="I10" s="230">
        <v>38.030879774175617</v>
      </c>
      <c r="J10" s="228">
        <v>27.206605071751525</v>
      </c>
      <c r="K10" s="233">
        <v>24.615384615384613</v>
      </c>
      <c r="L10" s="228">
        <v>22.210005497526126</v>
      </c>
    </row>
    <row r="11" spans="1:12" ht="15.75" thickBot="1" x14ac:dyDescent="0.3">
      <c r="A11" s="234" t="s">
        <v>139</v>
      </c>
      <c r="B11" s="235">
        <v>195</v>
      </c>
      <c r="C11" s="228">
        <v>59.270516717325229</v>
      </c>
      <c r="D11" s="236">
        <v>14540</v>
      </c>
      <c r="E11" s="237">
        <v>84.124045359870408</v>
      </c>
      <c r="F11" s="238">
        <v>306</v>
      </c>
      <c r="G11" s="239">
        <v>82.037533512064343</v>
      </c>
      <c r="H11" s="240">
        <v>19699</v>
      </c>
      <c r="I11" s="237">
        <v>84.252170565844068</v>
      </c>
      <c r="J11" s="239">
        <v>-10.61658572570235</v>
      </c>
      <c r="K11" s="241">
        <v>10.869565217391312</v>
      </c>
      <c r="L11" s="239">
        <v>-10.544480268834306</v>
      </c>
    </row>
    <row r="12" spans="1:12" ht="15.75" thickBot="1" x14ac:dyDescent="0.3">
      <c r="A12" s="226" t="s">
        <v>140</v>
      </c>
      <c r="B12" s="227">
        <v>80</v>
      </c>
      <c r="C12" s="228">
        <v>24.316109422492403</v>
      </c>
      <c r="D12" s="229">
        <v>2325</v>
      </c>
      <c r="E12" s="230">
        <v>13.451747280722055</v>
      </c>
      <c r="F12" s="231">
        <v>53</v>
      </c>
      <c r="G12" s="228">
        <v>14.209115281501342</v>
      </c>
      <c r="H12" s="232">
        <v>3054</v>
      </c>
      <c r="I12" s="230">
        <v>13.061887857662205</v>
      </c>
      <c r="J12" s="228">
        <v>170.03484320557487</v>
      </c>
      <c r="K12" s="233">
        <v>178.9473684210526</v>
      </c>
      <c r="L12" s="228">
        <v>155.99329421626155</v>
      </c>
    </row>
    <row r="13" spans="1:12" ht="15.75" thickBot="1" x14ac:dyDescent="0.3">
      <c r="A13" s="226" t="s">
        <v>141</v>
      </c>
      <c r="B13" s="227">
        <v>50</v>
      </c>
      <c r="C13" s="228">
        <v>15.19756838905775</v>
      </c>
      <c r="D13" s="229">
        <v>416</v>
      </c>
      <c r="E13" s="230">
        <v>2.4068502661420967</v>
      </c>
      <c r="F13" s="231">
        <v>14</v>
      </c>
      <c r="G13" s="228">
        <v>3.7533512064343162</v>
      </c>
      <c r="H13" s="232">
        <v>624</v>
      </c>
      <c r="I13" s="230">
        <v>2.668833668363201</v>
      </c>
      <c r="J13" s="228">
        <v>50.180505415162457</v>
      </c>
      <c r="K13" s="233">
        <v>16.666666666666671</v>
      </c>
      <c r="L13" s="228">
        <v>64.643799472295512</v>
      </c>
    </row>
    <row r="14" spans="1:12" ht="15.75" thickBot="1" x14ac:dyDescent="0.3">
      <c r="A14" s="226" t="s">
        <v>142</v>
      </c>
      <c r="B14" s="227">
        <v>4</v>
      </c>
      <c r="C14" s="228">
        <v>1.21580547112462</v>
      </c>
      <c r="D14" s="229">
        <v>3</v>
      </c>
      <c r="E14" s="230" t="s">
        <v>84</v>
      </c>
      <c r="F14" s="231" t="s">
        <v>84</v>
      </c>
      <c r="G14" s="228" t="s">
        <v>84</v>
      </c>
      <c r="H14" s="242">
        <v>4</v>
      </c>
      <c r="I14" s="230" t="s">
        <v>84</v>
      </c>
      <c r="J14" s="228">
        <v>200</v>
      </c>
      <c r="K14" s="233" t="s">
        <v>84</v>
      </c>
      <c r="L14" s="228">
        <v>300</v>
      </c>
    </row>
    <row r="15" spans="1:12" ht="15.75" thickBot="1" x14ac:dyDescent="0.3">
      <c r="A15" s="243" t="s">
        <v>143</v>
      </c>
      <c r="B15" s="235">
        <v>134</v>
      </c>
      <c r="C15" s="228">
        <v>40.729483282674771</v>
      </c>
      <c r="D15" s="244">
        <v>2744</v>
      </c>
      <c r="E15" s="237">
        <v>15.875954640129599</v>
      </c>
      <c r="F15" s="245">
        <v>67</v>
      </c>
      <c r="G15" s="239">
        <v>17.962466487935657</v>
      </c>
      <c r="H15" s="246">
        <v>3682</v>
      </c>
      <c r="I15" s="247">
        <v>15.747829434155939</v>
      </c>
      <c r="J15" s="239">
        <v>140.91308165057069</v>
      </c>
      <c r="K15" s="248">
        <v>116.12903225806451</v>
      </c>
      <c r="L15" s="239">
        <v>134.07501589319773</v>
      </c>
    </row>
    <row r="16" spans="1:12" ht="15.75" thickBot="1" x14ac:dyDescent="0.3">
      <c r="A16" s="249" t="s">
        <v>186</v>
      </c>
      <c r="B16" s="250">
        <v>329</v>
      </c>
      <c r="C16" s="251">
        <v>100</v>
      </c>
      <c r="D16" s="252">
        <v>17284</v>
      </c>
      <c r="E16" s="251">
        <v>100</v>
      </c>
      <c r="F16" s="253">
        <v>373</v>
      </c>
      <c r="G16" s="251">
        <v>100</v>
      </c>
      <c r="H16" s="254">
        <v>23381</v>
      </c>
      <c r="I16" s="251">
        <v>100</v>
      </c>
      <c r="J16" s="251">
        <v>-0.70090773296563214</v>
      </c>
      <c r="K16" s="251">
        <v>21.498371335504899</v>
      </c>
      <c r="L16" s="251">
        <v>-0.90277189115877832</v>
      </c>
    </row>
    <row r="17" ht="16.5" customHeight="1" x14ac:dyDescent="0.25"/>
    <row r="18" ht="16.5" customHeight="1" x14ac:dyDescent="0.25"/>
    <row r="19" ht="16.5" customHeight="1" x14ac:dyDescent="0.25"/>
    <row r="20" ht="16.5" customHeight="1" x14ac:dyDescent="0.25"/>
  </sheetData>
  <mergeCells count="5">
    <mergeCell ref="A5:A7"/>
    <mergeCell ref="B5:I6"/>
    <mergeCell ref="J5:L5"/>
    <mergeCell ref="J6:L6"/>
    <mergeCell ref="A4:E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18"/>
  <sheetViews>
    <sheetView workbookViewId="0">
      <selection activeCell="K32" sqref="K32"/>
    </sheetView>
  </sheetViews>
  <sheetFormatPr defaultRowHeight="15" x14ac:dyDescent="0.25"/>
  <cols>
    <col min="1" max="1" width="21.5703125" style="15" customWidth="1"/>
    <col min="2" max="2" width="9.140625" style="15" customWidth="1"/>
    <col min="3" max="16384" width="9.140625" style="15"/>
  </cols>
  <sheetData>
    <row r="1" spans="1:7" ht="15" customHeight="1" x14ac:dyDescent="0.25"/>
    <row r="2" spans="1:7" ht="15" customHeight="1" x14ac:dyDescent="0.25"/>
    <row r="3" spans="1:7" x14ac:dyDescent="0.25">
      <c r="A3" s="55" t="s">
        <v>325</v>
      </c>
      <c r="B3" s="50"/>
      <c r="C3" s="50"/>
      <c r="D3" s="50"/>
      <c r="E3" s="50"/>
      <c r="F3" s="50"/>
      <c r="G3" s="50"/>
    </row>
    <row r="4" spans="1:7" x14ac:dyDescent="0.25">
      <c r="A4" s="380" t="s">
        <v>144</v>
      </c>
      <c r="B4" s="380"/>
      <c r="C4" s="380"/>
      <c r="D4" s="380"/>
      <c r="E4" s="380"/>
    </row>
    <row r="5" spans="1:7" x14ac:dyDescent="0.25">
      <c r="A5" s="381" t="s">
        <v>132</v>
      </c>
      <c r="B5" s="327">
        <v>2017</v>
      </c>
      <c r="C5" s="327"/>
      <c r="D5" s="338">
        <v>2016</v>
      </c>
      <c r="E5" s="338"/>
    </row>
    <row r="6" spans="1:7" x14ac:dyDescent="0.25">
      <c r="A6" s="374"/>
      <c r="B6" s="327"/>
      <c r="C6" s="327"/>
      <c r="D6" s="338"/>
      <c r="E6" s="338"/>
    </row>
    <row r="7" spans="1:7" ht="27" x14ac:dyDescent="0.25">
      <c r="A7" s="382"/>
      <c r="B7" s="51" t="s">
        <v>11</v>
      </c>
      <c r="C7" s="51" t="s">
        <v>12</v>
      </c>
      <c r="D7" s="51" t="s">
        <v>11</v>
      </c>
      <c r="E7" s="51" t="s">
        <v>12</v>
      </c>
    </row>
    <row r="8" spans="1:7" x14ac:dyDescent="0.25">
      <c r="A8" s="255" t="s">
        <v>136</v>
      </c>
      <c r="B8" s="24">
        <v>1.6864543982730709</v>
      </c>
      <c r="C8" s="89">
        <v>1.2552721430006024</v>
      </c>
      <c r="D8" s="24">
        <v>1.151160596338932</v>
      </c>
      <c r="E8" s="89">
        <v>0.8691935024223425</v>
      </c>
    </row>
    <row r="9" spans="1:7" x14ac:dyDescent="0.25">
      <c r="A9" s="255" t="s">
        <v>137</v>
      </c>
      <c r="B9" s="24">
        <v>2.8919330289193299</v>
      </c>
      <c r="C9" s="89">
        <v>1.9133937562940584</v>
      </c>
      <c r="D9" s="24">
        <v>4.1237113402061851</v>
      </c>
      <c r="E9" s="89">
        <v>2.807017543859649</v>
      </c>
    </row>
    <row r="10" spans="1:7" x14ac:dyDescent="0.25">
      <c r="A10" s="255" t="s">
        <v>138</v>
      </c>
      <c r="B10" s="24">
        <v>2.5034770514603615</v>
      </c>
      <c r="C10" s="89">
        <v>1.7892644135188867</v>
      </c>
      <c r="D10" s="24">
        <v>2.555533713387065</v>
      </c>
      <c r="E10" s="89">
        <v>1.7553335133675396</v>
      </c>
    </row>
    <row r="11" spans="1:7" x14ac:dyDescent="0.25">
      <c r="A11" s="256" t="s">
        <v>139</v>
      </c>
      <c r="B11" s="25">
        <v>2.1045392022008254</v>
      </c>
      <c r="C11" s="26">
        <v>1.5296175956010996</v>
      </c>
      <c r="D11" s="25">
        <v>1.6966865433085387</v>
      </c>
      <c r="E11" s="26">
        <v>1.2378346862806655</v>
      </c>
    </row>
    <row r="12" spans="1:7" x14ac:dyDescent="0.25">
      <c r="A12" s="255" t="s">
        <v>140</v>
      </c>
      <c r="B12" s="24">
        <v>2.2795698924731185</v>
      </c>
      <c r="C12" s="89">
        <v>1.70582555519794</v>
      </c>
      <c r="D12" s="24">
        <v>2.2067363530778166</v>
      </c>
      <c r="E12" s="89">
        <v>1.5676567656765676</v>
      </c>
    </row>
    <row r="13" spans="1:7" x14ac:dyDescent="0.25">
      <c r="A13" s="255" t="s">
        <v>141</v>
      </c>
      <c r="B13" s="24">
        <v>3.3653846153846154</v>
      </c>
      <c r="C13" s="89">
        <v>2.1943573667711598</v>
      </c>
      <c r="D13" s="24">
        <v>4.3321299638989164</v>
      </c>
      <c r="E13" s="89">
        <v>3.0690537084398977</v>
      </c>
    </row>
    <row r="14" spans="1:7" x14ac:dyDescent="0.25">
      <c r="A14" s="255" t="s">
        <v>142</v>
      </c>
      <c r="B14" s="24" t="s">
        <v>84</v>
      </c>
      <c r="C14" s="89" t="s">
        <v>84</v>
      </c>
      <c r="D14" s="24" t="s">
        <v>84</v>
      </c>
      <c r="E14" s="89" t="s">
        <v>84</v>
      </c>
    </row>
    <row r="15" spans="1:7" x14ac:dyDescent="0.25">
      <c r="A15" s="257" t="s">
        <v>143</v>
      </c>
      <c r="B15" s="25">
        <v>2.4416909620991252</v>
      </c>
      <c r="C15" s="26">
        <v>1.7871432381968526</v>
      </c>
      <c r="D15" s="25">
        <v>2.7216856892010535</v>
      </c>
      <c r="E15" s="26">
        <v>1.9326683291770574</v>
      </c>
    </row>
    <row r="16" spans="1:7" x14ac:dyDescent="0.25">
      <c r="A16" s="91" t="s">
        <v>186</v>
      </c>
      <c r="B16" s="23">
        <v>2.1580652626706782</v>
      </c>
      <c r="C16" s="23">
        <v>1.5702618506356822</v>
      </c>
      <c r="D16" s="23">
        <v>1.7637596231184649</v>
      </c>
      <c r="E16" s="23">
        <v>1.2844650851428809</v>
      </c>
    </row>
    <row r="17" spans="1:8" ht="16.5" x14ac:dyDescent="0.3">
      <c r="A17" s="383" t="s">
        <v>326</v>
      </c>
      <c r="B17" s="384"/>
      <c r="C17" s="384"/>
      <c r="D17" s="384"/>
      <c r="E17" s="384"/>
      <c r="F17" s="384"/>
      <c r="G17" s="384"/>
      <c r="H17" s="384"/>
    </row>
    <row r="18" spans="1:8" x14ac:dyDescent="0.25">
      <c r="A18" s="65" t="s">
        <v>327</v>
      </c>
      <c r="B18" s="65"/>
      <c r="C18" s="65"/>
      <c r="D18" s="65"/>
      <c r="E18" s="65"/>
      <c r="F18" s="65"/>
      <c r="G18" s="65"/>
      <c r="H18" s="65"/>
    </row>
  </sheetData>
  <mergeCells count="5">
    <mergeCell ref="A4:E4"/>
    <mergeCell ref="A5:A7"/>
    <mergeCell ref="B5:C6"/>
    <mergeCell ref="D5:E6"/>
    <mergeCell ref="A17:H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L22"/>
  <sheetViews>
    <sheetView zoomScaleNormal="100" workbookViewId="0">
      <selection activeCell="J23" sqref="J23"/>
    </sheetView>
  </sheetViews>
  <sheetFormatPr defaultColWidth="9.140625" defaultRowHeight="11.25" x14ac:dyDescent="0.2"/>
  <cols>
    <col min="1" max="1" width="25" style="36" customWidth="1"/>
    <col min="2" max="2" width="9.140625" style="35" customWidth="1"/>
    <col min="3" max="7" width="9.140625" style="35"/>
    <col min="8" max="8" width="10.7109375" style="37" customWidth="1"/>
    <col min="9" max="16384" width="9.140625" style="35"/>
  </cols>
  <sheetData>
    <row r="3" spans="1:12" ht="15" x14ac:dyDescent="0.25">
      <c r="A3" s="17" t="s">
        <v>330</v>
      </c>
      <c r="B3" s="15"/>
      <c r="C3" s="15"/>
      <c r="D3" s="15"/>
      <c r="E3" s="15"/>
      <c r="F3" s="15"/>
      <c r="G3" s="15"/>
      <c r="H3" s="15"/>
    </row>
    <row r="4" spans="1:12" ht="12.75" x14ac:dyDescent="0.2">
      <c r="A4" s="387" t="s">
        <v>290</v>
      </c>
      <c r="B4" s="388"/>
      <c r="C4" s="388"/>
      <c r="D4" s="388"/>
      <c r="E4" s="388"/>
      <c r="F4" s="388"/>
      <c r="G4" s="388"/>
      <c r="H4" s="388"/>
    </row>
    <row r="5" spans="1:12" ht="15" customHeight="1" x14ac:dyDescent="0.2">
      <c r="A5" s="389" t="s">
        <v>72</v>
      </c>
      <c r="B5" s="390" t="s">
        <v>44</v>
      </c>
      <c r="C5" s="390"/>
      <c r="D5" s="390"/>
      <c r="E5" s="385" t="s">
        <v>73</v>
      </c>
      <c r="F5" s="385"/>
      <c r="G5" s="385"/>
      <c r="H5" s="386" t="s">
        <v>328</v>
      </c>
    </row>
    <row r="6" spans="1:12" ht="13.5" x14ac:dyDescent="0.2">
      <c r="A6" s="389"/>
      <c r="B6" s="29" t="s">
        <v>3</v>
      </c>
      <c r="C6" s="29" t="s">
        <v>4</v>
      </c>
      <c r="D6" s="29" t="s">
        <v>5</v>
      </c>
      <c r="E6" s="29" t="s">
        <v>3</v>
      </c>
      <c r="F6" s="29" t="s">
        <v>4</v>
      </c>
      <c r="G6" s="29" t="s">
        <v>5</v>
      </c>
      <c r="H6" s="386"/>
    </row>
    <row r="7" spans="1:12" ht="13.5" x14ac:dyDescent="0.2">
      <c r="A7" s="153" t="s">
        <v>74</v>
      </c>
      <c r="B7" s="130">
        <v>1167</v>
      </c>
      <c r="C7" s="131">
        <v>68</v>
      </c>
      <c r="D7" s="130">
        <v>1940</v>
      </c>
      <c r="E7" s="259">
        <v>6.72</v>
      </c>
      <c r="F7" s="102">
        <v>17.989999999999998</v>
      </c>
      <c r="G7" s="259">
        <v>8.26</v>
      </c>
      <c r="H7" s="102">
        <f>+C7/B7*100</f>
        <v>5.8269065981148245</v>
      </c>
    </row>
    <row r="8" spans="1:12" ht="13.5" x14ac:dyDescent="0.2">
      <c r="A8" s="153" t="s">
        <v>75</v>
      </c>
      <c r="B8" s="130">
        <v>5806</v>
      </c>
      <c r="C8" s="131">
        <v>87</v>
      </c>
      <c r="D8" s="130">
        <v>7891</v>
      </c>
      <c r="E8" s="259">
        <v>33.44</v>
      </c>
      <c r="F8" s="102">
        <v>23.02</v>
      </c>
      <c r="G8" s="259">
        <v>33.58</v>
      </c>
      <c r="H8" s="102">
        <f t="shared" ref="H8:H20" si="0">+C8/B8*100</f>
        <v>1.4984498794350671</v>
      </c>
    </row>
    <row r="9" spans="1:12" ht="13.5" x14ac:dyDescent="0.2">
      <c r="A9" s="153" t="s">
        <v>76</v>
      </c>
      <c r="B9" s="130">
        <v>1948</v>
      </c>
      <c r="C9" s="131">
        <v>22</v>
      </c>
      <c r="D9" s="130">
        <v>2412</v>
      </c>
      <c r="E9" s="259">
        <v>11.22</v>
      </c>
      <c r="F9" s="102">
        <v>5.82</v>
      </c>
      <c r="G9" s="259">
        <v>10.26</v>
      </c>
      <c r="H9" s="102">
        <f t="shared" si="0"/>
        <v>1.1293634496919918</v>
      </c>
    </row>
    <row r="10" spans="1:12" ht="13.5" x14ac:dyDescent="0.2">
      <c r="A10" s="153" t="s">
        <v>77</v>
      </c>
      <c r="B10" s="130">
        <v>3571</v>
      </c>
      <c r="C10" s="131">
        <v>36</v>
      </c>
      <c r="D10" s="130">
        <v>5605</v>
      </c>
      <c r="E10" s="259">
        <v>20.57</v>
      </c>
      <c r="F10" s="102">
        <v>9.52</v>
      </c>
      <c r="G10" s="259">
        <v>23.85</v>
      </c>
      <c r="H10" s="102">
        <f t="shared" si="0"/>
        <v>1.0081209745169419</v>
      </c>
    </row>
    <row r="11" spans="1:12" ht="13.5" customHeight="1" x14ac:dyDescent="0.2">
      <c r="A11" s="153" t="s">
        <v>78</v>
      </c>
      <c r="B11" s="130">
        <v>377</v>
      </c>
      <c r="C11" s="131">
        <v>4</v>
      </c>
      <c r="D11" s="130">
        <v>480</v>
      </c>
      <c r="E11" s="259">
        <v>2.17</v>
      </c>
      <c r="F11" s="102">
        <v>1.06</v>
      </c>
      <c r="G11" s="259">
        <v>2.04</v>
      </c>
      <c r="H11" s="102">
        <f t="shared" si="0"/>
        <v>1.0610079575596816</v>
      </c>
    </row>
    <row r="12" spans="1:12" ht="13.5" x14ac:dyDescent="0.2">
      <c r="A12" s="260" t="s">
        <v>79</v>
      </c>
      <c r="B12" s="261">
        <v>12869</v>
      </c>
      <c r="C12" s="262">
        <v>217</v>
      </c>
      <c r="D12" s="261">
        <v>18328</v>
      </c>
      <c r="E12" s="263">
        <v>74.12</v>
      </c>
      <c r="F12" s="264">
        <v>57.41</v>
      </c>
      <c r="G12" s="263">
        <v>77.989999999999995</v>
      </c>
      <c r="H12" s="264">
        <f t="shared" si="0"/>
        <v>1.6862227057269408</v>
      </c>
    </row>
    <row r="13" spans="1:12" ht="13.5" x14ac:dyDescent="0.2">
      <c r="A13" s="153" t="s">
        <v>80</v>
      </c>
      <c r="B13" s="130">
        <v>1631</v>
      </c>
      <c r="C13" s="131">
        <v>68</v>
      </c>
      <c r="D13" s="130">
        <v>1780</v>
      </c>
      <c r="E13" s="259">
        <v>9.39</v>
      </c>
      <c r="F13" s="102">
        <v>17.989999999999998</v>
      </c>
      <c r="G13" s="259">
        <v>7.57</v>
      </c>
      <c r="H13" s="102">
        <f t="shared" si="0"/>
        <v>4.1692213366033108</v>
      </c>
    </row>
    <row r="14" spans="1:12" ht="13.5" x14ac:dyDescent="0.2">
      <c r="A14" s="153" t="s">
        <v>81</v>
      </c>
      <c r="B14" s="130">
        <v>210</v>
      </c>
      <c r="C14" s="131">
        <v>1</v>
      </c>
      <c r="D14" s="130">
        <v>240</v>
      </c>
      <c r="E14" s="259">
        <v>1.21</v>
      </c>
      <c r="F14" s="102">
        <v>0.26</v>
      </c>
      <c r="G14" s="259">
        <v>1.02</v>
      </c>
      <c r="H14" s="102">
        <f t="shared" si="0"/>
        <v>0.47619047619047622</v>
      </c>
    </row>
    <row r="15" spans="1:12" ht="13.5" x14ac:dyDescent="0.2">
      <c r="A15" s="153" t="s">
        <v>82</v>
      </c>
      <c r="B15" s="130">
        <v>608</v>
      </c>
      <c r="C15" s="131">
        <v>19</v>
      </c>
      <c r="D15" s="130">
        <v>716</v>
      </c>
      <c r="E15" s="259">
        <v>3.5</v>
      </c>
      <c r="F15" s="102">
        <v>5.03</v>
      </c>
      <c r="G15" s="259">
        <v>3.05</v>
      </c>
      <c r="H15" s="102">
        <f t="shared" si="0"/>
        <v>3.125</v>
      </c>
      <c r="J15" s="139"/>
      <c r="K15" s="139"/>
      <c r="L15" s="139"/>
    </row>
    <row r="16" spans="1:12" ht="13.5" x14ac:dyDescent="0.2">
      <c r="A16" s="153" t="s">
        <v>83</v>
      </c>
      <c r="B16" s="130">
        <v>1</v>
      </c>
      <c r="C16" s="131">
        <v>0</v>
      </c>
      <c r="D16" s="130">
        <v>1</v>
      </c>
      <c r="E16" s="259">
        <v>0.01</v>
      </c>
      <c r="F16" s="102">
        <v>0</v>
      </c>
      <c r="G16" s="259">
        <v>0</v>
      </c>
      <c r="H16" s="102">
        <f t="shared" si="0"/>
        <v>0</v>
      </c>
      <c r="J16" s="139"/>
      <c r="K16" s="139"/>
      <c r="L16" s="139"/>
    </row>
    <row r="17" spans="1:12" ht="13.5" x14ac:dyDescent="0.2">
      <c r="A17" s="153" t="s">
        <v>85</v>
      </c>
      <c r="B17" s="130">
        <v>1770</v>
      </c>
      <c r="C17" s="131">
        <v>70</v>
      </c>
      <c r="D17" s="130">
        <v>2149</v>
      </c>
      <c r="E17" s="259">
        <v>10.19</v>
      </c>
      <c r="F17" s="102">
        <v>18.52</v>
      </c>
      <c r="G17" s="259">
        <v>9.14</v>
      </c>
      <c r="H17" s="102">
        <f t="shared" si="0"/>
        <v>3.9548022598870061</v>
      </c>
      <c r="J17" s="139"/>
      <c r="K17" s="139"/>
      <c r="L17" s="139"/>
    </row>
    <row r="18" spans="1:12" ht="13.5" x14ac:dyDescent="0.2">
      <c r="A18" s="153" t="s">
        <v>86</v>
      </c>
      <c r="B18" s="130">
        <v>56</v>
      </c>
      <c r="C18" s="131">
        <v>0</v>
      </c>
      <c r="D18" s="130">
        <v>60</v>
      </c>
      <c r="E18" s="259">
        <v>0.32</v>
      </c>
      <c r="F18" s="102">
        <v>0</v>
      </c>
      <c r="G18" s="259">
        <v>0.26</v>
      </c>
      <c r="H18" s="102">
        <f t="shared" si="0"/>
        <v>0</v>
      </c>
      <c r="J18" s="139"/>
      <c r="K18" s="139"/>
      <c r="L18" s="139"/>
    </row>
    <row r="19" spans="1:12" ht="13.5" x14ac:dyDescent="0.2">
      <c r="A19" s="153" t="s">
        <v>87</v>
      </c>
      <c r="B19" s="130">
        <v>217</v>
      </c>
      <c r="C19" s="131">
        <v>3</v>
      </c>
      <c r="D19" s="130">
        <v>226</v>
      </c>
      <c r="E19" s="259">
        <v>1.25</v>
      </c>
      <c r="F19" s="102">
        <v>0.79</v>
      </c>
      <c r="G19" s="259">
        <v>0.96</v>
      </c>
      <c r="H19" s="102">
        <f t="shared" si="0"/>
        <v>1.3824884792626728</v>
      </c>
      <c r="J19" s="139"/>
      <c r="K19" s="139"/>
      <c r="L19" s="139"/>
    </row>
    <row r="20" spans="1:12" ht="13.5" x14ac:dyDescent="0.2">
      <c r="A20" s="260" t="s">
        <v>88</v>
      </c>
      <c r="B20" s="261">
        <v>4493</v>
      </c>
      <c r="C20" s="262">
        <v>161</v>
      </c>
      <c r="D20" s="261">
        <v>5172</v>
      </c>
      <c r="E20" s="263">
        <v>25.88</v>
      </c>
      <c r="F20" s="264">
        <v>42.59</v>
      </c>
      <c r="G20" s="263">
        <v>22.01</v>
      </c>
      <c r="H20" s="264">
        <f t="shared" si="0"/>
        <v>3.5833518807033164</v>
      </c>
      <c r="J20" s="139"/>
      <c r="K20" s="139"/>
      <c r="L20" s="139"/>
    </row>
    <row r="21" spans="1:12" ht="13.5" x14ac:dyDescent="0.2">
      <c r="A21" s="154" t="s">
        <v>89</v>
      </c>
      <c r="B21" s="265">
        <v>17362</v>
      </c>
      <c r="C21" s="265">
        <v>378</v>
      </c>
      <c r="D21" s="265">
        <v>23500</v>
      </c>
      <c r="E21" s="135">
        <v>100</v>
      </c>
      <c r="F21" s="162">
        <v>100</v>
      </c>
      <c r="G21" s="135">
        <v>100</v>
      </c>
      <c r="H21" s="135">
        <f>+C21/B21*100</f>
        <v>2.1771685289713165</v>
      </c>
      <c r="J21" s="139"/>
      <c r="K21" s="139"/>
      <c r="L21" s="139"/>
    </row>
    <row r="22" spans="1:12" x14ac:dyDescent="0.2">
      <c r="A22" s="258" t="s">
        <v>329</v>
      </c>
      <c r="B22" s="258"/>
      <c r="C22" s="258"/>
      <c r="D22" s="258"/>
      <c r="E22" s="258"/>
      <c r="F22" s="258"/>
      <c r="G22" s="258"/>
      <c r="H22" s="258"/>
    </row>
  </sheetData>
  <mergeCells count="5">
    <mergeCell ref="E5:G5"/>
    <mergeCell ref="H5:H6"/>
    <mergeCell ref="A4:H4"/>
    <mergeCell ref="A5:A6"/>
    <mergeCell ref="B5:D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I33"/>
  <sheetViews>
    <sheetView workbookViewId="0">
      <selection activeCell="I4" sqref="I4"/>
    </sheetView>
  </sheetViews>
  <sheetFormatPr defaultRowHeight="15" x14ac:dyDescent="0.25"/>
  <cols>
    <col min="1" max="1" width="61.85546875" style="15" customWidth="1"/>
    <col min="2" max="7" width="9.5703125" style="15" customWidth="1"/>
    <col min="8" max="16384" width="9.140625" style="15"/>
  </cols>
  <sheetData>
    <row r="3" spans="1:9" x14ac:dyDescent="0.25">
      <c r="A3" s="17" t="s">
        <v>331</v>
      </c>
      <c r="B3" s="17"/>
    </row>
    <row r="4" spans="1:9" x14ac:dyDescent="0.25">
      <c r="A4" s="64" t="s">
        <v>103</v>
      </c>
      <c r="B4" s="266"/>
      <c r="C4" s="266"/>
      <c r="D4" s="266"/>
      <c r="E4" s="266"/>
      <c r="F4" s="266"/>
      <c r="G4" s="266"/>
    </row>
    <row r="5" spans="1:9" x14ac:dyDescent="0.25">
      <c r="A5" s="391" t="s">
        <v>104</v>
      </c>
      <c r="B5" s="392" t="s">
        <v>20</v>
      </c>
      <c r="C5" s="392"/>
      <c r="D5" s="360" t="s">
        <v>105</v>
      </c>
      <c r="E5" s="360"/>
      <c r="F5" s="392" t="s">
        <v>13</v>
      </c>
      <c r="G5" s="392"/>
    </row>
    <row r="6" spans="1:9" x14ac:dyDescent="0.25">
      <c r="A6" s="391"/>
      <c r="B6" s="267" t="s">
        <v>44</v>
      </c>
      <c r="C6" s="169" t="s">
        <v>106</v>
      </c>
      <c r="D6" s="267" t="s">
        <v>44</v>
      </c>
      <c r="E6" s="169" t="s">
        <v>106</v>
      </c>
      <c r="F6" s="267" t="s">
        <v>44</v>
      </c>
      <c r="G6" s="169" t="s">
        <v>106</v>
      </c>
    </row>
    <row r="7" spans="1:9" x14ac:dyDescent="0.25">
      <c r="A7" s="170" t="s">
        <v>107</v>
      </c>
      <c r="B7" s="268">
        <v>3185</v>
      </c>
      <c r="C7" s="269">
        <v>21.138912855910267</v>
      </c>
      <c r="D7" s="268">
        <v>1679</v>
      </c>
      <c r="E7" s="269">
        <v>27.36310299869622</v>
      </c>
      <c r="F7" s="268">
        <v>4864</v>
      </c>
      <c r="G7" s="270">
        <v>22.940149978776589</v>
      </c>
      <c r="I7" s="46"/>
    </row>
    <row r="8" spans="1:9" x14ac:dyDescent="0.25">
      <c r="A8" s="170" t="s">
        <v>108</v>
      </c>
      <c r="B8" s="268">
        <v>3005</v>
      </c>
      <c r="C8" s="269">
        <v>19.944249021039358</v>
      </c>
      <c r="D8" s="268">
        <v>572</v>
      </c>
      <c r="E8" s="269">
        <v>9.3220338983050848</v>
      </c>
      <c r="F8" s="268">
        <v>3577</v>
      </c>
      <c r="G8" s="270">
        <v>16.870254209310005</v>
      </c>
    </row>
    <row r="9" spans="1:9" x14ac:dyDescent="0.25">
      <c r="A9" s="170" t="s">
        <v>109</v>
      </c>
      <c r="B9" s="268">
        <v>647</v>
      </c>
      <c r="C9" s="269">
        <v>4.2941527842304374</v>
      </c>
      <c r="D9" s="268">
        <v>194</v>
      </c>
      <c r="E9" s="269">
        <v>3.1616688396349417</v>
      </c>
      <c r="F9" s="268">
        <v>841</v>
      </c>
      <c r="G9" s="270">
        <v>3.9664198462481726</v>
      </c>
    </row>
    <row r="10" spans="1:9" x14ac:dyDescent="0.25">
      <c r="A10" s="170" t="s">
        <v>110</v>
      </c>
      <c r="B10" s="268">
        <v>693</v>
      </c>
      <c r="C10" s="269">
        <v>4.5994557642530038</v>
      </c>
      <c r="D10" s="268">
        <v>127</v>
      </c>
      <c r="E10" s="269">
        <v>2.0697522816166884</v>
      </c>
      <c r="F10" s="268">
        <v>820</v>
      </c>
      <c r="G10" s="270">
        <v>3.8673772579351979</v>
      </c>
    </row>
    <row r="11" spans="1:9" x14ac:dyDescent="0.25">
      <c r="A11" s="170" t="s">
        <v>111</v>
      </c>
      <c r="B11" s="268">
        <v>1482</v>
      </c>
      <c r="C11" s="269">
        <v>9.8360655737704921</v>
      </c>
      <c r="D11" s="268">
        <v>231</v>
      </c>
      <c r="E11" s="269">
        <v>3.7646675358539765</v>
      </c>
      <c r="F11" s="268">
        <v>1713</v>
      </c>
      <c r="G11" s="270">
        <v>8.0790454181012112</v>
      </c>
    </row>
    <row r="12" spans="1:9" x14ac:dyDescent="0.25">
      <c r="A12" s="170" t="s">
        <v>112</v>
      </c>
      <c r="B12" s="268">
        <v>183</v>
      </c>
      <c r="C12" s="269">
        <v>1.214574898785425</v>
      </c>
      <c r="D12" s="271">
        <v>20</v>
      </c>
      <c r="E12" s="272">
        <v>0.32594524119947849</v>
      </c>
      <c r="F12" s="268">
        <v>203</v>
      </c>
      <c r="G12" s="270">
        <v>0.95741168702542101</v>
      </c>
    </row>
    <row r="13" spans="1:9" x14ac:dyDescent="0.25">
      <c r="A13" s="170" t="s">
        <v>113</v>
      </c>
      <c r="B13" s="268">
        <v>1214</v>
      </c>
      <c r="C13" s="269">
        <v>8.057343864073804</v>
      </c>
      <c r="D13" s="268">
        <v>782</v>
      </c>
      <c r="E13" s="269">
        <v>12.744458930899608</v>
      </c>
      <c r="F13" s="268">
        <v>1996</v>
      </c>
      <c r="G13" s="270">
        <v>9.4137622034617738</v>
      </c>
    </row>
    <row r="14" spans="1:9" x14ac:dyDescent="0.25">
      <c r="A14" s="170" t="s">
        <v>114</v>
      </c>
      <c r="B14" s="268">
        <v>1178</v>
      </c>
      <c r="C14" s="269">
        <v>7.8184110970996219</v>
      </c>
      <c r="D14" s="268">
        <v>752</v>
      </c>
      <c r="E14" s="269">
        <v>12.25554106910039</v>
      </c>
      <c r="F14" s="268">
        <v>1930</v>
      </c>
      <c r="G14" s="270">
        <v>9.1024854973352838</v>
      </c>
    </row>
    <row r="15" spans="1:9" x14ac:dyDescent="0.25">
      <c r="A15" s="170" t="s">
        <v>115</v>
      </c>
      <c r="B15" s="268">
        <v>36</v>
      </c>
      <c r="C15" s="269">
        <v>0.23893276697418198</v>
      </c>
      <c r="D15" s="268">
        <v>30</v>
      </c>
      <c r="E15" s="269">
        <v>0.48891786179921776</v>
      </c>
      <c r="F15" s="268">
        <v>66</v>
      </c>
      <c r="G15" s="269">
        <v>0.3112767061264915</v>
      </c>
    </row>
    <row r="16" spans="1:9" x14ac:dyDescent="0.25">
      <c r="A16" s="170" t="s">
        <v>116</v>
      </c>
      <c r="B16" s="268">
        <v>1224</v>
      </c>
      <c r="C16" s="269">
        <v>8.1237140771221874</v>
      </c>
      <c r="D16" s="268">
        <v>779</v>
      </c>
      <c r="E16" s="269">
        <v>12.695567144719689</v>
      </c>
      <c r="F16" s="268">
        <v>2003</v>
      </c>
      <c r="G16" s="269">
        <v>9.4467763995660992</v>
      </c>
    </row>
    <row r="17" spans="1:7" x14ac:dyDescent="0.25">
      <c r="A17" s="170" t="s">
        <v>117</v>
      </c>
      <c r="B17" s="268">
        <v>1472</v>
      </c>
      <c r="C17" s="269">
        <v>9.7696953607221086</v>
      </c>
      <c r="D17" s="268">
        <v>332</v>
      </c>
      <c r="E17" s="269">
        <v>5.4106910039113432</v>
      </c>
      <c r="F17" s="268">
        <v>1804</v>
      </c>
      <c r="G17" s="269">
        <v>8.5082299674574351</v>
      </c>
    </row>
    <row r="18" spans="1:7" x14ac:dyDescent="0.25">
      <c r="A18" s="170" t="s">
        <v>118</v>
      </c>
      <c r="B18" s="268">
        <v>528</v>
      </c>
      <c r="C18" s="269">
        <v>3.5043472489546694</v>
      </c>
      <c r="D18" s="268">
        <v>85</v>
      </c>
      <c r="E18" s="269">
        <v>1.3852672750977835</v>
      </c>
      <c r="F18" s="268">
        <v>613</v>
      </c>
      <c r="G18" s="269">
        <v>2.89110031599302</v>
      </c>
    </row>
    <row r="19" spans="1:7" x14ac:dyDescent="0.25">
      <c r="A19" s="170" t="s">
        <v>119</v>
      </c>
      <c r="B19" s="268">
        <v>362</v>
      </c>
      <c r="C19" s="269">
        <v>2.4026017123514967</v>
      </c>
      <c r="D19" s="268">
        <v>230</v>
      </c>
      <c r="E19" s="269">
        <v>3.748370273794003</v>
      </c>
      <c r="F19" s="268">
        <v>592</v>
      </c>
      <c r="G19" s="269">
        <v>2.7920577276800453</v>
      </c>
    </row>
    <row r="20" spans="1:7" x14ac:dyDescent="0.25">
      <c r="A20" s="170" t="s">
        <v>120</v>
      </c>
      <c r="B20" s="268">
        <v>319</v>
      </c>
      <c r="C20" s="269">
        <v>2.1172097962434457</v>
      </c>
      <c r="D20" s="268">
        <v>131</v>
      </c>
      <c r="E20" s="269">
        <v>2.1349413298565838</v>
      </c>
      <c r="F20" s="268">
        <v>450</v>
      </c>
      <c r="G20" s="269">
        <v>2.1223411781351698</v>
      </c>
    </row>
    <row r="21" spans="1:7" x14ac:dyDescent="0.25">
      <c r="A21" s="170" t="s">
        <v>121</v>
      </c>
      <c r="B21" s="268">
        <v>711</v>
      </c>
      <c r="C21" s="269">
        <v>4.718922147740094</v>
      </c>
      <c r="D21" s="271">
        <v>8</v>
      </c>
      <c r="E21" s="273">
        <v>0.1303780964797914</v>
      </c>
      <c r="F21" s="268">
        <v>719</v>
      </c>
      <c r="G21" s="269">
        <v>3.3910295712870817</v>
      </c>
    </row>
    <row r="22" spans="1:7" x14ac:dyDescent="0.25">
      <c r="A22" s="170" t="s">
        <v>122</v>
      </c>
      <c r="B22" s="268">
        <v>275</v>
      </c>
      <c r="C22" s="269">
        <v>1.8251808588305569</v>
      </c>
      <c r="D22" s="268">
        <v>229</v>
      </c>
      <c r="E22" s="269">
        <v>3.7320730117340286</v>
      </c>
      <c r="F22" s="268">
        <v>504</v>
      </c>
      <c r="G22" s="269">
        <v>2.3770221195113899</v>
      </c>
    </row>
    <row r="23" spans="1:7" x14ac:dyDescent="0.25">
      <c r="A23" s="170" t="s">
        <v>123</v>
      </c>
      <c r="B23" s="268">
        <v>133</v>
      </c>
      <c r="C23" s="269">
        <v>0.88272383354350581</v>
      </c>
      <c r="D23" s="268">
        <v>18</v>
      </c>
      <c r="E23" s="269">
        <v>0.29335071707953064</v>
      </c>
      <c r="F23" s="268">
        <v>151</v>
      </c>
      <c r="G23" s="269">
        <v>0.71216337310757916</v>
      </c>
    </row>
    <row r="24" spans="1:7" x14ac:dyDescent="0.25">
      <c r="A24" s="170" t="s">
        <v>124</v>
      </c>
      <c r="B24" s="268">
        <v>134</v>
      </c>
      <c r="C24" s="269">
        <v>0.88936085484834404</v>
      </c>
      <c r="D24" s="268">
        <v>123</v>
      </c>
      <c r="E24" s="269">
        <v>2.0045632333767927</v>
      </c>
      <c r="F24" s="268">
        <v>257</v>
      </c>
      <c r="G24" s="269">
        <v>1.2120926284016413</v>
      </c>
    </row>
    <row r="25" spans="1:7" x14ac:dyDescent="0.25">
      <c r="A25" s="170" t="s">
        <v>291</v>
      </c>
      <c r="B25" s="268">
        <v>42</v>
      </c>
      <c r="C25" s="269">
        <v>0.27875489480321231</v>
      </c>
      <c r="D25" s="268">
        <v>73</v>
      </c>
      <c r="E25" s="269">
        <v>1.1897001303780965</v>
      </c>
      <c r="F25" s="268">
        <v>115</v>
      </c>
      <c r="G25" s="269">
        <v>0.54237607885676553</v>
      </c>
    </row>
    <row r="26" spans="1:7" x14ac:dyDescent="0.25">
      <c r="A26" s="170" t="s">
        <v>125</v>
      </c>
      <c r="B26" s="268">
        <v>684</v>
      </c>
      <c r="C26" s="269">
        <v>4.5397225725094579</v>
      </c>
      <c r="D26" s="268">
        <v>284</v>
      </c>
      <c r="E26" s="269">
        <v>4.6284224250325945</v>
      </c>
      <c r="F26" s="268">
        <v>968</v>
      </c>
      <c r="G26" s="269">
        <v>4.5653916898552094</v>
      </c>
    </row>
    <row r="27" spans="1:7" x14ac:dyDescent="0.25">
      <c r="A27" s="170" t="s">
        <v>126</v>
      </c>
      <c r="B27" s="268">
        <v>504</v>
      </c>
      <c r="C27" s="269">
        <v>3.3450587376385474</v>
      </c>
      <c r="D27" s="268">
        <v>214</v>
      </c>
      <c r="E27" s="269">
        <v>3.4876140808344198</v>
      </c>
      <c r="F27" s="268">
        <v>718</v>
      </c>
      <c r="G27" s="269">
        <v>3.3863132575578927</v>
      </c>
    </row>
    <row r="28" spans="1:7" x14ac:dyDescent="0.25">
      <c r="A28" s="170" t="s">
        <v>127</v>
      </c>
      <c r="B28" s="268">
        <v>533</v>
      </c>
      <c r="C28" s="269">
        <v>3.5375323554788611</v>
      </c>
      <c r="D28" s="268">
        <v>56</v>
      </c>
      <c r="E28" s="269">
        <v>0.91264667535853972</v>
      </c>
      <c r="F28" s="268">
        <v>589</v>
      </c>
      <c r="G28" s="269">
        <v>2.7779087864924774</v>
      </c>
    </row>
    <row r="29" spans="1:7" x14ac:dyDescent="0.25">
      <c r="A29" s="170" t="s">
        <v>128</v>
      </c>
      <c r="B29" s="268">
        <v>14325</v>
      </c>
      <c r="C29" s="269">
        <v>95.075330191809911</v>
      </c>
      <c r="D29" s="268">
        <v>5595</v>
      </c>
      <c r="E29" s="269">
        <v>91.183181225554108</v>
      </c>
      <c r="F29" s="268">
        <v>19920</v>
      </c>
      <c r="G29" s="269">
        <v>93.948969485450178</v>
      </c>
    </row>
    <row r="30" spans="1:7" x14ac:dyDescent="0.25">
      <c r="A30" s="170" t="s">
        <v>129</v>
      </c>
      <c r="B30" s="268">
        <v>742</v>
      </c>
      <c r="C30" s="269">
        <v>4.9246698081900844</v>
      </c>
      <c r="D30" s="268">
        <v>541</v>
      </c>
      <c r="E30" s="269">
        <v>8.8168187744458937</v>
      </c>
      <c r="F30" s="268">
        <v>1283</v>
      </c>
      <c r="G30" s="269">
        <v>6.0510305145498284</v>
      </c>
    </row>
    <row r="31" spans="1:7" x14ac:dyDescent="0.25">
      <c r="A31" s="179" t="s">
        <v>130</v>
      </c>
      <c r="B31" s="274">
        <v>15067</v>
      </c>
      <c r="C31" s="275">
        <v>100</v>
      </c>
      <c r="D31" s="274">
        <v>6136</v>
      </c>
      <c r="E31" s="275">
        <v>100</v>
      </c>
      <c r="F31" s="274">
        <v>21203</v>
      </c>
      <c r="G31" s="275">
        <v>100</v>
      </c>
    </row>
    <row r="32" spans="1:7" ht="26.25" customHeight="1" x14ac:dyDescent="0.25">
      <c r="A32" s="365" t="s">
        <v>332</v>
      </c>
      <c r="B32" s="366"/>
      <c r="C32" s="366"/>
      <c r="D32" s="366"/>
      <c r="E32" s="366"/>
      <c r="F32" s="366"/>
      <c r="G32" s="366"/>
    </row>
    <row r="33" spans="1:7" ht="50.25" customHeight="1" x14ac:dyDescent="0.3">
      <c r="A33" s="383" t="s">
        <v>333</v>
      </c>
      <c r="B33" s="384"/>
      <c r="C33" s="384"/>
      <c r="D33" s="384"/>
      <c r="E33" s="384"/>
      <c r="F33" s="384"/>
      <c r="G33" s="384"/>
    </row>
  </sheetData>
  <mergeCells count="6">
    <mergeCell ref="A32:G32"/>
    <mergeCell ref="A33:G33"/>
    <mergeCell ref="A5:A6"/>
    <mergeCell ref="B5:C5"/>
    <mergeCell ref="D5:E5"/>
    <mergeCell ref="F5:G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2"/>
  <sheetViews>
    <sheetView workbookViewId="0">
      <selection activeCell="K24" sqref="K24"/>
    </sheetView>
  </sheetViews>
  <sheetFormatPr defaultRowHeight="15" x14ac:dyDescent="0.25"/>
  <cols>
    <col min="1" max="1" width="12.85546875" style="15" customWidth="1"/>
    <col min="2" max="10" width="9.140625" style="15"/>
    <col min="11" max="11" width="9.7109375" style="15" bestFit="1" customWidth="1"/>
    <col min="12" max="16384" width="9.140625" style="15"/>
  </cols>
  <sheetData>
    <row r="3" spans="1:9" x14ac:dyDescent="0.25">
      <c r="A3" s="67" t="s">
        <v>334</v>
      </c>
    </row>
    <row r="4" spans="1:9" x14ac:dyDescent="0.25">
      <c r="A4" s="16" t="s">
        <v>161</v>
      </c>
    </row>
    <row r="5" spans="1:9" x14ac:dyDescent="0.25">
      <c r="A5" s="361" t="s">
        <v>160</v>
      </c>
      <c r="B5" s="364" t="s">
        <v>4</v>
      </c>
      <c r="C5" s="364"/>
      <c r="D5" s="364"/>
      <c r="E5" s="364"/>
      <c r="F5" s="363" t="s">
        <v>5</v>
      </c>
      <c r="G5" s="363"/>
      <c r="H5" s="363"/>
      <c r="I5" s="363"/>
    </row>
    <row r="6" spans="1:9" ht="27" x14ac:dyDescent="0.25">
      <c r="A6" s="394"/>
      <c r="B6" s="276" t="s">
        <v>159</v>
      </c>
      <c r="C6" s="276" t="s">
        <v>158</v>
      </c>
      <c r="D6" s="276" t="s">
        <v>157</v>
      </c>
      <c r="E6" s="51" t="s">
        <v>13</v>
      </c>
      <c r="F6" s="276" t="s">
        <v>159</v>
      </c>
      <c r="G6" s="276" t="s">
        <v>158</v>
      </c>
      <c r="H6" s="276" t="s">
        <v>157</v>
      </c>
      <c r="I6" s="51" t="s">
        <v>13</v>
      </c>
    </row>
    <row r="7" spans="1:9" x14ac:dyDescent="0.25">
      <c r="A7" s="362"/>
      <c r="B7" s="393" t="s">
        <v>156</v>
      </c>
      <c r="C7" s="393"/>
      <c r="D7" s="393"/>
      <c r="E7" s="393"/>
      <c r="F7" s="393"/>
      <c r="G7" s="393"/>
      <c r="H7" s="393"/>
      <c r="I7" s="393"/>
    </row>
    <row r="8" spans="1:9" x14ac:dyDescent="0.25">
      <c r="A8" s="21" t="s">
        <v>154</v>
      </c>
      <c r="B8" s="79">
        <v>2</v>
      </c>
      <c r="C8" s="81" t="s">
        <v>84</v>
      </c>
      <c r="D8" s="79">
        <v>2</v>
      </c>
      <c r="E8" s="81">
        <v>4</v>
      </c>
      <c r="F8" s="79">
        <v>189</v>
      </c>
      <c r="G8" s="81">
        <v>864</v>
      </c>
      <c r="H8" s="79">
        <v>123</v>
      </c>
      <c r="I8" s="81">
        <v>1176</v>
      </c>
    </row>
    <row r="9" spans="1:9" x14ac:dyDescent="0.25">
      <c r="A9" s="21" t="s">
        <v>149</v>
      </c>
      <c r="B9" s="56">
        <v>39</v>
      </c>
      <c r="C9" s="81">
        <v>8</v>
      </c>
      <c r="D9" s="79">
        <v>4</v>
      </c>
      <c r="E9" s="81">
        <v>51</v>
      </c>
      <c r="F9" s="79">
        <v>4190</v>
      </c>
      <c r="G9" s="81">
        <v>1465</v>
      </c>
      <c r="H9" s="79">
        <v>311</v>
      </c>
      <c r="I9" s="81">
        <v>5966</v>
      </c>
    </row>
    <row r="10" spans="1:9" x14ac:dyDescent="0.25">
      <c r="A10" s="21" t="s">
        <v>148</v>
      </c>
      <c r="B10" s="56">
        <v>55</v>
      </c>
      <c r="C10" s="81">
        <v>4</v>
      </c>
      <c r="D10" s="79">
        <v>5</v>
      </c>
      <c r="E10" s="81">
        <v>64</v>
      </c>
      <c r="F10" s="79">
        <v>4849</v>
      </c>
      <c r="G10" s="81">
        <v>899</v>
      </c>
      <c r="H10" s="79">
        <v>277</v>
      </c>
      <c r="I10" s="81">
        <v>6025</v>
      </c>
    </row>
    <row r="11" spans="1:9" x14ac:dyDescent="0.25">
      <c r="A11" s="21" t="s">
        <v>147</v>
      </c>
      <c r="B11" s="56">
        <v>89</v>
      </c>
      <c r="C11" s="277">
        <v>9</v>
      </c>
      <c r="D11" s="79">
        <v>9</v>
      </c>
      <c r="E11" s="81">
        <v>107</v>
      </c>
      <c r="F11" s="79">
        <v>5382</v>
      </c>
      <c r="G11" s="81">
        <v>887</v>
      </c>
      <c r="H11" s="79">
        <v>450</v>
      </c>
      <c r="I11" s="81">
        <v>6719</v>
      </c>
    </row>
    <row r="12" spans="1:9" x14ac:dyDescent="0.25">
      <c r="A12" s="21" t="s">
        <v>146</v>
      </c>
      <c r="B12" s="56">
        <v>88</v>
      </c>
      <c r="C12" s="81">
        <v>12</v>
      </c>
      <c r="D12" s="79">
        <v>48</v>
      </c>
      <c r="E12" s="81">
        <v>148</v>
      </c>
      <c r="F12" s="79">
        <v>2272</v>
      </c>
      <c r="G12" s="81">
        <v>454</v>
      </c>
      <c r="H12" s="79">
        <v>548</v>
      </c>
      <c r="I12" s="81">
        <v>3274</v>
      </c>
    </row>
    <row r="13" spans="1:9" x14ac:dyDescent="0.25">
      <c r="A13" s="21" t="s">
        <v>153</v>
      </c>
      <c r="B13" s="79">
        <v>2</v>
      </c>
      <c r="C13" s="81">
        <v>2</v>
      </c>
      <c r="D13" s="79">
        <v>0</v>
      </c>
      <c r="E13" s="81">
        <v>4</v>
      </c>
      <c r="F13" s="79">
        <v>154</v>
      </c>
      <c r="G13" s="81">
        <v>180</v>
      </c>
      <c r="H13" s="83">
        <v>6</v>
      </c>
      <c r="I13" s="81">
        <v>340</v>
      </c>
    </row>
    <row r="14" spans="1:9" x14ac:dyDescent="0.25">
      <c r="A14" s="19" t="s">
        <v>152</v>
      </c>
      <c r="B14" s="85">
        <v>275</v>
      </c>
      <c r="C14" s="20">
        <v>35</v>
      </c>
      <c r="D14" s="85">
        <v>68</v>
      </c>
      <c r="E14" s="85">
        <v>378</v>
      </c>
      <c r="F14" s="85">
        <v>17036</v>
      </c>
      <c r="G14" s="85">
        <v>4749</v>
      </c>
      <c r="H14" s="20">
        <v>1715</v>
      </c>
      <c r="I14" s="85">
        <v>23500</v>
      </c>
    </row>
    <row r="15" spans="1:9" x14ac:dyDescent="0.25">
      <c r="A15" s="33"/>
      <c r="B15" s="393" t="s">
        <v>155</v>
      </c>
      <c r="C15" s="393"/>
      <c r="D15" s="393"/>
      <c r="E15" s="393"/>
      <c r="F15" s="393"/>
      <c r="G15" s="393"/>
      <c r="H15" s="393"/>
      <c r="I15" s="393"/>
    </row>
    <row r="16" spans="1:9" x14ac:dyDescent="0.25">
      <c r="A16" s="21" t="s">
        <v>154</v>
      </c>
      <c r="B16" s="83">
        <v>0.72727272727272729</v>
      </c>
      <c r="C16" s="278" t="s">
        <v>84</v>
      </c>
      <c r="D16" s="83">
        <v>2.9411764705882351</v>
      </c>
      <c r="E16" s="279">
        <v>1.0582010582010581</v>
      </c>
      <c r="F16" s="114">
        <v>1.1094153557173045</v>
      </c>
      <c r="G16" s="278">
        <v>18.193303853442831</v>
      </c>
      <c r="H16" s="114">
        <v>7.1720116618075798</v>
      </c>
      <c r="I16" s="278">
        <v>5.0042553191489363</v>
      </c>
    </row>
    <row r="17" spans="1:9" x14ac:dyDescent="0.25">
      <c r="A17" s="21" t="s">
        <v>149</v>
      </c>
      <c r="B17" s="114">
        <v>14.181818181818182</v>
      </c>
      <c r="C17" s="278">
        <v>22.857142857142858</v>
      </c>
      <c r="D17" s="83">
        <v>5.8823529411764701</v>
      </c>
      <c r="E17" s="279">
        <v>13.492063492063492</v>
      </c>
      <c r="F17" s="114">
        <v>24.59497534632543</v>
      </c>
      <c r="G17" s="278">
        <v>30.848599705201096</v>
      </c>
      <c r="H17" s="114">
        <v>18.134110787172013</v>
      </c>
      <c r="I17" s="278">
        <v>25.387234042553192</v>
      </c>
    </row>
    <row r="18" spans="1:9" x14ac:dyDescent="0.25">
      <c r="A18" s="21" t="s">
        <v>148</v>
      </c>
      <c r="B18" s="114">
        <v>20</v>
      </c>
      <c r="C18" s="278">
        <v>11.428571428571429</v>
      </c>
      <c r="D18" s="114">
        <v>7.3529411764705888</v>
      </c>
      <c r="E18" s="279">
        <v>16.93121693121693</v>
      </c>
      <c r="F18" s="114">
        <v>28.463254285043437</v>
      </c>
      <c r="G18" s="278">
        <v>18.930301116024424</v>
      </c>
      <c r="H18" s="114">
        <v>16.151603498542276</v>
      </c>
      <c r="I18" s="278">
        <v>25.638297872340427</v>
      </c>
    </row>
    <row r="19" spans="1:9" x14ac:dyDescent="0.25">
      <c r="A19" s="21" t="s">
        <v>147</v>
      </c>
      <c r="B19" s="114">
        <v>32.36363636363636</v>
      </c>
      <c r="C19" s="278">
        <v>25.714285714285712</v>
      </c>
      <c r="D19" s="114">
        <v>13.23529411764706</v>
      </c>
      <c r="E19" s="279">
        <v>28.306878306878307</v>
      </c>
      <c r="F19" s="114">
        <v>31.591922986616577</v>
      </c>
      <c r="G19" s="278">
        <v>18.677616340282167</v>
      </c>
      <c r="H19" s="114">
        <v>26.239067055393583</v>
      </c>
      <c r="I19" s="278">
        <v>28.591489361702127</v>
      </c>
    </row>
    <row r="20" spans="1:9" x14ac:dyDescent="0.25">
      <c r="A20" s="21" t="s">
        <v>146</v>
      </c>
      <c r="B20" s="114">
        <v>32</v>
      </c>
      <c r="C20" s="278">
        <v>34.285714285714285</v>
      </c>
      <c r="D20" s="114">
        <v>70.588235294117652</v>
      </c>
      <c r="E20" s="279">
        <v>39.153439153439152</v>
      </c>
      <c r="F20" s="114">
        <v>13.336463958675745</v>
      </c>
      <c r="G20" s="278">
        <v>9.5599073489155604</v>
      </c>
      <c r="H20" s="114">
        <v>31.953352769679299</v>
      </c>
      <c r="I20" s="278">
        <v>13.931914893617019</v>
      </c>
    </row>
    <row r="21" spans="1:9" x14ac:dyDescent="0.25">
      <c r="A21" s="21" t="s">
        <v>153</v>
      </c>
      <c r="B21" s="83">
        <v>0.72727272727272729</v>
      </c>
      <c r="C21" s="83">
        <v>5.7142857142857144</v>
      </c>
      <c r="D21" s="83">
        <v>0</v>
      </c>
      <c r="E21" s="279">
        <v>1.0582010582010581</v>
      </c>
      <c r="F21" s="114">
        <v>0.90396806762150728</v>
      </c>
      <c r="G21" s="278">
        <v>3.790271636133923</v>
      </c>
      <c r="H21" s="83">
        <v>0.3498542274052478</v>
      </c>
      <c r="I21" s="278">
        <v>1.446808510638298</v>
      </c>
    </row>
    <row r="22" spans="1:9" x14ac:dyDescent="0.25">
      <c r="A22" s="19" t="s">
        <v>152</v>
      </c>
      <c r="B22" s="117">
        <v>100</v>
      </c>
      <c r="C22" s="66">
        <v>100</v>
      </c>
      <c r="D22" s="117">
        <v>100</v>
      </c>
      <c r="E22" s="117">
        <v>100</v>
      </c>
      <c r="F22" s="117">
        <v>100</v>
      </c>
      <c r="G22" s="117">
        <v>100</v>
      </c>
      <c r="H22" s="66">
        <v>100</v>
      </c>
      <c r="I22" s="117">
        <v>100</v>
      </c>
    </row>
  </sheetData>
  <mergeCells count="5">
    <mergeCell ref="B5:E5"/>
    <mergeCell ref="F5:I5"/>
    <mergeCell ref="B7:I7"/>
    <mergeCell ref="B15:I15"/>
    <mergeCell ref="A5:A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2"/>
  <sheetViews>
    <sheetView workbookViewId="0">
      <selection activeCell="E31" sqref="E31"/>
    </sheetView>
  </sheetViews>
  <sheetFormatPr defaultRowHeight="15" x14ac:dyDescent="0.25"/>
  <cols>
    <col min="1" max="1" width="21.140625" style="15" customWidth="1"/>
    <col min="2" max="2" width="9.140625" style="15"/>
    <col min="3" max="3" width="13.140625" style="15" customWidth="1"/>
    <col min="4" max="4" width="9.140625" style="15"/>
    <col min="5" max="5" width="13.28515625" style="15" customWidth="1"/>
    <col min="6" max="16384" width="9.140625" style="15"/>
  </cols>
  <sheetData>
    <row r="3" spans="1:9" x14ac:dyDescent="0.25">
      <c r="A3" s="67" t="s">
        <v>335</v>
      </c>
    </row>
    <row r="4" spans="1:9" x14ac:dyDescent="0.25">
      <c r="A4" s="16" t="s">
        <v>170</v>
      </c>
    </row>
    <row r="5" spans="1:9" x14ac:dyDescent="0.25">
      <c r="A5" s="357" t="s">
        <v>169</v>
      </c>
      <c r="B5" s="327" t="s">
        <v>4</v>
      </c>
      <c r="C5" s="327"/>
      <c r="D5" s="328" t="s">
        <v>5</v>
      </c>
      <c r="E5" s="328"/>
      <c r="F5" s="350" t="s">
        <v>168</v>
      </c>
    </row>
    <row r="6" spans="1:9" ht="27" x14ac:dyDescent="0.25">
      <c r="A6" s="396"/>
      <c r="B6" s="51" t="s">
        <v>44</v>
      </c>
      <c r="C6" s="51" t="s">
        <v>167</v>
      </c>
      <c r="D6" s="51" t="s">
        <v>166</v>
      </c>
      <c r="E6" s="51" t="s">
        <v>165</v>
      </c>
      <c r="F6" s="350"/>
    </row>
    <row r="7" spans="1:9" x14ac:dyDescent="0.25">
      <c r="A7" s="33"/>
      <c r="B7" s="393" t="s">
        <v>151</v>
      </c>
      <c r="C7" s="393"/>
      <c r="D7" s="393"/>
      <c r="E7" s="393"/>
      <c r="F7" s="33"/>
    </row>
    <row r="8" spans="1:9" x14ac:dyDescent="0.25">
      <c r="A8" s="21" t="s">
        <v>159</v>
      </c>
      <c r="B8" s="195">
        <v>228</v>
      </c>
      <c r="C8" s="84">
        <v>81.428571428571431</v>
      </c>
      <c r="D8" s="79">
        <v>11587</v>
      </c>
      <c r="E8" s="84">
        <v>80.728767505051209</v>
      </c>
      <c r="F8" s="83">
        <v>1.9297503173931443</v>
      </c>
      <c r="H8" s="46"/>
      <c r="I8" s="46"/>
    </row>
    <row r="9" spans="1:9" x14ac:dyDescent="0.25">
      <c r="A9" s="21" t="s">
        <v>158</v>
      </c>
      <c r="B9" s="195">
        <v>17</v>
      </c>
      <c r="C9" s="84">
        <v>6.0714285714285712</v>
      </c>
      <c r="D9" s="79">
        <v>1962</v>
      </c>
      <c r="E9" s="84">
        <v>13.669616108130706</v>
      </c>
      <c r="F9" s="83">
        <v>0.85901970692268814</v>
      </c>
      <c r="H9" s="46"/>
      <c r="I9" s="46"/>
    </row>
    <row r="10" spans="1:9" x14ac:dyDescent="0.25">
      <c r="A10" s="21" t="s">
        <v>157</v>
      </c>
      <c r="B10" s="195">
        <v>35</v>
      </c>
      <c r="C10" s="84">
        <v>12.5</v>
      </c>
      <c r="D10" s="79">
        <v>804</v>
      </c>
      <c r="E10" s="84">
        <v>5.6016163868180868</v>
      </c>
      <c r="F10" s="83">
        <v>4.171632896305125</v>
      </c>
      <c r="H10" s="46"/>
      <c r="I10" s="46"/>
    </row>
    <row r="11" spans="1:9" x14ac:dyDescent="0.25">
      <c r="A11" s="5" t="s">
        <v>164</v>
      </c>
      <c r="B11" s="280">
        <v>280</v>
      </c>
      <c r="C11" s="281">
        <v>100</v>
      </c>
      <c r="D11" s="282">
        <v>14353</v>
      </c>
      <c r="E11" s="281">
        <v>100</v>
      </c>
      <c r="F11" s="283">
        <v>1.9134832228524568</v>
      </c>
      <c r="H11" s="46"/>
      <c r="I11" s="46"/>
    </row>
    <row r="12" spans="1:9" x14ac:dyDescent="0.25">
      <c r="A12" s="33"/>
      <c r="B12" s="393" t="s">
        <v>150</v>
      </c>
      <c r="C12" s="393"/>
      <c r="D12" s="393"/>
      <c r="E12" s="393"/>
      <c r="F12" s="32"/>
    </row>
    <row r="13" spans="1:9" x14ac:dyDescent="0.25">
      <c r="A13" s="21" t="s">
        <v>159</v>
      </c>
      <c r="B13" s="195">
        <v>47</v>
      </c>
      <c r="C13" s="84">
        <v>47.959183673469383</v>
      </c>
      <c r="D13" s="79">
        <v>5449</v>
      </c>
      <c r="E13" s="84">
        <v>59.571444189351695</v>
      </c>
      <c r="F13" s="83">
        <v>0.85516739446870449</v>
      </c>
      <c r="H13" s="46"/>
      <c r="I13" s="46"/>
    </row>
    <row r="14" spans="1:9" x14ac:dyDescent="0.25">
      <c r="A14" s="21" t="s">
        <v>158</v>
      </c>
      <c r="B14" s="195">
        <v>18</v>
      </c>
      <c r="C14" s="84">
        <v>18.367346938775512</v>
      </c>
      <c r="D14" s="79">
        <v>2787</v>
      </c>
      <c r="E14" s="84">
        <v>30.469006231551326</v>
      </c>
      <c r="F14" s="83">
        <v>0.64171122994652408</v>
      </c>
      <c r="H14" s="46"/>
      <c r="I14" s="46"/>
    </row>
    <row r="15" spans="1:9" x14ac:dyDescent="0.25">
      <c r="A15" s="21" t="s">
        <v>157</v>
      </c>
      <c r="B15" s="195">
        <v>33</v>
      </c>
      <c r="C15" s="84">
        <v>33.673469387755098</v>
      </c>
      <c r="D15" s="79">
        <v>911</v>
      </c>
      <c r="E15" s="84">
        <v>9.9595495790969721</v>
      </c>
      <c r="F15" s="83">
        <v>3.4957627118644066</v>
      </c>
      <c r="H15" s="46"/>
      <c r="I15" s="46"/>
    </row>
    <row r="16" spans="1:9" x14ac:dyDescent="0.25">
      <c r="A16" s="5" t="s">
        <v>163</v>
      </c>
      <c r="B16" s="280">
        <v>98</v>
      </c>
      <c r="C16" s="281">
        <v>100</v>
      </c>
      <c r="D16" s="282">
        <v>9147</v>
      </c>
      <c r="E16" s="281">
        <v>100</v>
      </c>
      <c r="F16" s="283">
        <v>1.0600324499729583</v>
      </c>
      <c r="H16" s="46"/>
      <c r="I16" s="46"/>
    </row>
    <row r="17" spans="1:9" x14ac:dyDescent="0.25">
      <c r="A17" s="33"/>
      <c r="B17" s="393" t="s">
        <v>162</v>
      </c>
      <c r="C17" s="393"/>
      <c r="D17" s="393"/>
      <c r="E17" s="393"/>
      <c r="F17" s="32"/>
    </row>
    <row r="18" spans="1:9" x14ac:dyDescent="0.25">
      <c r="A18" s="21" t="s">
        <v>159</v>
      </c>
      <c r="B18" s="195">
        <v>275</v>
      </c>
      <c r="C18" s="84">
        <v>72.75132275132276</v>
      </c>
      <c r="D18" s="195">
        <v>17036</v>
      </c>
      <c r="E18" s="84">
        <v>72.493617021276592</v>
      </c>
      <c r="F18" s="83">
        <v>1.5885852925885273</v>
      </c>
      <c r="H18" s="46"/>
      <c r="I18" s="46"/>
    </row>
    <row r="19" spans="1:9" x14ac:dyDescent="0.25">
      <c r="A19" s="21" t="s">
        <v>158</v>
      </c>
      <c r="B19" s="195">
        <v>35</v>
      </c>
      <c r="C19" s="84">
        <v>9.2592592592592595</v>
      </c>
      <c r="D19" s="195">
        <v>4749</v>
      </c>
      <c r="E19" s="84">
        <v>20.208510638297874</v>
      </c>
      <c r="F19" s="83">
        <v>0.73160535117056857</v>
      </c>
      <c r="H19" s="46"/>
      <c r="I19" s="46"/>
    </row>
    <row r="20" spans="1:9" x14ac:dyDescent="0.25">
      <c r="A20" s="21" t="s">
        <v>157</v>
      </c>
      <c r="B20" s="195">
        <v>68</v>
      </c>
      <c r="C20" s="84">
        <v>17.989417989417987</v>
      </c>
      <c r="D20" s="195">
        <v>1715</v>
      </c>
      <c r="E20" s="84">
        <v>7.2978723404255321</v>
      </c>
      <c r="F20" s="83">
        <v>3.8137969713965227</v>
      </c>
      <c r="H20" s="46"/>
      <c r="I20" s="46"/>
    </row>
    <row r="21" spans="1:9" x14ac:dyDescent="0.25">
      <c r="A21" s="19" t="s">
        <v>13</v>
      </c>
      <c r="B21" s="221">
        <v>378</v>
      </c>
      <c r="C21" s="22">
        <v>100.00000000000001</v>
      </c>
      <c r="D21" s="85">
        <v>23500</v>
      </c>
      <c r="E21" s="87">
        <v>100</v>
      </c>
      <c r="F21" s="87">
        <v>1.5830471563782562</v>
      </c>
      <c r="H21" s="46"/>
      <c r="I21" s="46"/>
    </row>
    <row r="22" spans="1:9" ht="25.5" customHeight="1" x14ac:dyDescent="0.25">
      <c r="A22" s="395" t="s">
        <v>336</v>
      </c>
      <c r="B22" s="323"/>
      <c r="C22" s="323"/>
      <c r="D22" s="323"/>
      <c r="E22" s="323"/>
      <c r="F22" s="323"/>
    </row>
  </sheetData>
  <mergeCells count="8">
    <mergeCell ref="B7:E7"/>
    <mergeCell ref="B12:E12"/>
    <mergeCell ref="B17:E17"/>
    <mergeCell ref="A22:F22"/>
    <mergeCell ref="A5:A6"/>
    <mergeCell ref="B5:C5"/>
    <mergeCell ref="D5:E5"/>
    <mergeCell ref="F5:F6"/>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3:I45"/>
  <sheetViews>
    <sheetView topLeftCell="A10" workbookViewId="0">
      <selection activeCell="O16" sqref="O16"/>
    </sheetView>
  </sheetViews>
  <sheetFormatPr defaultRowHeight="15" x14ac:dyDescent="0.25"/>
  <cols>
    <col min="1" max="1" width="22.42578125" style="15" customWidth="1"/>
    <col min="2" max="8" width="10.28515625" style="15" customWidth="1"/>
    <col min="9" max="9" width="10.140625" style="15" customWidth="1"/>
    <col min="10" max="16384" width="9.140625" style="15"/>
  </cols>
  <sheetData>
    <row r="3" spans="1:9" x14ac:dyDescent="0.25">
      <c r="A3" s="284" t="s">
        <v>344</v>
      </c>
    </row>
    <row r="4" spans="1:9" x14ac:dyDescent="0.25">
      <c r="A4" s="355" t="s">
        <v>98</v>
      </c>
      <c r="B4" s="397"/>
      <c r="C4" s="397"/>
      <c r="D4" s="397"/>
      <c r="E4" s="397"/>
      <c r="F4" s="397"/>
    </row>
    <row r="5" spans="1:9" x14ac:dyDescent="0.25">
      <c r="A5" s="285" t="s">
        <v>171</v>
      </c>
      <c r="B5" s="350" t="s">
        <v>3</v>
      </c>
      <c r="C5" s="350" t="s">
        <v>4</v>
      </c>
      <c r="D5" s="350" t="s">
        <v>5</v>
      </c>
      <c r="E5" s="350" t="s">
        <v>292</v>
      </c>
      <c r="F5" s="350" t="s">
        <v>293</v>
      </c>
      <c r="G5" s="350" t="s">
        <v>294</v>
      </c>
      <c r="H5" s="350" t="s">
        <v>16</v>
      </c>
      <c r="I5" s="350" t="s">
        <v>17</v>
      </c>
    </row>
    <row r="6" spans="1:9" x14ac:dyDescent="0.25">
      <c r="A6" s="141" t="s">
        <v>172</v>
      </c>
      <c r="B6" s="350"/>
      <c r="C6" s="350"/>
      <c r="D6" s="350"/>
      <c r="E6" s="350"/>
      <c r="F6" s="350"/>
      <c r="G6" s="350"/>
      <c r="H6" s="350"/>
      <c r="I6" s="350"/>
    </row>
    <row r="7" spans="1:9" x14ac:dyDescent="0.25">
      <c r="A7" s="286" t="s">
        <v>177</v>
      </c>
      <c r="B7" s="287">
        <v>562</v>
      </c>
      <c r="C7" s="288">
        <v>7</v>
      </c>
      <c r="D7" s="287">
        <v>722</v>
      </c>
      <c r="E7" s="289">
        <v>5.4712636964130104</v>
      </c>
      <c r="F7" s="290">
        <v>6.8147412588774197</v>
      </c>
      <c r="G7" s="289">
        <v>702.89188412992803</v>
      </c>
      <c r="H7" s="290">
        <v>1.24555160142349</v>
      </c>
      <c r="I7" s="289">
        <v>128.46975088968</v>
      </c>
    </row>
    <row r="8" spans="1:9" x14ac:dyDescent="0.25">
      <c r="A8" s="291" t="s">
        <v>235</v>
      </c>
      <c r="B8" s="126">
        <v>82</v>
      </c>
      <c r="C8" s="292">
        <v>6</v>
      </c>
      <c r="D8" s="126">
        <v>112</v>
      </c>
      <c r="E8" s="293">
        <v>3.0526394162757802</v>
      </c>
      <c r="F8" s="166">
        <v>22.3363859727496</v>
      </c>
      <c r="G8" s="293">
        <v>416.94587149132599</v>
      </c>
      <c r="H8" s="166">
        <v>7.3170731707317103</v>
      </c>
      <c r="I8" s="293">
        <v>136.585365853659</v>
      </c>
    </row>
    <row r="9" spans="1:9" x14ac:dyDescent="0.25">
      <c r="A9" s="286" t="s">
        <v>178</v>
      </c>
      <c r="B9" s="287">
        <v>943</v>
      </c>
      <c r="C9" s="288">
        <v>16</v>
      </c>
      <c r="D9" s="287">
        <v>1226</v>
      </c>
      <c r="E9" s="289">
        <v>4.8346082070422201</v>
      </c>
      <c r="F9" s="290">
        <v>8.2029407542603998</v>
      </c>
      <c r="G9" s="289">
        <v>628.55033529520301</v>
      </c>
      <c r="H9" s="290">
        <v>1.6967126193001101</v>
      </c>
      <c r="I9" s="289">
        <v>130.010604453871</v>
      </c>
    </row>
    <row r="10" spans="1:9" x14ac:dyDescent="0.25">
      <c r="A10" s="291" t="s">
        <v>236</v>
      </c>
      <c r="B10" s="126">
        <v>73</v>
      </c>
      <c r="C10" s="292">
        <v>2</v>
      </c>
      <c r="D10" s="126">
        <v>93</v>
      </c>
      <c r="E10" s="293">
        <v>2.84278982826434</v>
      </c>
      <c r="F10" s="166">
        <v>7.7884652829160004</v>
      </c>
      <c r="G10" s="293">
        <v>362.16363565559402</v>
      </c>
      <c r="H10" s="166">
        <v>2.7397260273972601</v>
      </c>
      <c r="I10" s="293">
        <v>127.397260273973</v>
      </c>
    </row>
    <row r="11" spans="1:9" x14ac:dyDescent="0.25">
      <c r="A11" s="286" t="s">
        <v>237</v>
      </c>
      <c r="B11" s="287">
        <v>853</v>
      </c>
      <c r="C11" s="288">
        <v>11</v>
      </c>
      <c r="D11" s="287">
        <v>1135</v>
      </c>
      <c r="E11" s="289">
        <v>4.9674610916184996</v>
      </c>
      <c r="F11" s="290">
        <v>6.4058701064247998</v>
      </c>
      <c r="G11" s="289">
        <v>660.96932461746701</v>
      </c>
      <c r="H11" s="290">
        <v>1.2895662368112499</v>
      </c>
      <c r="I11" s="289">
        <v>133.05978898007001</v>
      </c>
    </row>
    <row r="12" spans="1:9" x14ac:dyDescent="0.25">
      <c r="A12" s="291" t="s">
        <v>238</v>
      </c>
      <c r="B12" s="126">
        <v>94</v>
      </c>
      <c r="C12" s="125">
        <v>1</v>
      </c>
      <c r="D12" s="126">
        <v>138</v>
      </c>
      <c r="E12" s="293">
        <v>3.6560938138114798</v>
      </c>
      <c r="F12" s="294">
        <v>3.88946150405476</v>
      </c>
      <c r="G12" s="293">
        <v>536.74568755955704</v>
      </c>
      <c r="H12" s="294">
        <v>1.0638297872340401</v>
      </c>
      <c r="I12" s="293">
        <v>146.808510638298</v>
      </c>
    </row>
    <row r="13" spans="1:9" x14ac:dyDescent="0.25">
      <c r="A13" s="291" t="s">
        <v>239</v>
      </c>
      <c r="B13" s="126">
        <v>358</v>
      </c>
      <c r="C13" s="125">
        <v>6</v>
      </c>
      <c r="D13" s="126">
        <v>477</v>
      </c>
      <c r="E13" s="293">
        <v>5.0348784878487898</v>
      </c>
      <c r="F13" s="294">
        <v>8.4383438343834403</v>
      </c>
      <c r="G13" s="293">
        <v>670.84833483348302</v>
      </c>
      <c r="H13" s="294">
        <v>1.67597765363128</v>
      </c>
      <c r="I13" s="293">
        <v>133.24022346368699</v>
      </c>
    </row>
    <row r="14" spans="1:9" x14ac:dyDescent="0.25">
      <c r="A14" s="291" t="s">
        <v>240</v>
      </c>
      <c r="B14" s="126">
        <v>105</v>
      </c>
      <c r="C14" s="125">
        <v>2</v>
      </c>
      <c r="D14" s="126">
        <v>140</v>
      </c>
      <c r="E14" s="293">
        <v>3.2060579227798001</v>
      </c>
      <c r="F14" s="294">
        <v>6.1067769957710603</v>
      </c>
      <c r="G14" s="293">
        <v>427.474389703974</v>
      </c>
      <c r="H14" s="294">
        <v>1.9047619047619</v>
      </c>
      <c r="I14" s="293">
        <v>133.333333333333</v>
      </c>
    </row>
    <row r="15" spans="1:9" x14ac:dyDescent="0.25">
      <c r="A15" s="291" t="s">
        <v>241</v>
      </c>
      <c r="B15" s="126">
        <v>95</v>
      </c>
      <c r="C15" s="125">
        <v>3</v>
      </c>
      <c r="D15" s="126">
        <v>122</v>
      </c>
      <c r="E15" s="293">
        <v>2.7666948189999099</v>
      </c>
      <c r="F15" s="294">
        <v>8.7369310073681508</v>
      </c>
      <c r="G15" s="293">
        <v>355.30186096630399</v>
      </c>
      <c r="H15" s="294">
        <v>3.1578947368421102</v>
      </c>
      <c r="I15" s="293">
        <v>128.42105263157899</v>
      </c>
    </row>
    <row r="16" spans="1:9" x14ac:dyDescent="0.25">
      <c r="A16" s="291" t="s">
        <v>242</v>
      </c>
      <c r="B16" s="126">
        <v>112</v>
      </c>
      <c r="C16" s="125">
        <v>2</v>
      </c>
      <c r="D16" s="126">
        <v>163</v>
      </c>
      <c r="E16" s="293">
        <v>4.7346283105408897</v>
      </c>
      <c r="F16" s="294">
        <v>8.4546934116801609</v>
      </c>
      <c r="G16" s="293">
        <v>689.05751305193303</v>
      </c>
      <c r="H16" s="294">
        <v>1.78571428571429</v>
      </c>
      <c r="I16" s="293">
        <v>145.53571428571399</v>
      </c>
    </row>
    <row r="17" spans="1:9" x14ac:dyDescent="0.25">
      <c r="A17" s="286" t="s">
        <v>180</v>
      </c>
      <c r="B17" s="287">
        <v>1106</v>
      </c>
      <c r="C17" s="288">
        <v>19</v>
      </c>
      <c r="D17" s="287">
        <v>1481</v>
      </c>
      <c r="E17" s="289">
        <v>5.9783783783783804</v>
      </c>
      <c r="F17" s="290">
        <v>10.2702702702703</v>
      </c>
      <c r="G17" s="289">
        <v>800.54054054053995</v>
      </c>
      <c r="H17" s="290">
        <v>1.7179023508137401</v>
      </c>
      <c r="I17" s="289">
        <v>133.90596745027099</v>
      </c>
    </row>
    <row r="18" spans="1:9" x14ac:dyDescent="0.25">
      <c r="A18" s="291" t="s">
        <v>243</v>
      </c>
      <c r="B18" s="126">
        <v>145</v>
      </c>
      <c r="C18" s="125">
        <v>7</v>
      </c>
      <c r="D18" s="126">
        <v>172</v>
      </c>
      <c r="E18" s="293">
        <v>3.55222381459842</v>
      </c>
      <c r="F18" s="294">
        <v>17.148666691164799</v>
      </c>
      <c r="G18" s="293">
        <v>421.367238697191</v>
      </c>
      <c r="H18" s="294">
        <v>4.8275862068965498</v>
      </c>
      <c r="I18" s="293">
        <v>118.620689655172</v>
      </c>
    </row>
    <row r="19" spans="1:9" x14ac:dyDescent="0.25">
      <c r="A19" s="291" t="s">
        <v>244</v>
      </c>
      <c r="B19" s="126">
        <v>114</v>
      </c>
      <c r="C19" s="125">
        <v>1</v>
      </c>
      <c r="D19" s="126">
        <v>164</v>
      </c>
      <c r="E19" s="293">
        <v>4.4973962442796296</v>
      </c>
      <c r="F19" s="294">
        <v>3.9450844248066899</v>
      </c>
      <c r="G19" s="293">
        <v>646.99384566829701</v>
      </c>
      <c r="H19" s="294">
        <v>0.87719298245613997</v>
      </c>
      <c r="I19" s="293">
        <v>143.85964912280701</v>
      </c>
    </row>
    <row r="20" spans="1:9" x14ac:dyDescent="0.25">
      <c r="A20" s="286" t="s">
        <v>181</v>
      </c>
      <c r="B20" s="287">
        <v>1964</v>
      </c>
      <c r="C20" s="288">
        <v>15</v>
      </c>
      <c r="D20" s="287">
        <v>2602</v>
      </c>
      <c r="E20" s="289">
        <v>5.05125844234004</v>
      </c>
      <c r="F20" s="290">
        <v>3.8578857757179499</v>
      </c>
      <c r="G20" s="289">
        <v>669.21458589454005</v>
      </c>
      <c r="H20" s="290">
        <v>0.763747454175153</v>
      </c>
      <c r="I20" s="289">
        <v>132.48472505091701</v>
      </c>
    </row>
    <row r="21" spans="1:9" x14ac:dyDescent="0.25">
      <c r="A21" s="291" t="s">
        <v>245</v>
      </c>
      <c r="B21" s="126">
        <v>100</v>
      </c>
      <c r="C21" s="125">
        <v>1</v>
      </c>
      <c r="D21" s="126">
        <v>137</v>
      </c>
      <c r="E21" s="293">
        <v>2.7426565371218601</v>
      </c>
      <c r="F21" s="294">
        <v>2.7426565371218601</v>
      </c>
      <c r="G21" s="293">
        <v>375.74394558569401</v>
      </c>
      <c r="H21" s="294">
        <v>1</v>
      </c>
      <c r="I21" s="293">
        <v>137</v>
      </c>
    </row>
    <row r="22" spans="1:9" x14ac:dyDescent="0.25">
      <c r="A22" s="291" t="s">
        <v>246</v>
      </c>
      <c r="B22" s="126">
        <v>64</v>
      </c>
      <c r="C22" s="125">
        <v>1</v>
      </c>
      <c r="D22" s="126">
        <v>105</v>
      </c>
      <c r="E22" s="293">
        <v>3.0668232024342901</v>
      </c>
      <c r="F22" s="294">
        <v>4.7919112538035797</v>
      </c>
      <c r="G22" s="293">
        <v>503.15068164937497</v>
      </c>
      <c r="H22" s="294">
        <v>1.5625</v>
      </c>
      <c r="I22" s="293">
        <v>164.0625</v>
      </c>
    </row>
    <row r="23" spans="1:9" x14ac:dyDescent="0.25">
      <c r="A23" s="291" t="s">
        <v>247</v>
      </c>
      <c r="B23" s="126">
        <v>321</v>
      </c>
      <c r="C23" s="125">
        <v>11</v>
      </c>
      <c r="D23" s="126">
        <v>451</v>
      </c>
      <c r="E23" s="293">
        <v>4.5894186021574601</v>
      </c>
      <c r="F23" s="294">
        <v>15.726979633561401</v>
      </c>
      <c r="G23" s="293">
        <v>644.80616497601602</v>
      </c>
      <c r="H23" s="294">
        <v>3.42679127725857</v>
      </c>
      <c r="I23" s="293">
        <v>140.498442367601</v>
      </c>
    </row>
    <row r="24" spans="1:9" x14ac:dyDescent="0.25">
      <c r="A24" s="291" t="s">
        <v>248</v>
      </c>
      <c r="B24" s="126">
        <v>104</v>
      </c>
      <c r="C24" s="125">
        <v>7</v>
      </c>
      <c r="D24" s="126">
        <v>156</v>
      </c>
      <c r="E24" s="293">
        <v>3.6919363140985801</v>
      </c>
      <c r="F24" s="294">
        <v>24.849571344894301</v>
      </c>
      <c r="G24" s="293">
        <v>553.79044711478696</v>
      </c>
      <c r="H24" s="294">
        <v>6.7307692307692299</v>
      </c>
      <c r="I24" s="293">
        <v>150</v>
      </c>
    </row>
    <row r="25" spans="1:9" x14ac:dyDescent="0.25">
      <c r="A25" s="291" t="s">
        <v>249</v>
      </c>
      <c r="B25" s="126">
        <v>138</v>
      </c>
      <c r="C25" s="125">
        <v>1</v>
      </c>
      <c r="D25" s="126">
        <v>190</v>
      </c>
      <c r="E25" s="293">
        <v>4.2588649199148199</v>
      </c>
      <c r="F25" s="294">
        <v>3.08613399993828</v>
      </c>
      <c r="G25" s="293">
        <v>586.36545998827205</v>
      </c>
      <c r="H25" s="294">
        <v>0.72463768115941996</v>
      </c>
      <c r="I25" s="293">
        <v>137.68115942028999</v>
      </c>
    </row>
    <row r="26" spans="1:9" x14ac:dyDescent="0.25">
      <c r="A26" s="291" t="s">
        <v>250</v>
      </c>
      <c r="B26" s="126">
        <v>135</v>
      </c>
      <c r="C26" s="125">
        <v>6</v>
      </c>
      <c r="D26" s="126">
        <v>175</v>
      </c>
      <c r="E26" s="293">
        <v>4.3856087062454296</v>
      </c>
      <c r="F26" s="294">
        <v>19.491594249979698</v>
      </c>
      <c r="G26" s="293">
        <v>568.50483229107397</v>
      </c>
      <c r="H26" s="294">
        <v>4.4444444444444402</v>
      </c>
      <c r="I26" s="293">
        <v>129.62962962962999</v>
      </c>
    </row>
    <row r="27" spans="1:9" x14ac:dyDescent="0.25">
      <c r="A27" s="291" t="s">
        <v>251</v>
      </c>
      <c r="B27" s="126">
        <v>57</v>
      </c>
      <c r="C27" s="125">
        <v>2</v>
      </c>
      <c r="D27" s="126">
        <v>87</v>
      </c>
      <c r="E27" s="293">
        <v>2.6412121773782502</v>
      </c>
      <c r="F27" s="294">
        <v>9.2674111486956097</v>
      </c>
      <c r="G27" s="293">
        <v>403.13238496825898</v>
      </c>
      <c r="H27" s="294">
        <v>3.5087719298245599</v>
      </c>
      <c r="I27" s="293">
        <v>152.63157894736801</v>
      </c>
    </row>
    <row r="28" spans="1:9" x14ac:dyDescent="0.25">
      <c r="A28" s="291" t="s">
        <v>252</v>
      </c>
      <c r="B28" s="126">
        <v>84</v>
      </c>
      <c r="C28" s="125">
        <v>1</v>
      </c>
      <c r="D28" s="126">
        <v>129</v>
      </c>
      <c r="E28" s="293">
        <v>2.36190583306387</v>
      </c>
      <c r="F28" s="294">
        <v>2.8117926584093702</v>
      </c>
      <c r="G28" s="293">
        <v>362.72125293480798</v>
      </c>
      <c r="H28" s="294">
        <v>1.19047619047619</v>
      </c>
      <c r="I28" s="293">
        <v>153.57142857142901</v>
      </c>
    </row>
    <row r="29" spans="1:9" x14ac:dyDescent="0.25">
      <c r="A29" s="291" t="s">
        <v>253</v>
      </c>
      <c r="B29" s="126">
        <v>112</v>
      </c>
      <c r="C29" s="125">
        <v>1</v>
      </c>
      <c r="D29" s="126">
        <v>176</v>
      </c>
      <c r="E29" s="293">
        <v>5.02726844266894</v>
      </c>
      <c r="F29" s="294">
        <v>4.4886325380972698</v>
      </c>
      <c r="G29" s="293">
        <v>789.99932670511896</v>
      </c>
      <c r="H29" s="294">
        <v>0.89285714285714302</v>
      </c>
      <c r="I29" s="293">
        <v>157.142857142857</v>
      </c>
    </row>
    <row r="30" spans="1:9" x14ac:dyDescent="0.25">
      <c r="A30" s="286" t="s">
        <v>182</v>
      </c>
      <c r="B30" s="287">
        <v>539</v>
      </c>
      <c r="C30" s="288">
        <v>15</v>
      </c>
      <c r="D30" s="287">
        <v>694</v>
      </c>
      <c r="E30" s="289">
        <v>4.0788990756261203</v>
      </c>
      <c r="F30" s="290">
        <v>11.351296128829601</v>
      </c>
      <c r="G30" s="289">
        <v>525.18663422718396</v>
      </c>
      <c r="H30" s="290">
        <v>2.7829313543599299</v>
      </c>
      <c r="I30" s="289">
        <v>128.75695732838599</v>
      </c>
    </row>
    <row r="31" spans="1:9" x14ac:dyDescent="0.25">
      <c r="A31" s="291" t="s">
        <v>254</v>
      </c>
      <c r="B31" s="126">
        <v>138</v>
      </c>
      <c r="C31" s="292">
        <v>2</v>
      </c>
      <c r="D31" s="126">
        <v>172</v>
      </c>
      <c r="E31" s="293">
        <v>4.8005009218353196</v>
      </c>
      <c r="F31" s="166">
        <v>6.9572477128048096</v>
      </c>
      <c r="G31" s="293">
        <v>598.32330330121397</v>
      </c>
      <c r="H31" s="166">
        <v>1.4492753623188399</v>
      </c>
      <c r="I31" s="293">
        <v>124.63768115942</v>
      </c>
    </row>
    <row r="32" spans="1:9" x14ac:dyDescent="0.25">
      <c r="A32" s="291" t="s">
        <v>255</v>
      </c>
      <c r="B32" s="126">
        <v>290</v>
      </c>
      <c r="C32" s="292">
        <v>8</v>
      </c>
      <c r="D32" s="126">
        <v>403</v>
      </c>
      <c r="E32" s="293">
        <v>4.9305892054100502</v>
      </c>
      <c r="F32" s="166">
        <v>13.601625394234601</v>
      </c>
      <c r="G32" s="293">
        <v>685.18187923456799</v>
      </c>
      <c r="H32" s="166">
        <v>2.7586206896551699</v>
      </c>
      <c r="I32" s="293">
        <v>138.96551724137899</v>
      </c>
    </row>
    <row r="33" spans="1:9" x14ac:dyDescent="0.25">
      <c r="A33" s="291" t="s">
        <v>256</v>
      </c>
      <c r="B33" s="126">
        <v>126</v>
      </c>
      <c r="C33" s="125">
        <v>5</v>
      </c>
      <c r="D33" s="126">
        <v>167</v>
      </c>
      <c r="E33" s="293">
        <v>3.8941171016642699</v>
      </c>
      <c r="F33" s="294">
        <v>15.452845641524901</v>
      </c>
      <c r="G33" s="293">
        <v>516.12504442693103</v>
      </c>
      <c r="H33" s="294">
        <v>3.9682539682539701</v>
      </c>
      <c r="I33" s="293">
        <v>132.53968253968301</v>
      </c>
    </row>
    <row r="34" spans="1:9" x14ac:dyDescent="0.25">
      <c r="A34" s="286" t="s">
        <v>183</v>
      </c>
      <c r="B34" s="287">
        <v>788</v>
      </c>
      <c r="C34" s="298">
        <v>17</v>
      </c>
      <c r="D34" s="287">
        <v>1054</v>
      </c>
      <c r="E34" s="289">
        <v>4.9532957016959402</v>
      </c>
      <c r="F34" s="299">
        <v>10.686044026501399</v>
      </c>
      <c r="G34" s="289">
        <v>662.53472964308605</v>
      </c>
      <c r="H34" s="299">
        <v>2.15736040609137</v>
      </c>
      <c r="I34" s="289">
        <v>133.756345177665</v>
      </c>
    </row>
    <row r="35" spans="1:9" x14ac:dyDescent="0.25">
      <c r="A35" s="286" t="s">
        <v>257</v>
      </c>
      <c r="B35" s="287">
        <v>486</v>
      </c>
      <c r="C35" s="288">
        <v>6</v>
      </c>
      <c r="D35" s="287">
        <v>614</v>
      </c>
      <c r="E35" s="289">
        <v>5.0271788320601596</v>
      </c>
      <c r="F35" s="290">
        <v>6.2063936198273604</v>
      </c>
      <c r="G35" s="289">
        <v>635.120947095666</v>
      </c>
      <c r="H35" s="290">
        <v>1.2345679012345701</v>
      </c>
      <c r="I35" s="289">
        <v>126.337448559671</v>
      </c>
    </row>
    <row r="36" spans="1:9" x14ac:dyDescent="0.25">
      <c r="A36" s="291" t="s">
        <v>258</v>
      </c>
      <c r="B36" s="126">
        <v>119</v>
      </c>
      <c r="C36" s="125">
        <v>2</v>
      </c>
      <c r="D36" s="126">
        <v>148</v>
      </c>
      <c r="E36" s="293">
        <v>4.5999226903749504</v>
      </c>
      <c r="F36" s="294">
        <v>7.73096250483185</v>
      </c>
      <c r="G36" s="293">
        <v>572.09122535755705</v>
      </c>
      <c r="H36" s="294">
        <v>1.6806722689075599</v>
      </c>
      <c r="I36" s="293">
        <v>124.36974789916</v>
      </c>
    </row>
    <row r="37" spans="1:9" x14ac:dyDescent="0.25">
      <c r="A37" s="286" t="s">
        <v>259</v>
      </c>
      <c r="B37" s="287">
        <v>616</v>
      </c>
      <c r="C37" s="298">
        <v>8</v>
      </c>
      <c r="D37" s="287">
        <v>791</v>
      </c>
      <c r="E37" s="289">
        <v>5.22456734051711</v>
      </c>
      <c r="F37" s="299">
        <v>6.7851523902819704</v>
      </c>
      <c r="G37" s="289">
        <v>670.88194258912904</v>
      </c>
      <c r="H37" s="299">
        <v>1.2987012987013</v>
      </c>
      <c r="I37" s="289">
        <v>128.40909090909099</v>
      </c>
    </row>
    <row r="38" spans="1:9" x14ac:dyDescent="0.25">
      <c r="A38" s="291" t="s">
        <v>260</v>
      </c>
      <c r="B38" s="126">
        <v>233</v>
      </c>
      <c r="C38" s="125">
        <v>2</v>
      </c>
      <c r="D38" s="126">
        <v>280</v>
      </c>
      <c r="E38" s="293">
        <v>6.6601875142922502</v>
      </c>
      <c r="F38" s="294">
        <v>5.7168991538989298</v>
      </c>
      <c r="G38" s="293">
        <v>800.36588154584899</v>
      </c>
      <c r="H38" s="294">
        <v>0.85836909871244604</v>
      </c>
      <c r="I38" s="293">
        <v>120.171673819742</v>
      </c>
    </row>
    <row r="39" spans="1:9" x14ac:dyDescent="0.25">
      <c r="A39" s="286" t="s">
        <v>185</v>
      </c>
      <c r="B39" s="287">
        <v>1028</v>
      </c>
      <c r="C39" s="298">
        <v>10</v>
      </c>
      <c r="D39" s="287">
        <v>1293</v>
      </c>
      <c r="E39" s="289">
        <v>6.8921360593474601</v>
      </c>
      <c r="F39" s="299">
        <v>6.7044125090928599</v>
      </c>
      <c r="G39" s="289">
        <v>866.88053742570696</v>
      </c>
      <c r="H39" s="299">
        <v>0.97276264591439698</v>
      </c>
      <c r="I39" s="289">
        <v>125.778210116732</v>
      </c>
    </row>
    <row r="40" spans="1:9" x14ac:dyDescent="0.25">
      <c r="A40" s="291" t="s">
        <v>261</v>
      </c>
      <c r="B40" s="126">
        <v>91</v>
      </c>
      <c r="C40" s="125">
        <v>1</v>
      </c>
      <c r="D40" s="126">
        <v>113</v>
      </c>
      <c r="E40" s="293">
        <v>4.1036278776126798</v>
      </c>
      <c r="F40" s="294">
        <v>4.5094811841897604</v>
      </c>
      <c r="G40" s="293">
        <v>509.57137381344199</v>
      </c>
      <c r="H40" s="294">
        <v>1.0989010989011001</v>
      </c>
      <c r="I40" s="293">
        <v>124.175824175824</v>
      </c>
    </row>
    <row r="41" spans="1:9" x14ac:dyDescent="0.25">
      <c r="A41" s="14" t="s">
        <v>295</v>
      </c>
      <c r="B41" s="287">
        <v>12175</v>
      </c>
      <c r="C41" s="287">
        <v>205</v>
      </c>
      <c r="D41" s="287">
        <v>16082</v>
      </c>
      <c r="E41" s="289">
        <f>B41*1000/2505533.5</f>
        <v>4.8592445481171973</v>
      </c>
      <c r="F41" s="290">
        <f>C41*100000/2505533.5</f>
        <v>8.1818902042219754</v>
      </c>
      <c r="G41" s="289">
        <f>D41*100000/2505533.5</f>
        <v>641.85930860633073</v>
      </c>
      <c r="H41" s="290">
        <f>C41/B41*100</f>
        <v>1.6837782340862424</v>
      </c>
      <c r="I41" s="289">
        <f>D41/B41*100</f>
        <v>132.09034907597535</v>
      </c>
    </row>
    <row r="42" spans="1:9" x14ac:dyDescent="0.25">
      <c r="A42" s="286" t="s">
        <v>102</v>
      </c>
      <c r="B42" s="287">
        <v>5187</v>
      </c>
      <c r="C42" s="288">
        <v>173</v>
      </c>
      <c r="D42" s="287">
        <v>7418</v>
      </c>
      <c r="E42" s="289">
        <f>B42*1000/1945201.5</f>
        <v>2.6665617932126824</v>
      </c>
      <c r="F42" s="290">
        <f>C42*100000/1945201.5</f>
        <v>8.8936801662963969</v>
      </c>
      <c r="G42" s="289">
        <f>D42*100000/1945201.5</f>
        <v>381.34866747737959</v>
      </c>
      <c r="H42" s="290">
        <f>C42/B42*100</f>
        <v>3.3352612299980717</v>
      </c>
      <c r="I42" s="289">
        <f>D42/B42*100</f>
        <v>143.01137459032196</v>
      </c>
    </row>
    <row r="43" spans="1:9" x14ac:dyDescent="0.25">
      <c r="A43" s="295" t="s">
        <v>186</v>
      </c>
      <c r="B43" s="296">
        <v>17362</v>
      </c>
      <c r="C43" s="296">
        <v>378</v>
      </c>
      <c r="D43" s="296">
        <v>23500</v>
      </c>
      <c r="E43" s="297">
        <f>B43*1000/4450735</f>
        <v>3.9009287230086716</v>
      </c>
      <c r="F43" s="297">
        <f>C43*100000/4450735</f>
        <v>8.4929792494947467</v>
      </c>
      <c r="G43" s="297">
        <f>D43*100000/4450735</f>
        <v>528.00267820932947</v>
      </c>
      <c r="H43" s="297">
        <f>C43/B43*100</f>
        <v>2.1771685289713165</v>
      </c>
      <c r="I43" s="297">
        <f>D43/B43*100</f>
        <v>135.35306992281994</v>
      </c>
    </row>
    <row r="44" spans="1:9" ht="16.5" customHeight="1" x14ac:dyDescent="0.25">
      <c r="A44" s="346" t="s">
        <v>173</v>
      </c>
      <c r="B44" s="347"/>
      <c r="C44" s="347"/>
      <c r="D44" s="347"/>
      <c r="E44" s="347"/>
      <c r="F44" s="347"/>
      <c r="G44" s="347"/>
      <c r="H44" s="347"/>
      <c r="I44" s="347"/>
    </row>
    <row r="45" spans="1:9" ht="16.5" customHeight="1" x14ac:dyDescent="0.25">
      <c r="A45" s="346" t="s">
        <v>174</v>
      </c>
      <c r="B45" s="347"/>
      <c r="C45" s="347"/>
      <c r="D45" s="347"/>
      <c r="E45" s="347"/>
      <c r="F45" s="347"/>
      <c r="G45" s="347"/>
      <c r="H45" s="347"/>
      <c r="I45" s="347"/>
    </row>
  </sheetData>
  <mergeCells count="11">
    <mergeCell ref="A45:I45"/>
    <mergeCell ref="B5:B6"/>
    <mergeCell ref="C5:C6"/>
    <mergeCell ref="D5:D6"/>
    <mergeCell ref="E5:E6"/>
    <mergeCell ref="F5:F6"/>
    <mergeCell ref="A4:F4"/>
    <mergeCell ref="G5:G6"/>
    <mergeCell ref="H5:H6"/>
    <mergeCell ref="I5:I6"/>
    <mergeCell ref="A44:I4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G43"/>
  <sheetViews>
    <sheetView topLeftCell="A16" workbookViewId="0">
      <selection activeCell="I35" sqref="I35"/>
    </sheetView>
  </sheetViews>
  <sheetFormatPr defaultRowHeight="15" x14ac:dyDescent="0.25"/>
  <cols>
    <col min="1" max="1" width="22.85546875" style="15" customWidth="1"/>
    <col min="2" max="16384" width="9.140625" style="15"/>
  </cols>
  <sheetData>
    <row r="3" spans="1:7" x14ac:dyDescent="0.25">
      <c r="A3" s="17" t="s">
        <v>337</v>
      </c>
    </row>
    <row r="4" spans="1:7" x14ac:dyDescent="0.25">
      <c r="A4" s="400" t="s">
        <v>98</v>
      </c>
      <c r="B4" s="401"/>
      <c r="C4" s="401"/>
      <c r="D4" s="401"/>
      <c r="E4" s="401"/>
      <c r="F4" s="401"/>
    </row>
    <row r="5" spans="1:7" x14ac:dyDescent="0.25">
      <c r="A5" s="361" t="s">
        <v>274</v>
      </c>
      <c r="B5" s="398" t="s">
        <v>20</v>
      </c>
      <c r="C5" s="398"/>
      <c r="D5" s="398"/>
      <c r="E5" s="399" t="s">
        <v>101</v>
      </c>
      <c r="F5" s="399"/>
      <c r="G5" s="399"/>
    </row>
    <row r="6" spans="1:7" x14ac:dyDescent="0.25">
      <c r="A6" s="362"/>
      <c r="B6" s="51" t="s">
        <v>3</v>
      </c>
      <c r="C6" s="51" t="s">
        <v>4</v>
      </c>
      <c r="D6" s="51" t="s">
        <v>5</v>
      </c>
      <c r="E6" s="51" t="s">
        <v>3</v>
      </c>
      <c r="F6" s="51" t="s">
        <v>4</v>
      </c>
      <c r="G6" s="51" t="s">
        <v>5</v>
      </c>
    </row>
    <row r="7" spans="1:7" x14ac:dyDescent="0.25">
      <c r="A7" s="286" t="s">
        <v>177</v>
      </c>
      <c r="B7" s="287">
        <v>489</v>
      </c>
      <c r="C7" s="288">
        <v>5</v>
      </c>
      <c r="D7" s="287">
        <v>607</v>
      </c>
      <c r="E7" s="288">
        <v>73</v>
      </c>
      <c r="F7" s="287">
        <v>2</v>
      </c>
      <c r="G7" s="288">
        <v>115</v>
      </c>
    </row>
    <row r="8" spans="1:7" x14ac:dyDescent="0.25">
      <c r="A8" s="286" t="s">
        <v>178</v>
      </c>
      <c r="B8" s="287">
        <v>719</v>
      </c>
      <c r="C8" s="298">
        <v>11</v>
      </c>
      <c r="D8" s="287">
        <v>875</v>
      </c>
      <c r="E8" s="288">
        <v>224</v>
      </c>
      <c r="F8" s="300">
        <v>5</v>
      </c>
      <c r="G8" s="288">
        <v>351</v>
      </c>
    </row>
    <row r="9" spans="1:7" x14ac:dyDescent="0.25">
      <c r="A9" s="291" t="s">
        <v>235</v>
      </c>
      <c r="B9" s="126">
        <v>46</v>
      </c>
      <c r="C9" s="125">
        <v>2</v>
      </c>
      <c r="D9" s="126">
        <v>60</v>
      </c>
      <c r="E9" s="125">
        <v>36</v>
      </c>
      <c r="F9" s="104">
        <v>4</v>
      </c>
      <c r="G9" s="125">
        <v>52</v>
      </c>
    </row>
    <row r="10" spans="1:7" x14ac:dyDescent="0.25">
      <c r="A10" s="286" t="s">
        <v>179</v>
      </c>
      <c r="B10" s="287">
        <v>760</v>
      </c>
      <c r="C10" s="288">
        <v>7</v>
      </c>
      <c r="D10" s="287">
        <v>980</v>
      </c>
      <c r="E10" s="288">
        <v>93</v>
      </c>
      <c r="F10" s="300">
        <v>4</v>
      </c>
      <c r="G10" s="288">
        <v>155</v>
      </c>
    </row>
    <row r="11" spans="1:7" x14ac:dyDescent="0.25">
      <c r="A11" s="291" t="s">
        <v>236</v>
      </c>
      <c r="B11" s="126">
        <v>46</v>
      </c>
      <c r="C11" s="125">
        <v>0</v>
      </c>
      <c r="D11" s="126">
        <v>58</v>
      </c>
      <c r="E11" s="125">
        <v>27</v>
      </c>
      <c r="F11" s="104">
        <v>2</v>
      </c>
      <c r="G11" s="125">
        <v>35</v>
      </c>
    </row>
    <row r="12" spans="1:7" x14ac:dyDescent="0.25">
      <c r="A12" s="291" t="s">
        <v>238</v>
      </c>
      <c r="B12" s="126">
        <v>55</v>
      </c>
      <c r="C12" s="125">
        <v>1</v>
      </c>
      <c r="D12" s="126">
        <v>79</v>
      </c>
      <c r="E12" s="125">
        <v>39</v>
      </c>
      <c r="F12" s="104">
        <v>0</v>
      </c>
      <c r="G12" s="125">
        <v>59</v>
      </c>
    </row>
    <row r="13" spans="1:7" x14ac:dyDescent="0.25">
      <c r="A13" s="286" t="s">
        <v>180</v>
      </c>
      <c r="B13" s="287">
        <v>889</v>
      </c>
      <c r="C13" s="288">
        <v>6</v>
      </c>
      <c r="D13" s="287">
        <v>1147</v>
      </c>
      <c r="E13" s="288">
        <v>217</v>
      </c>
      <c r="F13" s="300">
        <v>13</v>
      </c>
      <c r="G13" s="288">
        <v>334</v>
      </c>
    </row>
    <row r="14" spans="1:7" x14ac:dyDescent="0.25">
      <c r="A14" s="291" t="s">
        <v>239</v>
      </c>
      <c r="B14" s="126">
        <v>295</v>
      </c>
      <c r="C14" s="125">
        <v>4</v>
      </c>
      <c r="D14" s="126">
        <v>377</v>
      </c>
      <c r="E14" s="125">
        <v>63</v>
      </c>
      <c r="F14" s="104">
        <v>2</v>
      </c>
      <c r="G14" s="125">
        <v>100</v>
      </c>
    </row>
    <row r="15" spans="1:7" x14ac:dyDescent="0.25">
      <c r="A15" s="291" t="s">
        <v>240</v>
      </c>
      <c r="B15" s="126">
        <v>62</v>
      </c>
      <c r="C15" s="125">
        <v>0</v>
      </c>
      <c r="D15" s="126">
        <v>80</v>
      </c>
      <c r="E15" s="125">
        <v>43</v>
      </c>
      <c r="F15" s="104">
        <v>2</v>
      </c>
      <c r="G15" s="125">
        <v>60</v>
      </c>
    </row>
    <row r="16" spans="1:7" x14ac:dyDescent="0.25">
      <c r="A16" s="291" t="s">
        <v>241</v>
      </c>
      <c r="B16" s="126">
        <v>81</v>
      </c>
      <c r="C16" s="125">
        <v>3</v>
      </c>
      <c r="D16" s="126">
        <v>107</v>
      </c>
      <c r="E16" s="125">
        <v>14</v>
      </c>
      <c r="F16" s="104">
        <v>0</v>
      </c>
      <c r="G16" s="125">
        <v>15</v>
      </c>
    </row>
    <row r="17" spans="1:7" x14ac:dyDescent="0.25">
      <c r="A17" s="291" t="s">
        <v>242</v>
      </c>
      <c r="B17" s="126">
        <v>84</v>
      </c>
      <c r="C17" s="125">
        <v>1</v>
      </c>
      <c r="D17" s="126">
        <v>112</v>
      </c>
      <c r="E17" s="125">
        <v>28</v>
      </c>
      <c r="F17" s="104">
        <v>1</v>
      </c>
      <c r="G17" s="125">
        <v>51</v>
      </c>
    </row>
    <row r="18" spans="1:7" x14ac:dyDescent="0.25">
      <c r="A18" s="291" t="s">
        <v>243</v>
      </c>
      <c r="B18" s="126">
        <v>139</v>
      </c>
      <c r="C18" s="125">
        <v>7</v>
      </c>
      <c r="D18" s="126">
        <v>164</v>
      </c>
      <c r="E18" s="125">
        <v>6</v>
      </c>
      <c r="F18" s="104">
        <v>0</v>
      </c>
      <c r="G18" s="125">
        <v>8</v>
      </c>
    </row>
    <row r="19" spans="1:7" x14ac:dyDescent="0.25">
      <c r="A19" s="291" t="s">
        <v>244</v>
      </c>
      <c r="B19" s="126">
        <v>104</v>
      </c>
      <c r="C19" s="125">
        <v>1</v>
      </c>
      <c r="D19" s="126">
        <v>148</v>
      </c>
      <c r="E19" s="125">
        <v>11</v>
      </c>
      <c r="F19" s="104">
        <v>0</v>
      </c>
      <c r="G19" s="125">
        <v>17</v>
      </c>
    </row>
    <row r="20" spans="1:7" x14ac:dyDescent="0.25">
      <c r="A20" s="286" t="s">
        <v>181</v>
      </c>
      <c r="B20" s="287">
        <v>1743</v>
      </c>
      <c r="C20" s="288">
        <v>12</v>
      </c>
      <c r="D20" s="287">
        <v>2209</v>
      </c>
      <c r="E20" s="288">
        <v>221</v>
      </c>
      <c r="F20" s="300">
        <v>3</v>
      </c>
      <c r="G20" s="288">
        <v>393</v>
      </c>
    </row>
    <row r="21" spans="1:7" x14ac:dyDescent="0.25">
      <c r="A21" s="291" t="s">
        <v>245</v>
      </c>
      <c r="B21" s="126">
        <v>84</v>
      </c>
      <c r="C21" s="125">
        <v>1</v>
      </c>
      <c r="D21" s="126">
        <v>111</v>
      </c>
      <c r="E21" s="125">
        <v>16</v>
      </c>
      <c r="F21" s="104">
        <v>0</v>
      </c>
      <c r="G21" s="125">
        <v>26</v>
      </c>
    </row>
    <row r="22" spans="1:7" x14ac:dyDescent="0.25">
      <c r="A22" s="291" t="s">
        <v>246</v>
      </c>
      <c r="B22" s="126">
        <v>22</v>
      </c>
      <c r="C22" s="125">
        <v>0</v>
      </c>
      <c r="D22" s="126">
        <v>31</v>
      </c>
      <c r="E22" s="125">
        <v>42</v>
      </c>
      <c r="F22" s="104">
        <v>1</v>
      </c>
      <c r="G22" s="125">
        <v>74</v>
      </c>
    </row>
    <row r="23" spans="1:7" x14ac:dyDescent="0.25">
      <c r="A23" s="291" t="s">
        <v>247</v>
      </c>
      <c r="B23" s="126">
        <v>237</v>
      </c>
      <c r="C23" s="125">
        <v>6</v>
      </c>
      <c r="D23" s="126">
        <v>291</v>
      </c>
      <c r="E23" s="125">
        <v>84</v>
      </c>
      <c r="F23" s="104">
        <v>5</v>
      </c>
      <c r="G23" s="125">
        <v>160</v>
      </c>
    </row>
    <row r="24" spans="1:7" x14ac:dyDescent="0.25">
      <c r="A24" s="291" t="s">
        <v>248</v>
      </c>
      <c r="B24" s="126">
        <v>59</v>
      </c>
      <c r="C24" s="125">
        <v>2</v>
      </c>
      <c r="D24" s="126">
        <v>86</v>
      </c>
      <c r="E24" s="125">
        <v>45</v>
      </c>
      <c r="F24" s="104">
        <v>5</v>
      </c>
      <c r="G24" s="125">
        <v>70</v>
      </c>
    </row>
    <row r="25" spans="1:7" x14ac:dyDescent="0.25">
      <c r="A25" s="291" t="s">
        <v>249</v>
      </c>
      <c r="B25" s="126">
        <v>83</v>
      </c>
      <c r="C25" s="125">
        <v>0</v>
      </c>
      <c r="D25" s="126">
        <v>104</v>
      </c>
      <c r="E25" s="125">
        <v>55</v>
      </c>
      <c r="F25" s="104">
        <v>1</v>
      </c>
      <c r="G25" s="125">
        <v>86</v>
      </c>
    </row>
    <row r="26" spans="1:7" x14ac:dyDescent="0.25">
      <c r="A26" s="291" t="s">
        <v>250</v>
      </c>
      <c r="B26" s="126">
        <v>57</v>
      </c>
      <c r="C26" s="125">
        <v>1</v>
      </c>
      <c r="D26" s="126">
        <v>74</v>
      </c>
      <c r="E26" s="125">
        <v>78</v>
      </c>
      <c r="F26" s="104">
        <v>5</v>
      </c>
      <c r="G26" s="125">
        <v>101</v>
      </c>
    </row>
    <row r="27" spans="1:7" x14ac:dyDescent="0.25">
      <c r="A27" s="286" t="s">
        <v>182</v>
      </c>
      <c r="B27" s="287">
        <v>469</v>
      </c>
      <c r="C27" s="288">
        <v>8</v>
      </c>
      <c r="D27" s="287">
        <v>570</v>
      </c>
      <c r="E27" s="288">
        <v>70</v>
      </c>
      <c r="F27" s="300">
        <v>7</v>
      </c>
      <c r="G27" s="288">
        <v>124</v>
      </c>
    </row>
    <row r="28" spans="1:7" x14ac:dyDescent="0.25">
      <c r="A28" s="291" t="s">
        <v>251</v>
      </c>
      <c r="B28" s="126">
        <v>32</v>
      </c>
      <c r="C28" s="125">
        <v>2</v>
      </c>
      <c r="D28" s="126">
        <v>49</v>
      </c>
      <c r="E28" s="125">
        <v>25</v>
      </c>
      <c r="F28" s="104">
        <v>0</v>
      </c>
      <c r="G28" s="125">
        <v>38</v>
      </c>
    </row>
    <row r="29" spans="1:7" x14ac:dyDescent="0.25">
      <c r="A29" s="291" t="s">
        <v>252</v>
      </c>
      <c r="B29" s="126">
        <v>63</v>
      </c>
      <c r="C29" s="125">
        <v>0</v>
      </c>
      <c r="D29" s="126">
        <v>89</v>
      </c>
      <c r="E29" s="125">
        <v>21</v>
      </c>
      <c r="F29" s="104">
        <v>1</v>
      </c>
      <c r="G29" s="125">
        <v>40</v>
      </c>
    </row>
    <row r="30" spans="1:7" x14ac:dyDescent="0.25">
      <c r="A30" s="291" t="s">
        <v>253</v>
      </c>
      <c r="B30" s="126">
        <v>59</v>
      </c>
      <c r="C30" s="292">
        <v>0</v>
      </c>
      <c r="D30" s="126">
        <v>76</v>
      </c>
      <c r="E30" s="125">
        <v>53</v>
      </c>
      <c r="F30" s="104">
        <v>1</v>
      </c>
      <c r="G30" s="125">
        <v>100</v>
      </c>
    </row>
    <row r="31" spans="1:7" x14ac:dyDescent="0.25">
      <c r="A31" s="286" t="s">
        <v>273</v>
      </c>
      <c r="B31" s="287">
        <v>624</v>
      </c>
      <c r="C31" s="288">
        <v>11</v>
      </c>
      <c r="D31" s="287">
        <v>788</v>
      </c>
      <c r="E31" s="288">
        <v>170</v>
      </c>
      <c r="F31" s="287">
        <v>6</v>
      </c>
      <c r="G31" s="288">
        <v>280</v>
      </c>
    </row>
    <row r="32" spans="1:7" x14ac:dyDescent="0.25">
      <c r="A32" s="291" t="s">
        <v>254</v>
      </c>
      <c r="B32" s="126">
        <v>102</v>
      </c>
      <c r="C32" s="292">
        <v>1</v>
      </c>
      <c r="D32" s="126">
        <v>120</v>
      </c>
      <c r="E32" s="125">
        <v>36</v>
      </c>
      <c r="F32" s="104">
        <v>1</v>
      </c>
      <c r="G32" s="125">
        <v>52</v>
      </c>
    </row>
    <row r="33" spans="1:7" x14ac:dyDescent="0.25">
      <c r="A33" s="291" t="s">
        <v>255</v>
      </c>
      <c r="B33" s="126">
        <v>194</v>
      </c>
      <c r="C33" s="292">
        <v>4</v>
      </c>
      <c r="D33" s="126">
        <v>252</v>
      </c>
      <c r="E33" s="125">
        <v>95</v>
      </c>
      <c r="F33" s="104">
        <v>4</v>
      </c>
      <c r="G33" s="125">
        <v>150</v>
      </c>
    </row>
    <row r="34" spans="1:7" x14ac:dyDescent="0.25">
      <c r="A34" s="291" t="s">
        <v>256</v>
      </c>
      <c r="B34" s="126">
        <v>89</v>
      </c>
      <c r="C34" s="292">
        <v>3</v>
      </c>
      <c r="D34" s="126">
        <v>110</v>
      </c>
      <c r="E34" s="125">
        <v>37</v>
      </c>
      <c r="F34" s="126">
        <v>2</v>
      </c>
      <c r="G34" s="125">
        <v>57</v>
      </c>
    </row>
    <row r="35" spans="1:7" x14ac:dyDescent="0.25">
      <c r="A35" s="286" t="s">
        <v>259</v>
      </c>
      <c r="B35" s="287">
        <v>515</v>
      </c>
      <c r="C35" s="298">
        <v>6</v>
      </c>
      <c r="D35" s="287">
        <v>639</v>
      </c>
      <c r="E35" s="288">
        <v>101</v>
      </c>
      <c r="F35" s="300">
        <v>2</v>
      </c>
      <c r="G35" s="288">
        <v>152</v>
      </c>
    </row>
    <row r="36" spans="1:7" x14ac:dyDescent="0.25">
      <c r="A36" s="286" t="s">
        <v>257</v>
      </c>
      <c r="B36" s="287">
        <v>403</v>
      </c>
      <c r="C36" s="298">
        <v>4</v>
      </c>
      <c r="D36" s="287">
        <v>490</v>
      </c>
      <c r="E36" s="288">
        <v>83</v>
      </c>
      <c r="F36" s="300">
        <v>2</v>
      </c>
      <c r="G36" s="288">
        <v>124</v>
      </c>
    </row>
    <row r="37" spans="1:7" x14ac:dyDescent="0.25">
      <c r="A37" s="291" t="s">
        <v>258</v>
      </c>
      <c r="B37" s="126">
        <v>106</v>
      </c>
      <c r="C37" s="292">
        <v>1</v>
      </c>
      <c r="D37" s="126">
        <v>128</v>
      </c>
      <c r="E37" s="125">
        <v>13</v>
      </c>
      <c r="F37" s="104">
        <v>1</v>
      </c>
      <c r="G37" s="125">
        <v>20</v>
      </c>
    </row>
    <row r="38" spans="1:7" x14ac:dyDescent="0.25">
      <c r="A38" s="286" t="s">
        <v>185</v>
      </c>
      <c r="B38" s="287">
        <v>811</v>
      </c>
      <c r="C38" s="288">
        <v>7</v>
      </c>
      <c r="D38" s="287">
        <v>992</v>
      </c>
      <c r="E38" s="288">
        <v>217</v>
      </c>
      <c r="F38" s="300">
        <v>3</v>
      </c>
      <c r="G38" s="288">
        <v>301</v>
      </c>
    </row>
    <row r="39" spans="1:7" x14ac:dyDescent="0.25">
      <c r="A39" s="291" t="s">
        <v>260</v>
      </c>
      <c r="B39" s="126">
        <v>230</v>
      </c>
      <c r="C39" s="292">
        <v>2</v>
      </c>
      <c r="D39" s="126">
        <v>271</v>
      </c>
      <c r="E39" s="125">
        <v>3</v>
      </c>
      <c r="F39" s="126">
        <v>0</v>
      </c>
      <c r="G39" s="125">
        <v>9</v>
      </c>
    </row>
    <row r="40" spans="1:7" x14ac:dyDescent="0.25">
      <c r="A40" s="291" t="s">
        <v>261</v>
      </c>
      <c r="B40" s="126">
        <v>68</v>
      </c>
      <c r="C40" s="292">
        <v>1</v>
      </c>
      <c r="D40" s="126">
        <v>86</v>
      </c>
      <c r="E40" s="125">
        <v>23</v>
      </c>
      <c r="F40" s="104">
        <v>0</v>
      </c>
      <c r="G40" s="125">
        <v>27</v>
      </c>
    </row>
    <row r="41" spans="1:7" x14ac:dyDescent="0.25">
      <c r="A41" s="14" t="s">
        <v>296</v>
      </c>
      <c r="B41" s="287">
        <v>9819</v>
      </c>
      <c r="C41" s="288">
        <v>120</v>
      </c>
      <c r="D41" s="287">
        <v>12360</v>
      </c>
      <c r="E41" s="288">
        <v>2362</v>
      </c>
      <c r="F41" s="287">
        <v>85</v>
      </c>
      <c r="G41" s="288">
        <v>3736</v>
      </c>
    </row>
    <row r="42" spans="1:7" x14ac:dyDescent="0.25">
      <c r="A42" s="286" t="s">
        <v>102</v>
      </c>
      <c r="B42" s="287">
        <v>2681</v>
      </c>
      <c r="C42" s="288">
        <v>57</v>
      </c>
      <c r="D42" s="287">
        <v>3587</v>
      </c>
      <c r="E42" s="288">
        <v>2500</v>
      </c>
      <c r="F42" s="287">
        <v>116</v>
      </c>
      <c r="G42" s="288">
        <v>3817</v>
      </c>
    </row>
    <row r="43" spans="1:7" x14ac:dyDescent="0.25">
      <c r="A43" s="295" t="s">
        <v>211</v>
      </c>
      <c r="B43" s="296">
        <v>12500</v>
      </c>
      <c r="C43" s="296">
        <v>177</v>
      </c>
      <c r="D43" s="296">
        <v>15947</v>
      </c>
      <c r="E43" s="296">
        <v>4862</v>
      </c>
      <c r="F43" s="296">
        <v>201</v>
      </c>
      <c r="G43" s="296">
        <v>7553</v>
      </c>
    </row>
  </sheetData>
  <mergeCells count="4">
    <mergeCell ref="A5:A6"/>
    <mergeCell ref="B5:D5"/>
    <mergeCell ref="E5:G5"/>
    <mergeCell ref="A4:F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3:F29"/>
  <sheetViews>
    <sheetView workbookViewId="0">
      <selection activeCell="A3" sqref="A3"/>
    </sheetView>
  </sheetViews>
  <sheetFormatPr defaultRowHeight="15" x14ac:dyDescent="0.25"/>
  <cols>
    <col min="1" max="1" width="20.28515625" style="15" customWidth="1"/>
    <col min="2" max="2" width="31" style="15" customWidth="1"/>
    <col min="3" max="3" width="21" style="15" customWidth="1"/>
    <col min="4" max="4" width="16.42578125" style="15" customWidth="1"/>
    <col min="5" max="5" width="12" style="15" bestFit="1" customWidth="1"/>
    <col min="6" max="6" width="22.140625" style="15" customWidth="1"/>
    <col min="7" max="7" width="12.7109375" style="15" bestFit="1" customWidth="1"/>
    <col min="8" max="8" width="16.85546875" style="15" customWidth="1"/>
    <col min="9" max="16384" width="9.140625" style="15"/>
  </cols>
  <sheetData>
    <row r="3" spans="1:6" x14ac:dyDescent="0.25">
      <c r="A3" s="55" t="s">
        <v>349</v>
      </c>
      <c r="B3" s="50"/>
      <c r="C3" s="50"/>
    </row>
    <row r="4" spans="1:6" ht="15.75" thickBot="1" x14ac:dyDescent="0.3"/>
    <row r="5" spans="1:6" ht="15.75" thickBot="1" x14ac:dyDescent="0.3">
      <c r="A5" s="402" t="s">
        <v>205</v>
      </c>
      <c r="B5" s="404" t="s">
        <v>206</v>
      </c>
      <c r="C5" s="404"/>
    </row>
    <row r="6" spans="1:6" ht="15.75" thickBot="1" x14ac:dyDescent="0.3">
      <c r="A6" s="403"/>
      <c r="B6" s="301" t="s">
        <v>207</v>
      </c>
      <c r="C6" s="301" t="s">
        <v>208</v>
      </c>
      <c r="F6" s="46"/>
    </row>
    <row r="7" spans="1:6" ht="15.75" thickBot="1" x14ac:dyDescent="0.3">
      <c r="A7" s="44" t="s">
        <v>97</v>
      </c>
      <c r="B7" s="302">
        <v>187.99049643989378</v>
      </c>
      <c r="C7" s="303">
        <v>1096543302</v>
      </c>
      <c r="F7" s="46"/>
    </row>
    <row r="8" spans="1:6" ht="15.75" thickBot="1" x14ac:dyDescent="0.3">
      <c r="A8" s="44" t="s">
        <v>176</v>
      </c>
      <c r="B8" s="302">
        <v>197.70400031618013</v>
      </c>
      <c r="C8" s="303">
        <v>387679257</v>
      </c>
      <c r="F8" s="46"/>
    </row>
    <row r="9" spans="1:6" ht="15.75" thickBot="1" x14ac:dyDescent="0.3">
      <c r="A9" s="44" t="s">
        <v>175</v>
      </c>
      <c r="B9" s="302">
        <v>204.23082015291658</v>
      </c>
      <c r="C9" s="303">
        <v>116154543</v>
      </c>
      <c r="F9" s="46"/>
    </row>
    <row r="10" spans="1:6" ht="15.75" thickBot="1" x14ac:dyDescent="0.3">
      <c r="A10" s="44" t="s">
        <v>194</v>
      </c>
      <c r="B10" s="302">
        <v>223.94499183329813</v>
      </c>
      <c r="C10" s="303">
        <v>1129089219</v>
      </c>
      <c r="F10" s="46"/>
    </row>
    <row r="11" spans="1:6" ht="15.75" thickBot="1" x14ac:dyDescent="0.3">
      <c r="A11" s="44" t="s">
        <v>209</v>
      </c>
      <c r="B11" s="302">
        <v>233.41207894580873</v>
      </c>
      <c r="C11" s="303">
        <v>29536548</v>
      </c>
      <c r="F11" s="46"/>
    </row>
    <row r="12" spans="1:6" ht="15.75" thickBot="1" x14ac:dyDescent="0.3">
      <c r="A12" s="44" t="s">
        <v>193</v>
      </c>
      <c r="B12" s="302">
        <v>233.83498555573831</v>
      </c>
      <c r="C12" s="303">
        <v>385981005</v>
      </c>
      <c r="F12" s="46"/>
    </row>
    <row r="13" spans="1:6" ht="15.75" thickBot="1" x14ac:dyDescent="0.3">
      <c r="A13" s="44" t="s">
        <v>6</v>
      </c>
      <c r="B13" s="302">
        <v>243.94276653561803</v>
      </c>
      <c r="C13" s="303">
        <v>321692571</v>
      </c>
      <c r="F13" s="46"/>
    </row>
    <row r="14" spans="1:6" ht="15.75" thickBot="1" x14ac:dyDescent="0.3">
      <c r="A14" s="44" t="s">
        <v>191</v>
      </c>
      <c r="B14" s="302">
        <v>253.95776340917243</v>
      </c>
      <c r="C14" s="303">
        <v>78592563</v>
      </c>
      <c r="F14" s="46"/>
    </row>
    <row r="15" spans="1:6" ht="15.75" thickBot="1" x14ac:dyDescent="0.3">
      <c r="A15" s="44" t="s">
        <v>196</v>
      </c>
      <c r="B15" s="302">
        <v>265.7711750682812</v>
      </c>
      <c r="C15" s="303">
        <v>235678968</v>
      </c>
      <c r="F15" s="46"/>
    </row>
    <row r="16" spans="1:6" ht="15.75" thickBot="1" x14ac:dyDescent="0.3">
      <c r="A16" s="44" t="s">
        <v>192</v>
      </c>
      <c r="B16" s="302">
        <v>274.81830246849165</v>
      </c>
      <c r="C16" s="303">
        <v>1204857165</v>
      </c>
      <c r="F16" s="46"/>
    </row>
    <row r="17" spans="1:6" ht="15.75" thickBot="1" x14ac:dyDescent="0.3">
      <c r="A17" s="44" t="s">
        <v>297</v>
      </c>
      <c r="B17" s="302">
        <v>278.59063847683274</v>
      </c>
      <c r="C17" s="303">
        <v>296769792</v>
      </c>
      <c r="F17" s="46"/>
    </row>
    <row r="18" spans="1:6" ht="15.75" thickBot="1" x14ac:dyDescent="0.3">
      <c r="A18" s="44" t="s">
        <v>210</v>
      </c>
      <c r="B18" s="302">
        <v>278.82566686255092</v>
      </c>
      <c r="C18" s="303">
        <v>339248583</v>
      </c>
      <c r="F18" s="46"/>
    </row>
    <row r="19" spans="1:6" ht="15.75" thickBot="1" x14ac:dyDescent="0.3">
      <c r="A19" s="44" t="s">
        <v>8</v>
      </c>
      <c r="B19" s="302">
        <v>281.7637389933347</v>
      </c>
      <c r="C19" s="303">
        <v>1142852040</v>
      </c>
      <c r="F19" s="46"/>
    </row>
    <row r="20" spans="1:6" ht="15.75" thickBot="1" x14ac:dyDescent="0.3">
      <c r="A20" s="44" t="s">
        <v>197</v>
      </c>
      <c r="B20" s="302">
        <v>286.62771185437123</v>
      </c>
      <c r="C20" s="303">
        <v>1406276670</v>
      </c>
      <c r="F20" s="46"/>
    </row>
    <row r="21" spans="1:6" ht="15.75" thickBot="1" x14ac:dyDescent="0.3">
      <c r="A21" s="44" t="s">
        <v>189</v>
      </c>
      <c r="B21" s="302">
        <v>288.54938853449323</v>
      </c>
      <c r="C21" s="303">
        <v>2893490166</v>
      </c>
      <c r="F21" s="46"/>
    </row>
    <row r="22" spans="1:6" ht="15.75" thickBot="1" x14ac:dyDescent="0.3">
      <c r="A22" s="44" t="s">
        <v>187</v>
      </c>
      <c r="B22" s="302">
        <v>321.04535983898688</v>
      </c>
      <c r="C22" s="303">
        <v>1893335634</v>
      </c>
      <c r="F22" s="46"/>
    </row>
    <row r="23" spans="1:6" ht="15.75" thickBot="1" x14ac:dyDescent="0.3">
      <c r="A23" s="44" t="s">
        <v>190</v>
      </c>
      <c r="B23" s="302">
        <v>346.65414123619456</v>
      </c>
      <c r="C23" s="303">
        <v>532080828</v>
      </c>
      <c r="F23" s="46"/>
    </row>
    <row r="24" spans="1:6" ht="15.75" thickBot="1" x14ac:dyDescent="0.3">
      <c r="A24" s="44" t="s">
        <v>211</v>
      </c>
      <c r="B24" s="302">
        <v>393.50661227864612</v>
      </c>
      <c r="C24" s="303">
        <v>1751393652</v>
      </c>
      <c r="F24" s="46"/>
    </row>
    <row r="25" spans="1:6" ht="15.75" thickBot="1" x14ac:dyDescent="0.3">
      <c r="A25" s="44" t="s">
        <v>195</v>
      </c>
      <c r="B25" s="302">
        <v>396.95706650462171</v>
      </c>
      <c r="C25" s="303">
        <v>1484501334</v>
      </c>
      <c r="F25" s="46"/>
    </row>
    <row r="26" spans="1:6" ht="15.75" thickBot="1" x14ac:dyDescent="0.3">
      <c r="A26" s="44" t="s">
        <v>188</v>
      </c>
      <c r="B26" s="302">
        <v>444.59484070655878</v>
      </c>
      <c r="C26" s="303">
        <v>694076568</v>
      </c>
    </row>
    <row r="27" spans="1:6" ht="15.75" thickBot="1" x14ac:dyDescent="0.3">
      <c r="A27" s="45" t="s">
        <v>198</v>
      </c>
      <c r="B27" s="304">
        <v>287.75648190587964</v>
      </c>
      <c r="C27" s="305">
        <v>17419830408</v>
      </c>
    </row>
    <row r="29" spans="1:6" x14ac:dyDescent="0.25">
      <c r="A29" s="395" t="s">
        <v>212</v>
      </c>
      <c r="B29" s="323"/>
      <c r="C29" s="323"/>
      <c r="D29" s="323"/>
      <c r="E29" s="323"/>
      <c r="F29" s="323"/>
    </row>
  </sheetData>
  <mergeCells count="3">
    <mergeCell ref="A5:A6"/>
    <mergeCell ref="B5:C5"/>
    <mergeCell ref="A29:F29"/>
  </mergeCells>
  <conditionalFormatting sqref="C7:C26">
    <cfRule type="dataBar" priority="2">
      <dataBar>
        <cfvo type="min"/>
        <cfvo type="max"/>
        <color rgb="FFFF555A"/>
      </dataBar>
      <extLst>
        <ext xmlns:x14="http://schemas.microsoft.com/office/spreadsheetml/2009/9/main" uri="{B025F937-C7B1-47D3-B67F-A62EFF666E3E}">
          <x14:id>{5B9C00C9-C68B-4EAA-98D1-F07FE30D4E56}</x14:id>
        </ext>
      </extLst>
    </cfRule>
  </conditionalFormatting>
  <conditionalFormatting sqref="B7:B26">
    <cfRule type="dataBar" priority="1">
      <dataBar>
        <cfvo type="min"/>
        <cfvo type="max"/>
        <color rgb="FF638EC6"/>
      </dataBar>
      <extLst>
        <ext xmlns:x14="http://schemas.microsoft.com/office/spreadsheetml/2009/9/main" uri="{B025F937-C7B1-47D3-B67F-A62EFF666E3E}">
          <x14:id>{169BE1A2-01BF-4738-9540-F78C489BE70F}</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B9C00C9-C68B-4EAA-98D1-F07FE30D4E56}">
            <x14:dataBar minLength="0" maxLength="100" gradient="0">
              <x14:cfvo type="autoMin"/>
              <x14:cfvo type="autoMax"/>
              <x14:negativeFillColor rgb="FFFF0000"/>
              <x14:axisColor rgb="FF000000"/>
            </x14:dataBar>
          </x14:cfRule>
          <xm:sqref>C7:C26</xm:sqref>
        </x14:conditionalFormatting>
        <x14:conditionalFormatting xmlns:xm="http://schemas.microsoft.com/office/excel/2006/main">
          <x14:cfRule type="dataBar" id="{169BE1A2-01BF-4738-9540-F78C489BE70F}">
            <x14:dataBar minLength="0" maxLength="100" gradient="0">
              <x14:cfvo type="autoMin"/>
              <x14:cfvo type="autoMax"/>
              <x14:negativeFillColor rgb="FFFF0000"/>
              <x14:axisColor rgb="FF000000"/>
            </x14:dataBar>
          </x14:cfRule>
          <xm:sqref>B7:B26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V19"/>
  <sheetViews>
    <sheetView zoomScaleNormal="100" workbookViewId="0">
      <selection activeCell="F21" sqref="F21"/>
    </sheetView>
  </sheetViews>
  <sheetFormatPr defaultRowHeight="15" x14ac:dyDescent="0.25"/>
  <cols>
    <col min="1" max="1" width="9.140625" style="39"/>
    <col min="2" max="2" width="9.140625" style="39" customWidth="1"/>
    <col min="3" max="4" width="9.140625" style="39"/>
    <col min="5" max="5" width="9.140625" style="39" customWidth="1"/>
    <col min="6" max="7" width="9.140625" style="39"/>
    <col min="8" max="8" width="9.140625" style="39" customWidth="1"/>
    <col min="9" max="9" width="9.140625" style="40"/>
    <col min="10" max="11" width="9.140625" style="39"/>
    <col min="12" max="12" width="9.140625" style="39" customWidth="1"/>
    <col min="13" max="16" width="9.140625" style="39"/>
    <col min="17" max="17" width="9.140625" style="39" customWidth="1"/>
    <col min="18" max="16384" width="9.140625" style="39"/>
  </cols>
  <sheetData>
    <row r="3" spans="2:22" x14ac:dyDescent="0.25">
      <c r="B3" s="18" t="s">
        <v>339</v>
      </c>
      <c r="C3" s="15"/>
      <c r="D3" s="15"/>
      <c r="E3" s="15"/>
      <c r="F3" s="15"/>
      <c r="G3" s="15"/>
      <c r="H3" s="15"/>
      <c r="I3" s="15"/>
      <c r="J3" s="15"/>
      <c r="K3" s="15"/>
      <c r="L3" s="15"/>
      <c r="M3" s="15"/>
      <c r="N3" s="15"/>
    </row>
    <row r="4" spans="2:22" x14ac:dyDescent="0.25">
      <c r="B4" s="405" t="s">
        <v>29</v>
      </c>
      <c r="C4" s="405"/>
      <c r="D4" s="405"/>
      <c r="E4" s="405"/>
      <c r="F4" s="405"/>
    </row>
    <row r="5" spans="2:22" ht="15" customHeight="1" x14ac:dyDescent="0.25">
      <c r="B5" s="324" t="s">
        <v>1</v>
      </c>
      <c r="C5" s="406" t="s">
        <v>90</v>
      </c>
      <c r="D5" s="406"/>
      <c r="E5" s="407"/>
      <c r="F5" s="407"/>
      <c r="G5" s="407"/>
      <c r="H5" s="407"/>
      <c r="I5" s="407"/>
      <c r="J5" s="407"/>
      <c r="K5" s="407"/>
      <c r="L5" s="407"/>
      <c r="M5" s="407"/>
      <c r="N5" s="407"/>
      <c r="O5" s="407"/>
      <c r="P5" s="407"/>
      <c r="Q5" s="407"/>
      <c r="R5" s="407"/>
    </row>
    <row r="6" spans="2:22" ht="15" customHeight="1" x14ac:dyDescent="0.25">
      <c r="B6" s="325"/>
      <c r="C6" s="408" t="s">
        <v>91</v>
      </c>
      <c r="D6" s="408"/>
      <c r="E6" s="409"/>
      <c r="F6" s="409"/>
      <c r="G6" s="409"/>
      <c r="H6" s="410" t="s">
        <v>92</v>
      </c>
      <c r="I6" s="410"/>
      <c r="J6" s="409"/>
      <c r="K6" s="409"/>
      <c r="L6" s="409"/>
      <c r="M6" s="408" t="s">
        <v>93</v>
      </c>
      <c r="N6" s="408"/>
      <c r="O6" s="411"/>
      <c r="P6" s="411"/>
      <c r="Q6" s="411"/>
      <c r="R6" s="409"/>
    </row>
    <row r="7" spans="2:22" ht="27" x14ac:dyDescent="0.25">
      <c r="B7" s="326"/>
      <c r="C7" s="53" t="s">
        <v>94</v>
      </c>
      <c r="D7" s="53" t="s">
        <v>95</v>
      </c>
      <c r="E7" s="53" t="s">
        <v>200</v>
      </c>
      <c r="F7" s="53" t="s">
        <v>96</v>
      </c>
      <c r="G7" s="53" t="s">
        <v>201</v>
      </c>
      <c r="H7" s="53" t="s">
        <v>202</v>
      </c>
      <c r="I7" s="53" t="s">
        <v>13</v>
      </c>
      <c r="J7" s="53" t="s">
        <v>94</v>
      </c>
      <c r="K7" s="53" t="s">
        <v>95</v>
      </c>
      <c r="L7" s="53" t="s">
        <v>203</v>
      </c>
      <c r="M7" s="306" t="s">
        <v>13</v>
      </c>
      <c r="N7" s="306" t="s">
        <v>94</v>
      </c>
      <c r="O7" s="306" t="s">
        <v>95</v>
      </c>
      <c r="P7" s="53" t="s">
        <v>96</v>
      </c>
      <c r="Q7" s="53" t="s">
        <v>202</v>
      </c>
      <c r="R7" s="53" t="s">
        <v>13</v>
      </c>
    </row>
    <row r="8" spans="2:22" ht="15" customHeight="1" x14ac:dyDescent="0.25">
      <c r="B8" s="62" t="s">
        <v>177</v>
      </c>
      <c r="C8" s="79">
        <v>86</v>
      </c>
      <c r="D8" s="309">
        <v>93</v>
      </c>
      <c r="E8" s="113" t="s">
        <v>84</v>
      </c>
      <c r="F8" s="112">
        <v>487</v>
      </c>
      <c r="G8" s="310" t="s">
        <v>84</v>
      </c>
      <c r="H8" s="309" t="s">
        <v>84</v>
      </c>
      <c r="I8" s="79">
        <v>666</v>
      </c>
      <c r="J8" s="81">
        <v>86</v>
      </c>
      <c r="K8" s="282" t="s">
        <v>84</v>
      </c>
      <c r="L8" s="307" t="s">
        <v>84</v>
      </c>
      <c r="M8" s="79">
        <v>86</v>
      </c>
      <c r="N8" s="112">
        <v>92</v>
      </c>
      <c r="O8" s="113">
        <v>138</v>
      </c>
      <c r="P8" s="112">
        <v>71</v>
      </c>
      <c r="Q8" s="113" t="s">
        <v>84</v>
      </c>
      <c r="R8" s="311">
        <v>301</v>
      </c>
      <c r="T8" s="48"/>
      <c r="U8" s="41"/>
      <c r="V8" s="41"/>
    </row>
    <row r="9" spans="2:22" x14ac:dyDescent="0.25">
      <c r="B9" s="62" t="s">
        <v>178</v>
      </c>
      <c r="C9" s="79">
        <v>60</v>
      </c>
      <c r="D9" s="309">
        <v>133</v>
      </c>
      <c r="E9" s="113" t="s">
        <v>84</v>
      </c>
      <c r="F9" s="112">
        <v>830</v>
      </c>
      <c r="G9" s="310" t="s">
        <v>84</v>
      </c>
      <c r="H9" s="309" t="s">
        <v>84</v>
      </c>
      <c r="I9" s="79">
        <v>1023</v>
      </c>
      <c r="J9" s="81">
        <v>105</v>
      </c>
      <c r="K9" s="282" t="s">
        <v>84</v>
      </c>
      <c r="L9" s="307" t="s">
        <v>84</v>
      </c>
      <c r="M9" s="79">
        <v>105</v>
      </c>
      <c r="N9" s="112">
        <v>91</v>
      </c>
      <c r="O9" s="113">
        <v>129</v>
      </c>
      <c r="P9" s="112">
        <v>247</v>
      </c>
      <c r="Q9" s="113" t="s">
        <v>84</v>
      </c>
      <c r="R9" s="311">
        <v>467</v>
      </c>
      <c r="T9" s="48"/>
      <c r="U9" s="41"/>
      <c r="V9" s="41"/>
    </row>
    <row r="10" spans="2:22" x14ac:dyDescent="0.25">
      <c r="B10" s="62" t="s">
        <v>179</v>
      </c>
      <c r="C10" s="79">
        <v>94</v>
      </c>
      <c r="D10" s="309">
        <v>129</v>
      </c>
      <c r="E10" s="113" t="s">
        <v>84</v>
      </c>
      <c r="F10" s="112">
        <v>1045</v>
      </c>
      <c r="G10" s="310" t="s">
        <v>84</v>
      </c>
      <c r="H10" s="309" t="s">
        <v>84</v>
      </c>
      <c r="I10" s="79">
        <v>1268</v>
      </c>
      <c r="J10" s="81">
        <v>57</v>
      </c>
      <c r="K10" s="282" t="s">
        <v>84</v>
      </c>
      <c r="L10" s="307" t="s">
        <v>84</v>
      </c>
      <c r="M10" s="79">
        <v>57</v>
      </c>
      <c r="N10" s="112">
        <v>58</v>
      </c>
      <c r="O10" s="113">
        <v>109</v>
      </c>
      <c r="P10" s="112">
        <v>280</v>
      </c>
      <c r="Q10" s="113" t="s">
        <v>84</v>
      </c>
      <c r="R10" s="311">
        <v>447</v>
      </c>
      <c r="T10" s="48"/>
      <c r="U10" s="41"/>
      <c r="V10" s="41"/>
    </row>
    <row r="11" spans="2:22" x14ac:dyDescent="0.25">
      <c r="B11" s="62" t="s">
        <v>180</v>
      </c>
      <c r="C11" s="79">
        <v>49</v>
      </c>
      <c r="D11" s="309">
        <v>125</v>
      </c>
      <c r="E11" s="113" t="s">
        <v>84</v>
      </c>
      <c r="F11" s="112">
        <v>1930</v>
      </c>
      <c r="G11" s="310" t="s">
        <v>84</v>
      </c>
      <c r="H11" s="309" t="s">
        <v>84</v>
      </c>
      <c r="I11" s="79">
        <v>2104</v>
      </c>
      <c r="J11" s="81">
        <v>102</v>
      </c>
      <c r="K11" s="282" t="s">
        <v>84</v>
      </c>
      <c r="L11" s="307" t="s">
        <v>84</v>
      </c>
      <c r="M11" s="79">
        <v>103</v>
      </c>
      <c r="N11" s="112">
        <v>53</v>
      </c>
      <c r="O11" s="113">
        <v>79</v>
      </c>
      <c r="P11" s="112">
        <v>491</v>
      </c>
      <c r="Q11" s="113" t="s">
        <v>84</v>
      </c>
      <c r="R11" s="311">
        <v>623</v>
      </c>
      <c r="T11" s="48"/>
      <c r="U11" s="41"/>
      <c r="V11" s="41"/>
    </row>
    <row r="12" spans="2:22" x14ac:dyDescent="0.25">
      <c r="B12" s="62" t="s">
        <v>181</v>
      </c>
      <c r="C12" s="79">
        <v>69</v>
      </c>
      <c r="D12" s="309">
        <v>345</v>
      </c>
      <c r="E12" s="113" t="s">
        <v>84</v>
      </c>
      <c r="F12" s="112">
        <v>2379</v>
      </c>
      <c r="G12" s="310" t="s">
        <v>84</v>
      </c>
      <c r="H12" s="309">
        <v>1</v>
      </c>
      <c r="I12" s="79">
        <v>2794</v>
      </c>
      <c r="J12" s="81">
        <v>389</v>
      </c>
      <c r="K12" s="79">
        <v>1</v>
      </c>
      <c r="L12" s="81">
        <v>1</v>
      </c>
      <c r="M12" s="79">
        <v>390</v>
      </c>
      <c r="N12" s="112">
        <v>22</v>
      </c>
      <c r="O12" s="113">
        <v>266</v>
      </c>
      <c r="P12" s="112">
        <v>433</v>
      </c>
      <c r="Q12" s="113" t="s">
        <v>84</v>
      </c>
      <c r="R12" s="311">
        <v>721</v>
      </c>
      <c r="T12" s="48"/>
      <c r="U12" s="41"/>
      <c r="V12" s="41"/>
    </row>
    <row r="13" spans="2:22" x14ac:dyDescent="0.25">
      <c r="B13" s="62" t="s">
        <v>182</v>
      </c>
      <c r="C13" s="79">
        <v>44</v>
      </c>
      <c r="D13" s="309">
        <v>131</v>
      </c>
      <c r="E13" s="113" t="s">
        <v>84</v>
      </c>
      <c r="F13" s="112">
        <v>613</v>
      </c>
      <c r="G13" s="310" t="s">
        <v>84</v>
      </c>
      <c r="H13" s="309" t="s">
        <v>84</v>
      </c>
      <c r="I13" s="79">
        <v>788</v>
      </c>
      <c r="J13" s="81">
        <v>35</v>
      </c>
      <c r="K13" s="79">
        <v>1</v>
      </c>
      <c r="L13" s="81">
        <v>1</v>
      </c>
      <c r="M13" s="79">
        <v>37</v>
      </c>
      <c r="N13" s="112">
        <v>42</v>
      </c>
      <c r="O13" s="113">
        <v>117</v>
      </c>
      <c r="P13" s="112">
        <v>126</v>
      </c>
      <c r="Q13" s="113" t="s">
        <v>84</v>
      </c>
      <c r="R13" s="311">
        <v>285</v>
      </c>
      <c r="T13" s="48"/>
      <c r="U13" s="41"/>
      <c r="V13" s="41"/>
    </row>
    <row r="14" spans="2:22" x14ac:dyDescent="0.25">
      <c r="B14" s="62" t="s">
        <v>183</v>
      </c>
      <c r="C14" s="79">
        <v>33</v>
      </c>
      <c r="D14" s="309">
        <v>90</v>
      </c>
      <c r="E14" s="113" t="s">
        <v>84</v>
      </c>
      <c r="F14" s="112">
        <v>1066</v>
      </c>
      <c r="G14" s="310" t="s">
        <v>84</v>
      </c>
      <c r="H14" s="309" t="s">
        <v>84</v>
      </c>
      <c r="I14" s="79">
        <v>1189</v>
      </c>
      <c r="J14" s="81">
        <v>65</v>
      </c>
      <c r="K14" s="282" t="s">
        <v>84</v>
      </c>
      <c r="L14" s="307" t="s">
        <v>84</v>
      </c>
      <c r="M14" s="79">
        <v>65</v>
      </c>
      <c r="N14" s="112">
        <v>73</v>
      </c>
      <c r="O14" s="113">
        <v>78</v>
      </c>
      <c r="P14" s="112">
        <v>319</v>
      </c>
      <c r="Q14" s="113" t="s">
        <v>84</v>
      </c>
      <c r="R14" s="311">
        <v>470</v>
      </c>
      <c r="T14" s="48"/>
      <c r="U14" s="41"/>
      <c r="V14" s="41"/>
    </row>
    <row r="15" spans="2:22" ht="27" x14ac:dyDescent="0.25">
      <c r="B15" s="62" t="s">
        <v>184</v>
      </c>
      <c r="C15" s="79">
        <v>138</v>
      </c>
      <c r="D15" s="309">
        <v>185</v>
      </c>
      <c r="E15" s="113" t="s">
        <v>84</v>
      </c>
      <c r="F15" s="112">
        <v>949</v>
      </c>
      <c r="G15" s="310" t="s">
        <v>84</v>
      </c>
      <c r="H15" s="309" t="s">
        <v>84</v>
      </c>
      <c r="I15" s="79">
        <v>1272</v>
      </c>
      <c r="J15" s="81">
        <v>69</v>
      </c>
      <c r="K15" s="282" t="s">
        <v>84</v>
      </c>
      <c r="L15" s="307" t="s">
        <v>84</v>
      </c>
      <c r="M15" s="79">
        <v>69</v>
      </c>
      <c r="N15" s="112">
        <v>101</v>
      </c>
      <c r="O15" s="113">
        <v>88</v>
      </c>
      <c r="P15" s="112">
        <v>123</v>
      </c>
      <c r="Q15" s="113" t="s">
        <v>84</v>
      </c>
      <c r="R15" s="311">
        <v>312</v>
      </c>
      <c r="T15" s="48"/>
      <c r="U15" s="41"/>
      <c r="V15" s="41"/>
    </row>
    <row r="16" spans="2:22" ht="15" customHeight="1" x14ac:dyDescent="0.25">
      <c r="B16" s="62" t="s">
        <v>185</v>
      </c>
      <c r="C16" s="79">
        <v>132</v>
      </c>
      <c r="D16" s="309">
        <v>61</v>
      </c>
      <c r="E16" s="113" t="s">
        <v>84</v>
      </c>
      <c r="F16" s="112">
        <v>1203</v>
      </c>
      <c r="G16" s="310" t="s">
        <v>84</v>
      </c>
      <c r="H16" s="309" t="s">
        <v>84</v>
      </c>
      <c r="I16" s="79">
        <v>1396</v>
      </c>
      <c r="J16" s="81">
        <v>24</v>
      </c>
      <c r="K16" s="282" t="s">
        <v>84</v>
      </c>
      <c r="L16" s="307" t="s">
        <v>84</v>
      </c>
      <c r="M16" s="79">
        <v>24</v>
      </c>
      <c r="N16" s="112">
        <v>166</v>
      </c>
      <c r="O16" s="113">
        <v>30</v>
      </c>
      <c r="P16" s="112">
        <v>104</v>
      </c>
      <c r="Q16" s="113" t="s">
        <v>84</v>
      </c>
      <c r="R16" s="311">
        <v>300</v>
      </c>
      <c r="T16" s="48"/>
      <c r="U16" s="41"/>
      <c r="V16" s="41"/>
    </row>
    <row r="17" spans="2:22" ht="15" customHeight="1" x14ac:dyDescent="0.25">
      <c r="B17" s="19" t="s">
        <v>13</v>
      </c>
      <c r="C17" s="85">
        <v>705</v>
      </c>
      <c r="D17" s="85">
        <v>1292</v>
      </c>
      <c r="E17" s="85" t="s">
        <v>84</v>
      </c>
      <c r="F17" s="85">
        <v>10502</v>
      </c>
      <c r="G17" s="85" t="s">
        <v>84</v>
      </c>
      <c r="H17" s="85">
        <v>1</v>
      </c>
      <c r="I17" s="85">
        <v>12500</v>
      </c>
      <c r="J17" s="85">
        <v>932</v>
      </c>
      <c r="K17" s="85">
        <v>2</v>
      </c>
      <c r="L17" s="85">
        <v>2</v>
      </c>
      <c r="M17" s="85">
        <v>936</v>
      </c>
      <c r="N17" s="85">
        <v>698</v>
      </c>
      <c r="O17" s="85">
        <v>1034</v>
      </c>
      <c r="P17" s="85">
        <v>2194</v>
      </c>
      <c r="Q17" s="85" t="s">
        <v>84</v>
      </c>
      <c r="R17" s="85">
        <v>3926</v>
      </c>
      <c r="T17" s="48"/>
      <c r="U17" s="41"/>
      <c r="V17" s="41"/>
    </row>
    <row r="18" spans="2:22" x14ac:dyDescent="0.25">
      <c r="B18" s="308" t="s">
        <v>338</v>
      </c>
      <c r="C18" s="15"/>
      <c r="D18" s="15"/>
      <c r="E18" s="15"/>
      <c r="F18" s="15"/>
      <c r="G18" s="15"/>
      <c r="H18" s="15"/>
      <c r="I18" s="15"/>
      <c r="J18" s="15"/>
      <c r="K18" s="15"/>
      <c r="L18" s="42"/>
    </row>
    <row r="19" spans="2:22" x14ac:dyDescent="0.25">
      <c r="B19" s="15"/>
      <c r="C19" s="15"/>
      <c r="D19" s="15"/>
      <c r="E19" s="15"/>
      <c r="F19" s="15"/>
      <c r="G19" s="15"/>
      <c r="H19" s="15"/>
      <c r="J19" s="15"/>
      <c r="K19" s="15"/>
      <c r="L19" s="15"/>
      <c r="M19" s="15"/>
      <c r="N19" s="15"/>
      <c r="O19" s="15"/>
      <c r="P19" s="15"/>
      <c r="Q19" s="15"/>
    </row>
  </sheetData>
  <mergeCells count="6">
    <mergeCell ref="B4:F4"/>
    <mergeCell ref="C5:R5"/>
    <mergeCell ref="C6:G6"/>
    <mergeCell ref="H6:L6"/>
    <mergeCell ref="M6:R6"/>
    <mergeCell ref="B5:B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3:L20"/>
  <sheetViews>
    <sheetView workbookViewId="0">
      <selection activeCell="B3" sqref="B3:H3"/>
    </sheetView>
  </sheetViews>
  <sheetFormatPr defaultRowHeight="15" x14ac:dyDescent="0.25"/>
  <cols>
    <col min="1" max="16384" width="9.140625" style="15"/>
  </cols>
  <sheetData>
    <row r="3" spans="2:12" ht="15" customHeight="1" x14ac:dyDescent="0.25">
      <c r="B3" s="331" t="s">
        <v>301</v>
      </c>
      <c r="C3" s="331"/>
      <c r="D3" s="331"/>
      <c r="E3" s="331"/>
      <c r="F3" s="331"/>
      <c r="G3" s="331"/>
      <c r="H3" s="331"/>
    </row>
    <row r="4" spans="2:12" ht="15" customHeight="1" x14ac:dyDescent="0.25">
      <c r="B4" s="332" t="s">
        <v>231</v>
      </c>
      <c r="C4" s="332"/>
      <c r="D4" s="332"/>
      <c r="E4" s="332"/>
      <c r="F4" s="332"/>
    </row>
    <row r="5" spans="2:12" x14ac:dyDescent="0.25">
      <c r="B5" s="324" t="s">
        <v>1</v>
      </c>
      <c r="C5" s="327">
        <v>2017</v>
      </c>
      <c r="D5" s="327"/>
      <c r="E5" s="328">
        <v>2010</v>
      </c>
      <c r="F5" s="328"/>
    </row>
    <row r="6" spans="2:12" x14ac:dyDescent="0.25">
      <c r="B6" s="325"/>
      <c r="C6" s="327"/>
      <c r="D6" s="327"/>
      <c r="E6" s="328"/>
      <c r="F6" s="328"/>
    </row>
    <row r="7" spans="2:12" ht="27" x14ac:dyDescent="0.25">
      <c r="B7" s="326"/>
      <c r="C7" s="51" t="s">
        <v>145</v>
      </c>
      <c r="D7" s="51" t="s">
        <v>12</v>
      </c>
      <c r="E7" s="51" t="s">
        <v>145</v>
      </c>
      <c r="F7" s="51" t="s">
        <v>12</v>
      </c>
    </row>
    <row r="8" spans="2:12" ht="15" customHeight="1" x14ac:dyDescent="0.25">
      <c r="B8" s="90" t="s">
        <v>177</v>
      </c>
      <c r="C8" s="24">
        <v>2.56</v>
      </c>
      <c r="D8" s="89">
        <v>1.83</v>
      </c>
      <c r="E8" s="27">
        <v>1.92753</v>
      </c>
      <c r="F8" s="28">
        <v>1.3319126265316994</v>
      </c>
    </row>
    <row r="9" spans="2:12" ht="15" customHeight="1" x14ac:dyDescent="0.25">
      <c r="B9" s="90" t="s">
        <v>178</v>
      </c>
      <c r="C9" s="24">
        <v>3.07</v>
      </c>
      <c r="D9" s="89">
        <v>2.2400000000000002</v>
      </c>
      <c r="E9" s="27">
        <v>2.3565</v>
      </c>
      <c r="F9" s="28">
        <v>1.6795865633074936</v>
      </c>
    </row>
    <row r="10" spans="2:12" ht="15" customHeight="1" x14ac:dyDescent="0.25">
      <c r="B10" s="90" t="s">
        <v>179</v>
      </c>
      <c r="C10" s="24">
        <v>1.81</v>
      </c>
      <c r="D10" s="89">
        <v>1.3</v>
      </c>
      <c r="E10" s="27">
        <v>2.0680700000000001</v>
      </c>
      <c r="F10" s="28">
        <v>1.4549863595028796</v>
      </c>
    </row>
    <row r="11" spans="2:12" ht="15" customHeight="1" x14ac:dyDescent="0.25">
      <c r="B11" s="90" t="s">
        <v>180</v>
      </c>
      <c r="C11" s="24">
        <v>2.0099999999999998</v>
      </c>
      <c r="D11" s="89">
        <v>1.45</v>
      </c>
      <c r="E11" s="27">
        <v>1.75864</v>
      </c>
      <c r="F11" s="28">
        <v>1.2348307430274643</v>
      </c>
    </row>
    <row r="12" spans="2:12" ht="15" customHeight="1" x14ac:dyDescent="0.25">
      <c r="B12" s="90" t="s">
        <v>181</v>
      </c>
      <c r="C12" s="24">
        <v>2.1</v>
      </c>
      <c r="D12" s="89">
        <v>1.48</v>
      </c>
      <c r="E12" s="27">
        <v>2.01831</v>
      </c>
      <c r="F12" s="28">
        <v>1.4285714285714286</v>
      </c>
    </row>
    <row r="13" spans="2:12" ht="15" customHeight="1" x14ac:dyDescent="0.25">
      <c r="B13" s="90" t="s">
        <v>182</v>
      </c>
      <c r="C13" s="24">
        <v>2.88</v>
      </c>
      <c r="D13" s="89">
        <v>2.0499999999999998</v>
      </c>
      <c r="E13" s="27">
        <v>3.1294499999999998</v>
      </c>
      <c r="F13" s="28">
        <v>2.2715539494062984</v>
      </c>
    </row>
    <row r="14" spans="2:12" ht="15" customHeight="1" x14ac:dyDescent="0.25">
      <c r="B14" s="90" t="s">
        <v>183</v>
      </c>
      <c r="C14" s="24">
        <v>2.67</v>
      </c>
      <c r="D14" s="89">
        <v>1.94</v>
      </c>
      <c r="E14" s="27">
        <v>2.3157899999999998</v>
      </c>
      <c r="F14" s="28">
        <v>1.5930485155684286</v>
      </c>
    </row>
    <row r="15" spans="2:12" ht="15" customHeight="1" x14ac:dyDescent="0.25">
      <c r="B15" s="90" t="s">
        <v>184</v>
      </c>
      <c r="C15" s="24">
        <v>1.88</v>
      </c>
      <c r="D15" s="89">
        <v>1.43</v>
      </c>
      <c r="E15" s="27">
        <v>1.92744</v>
      </c>
      <c r="F15" s="28">
        <v>1.4339940953184309</v>
      </c>
    </row>
    <row r="16" spans="2:12" ht="15" customHeight="1" x14ac:dyDescent="0.25">
      <c r="B16" s="90" t="s">
        <v>185</v>
      </c>
      <c r="C16" s="24">
        <v>1.28</v>
      </c>
      <c r="D16" s="89">
        <v>1.01</v>
      </c>
      <c r="E16" s="27">
        <v>1.0217700000000001</v>
      </c>
      <c r="F16" s="28">
        <v>0.7378889958293231</v>
      </c>
      <c r="L16" s="46"/>
    </row>
    <row r="17" spans="2:9" ht="27" x14ac:dyDescent="0.25">
      <c r="B17" s="91" t="s">
        <v>186</v>
      </c>
      <c r="C17" s="23">
        <v>2.1800000000000002</v>
      </c>
      <c r="D17" s="23">
        <v>1.58</v>
      </c>
      <c r="E17" s="23">
        <v>1.9897800000000001</v>
      </c>
      <c r="F17" s="23">
        <v>1.4118724033518766</v>
      </c>
    </row>
    <row r="18" spans="2:9" x14ac:dyDescent="0.25">
      <c r="B18" s="91" t="s">
        <v>7</v>
      </c>
      <c r="C18" s="23">
        <v>1.9310250210080431</v>
      </c>
      <c r="D18" s="23">
        <v>1.3505085396277106</v>
      </c>
      <c r="E18" s="23">
        <v>1.9314826030413574</v>
      </c>
      <c r="F18" s="23">
        <v>1.332107216174385</v>
      </c>
    </row>
    <row r="19" spans="2:9" x14ac:dyDescent="0.25">
      <c r="B19" s="65" t="s">
        <v>299</v>
      </c>
      <c r="C19" s="58"/>
      <c r="D19" s="58"/>
      <c r="E19" s="58"/>
      <c r="F19" s="58"/>
      <c r="G19" s="58"/>
      <c r="H19" s="58"/>
      <c r="I19" s="58"/>
    </row>
    <row r="20" spans="2:9" x14ac:dyDescent="0.25">
      <c r="B20" s="65" t="s">
        <v>300</v>
      </c>
      <c r="C20" s="58"/>
      <c r="D20" s="58"/>
      <c r="E20" s="58"/>
      <c r="F20" s="58"/>
      <c r="G20" s="58"/>
      <c r="H20" s="58"/>
      <c r="I20" s="58"/>
    </row>
  </sheetData>
  <mergeCells count="5">
    <mergeCell ref="B3:H3"/>
    <mergeCell ref="B4:F4"/>
    <mergeCell ref="B5:B7"/>
    <mergeCell ref="C5:D6"/>
    <mergeCell ref="E5:F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I40"/>
  <sheetViews>
    <sheetView zoomScaleNormal="100" workbookViewId="0">
      <selection activeCell="F27" sqref="F27"/>
    </sheetView>
  </sheetViews>
  <sheetFormatPr defaultRowHeight="15" x14ac:dyDescent="0.25"/>
  <cols>
    <col min="1" max="7" width="9.140625" style="15"/>
    <col min="8" max="8" width="9.140625" style="43"/>
    <col min="9" max="16384" width="9.140625" style="15"/>
  </cols>
  <sheetData>
    <row r="2" spans="2:9" x14ac:dyDescent="0.25">
      <c r="B2" s="308"/>
    </row>
    <row r="3" spans="2:9" x14ac:dyDescent="0.25">
      <c r="B3" s="55" t="s">
        <v>340</v>
      </c>
      <c r="C3" s="12"/>
      <c r="D3" s="12"/>
      <c r="E3" s="12"/>
      <c r="F3" s="13"/>
      <c r="H3" s="15"/>
    </row>
    <row r="4" spans="2:9" ht="15" customHeight="1" x14ac:dyDescent="0.25">
      <c r="B4" s="405" t="s">
        <v>98</v>
      </c>
      <c r="C4" s="405"/>
      <c r="D4" s="405"/>
      <c r="E4" s="405"/>
      <c r="F4" s="405"/>
      <c r="H4" s="15"/>
    </row>
    <row r="5" spans="2:9" ht="15" customHeight="1" x14ac:dyDescent="0.25">
      <c r="B5" s="412" t="s">
        <v>43</v>
      </c>
      <c r="C5" s="414" t="s">
        <v>99</v>
      </c>
      <c r="D5" s="414" t="s">
        <v>95</v>
      </c>
      <c r="E5" s="71"/>
      <c r="F5" s="414" t="s">
        <v>96</v>
      </c>
      <c r="G5" s="414" t="s">
        <v>201</v>
      </c>
      <c r="H5" s="414" t="s">
        <v>204</v>
      </c>
      <c r="I5" s="416" t="s">
        <v>13</v>
      </c>
    </row>
    <row r="6" spans="2:9" ht="27" x14ac:dyDescent="0.25">
      <c r="B6" s="413"/>
      <c r="C6" s="415"/>
      <c r="D6" s="415" t="s">
        <v>4</v>
      </c>
      <c r="E6" s="315" t="s">
        <v>200</v>
      </c>
      <c r="F6" s="415" t="s">
        <v>5</v>
      </c>
      <c r="G6" s="415"/>
      <c r="H6" s="415" t="s">
        <v>5</v>
      </c>
      <c r="I6" s="417" t="s">
        <v>3</v>
      </c>
    </row>
    <row r="7" spans="2:9" x14ac:dyDescent="0.25">
      <c r="B7" s="6" t="s">
        <v>46</v>
      </c>
      <c r="C7" s="7">
        <v>157</v>
      </c>
      <c r="D7" s="312">
        <v>136</v>
      </c>
      <c r="E7" s="314" t="s">
        <v>84</v>
      </c>
      <c r="F7" s="312">
        <v>781</v>
      </c>
      <c r="G7" s="314" t="s">
        <v>84</v>
      </c>
      <c r="H7" s="316" t="s">
        <v>84</v>
      </c>
      <c r="I7" s="313">
        <v>1074</v>
      </c>
    </row>
    <row r="8" spans="2:9" x14ac:dyDescent="0.25">
      <c r="B8" s="6" t="s">
        <v>47</v>
      </c>
      <c r="C8" s="7">
        <v>151</v>
      </c>
      <c r="D8" s="312">
        <v>124</v>
      </c>
      <c r="E8" s="314" t="s">
        <v>84</v>
      </c>
      <c r="F8" s="312">
        <v>768</v>
      </c>
      <c r="G8" s="314" t="s">
        <v>84</v>
      </c>
      <c r="H8" s="316" t="s">
        <v>84</v>
      </c>
      <c r="I8" s="313">
        <v>1043</v>
      </c>
    </row>
    <row r="9" spans="2:9" x14ac:dyDescent="0.25">
      <c r="B9" s="6" t="s">
        <v>48</v>
      </c>
      <c r="C9" s="7">
        <v>195</v>
      </c>
      <c r="D9" s="312">
        <v>159</v>
      </c>
      <c r="E9" s="314" t="s">
        <v>84</v>
      </c>
      <c r="F9" s="312">
        <v>1079</v>
      </c>
      <c r="G9" s="314" t="s">
        <v>84</v>
      </c>
      <c r="H9" s="316" t="s">
        <v>84</v>
      </c>
      <c r="I9" s="313">
        <v>1433</v>
      </c>
    </row>
    <row r="10" spans="2:9" x14ac:dyDescent="0.25">
      <c r="B10" s="6" t="s">
        <v>49</v>
      </c>
      <c r="C10" s="7">
        <v>222</v>
      </c>
      <c r="D10" s="312">
        <v>180</v>
      </c>
      <c r="E10" s="314" t="s">
        <v>84</v>
      </c>
      <c r="F10" s="312">
        <v>985</v>
      </c>
      <c r="G10" s="314" t="s">
        <v>84</v>
      </c>
      <c r="H10" s="316" t="s">
        <v>84</v>
      </c>
      <c r="I10" s="313">
        <v>1387</v>
      </c>
    </row>
    <row r="11" spans="2:9" x14ac:dyDescent="0.25">
      <c r="B11" s="6" t="s">
        <v>50</v>
      </c>
      <c r="C11" s="7">
        <v>226</v>
      </c>
      <c r="D11" s="312">
        <v>219</v>
      </c>
      <c r="E11" s="314" t="s">
        <v>84</v>
      </c>
      <c r="F11" s="312">
        <v>1248</v>
      </c>
      <c r="G11" s="314" t="s">
        <v>84</v>
      </c>
      <c r="H11" s="316" t="s">
        <v>84</v>
      </c>
      <c r="I11" s="313">
        <v>1693</v>
      </c>
    </row>
    <row r="12" spans="2:9" x14ac:dyDescent="0.25">
      <c r="B12" s="6" t="s">
        <v>51</v>
      </c>
      <c r="C12" s="7">
        <v>212</v>
      </c>
      <c r="D12" s="312">
        <v>252</v>
      </c>
      <c r="E12" s="314" t="s">
        <v>84</v>
      </c>
      <c r="F12" s="312">
        <v>1255</v>
      </c>
      <c r="G12" s="314" t="s">
        <v>84</v>
      </c>
      <c r="H12" s="316" t="s">
        <v>84</v>
      </c>
      <c r="I12" s="313">
        <v>1719</v>
      </c>
    </row>
    <row r="13" spans="2:9" x14ac:dyDescent="0.25">
      <c r="B13" s="6" t="s">
        <v>52</v>
      </c>
      <c r="C13" s="7">
        <v>262</v>
      </c>
      <c r="D13" s="312">
        <v>263</v>
      </c>
      <c r="E13" s="314" t="s">
        <v>84</v>
      </c>
      <c r="F13" s="312">
        <v>1236</v>
      </c>
      <c r="G13" s="314" t="s">
        <v>84</v>
      </c>
      <c r="H13" s="316" t="s">
        <v>84</v>
      </c>
      <c r="I13" s="313">
        <v>1761</v>
      </c>
    </row>
    <row r="14" spans="2:9" x14ac:dyDescent="0.25">
      <c r="B14" s="6" t="s">
        <v>53</v>
      </c>
      <c r="C14" s="7">
        <v>224</v>
      </c>
      <c r="D14" s="312">
        <v>223</v>
      </c>
      <c r="E14" s="314" t="s">
        <v>84</v>
      </c>
      <c r="F14" s="312">
        <v>967</v>
      </c>
      <c r="G14" s="314" t="s">
        <v>84</v>
      </c>
      <c r="H14" s="316" t="s">
        <v>84</v>
      </c>
      <c r="I14" s="313">
        <v>1414</v>
      </c>
    </row>
    <row r="15" spans="2:9" x14ac:dyDescent="0.25">
      <c r="B15" s="6" t="s">
        <v>54</v>
      </c>
      <c r="C15" s="7">
        <v>179</v>
      </c>
      <c r="D15" s="312">
        <v>190</v>
      </c>
      <c r="E15" s="314" t="s">
        <v>84</v>
      </c>
      <c r="F15" s="312">
        <v>1087</v>
      </c>
      <c r="G15" s="314" t="s">
        <v>84</v>
      </c>
      <c r="H15" s="316" t="s">
        <v>84</v>
      </c>
      <c r="I15" s="313">
        <v>1456</v>
      </c>
    </row>
    <row r="16" spans="2:9" x14ac:dyDescent="0.25">
      <c r="B16" s="6" t="s">
        <v>55</v>
      </c>
      <c r="C16" s="7">
        <v>178</v>
      </c>
      <c r="D16" s="312">
        <v>206</v>
      </c>
      <c r="E16" s="314" t="s">
        <v>84</v>
      </c>
      <c r="F16" s="312">
        <v>1206</v>
      </c>
      <c r="G16" s="314" t="s">
        <v>84</v>
      </c>
      <c r="H16" s="316">
        <v>1</v>
      </c>
      <c r="I16" s="313">
        <v>1591</v>
      </c>
    </row>
    <row r="17" spans="2:9" x14ac:dyDescent="0.25">
      <c r="B17" s="6" t="s">
        <v>56</v>
      </c>
      <c r="C17" s="7">
        <v>153</v>
      </c>
      <c r="D17" s="312">
        <v>188</v>
      </c>
      <c r="E17" s="314" t="s">
        <v>84</v>
      </c>
      <c r="F17" s="312">
        <v>1057</v>
      </c>
      <c r="G17" s="314" t="s">
        <v>84</v>
      </c>
      <c r="H17" s="316" t="s">
        <v>84</v>
      </c>
      <c r="I17" s="313">
        <v>1398</v>
      </c>
    </row>
    <row r="18" spans="2:9" x14ac:dyDescent="0.25">
      <c r="B18" s="6" t="s">
        <v>57</v>
      </c>
      <c r="C18" s="7">
        <v>176</v>
      </c>
      <c r="D18" s="312">
        <v>188</v>
      </c>
      <c r="E18" s="314" t="s">
        <v>84</v>
      </c>
      <c r="F18" s="312">
        <v>1029</v>
      </c>
      <c r="G18" s="314" t="s">
        <v>84</v>
      </c>
      <c r="H18" s="316" t="s">
        <v>84</v>
      </c>
      <c r="I18" s="313">
        <v>1393</v>
      </c>
    </row>
    <row r="19" spans="2:9" x14ac:dyDescent="0.25">
      <c r="B19" s="19" t="s">
        <v>100</v>
      </c>
      <c r="C19" s="20">
        <v>2335</v>
      </c>
      <c r="D19" s="20">
        <v>2328</v>
      </c>
      <c r="E19" s="85" t="s">
        <v>84</v>
      </c>
      <c r="F19" s="20">
        <v>12698</v>
      </c>
      <c r="G19" s="85" t="s">
        <v>84</v>
      </c>
      <c r="H19" s="85">
        <v>1</v>
      </c>
      <c r="I19" s="20">
        <v>17362</v>
      </c>
    </row>
    <row r="20" spans="2:9" x14ac:dyDescent="0.25">
      <c r="B20" s="69"/>
    </row>
    <row r="33" spans="8:8" x14ac:dyDescent="0.25">
      <c r="H33" s="15"/>
    </row>
    <row r="34" spans="8:8" x14ac:dyDescent="0.25">
      <c r="H34" s="15"/>
    </row>
    <row r="35" spans="8:8" x14ac:dyDescent="0.25">
      <c r="H35" s="15"/>
    </row>
    <row r="36" spans="8:8" x14ac:dyDescent="0.25">
      <c r="H36" s="15"/>
    </row>
    <row r="37" spans="8:8" x14ac:dyDescent="0.25">
      <c r="H37" s="15"/>
    </row>
    <row r="38" spans="8:8" x14ac:dyDescent="0.25">
      <c r="H38" s="15"/>
    </row>
    <row r="39" spans="8:8" x14ac:dyDescent="0.25">
      <c r="H39" s="15"/>
    </row>
    <row r="40" spans="8:8" x14ac:dyDescent="0.25">
      <c r="H40" s="15"/>
    </row>
  </sheetData>
  <mergeCells count="8">
    <mergeCell ref="I5:I6"/>
    <mergeCell ref="B5:B6"/>
    <mergeCell ref="C5:C6"/>
    <mergeCell ref="G5:G6"/>
    <mergeCell ref="H5:H6"/>
    <mergeCell ref="B4:F4"/>
    <mergeCell ref="D5:D6"/>
    <mergeCell ref="F5:F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L23"/>
  <sheetViews>
    <sheetView zoomScaleNormal="100" workbookViewId="0">
      <selection activeCell="D15" sqref="D15"/>
    </sheetView>
  </sheetViews>
  <sheetFormatPr defaultRowHeight="15" x14ac:dyDescent="0.25"/>
  <cols>
    <col min="1" max="16384" width="9.140625" style="15"/>
  </cols>
  <sheetData>
    <row r="3" spans="2:9" x14ac:dyDescent="0.25">
      <c r="B3" s="55" t="s">
        <v>341</v>
      </c>
      <c r="C3" s="50"/>
      <c r="D3" s="50"/>
      <c r="E3" s="50"/>
      <c r="F3" s="50"/>
      <c r="G3" s="50"/>
      <c r="H3" s="50"/>
      <c r="I3" s="50"/>
    </row>
    <row r="4" spans="2:9" x14ac:dyDescent="0.25">
      <c r="B4" s="70" t="s">
        <v>342</v>
      </c>
      <c r="C4" s="9"/>
      <c r="D4" s="9"/>
      <c r="E4" s="9"/>
      <c r="F4" s="9"/>
      <c r="G4" s="9"/>
      <c r="H4" s="9"/>
      <c r="I4" s="8"/>
    </row>
    <row r="5" spans="2:9" ht="15" customHeight="1" x14ac:dyDescent="0.25">
      <c r="B5" s="10" t="s">
        <v>58</v>
      </c>
      <c r="C5" s="59" t="s">
        <v>99</v>
      </c>
      <c r="D5" s="59" t="s">
        <v>95</v>
      </c>
      <c r="E5" s="59" t="s">
        <v>200</v>
      </c>
      <c r="F5" s="59" t="s">
        <v>96</v>
      </c>
      <c r="G5" s="59" t="s">
        <v>201</v>
      </c>
      <c r="H5" s="59" t="s">
        <v>204</v>
      </c>
      <c r="I5" s="63" t="s">
        <v>13</v>
      </c>
    </row>
    <row r="6" spans="2:9" x14ac:dyDescent="0.25">
      <c r="B6" s="59" t="s">
        <v>59</v>
      </c>
      <c r="C6" s="11">
        <v>343</v>
      </c>
      <c r="D6" s="79">
        <v>309</v>
      </c>
      <c r="E6" s="81" t="s">
        <v>84</v>
      </c>
      <c r="F6" s="79">
        <v>1993</v>
      </c>
      <c r="G6" s="81" t="s">
        <v>84</v>
      </c>
      <c r="H6" s="79" t="s">
        <v>84</v>
      </c>
      <c r="I6" s="307">
        <v>2645</v>
      </c>
    </row>
    <row r="7" spans="2:9" x14ac:dyDescent="0.25">
      <c r="B7" s="59" t="s">
        <v>60</v>
      </c>
      <c r="C7" s="11">
        <v>299</v>
      </c>
      <c r="D7" s="79">
        <v>304</v>
      </c>
      <c r="E7" s="81" t="s">
        <v>84</v>
      </c>
      <c r="F7" s="79">
        <v>1990</v>
      </c>
      <c r="G7" s="81" t="s">
        <v>84</v>
      </c>
      <c r="H7" s="79">
        <v>1</v>
      </c>
      <c r="I7" s="307">
        <v>2594</v>
      </c>
    </row>
    <row r="8" spans="2:9" x14ac:dyDescent="0.25">
      <c r="B8" s="59" t="s">
        <v>61</v>
      </c>
      <c r="C8" s="11">
        <v>342</v>
      </c>
      <c r="D8" s="79">
        <v>293</v>
      </c>
      <c r="E8" s="81" t="s">
        <v>84</v>
      </c>
      <c r="F8" s="79">
        <v>2072</v>
      </c>
      <c r="G8" s="81" t="s">
        <v>84</v>
      </c>
      <c r="H8" s="79" t="s">
        <v>84</v>
      </c>
      <c r="I8" s="307">
        <v>2707</v>
      </c>
    </row>
    <row r="9" spans="2:9" x14ac:dyDescent="0.25">
      <c r="B9" s="59" t="s">
        <v>62</v>
      </c>
      <c r="C9" s="11">
        <v>323</v>
      </c>
      <c r="D9" s="79">
        <v>270</v>
      </c>
      <c r="E9" s="81" t="s">
        <v>84</v>
      </c>
      <c r="F9" s="79">
        <v>1939</v>
      </c>
      <c r="G9" s="81" t="s">
        <v>84</v>
      </c>
      <c r="H9" s="79" t="s">
        <v>84</v>
      </c>
      <c r="I9" s="307">
        <v>2532</v>
      </c>
    </row>
    <row r="10" spans="2:9" x14ac:dyDescent="0.25">
      <c r="B10" s="59" t="s">
        <v>63</v>
      </c>
      <c r="C10" s="11">
        <v>382</v>
      </c>
      <c r="D10" s="79">
        <v>334</v>
      </c>
      <c r="E10" s="81" t="s">
        <v>84</v>
      </c>
      <c r="F10" s="79">
        <v>2041</v>
      </c>
      <c r="G10" s="81" t="s">
        <v>84</v>
      </c>
      <c r="H10" s="79" t="s">
        <v>84</v>
      </c>
      <c r="I10" s="307">
        <v>2757</v>
      </c>
    </row>
    <row r="11" spans="2:9" x14ac:dyDescent="0.25">
      <c r="B11" s="59" t="s">
        <v>64</v>
      </c>
      <c r="C11" s="11">
        <v>322</v>
      </c>
      <c r="D11" s="79">
        <v>363</v>
      </c>
      <c r="E11" s="81" t="s">
        <v>84</v>
      </c>
      <c r="F11" s="79">
        <v>1646</v>
      </c>
      <c r="G11" s="81" t="s">
        <v>84</v>
      </c>
      <c r="H11" s="79" t="s">
        <v>84</v>
      </c>
      <c r="I11" s="307">
        <v>2331</v>
      </c>
    </row>
    <row r="12" spans="2:9" x14ac:dyDescent="0.25">
      <c r="B12" s="59" t="s">
        <v>65</v>
      </c>
      <c r="C12" s="11">
        <v>324</v>
      </c>
      <c r="D12" s="79">
        <v>455</v>
      </c>
      <c r="E12" s="81" t="s">
        <v>84</v>
      </c>
      <c r="F12" s="79">
        <v>1017</v>
      </c>
      <c r="G12" s="81" t="s">
        <v>84</v>
      </c>
      <c r="H12" s="79" t="s">
        <v>84</v>
      </c>
      <c r="I12" s="307">
        <v>1796</v>
      </c>
    </row>
    <row r="13" spans="2:9" x14ac:dyDescent="0.25">
      <c r="B13" s="86" t="s">
        <v>13</v>
      </c>
      <c r="C13" s="85">
        <v>2335</v>
      </c>
      <c r="D13" s="85">
        <v>2328</v>
      </c>
      <c r="E13" s="85" t="s">
        <v>84</v>
      </c>
      <c r="F13" s="85">
        <v>12698</v>
      </c>
      <c r="G13" s="85" t="s">
        <v>84</v>
      </c>
      <c r="H13" s="85">
        <v>1</v>
      </c>
      <c r="I13" s="85">
        <v>17362</v>
      </c>
    </row>
    <row r="14" spans="2:9" x14ac:dyDescent="0.25">
      <c r="C14" s="31"/>
      <c r="D14" s="31"/>
      <c r="E14" s="31"/>
      <c r="F14" s="31"/>
      <c r="G14" s="31"/>
      <c r="H14" s="31"/>
      <c r="I14" s="31"/>
    </row>
    <row r="15" spans="2:9" x14ac:dyDescent="0.25">
      <c r="C15" s="31"/>
      <c r="D15" s="31"/>
      <c r="E15" s="31"/>
      <c r="F15" s="31"/>
      <c r="G15" s="31"/>
      <c r="H15" s="31"/>
      <c r="I15" s="31"/>
    </row>
    <row r="16" spans="2:9" x14ac:dyDescent="0.25">
      <c r="C16" s="31"/>
    </row>
    <row r="17" spans="3:12" x14ac:dyDescent="0.25">
      <c r="C17" s="31"/>
      <c r="D17" s="31"/>
      <c r="E17" s="31"/>
      <c r="F17" s="31"/>
      <c r="G17" s="31"/>
      <c r="H17" s="31"/>
      <c r="I17" s="31"/>
      <c r="J17" s="31"/>
    </row>
    <row r="18" spans="3:12" x14ac:dyDescent="0.25">
      <c r="C18" s="31"/>
      <c r="D18" s="31"/>
      <c r="E18" s="31"/>
      <c r="F18" s="31"/>
      <c r="G18" s="31"/>
      <c r="H18" s="31"/>
      <c r="I18" s="31"/>
      <c r="J18" s="31"/>
    </row>
    <row r="23" spans="3:12" x14ac:dyDescent="0.25">
      <c r="L23" s="9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G32"/>
  <sheetViews>
    <sheetView tabSelected="1" workbookViewId="0">
      <selection activeCell="H15" sqref="H15"/>
    </sheetView>
  </sheetViews>
  <sheetFormatPr defaultRowHeight="15" x14ac:dyDescent="0.25"/>
  <cols>
    <col min="1" max="16384" width="9.140625" style="15"/>
  </cols>
  <sheetData>
    <row r="3" spans="2:6" x14ac:dyDescent="0.25">
      <c r="B3" s="55" t="s">
        <v>343</v>
      </c>
      <c r="C3" s="12"/>
      <c r="D3" s="12"/>
      <c r="E3" s="12"/>
      <c r="F3" s="13"/>
    </row>
    <row r="4" spans="2:6" x14ac:dyDescent="0.25">
      <c r="B4" s="64" t="s">
        <v>98</v>
      </c>
      <c r="C4" s="54"/>
      <c r="D4" s="54"/>
      <c r="E4" s="54"/>
      <c r="F4" s="54"/>
    </row>
    <row r="5" spans="2:6" x14ac:dyDescent="0.25">
      <c r="B5" s="418" t="s">
        <v>66</v>
      </c>
      <c r="C5" s="350" t="s">
        <v>99</v>
      </c>
      <c r="D5" s="350" t="s">
        <v>95</v>
      </c>
      <c r="E5" s="350" t="s">
        <v>96</v>
      </c>
      <c r="F5" s="419" t="s">
        <v>13</v>
      </c>
    </row>
    <row r="6" spans="2:6" x14ac:dyDescent="0.25">
      <c r="B6" s="418"/>
      <c r="C6" s="350"/>
      <c r="D6" s="350"/>
      <c r="E6" s="350"/>
      <c r="F6" s="419"/>
    </row>
    <row r="7" spans="2:6" x14ac:dyDescent="0.25">
      <c r="B7" s="21">
        <v>1</v>
      </c>
      <c r="C7" s="195">
        <v>59</v>
      </c>
      <c r="D7" s="196">
        <v>87</v>
      </c>
      <c r="E7" s="197">
        <v>100</v>
      </c>
      <c r="F7" s="317">
        <v>246</v>
      </c>
    </row>
    <row r="8" spans="2:6" x14ac:dyDescent="0.25">
      <c r="B8" s="21">
        <v>2</v>
      </c>
      <c r="C8" s="195">
        <v>45</v>
      </c>
      <c r="D8" s="196">
        <v>62</v>
      </c>
      <c r="E8" s="197">
        <v>52</v>
      </c>
      <c r="F8" s="317">
        <v>159</v>
      </c>
    </row>
    <row r="9" spans="2:6" x14ac:dyDescent="0.25">
      <c r="B9" s="21">
        <v>3</v>
      </c>
      <c r="C9" s="195">
        <v>50</v>
      </c>
      <c r="D9" s="196">
        <v>52</v>
      </c>
      <c r="E9" s="197">
        <v>35</v>
      </c>
      <c r="F9" s="317">
        <v>137</v>
      </c>
    </row>
    <row r="10" spans="2:6" x14ac:dyDescent="0.25">
      <c r="B10" s="21">
        <v>4</v>
      </c>
      <c r="C10" s="195">
        <v>34</v>
      </c>
      <c r="D10" s="196">
        <v>40</v>
      </c>
      <c r="E10" s="197">
        <v>30</v>
      </c>
      <c r="F10" s="317">
        <v>104</v>
      </c>
    </row>
    <row r="11" spans="2:6" x14ac:dyDescent="0.25">
      <c r="B11" s="21">
        <v>5</v>
      </c>
      <c r="C11" s="195">
        <v>46</v>
      </c>
      <c r="D11" s="196">
        <v>30</v>
      </c>
      <c r="E11" s="197">
        <v>23</v>
      </c>
      <c r="F11" s="318">
        <v>99</v>
      </c>
    </row>
    <row r="12" spans="2:6" x14ac:dyDescent="0.25">
      <c r="B12" s="21">
        <v>6</v>
      </c>
      <c r="C12" s="195">
        <v>45</v>
      </c>
      <c r="D12" s="196">
        <v>66</v>
      </c>
      <c r="E12" s="197">
        <v>48</v>
      </c>
      <c r="F12" s="317">
        <v>159</v>
      </c>
    </row>
    <row r="13" spans="2:6" x14ac:dyDescent="0.25">
      <c r="B13" s="21">
        <v>7</v>
      </c>
      <c r="C13" s="195">
        <v>73</v>
      </c>
      <c r="D13" s="196">
        <v>84</v>
      </c>
      <c r="E13" s="197">
        <v>160</v>
      </c>
      <c r="F13" s="317">
        <v>317</v>
      </c>
    </row>
    <row r="14" spans="2:6" x14ac:dyDescent="0.25">
      <c r="B14" s="21">
        <v>8</v>
      </c>
      <c r="C14" s="195">
        <v>118</v>
      </c>
      <c r="D14" s="196">
        <v>96</v>
      </c>
      <c r="E14" s="197">
        <v>773</v>
      </c>
      <c r="F14" s="317">
        <v>988</v>
      </c>
    </row>
    <row r="15" spans="2:6" x14ac:dyDescent="0.25">
      <c r="B15" s="21">
        <v>9</v>
      </c>
      <c r="C15" s="195">
        <v>138</v>
      </c>
      <c r="D15" s="196">
        <v>62</v>
      </c>
      <c r="E15" s="197">
        <v>977</v>
      </c>
      <c r="F15" s="317">
        <v>1177</v>
      </c>
    </row>
    <row r="16" spans="2:6" x14ac:dyDescent="0.25">
      <c r="B16" s="21">
        <v>10</v>
      </c>
      <c r="C16" s="195">
        <v>130</v>
      </c>
      <c r="D16" s="196">
        <v>75</v>
      </c>
      <c r="E16" s="197">
        <v>802</v>
      </c>
      <c r="F16" s="317">
        <v>1007</v>
      </c>
    </row>
    <row r="17" spans="2:7" x14ac:dyDescent="0.25">
      <c r="B17" s="21">
        <v>11</v>
      </c>
      <c r="C17" s="195">
        <v>117</v>
      </c>
      <c r="D17" s="196">
        <v>94</v>
      </c>
      <c r="E17" s="197">
        <v>797</v>
      </c>
      <c r="F17" s="317">
        <v>1008</v>
      </c>
    </row>
    <row r="18" spans="2:7" x14ac:dyDescent="0.25">
      <c r="B18" s="21">
        <v>12</v>
      </c>
      <c r="C18" s="195">
        <v>123</v>
      </c>
      <c r="D18" s="196">
        <v>118</v>
      </c>
      <c r="E18" s="197">
        <v>866</v>
      </c>
      <c r="F18" s="317">
        <v>1107</v>
      </c>
    </row>
    <row r="19" spans="2:7" x14ac:dyDescent="0.25">
      <c r="B19" s="21">
        <v>13</v>
      </c>
      <c r="C19" s="195">
        <v>124</v>
      </c>
      <c r="D19" s="196">
        <v>119</v>
      </c>
      <c r="E19" s="197">
        <v>943</v>
      </c>
      <c r="F19" s="317">
        <v>1186</v>
      </c>
    </row>
    <row r="20" spans="2:7" x14ac:dyDescent="0.25">
      <c r="B20" s="21">
        <v>14</v>
      </c>
      <c r="C20" s="195">
        <v>124</v>
      </c>
      <c r="D20" s="196">
        <v>83</v>
      </c>
      <c r="E20" s="197">
        <v>896</v>
      </c>
      <c r="F20" s="317">
        <v>1103</v>
      </c>
    </row>
    <row r="21" spans="2:7" x14ac:dyDescent="0.25">
      <c r="B21" s="21">
        <v>15</v>
      </c>
      <c r="C21" s="195">
        <v>137</v>
      </c>
      <c r="D21" s="196">
        <v>89</v>
      </c>
      <c r="E21" s="197">
        <v>773</v>
      </c>
      <c r="F21" s="317">
        <v>999</v>
      </c>
    </row>
    <row r="22" spans="2:7" x14ac:dyDescent="0.25">
      <c r="B22" s="21">
        <v>16</v>
      </c>
      <c r="C22" s="195">
        <v>150</v>
      </c>
      <c r="D22" s="196">
        <v>99</v>
      </c>
      <c r="E22" s="197">
        <v>788</v>
      </c>
      <c r="F22" s="317">
        <v>1037</v>
      </c>
    </row>
    <row r="23" spans="2:7" x14ac:dyDescent="0.25">
      <c r="B23" s="21">
        <v>17</v>
      </c>
      <c r="C23" s="195">
        <v>141</v>
      </c>
      <c r="D23" s="196">
        <v>104</v>
      </c>
      <c r="E23" s="197">
        <v>831</v>
      </c>
      <c r="F23" s="317">
        <v>1076</v>
      </c>
    </row>
    <row r="24" spans="2:7" x14ac:dyDescent="0.25">
      <c r="B24" s="21">
        <v>18</v>
      </c>
      <c r="C24" s="195">
        <v>177</v>
      </c>
      <c r="D24" s="196">
        <v>165</v>
      </c>
      <c r="E24" s="197">
        <v>1148</v>
      </c>
      <c r="F24" s="317">
        <v>1490</v>
      </c>
    </row>
    <row r="25" spans="2:7" x14ac:dyDescent="0.25">
      <c r="B25" s="21">
        <v>19</v>
      </c>
      <c r="C25" s="195">
        <v>133</v>
      </c>
      <c r="D25" s="196">
        <v>202</v>
      </c>
      <c r="E25" s="197">
        <v>983</v>
      </c>
      <c r="F25" s="317">
        <v>1318</v>
      </c>
    </row>
    <row r="26" spans="2:7" x14ac:dyDescent="0.25">
      <c r="B26" s="21">
        <v>20</v>
      </c>
      <c r="C26" s="195">
        <v>144</v>
      </c>
      <c r="D26" s="196">
        <v>216</v>
      </c>
      <c r="E26" s="197">
        <v>652</v>
      </c>
      <c r="F26" s="317">
        <v>1012</v>
      </c>
    </row>
    <row r="27" spans="2:7" x14ac:dyDescent="0.25">
      <c r="B27" s="21">
        <v>21</v>
      </c>
      <c r="C27" s="195">
        <v>82</v>
      </c>
      <c r="D27" s="196">
        <v>136</v>
      </c>
      <c r="E27" s="197">
        <v>374</v>
      </c>
      <c r="F27" s="317">
        <v>592</v>
      </c>
    </row>
    <row r="28" spans="2:7" x14ac:dyDescent="0.25">
      <c r="B28" s="21">
        <v>22</v>
      </c>
      <c r="C28" s="195">
        <v>45</v>
      </c>
      <c r="D28" s="196">
        <v>100</v>
      </c>
      <c r="E28" s="197">
        <v>243</v>
      </c>
      <c r="F28" s="317">
        <v>388</v>
      </c>
    </row>
    <row r="29" spans="2:7" x14ac:dyDescent="0.25">
      <c r="B29" s="21">
        <v>23</v>
      </c>
      <c r="C29" s="195">
        <v>41</v>
      </c>
      <c r="D29" s="196">
        <v>74</v>
      </c>
      <c r="E29" s="197">
        <v>217</v>
      </c>
      <c r="F29" s="317">
        <v>332</v>
      </c>
    </row>
    <row r="30" spans="2:7" x14ac:dyDescent="0.25">
      <c r="B30" s="21">
        <v>24</v>
      </c>
      <c r="C30" s="195">
        <v>51</v>
      </c>
      <c r="D30" s="196">
        <v>75</v>
      </c>
      <c r="E30" s="197">
        <v>180</v>
      </c>
      <c r="F30" s="317">
        <v>306</v>
      </c>
    </row>
    <row r="31" spans="2:7" x14ac:dyDescent="0.25">
      <c r="B31" s="21" t="s">
        <v>67</v>
      </c>
      <c r="C31" s="195">
        <v>8</v>
      </c>
      <c r="D31" s="196" t="s">
        <v>84</v>
      </c>
      <c r="E31" s="197">
        <v>7</v>
      </c>
      <c r="F31" s="318">
        <v>15</v>
      </c>
    </row>
    <row r="32" spans="2:7" x14ac:dyDescent="0.25">
      <c r="B32" s="19" t="s">
        <v>13</v>
      </c>
      <c r="C32" s="85">
        <v>2335</v>
      </c>
      <c r="D32" s="85">
        <v>2328</v>
      </c>
      <c r="E32" s="85">
        <v>12698</v>
      </c>
      <c r="F32" s="85">
        <v>17362</v>
      </c>
      <c r="G32" s="319"/>
    </row>
  </sheetData>
  <mergeCells count="5">
    <mergeCell ref="B5:B6"/>
    <mergeCell ref="C5:C6"/>
    <mergeCell ref="D5:D6"/>
    <mergeCell ref="E5:E6"/>
    <mergeCell ref="F5: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58"/>
  <sheetViews>
    <sheetView zoomScaleNormal="100" zoomScaleSheetLayoutView="100" workbookViewId="0">
      <selection activeCell="B23" sqref="B23"/>
    </sheetView>
  </sheetViews>
  <sheetFormatPr defaultColWidth="9.140625" defaultRowHeight="15" x14ac:dyDescent="0.25"/>
  <cols>
    <col min="1" max="2" width="8.85546875" style="15" customWidth="1"/>
    <col min="3" max="3" width="9.85546875" style="35" customWidth="1"/>
    <col min="4" max="4" width="9.85546875" style="107" customWidth="1"/>
    <col min="5" max="5" width="9.85546875" style="35" customWidth="1"/>
    <col min="6" max="6" width="9.28515625" style="35" customWidth="1"/>
    <col min="7" max="7" width="9" style="35" customWidth="1"/>
    <col min="8" max="9" width="9.85546875" style="35" customWidth="1"/>
    <col min="10" max="16384" width="9.140625" style="35"/>
  </cols>
  <sheetData>
    <row r="1" spans="2:10" ht="16.5" x14ac:dyDescent="0.25">
      <c r="B1" s="96"/>
      <c r="C1" s="97"/>
      <c r="D1" s="97"/>
      <c r="E1" s="97"/>
      <c r="F1" s="97"/>
      <c r="G1" s="97"/>
      <c r="H1" s="97"/>
    </row>
    <row r="2" spans="2:10" ht="16.5" x14ac:dyDescent="0.25">
      <c r="B2" s="96"/>
      <c r="C2" s="97"/>
      <c r="D2" s="97"/>
      <c r="E2" s="97"/>
      <c r="F2" s="97"/>
      <c r="G2" s="97"/>
      <c r="H2" s="97"/>
    </row>
    <row r="3" spans="2:10" x14ac:dyDescent="0.25">
      <c r="B3" s="320" t="s">
        <v>304</v>
      </c>
      <c r="C3" s="321"/>
      <c r="D3" s="321"/>
      <c r="E3" s="321"/>
      <c r="F3" s="321"/>
      <c r="G3" s="321"/>
      <c r="H3" s="321"/>
      <c r="I3" s="321"/>
      <c r="J3" s="321"/>
    </row>
    <row r="4" spans="2:10" x14ac:dyDescent="0.25">
      <c r="B4" s="333" t="s">
        <v>232</v>
      </c>
      <c r="C4" s="334"/>
      <c r="D4" s="334"/>
      <c r="E4" s="334"/>
      <c r="F4" s="334"/>
      <c r="G4" s="50"/>
      <c r="H4" s="50"/>
      <c r="I4" s="50"/>
      <c r="J4" s="50"/>
    </row>
    <row r="5" spans="2:10" ht="81" x14ac:dyDescent="0.25">
      <c r="B5" s="93" t="s">
        <v>302</v>
      </c>
      <c r="C5" s="94" t="s">
        <v>3</v>
      </c>
      <c r="D5" s="94" t="s">
        <v>4</v>
      </c>
      <c r="E5" s="94" t="s">
        <v>5</v>
      </c>
      <c r="F5" s="95" t="s">
        <v>303</v>
      </c>
      <c r="G5" s="95" t="s">
        <v>199</v>
      </c>
      <c r="H5" s="95" t="s">
        <v>233</v>
      </c>
      <c r="I5" s="95" t="s">
        <v>234</v>
      </c>
      <c r="J5" s="15"/>
    </row>
    <row r="6" spans="2:10" x14ac:dyDescent="0.25">
      <c r="B6" s="98">
        <v>2001</v>
      </c>
      <c r="C6" s="99">
        <v>27524</v>
      </c>
      <c r="D6" s="100">
        <v>819</v>
      </c>
      <c r="E6" s="99">
        <v>38345</v>
      </c>
      <c r="F6" s="101">
        <v>20.510400000000001</v>
      </c>
      <c r="G6" s="102">
        <v>2.9755799999999999</v>
      </c>
      <c r="H6" s="103" t="s">
        <v>84</v>
      </c>
      <c r="I6" s="104" t="s">
        <v>84</v>
      </c>
      <c r="J6" s="105"/>
    </row>
    <row r="7" spans="2:10" x14ac:dyDescent="0.25">
      <c r="B7" s="98">
        <v>2002</v>
      </c>
      <c r="C7" s="99">
        <v>27333</v>
      </c>
      <c r="D7" s="100">
        <v>793</v>
      </c>
      <c r="E7" s="99">
        <v>38034</v>
      </c>
      <c r="F7" s="101">
        <v>19.744599999999998</v>
      </c>
      <c r="G7" s="102">
        <v>2.9012500000000001</v>
      </c>
      <c r="H7" s="106">
        <v>-3.1745999999999999</v>
      </c>
      <c r="I7" s="102">
        <v>-3.1745999999999999</v>
      </c>
      <c r="J7" s="105"/>
    </row>
    <row r="8" spans="2:10" x14ac:dyDescent="0.25">
      <c r="B8" s="98">
        <v>2003</v>
      </c>
      <c r="C8" s="99">
        <v>26508</v>
      </c>
      <c r="D8" s="100">
        <v>757</v>
      </c>
      <c r="E8" s="99">
        <v>36633</v>
      </c>
      <c r="F8" s="101">
        <v>18.686199999999999</v>
      </c>
      <c r="G8" s="102">
        <v>2.8557399999999999</v>
      </c>
      <c r="H8" s="106">
        <v>-4.5396999999999998</v>
      </c>
      <c r="I8" s="102">
        <v>-7.5701999999999998</v>
      </c>
      <c r="J8" s="105"/>
    </row>
    <row r="9" spans="2:10" x14ac:dyDescent="0.25">
      <c r="B9" s="98">
        <v>2004</v>
      </c>
      <c r="C9" s="99">
        <v>25935</v>
      </c>
      <c r="D9" s="100">
        <v>681</v>
      </c>
      <c r="E9" s="99">
        <v>35838</v>
      </c>
      <c r="F9" s="101">
        <v>16.630600000000001</v>
      </c>
      <c r="G9" s="102">
        <v>2.6257999999999999</v>
      </c>
      <c r="H9" s="106">
        <v>-10.0396</v>
      </c>
      <c r="I9" s="102">
        <v>-16.849799999999998</v>
      </c>
      <c r="J9" s="105"/>
    </row>
    <row r="10" spans="2:10" x14ac:dyDescent="0.25">
      <c r="B10" s="98">
        <v>2005</v>
      </c>
      <c r="C10" s="99">
        <v>24290</v>
      </c>
      <c r="D10" s="100">
        <v>635</v>
      </c>
      <c r="E10" s="99">
        <v>33384</v>
      </c>
      <c r="F10" s="101">
        <v>15.3674</v>
      </c>
      <c r="G10" s="102">
        <v>2.6142400000000001</v>
      </c>
      <c r="H10" s="106">
        <v>-6.7548000000000004</v>
      </c>
      <c r="I10" s="102">
        <v>-22.4664</v>
      </c>
      <c r="J10" s="105"/>
    </row>
    <row r="11" spans="2:10" x14ac:dyDescent="0.25">
      <c r="B11" s="98">
        <v>2006</v>
      </c>
      <c r="C11" s="99">
        <v>24024</v>
      </c>
      <c r="D11" s="100">
        <v>541</v>
      </c>
      <c r="E11" s="99">
        <v>33339</v>
      </c>
      <c r="F11" s="101">
        <v>13.001899999999999</v>
      </c>
      <c r="G11" s="102">
        <v>2.2519100000000001</v>
      </c>
      <c r="H11" s="106">
        <v>-14.803100000000001</v>
      </c>
      <c r="I11" s="102">
        <v>-33.943800000000003</v>
      </c>
      <c r="J11" s="105"/>
    </row>
    <row r="12" spans="2:10" x14ac:dyDescent="0.25">
      <c r="B12" s="98">
        <v>2007</v>
      </c>
      <c r="C12" s="99">
        <v>23110</v>
      </c>
      <c r="D12" s="100">
        <v>533</v>
      </c>
      <c r="E12" s="99">
        <v>31862</v>
      </c>
      <c r="F12" s="101">
        <v>12.694100000000001</v>
      </c>
      <c r="G12" s="102">
        <v>2.3063600000000002</v>
      </c>
      <c r="H12" s="106">
        <v>-1.4786999999999999</v>
      </c>
      <c r="I12" s="102">
        <v>-34.9206</v>
      </c>
      <c r="J12" s="105"/>
    </row>
    <row r="13" spans="2:10" x14ac:dyDescent="0.25">
      <c r="B13" s="98">
        <v>2008</v>
      </c>
      <c r="C13" s="99">
        <v>21794</v>
      </c>
      <c r="D13" s="100">
        <v>526</v>
      </c>
      <c r="E13" s="99">
        <v>29821</v>
      </c>
      <c r="F13" s="101">
        <v>12.376899999999999</v>
      </c>
      <c r="G13" s="102">
        <v>2.41351</v>
      </c>
      <c r="H13" s="106">
        <v>-1.3132999999999999</v>
      </c>
      <c r="I13" s="102">
        <v>-35.775300000000001</v>
      </c>
      <c r="J13" s="105"/>
    </row>
    <row r="14" spans="2:10" x14ac:dyDescent="0.25">
      <c r="B14" s="98">
        <v>2009</v>
      </c>
      <c r="C14" s="99">
        <v>20445</v>
      </c>
      <c r="D14" s="100">
        <v>422</v>
      </c>
      <c r="E14" s="99">
        <v>28084</v>
      </c>
      <c r="F14" s="101">
        <v>9.8323999999999998</v>
      </c>
      <c r="G14" s="102">
        <v>2.0640700000000001</v>
      </c>
      <c r="H14" s="106">
        <v>-19.771899999999999</v>
      </c>
      <c r="I14" s="102">
        <v>-48.473700000000001</v>
      </c>
      <c r="J14" s="105"/>
    </row>
    <row r="15" spans="2:10" x14ac:dyDescent="0.25">
      <c r="B15" s="98">
        <v>2010</v>
      </c>
      <c r="C15" s="99">
        <v>20153</v>
      </c>
      <c r="D15" s="100">
        <v>401</v>
      </c>
      <c r="E15" s="99">
        <v>28001</v>
      </c>
      <c r="F15" s="101">
        <v>9.2844999999999995</v>
      </c>
      <c r="G15" s="102">
        <v>1.9897800000000001</v>
      </c>
      <c r="H15" s="106">
        <v>-4.9763000000000002</v>
      </c>
      <c r="I15" s="102">
        <v>-51.0379</v>
      </c>
      <c r="J15" s="105"/>
    </row>
    <row r="16" spans="2:10" x14ac:dyDescent="0.25">
      <c r="B16" s="98">
        <v>2011</v>
      </c>
      <c r="C16" s="99">
        <v>20415</v>
      </c>
      <c r="D16" s="100">
        <v>400</v>
      </c>
      <c r="E16" s="99">
        <v>27989</v>
      </c>
      <c r="F16" s="101">
        <v>9.2245000000000008</v>
      </c>
      <c r="G16" s="102">
        <v>1.9593400000000001</v>
      </c>
      <c r="H16" s="106">
        <v>-0.24940000000000001</v>
      </c>
      <c r="I16" s="102">
        <v>-51.16</v>
      </c>
      <c r="J16" s="105"/>
    </row>
    <row r="17" spans="2:10" s="35" customFormat="1" x14ac:dyDescent="0.25">
      <c r="B17" s="98">
        <v>2012</v>
      </c>
      <c r="C17" s="99">
        <v>18321</v>
      </c>
      <c r="D17" s="100">
        <v>380</v>
      </c>
      <c r="E17" s="99">
        <v>24906</v>
      </c>
      <c r="F17" s="101">
        <v>8.7169000000000008</v>
      </c>
      <c r="G17" s="102">
        <v>2.0741200000000002</v>
      </c>
      <c r="H17" s="106">
        <v>-5</v>
      </c>
      <c r="I17" s="102">
        <v>-53.601999999999997</v>
      </c>
      <c r="J17" s="105"/>
    </row>
    <row r="18" spans="2:10" s="35" customFormat="1" x14ac:dyDescent="0.25">
      <c r="B18" s="98">
        <v>2013</v>
      </c>
      <c r="C18" s="99">
        <v>18136</v>
      </c>
      <c r="D18" s="100">
        <v>344</v>
      </c>
      <c r="E18" s="99">
        <v>24915</v>
      </c>
      <c r="F18" s="101">
        <v>7.7971000000000004</v>
      </c>
      <c r="G18" s="102">
        <v>1.8967799999999999</v>
      </c>
      <c r="H18" s="106">
        <v>-9.4736999999999991</v>
      </c>
      <c r="I18" s="102">
        <v>-57.997599999999998</v>
      </c>
      <c r="J18" s="105"/>
    </row>
    <row r="19" spans="2:10" s="35" customFormat="1" x14ac:dyDescent="0.25">
      <c r="B19" s="98">
        <v>2014</v>
      </c>
      <c r="C19" s="99">
        <v>17455</v>
      </c>
      <c r="D19" s="100">
        <v>327</v>
      </c>
      <c r="E19" s="99">
        <v>23905</v>
      </c>
      <c r="F19" s="101">
        <v>7.3509000000000002</v>
      </c>
      <c r="G19" s="102">
        <v>1.8733900000000001</v>
      </c>
      <c r="H19" s="106">
        <v>-4.9419000000000004</v>
      </c>
      <c r="I19" s="102">
        <v>-60.073300000000003</v>
      </c>
      <c r="J19" s="105"/>
    </row>
    <row r="20" spans="2:10" s="35" customFormat="1" x14ac:dyDescent="0.25">
      <c r="B20" s="98">
        <v>2015</v>
      </c>
      <c r="C20" s="99">
        <v>17385</v>
      </c>
      <c r="D20" s="100">
        <v>326</v>
      </c>
      <c r="E20" s="99">
        <v>23788</v>
      </c>
      <c r="F20" s="101">
        <v>7.327</v>
      </c>
      <c r="G20" s="102">
        <v>1.8751800000000001</v>
      </c>
      <c r="H20" s="106">
        <v>-0.30580000000000002</v>
      </c>
      <c r="I20" s="102">
        <v>-60.195399999999999</v>
      </c>
      <c r="J20" s="105"/>
    </row>
    <row r="21" spans="2:10" s="35" customFormat="1" x14ac:dyDescent="0.25">
      <c r="B21" s="98">
        <v>2016</v>
      </c>
      <c r="C21" s="99">
        <v>17406</v>
      </c>
      <c r="D21" s="100">
        <v>307</v>
      </c>
      <c r="E21" s="99">
        <v>23594</v>
      </c>
      <c r="F21" s="101">
        <v>6.9012000000000002</v>
      </c>
      <c r="G21" s="102">
        <v>1.76376</v>
      </c>
      <c r="H21" s="106">
        <v>-5.8281999999999998</v>
      </c>
      <c r="I21" s="102">
        <v>-62.515300000000003</v>
      </c>
      <c r="J21" s="105"/>
    </row>
    <row r="22" spans="2:10" s="35" customFormat="1" x14ac:dyDescent="0.25">
      <c r="B22" s="98">
        <v>2017</v>
      </c>
      <c r="C22" s="99">
        <v>17362</v>
      </c>
      <c r="D22" s="100">
        <v>378</v>
      </c>
      <c r="E22" s="99">
        <v>23500</v>
      </c>
      <c r="F22" s="101">
        <v>8.4930000000000003</v>
      </c>
      <c r="G22" s="102">
        <v>2.1771699999999998</v>
      </c>
      <c r="H22" s="106">
        <v>23.126999999999999</v>
      </c>
      <c r="I22" s="102">
        <v>-53.846200000000003</v>
      </c>
      <c r="J22" s="105"/>
    </row>
    <row r="23" spans="2:10" s="35" customFormat="1" ht="16.5" x14ac:dyDescent="0.2">
      <c r="B23" s="60" t="s">
        <v>307</v>
      </c>
      <c r="C23" s="60"/>
      <c r="D23" s="60"/>
      <c r="E23" s="60"/>
      <c r="F23" s="60"/>
      <c r="G23" s="60"/>
      <c r="H23" s="60"/>
      <c r="I23" s="97"/>
      <c r="J23" s="97"/>
    </row>
    <row r="24" spans="2:10" s="35" customFormat="1" ht="16.5" x14ac:dyDescent="0.2">
      <c r="B24" s="61" t="s">
        <v>306</v>
      </c>
      <c r="C24" s="61"/>
      <c r="D24" s="61"/>
      <c r="E24" s="61"/>
      <c r="F24" s="61"/>
      <c r="G24" s="61"/>
      <c r="H24" s="61"/>
      <c r="I24" s="97"/>
      <c r="J24" s="97"/>
    </row>
    <row r="25" spans="2:10" s="35" customFormat="1" ht="16.5" x14ac:dyDescent="0.2">
      <c r="B25" s="61" t="s">
        <v>305</v>
      </c>
      <c r="C25" s="61"/>
      <c r="D25" s="61"/>
      <c r="E25" s="61"/>
      <c r="F25" s="61"/>
      <c r="G25" s="61"/>
      <c r="H25" s="61"/>
      <c r="I25" s="97"/>
      <c r="J25" s="97"/>
    </row>
    <row r="27" spans="2:10" s="35" customFormat="1" x14ac:dyDescent="0.25">
      <c r="B27" s="15"/>
      <c r="D27" s="107"/>
    </row>
    <row r="28" spans="2:10" s="35" customFormat="1" x14ac:dyDescent="0.25">
      <c r="B28" s="15"/>
      <c r="D28" s="107"/>
    </row>
    <row r="29" spans="2:10" s="35" customFormat="1" x14ac:dyDescent="0.25">
      <c r="B29" s="15"/>
      <c r="D29" s="107"/>
    </row>
    <row r="30" spans="2:10" s="35" customFormat="1" x14ac:dyDescent="0.25">
      <c r="B30" s="15"/>
      <c r="D30" s="107"/>
    </row>
    <row r="31" spans="2:10" s="35" customFormat="1" x14ac:dyDescent="0.25">
      <c r="B31" s="15"/>
      <c r="D31" s="107"/>
    </row>
    <row r="32" spans="2:10" s="35" customFormat="1" x14ac:dyDescent="0.25">
      <c r="B32" s="15"/>
      <c r="D32" s="107"/>
    </row>
    <row r="33" s="35" customFormat="1" ht="11.25" x14ac:dyDescent="0.2"/>
    <row r="34" s="35" customFormat="1" ht="11.25" x14ac:dyDescent="0.2"/>
    <row r="35" s="35" customFormat="1" ht="11.25" x14ac:dyDescent="0.2"/>
    <row r="36" s="35" customFormat="1" ht="11.25" x14ac:dyDescent="0.2"/>
    <row r="37" s="35" customFormat="1" ht="11.25" x14ac:dyDescent="0.2"/>
    <row r="38" s="35" customFormat="1" ht="11.25" x14ac:dyDescent="0.2"/>
    <row r="39" s="35" customFormat="1" ht="11.25" x14ac:dyDescent="0.2"/>
    <row r="40" s="35" customFormat="1" ht="11.25" x14ac:dyDescent="0.2"/>
    <row r="41" s="35" customFormat="1" ht="11.25" x14ac:dyDescent="0.2"/>
    <row r="42" s="35" customFormat="1" ht="11.25" x14ac:dyDescent="0.2"/>
    <row r="43" s="35" customFormat="1" ht="11.25" x14ac:dyDescent="0.2"/>
    <row r="44" s="35" customFormat="1" ht="11.25" x14ac:dyDescent="0.2"/>
    <row r="45" s="35" customFormat="1" ht="11.25" x14ac:dyDescent="0.2"/>
    <row r="46" s="35" customFormat="1" ht="11.25" x14ac:dyDescent="0.2"/>
    <row r="47" s="35" customFormat="1" ht="11.25" x14ac:dyDescent="0.2"/>
    <row r="48" s="35" customFormat="1" ht="11.25" x14ac:dyDescent="0.2"/>
    <row r="49" s="35" customFormat="1" ht="11.25" x14ac:dyDescent="0.2"/>
    <row r="50" s="35" customFormat="1" ht="11.25" x14ac:dyDescent="0.2"/>
    <row r="51" s="35" customFormat="1" ht="11.25" x14ac:dyDescent="0.2"/>
    <row r="52" s="35" customFormat="1" ht="11.25" x14ac:dyDescent="0.2"/>
    <row r="53" s="35" customFormat="1" ht="11.25" x14ac:dyDescent="0.2"/>
    <row r="54" s="35" customFormat="1" ht="11.25" x14ac:dyDescent="0.2"/>
    <row r="55" s="35" customFormat="1" ht="11.25" x14ac:dyDescent="0.2"/>
    <row r="56" s="35" customFormat="1" ht="11.25" x14ac:dyDescent="0.2"/>
    <row r="57" s="35" customFormat="1" ht="11.25" x14ac:dyDescent="0.2"/>
    <row r="58" s="35" customFormat="1" ht="11.25" x14ac:dyDescent="0.2"/>
  </sheetData>
  <mergeCells count="2">
    <mergeCell ref="B4:F4"/>
    <mergeCell ref="B3:J3"/>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1" manualBreakCount="1">
    <brk id="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3:J15"/>
  <sheetViews>
    <sheetView workbookViewId="0">
      <selection activeCell="D4" sqref="D4"/>
    </sheetView>
  </sheetViews>
  <sheetFormatPr defaultRowHeight="15" x14ac:dyDescent="0.25"/>
  <cols>
    <col min="1" max="1" width="9.140625" style="15"/>
    <col min="2" max="2" width="13.5703125" style="15" customWidth="1"/>
    <col min="3" max="4" width="9.7109375" style="15" bestFit="1" customWidth="1"/>
    <col min="5" max="5" width="8.85546875" style="15" customWidth="1"/>
    <col min="6" max="16384" width="9.140625" style="15"/>
  </cols>
  <sheetData>
    <row r="3" spans="2:10" x14ac:dyDescent="0.25">
      <c r="B3" s="55" t="s">
        <v>309</v>
      </c>
      <c r="C3" s="50"/>
      <c r="D3" s="50"/>
      <c r="E3" s="50"/>
      <c r="F3" s="50"/>
      <c r="G3" s="50"/>
      <c r="H3" s="50"/>
      <c r="I3" s="50"/>
    </row>
    <row r="4" spans="2:10" x14ac:dyDescent="0.25">
      <c r="B4" s="110" t="s">
        <v>262</v>
      </c>
      <c r="C4" s="111"/>
      <c r="D4" s="111"/>
      <c r="E4" s="111"/>
    </row>
    <row r="5" spans="2:10" x14ac:dyDescent="0.25">
      <c r="B5" s="335"/>
      <c r="C5" s="327" t="s">
        <v>186</v>
      </c>
      <c r="D5" s="327" t="s">
        <v>8</v>
      </c>
      <c r="E5" s="328" t="s">
        <v>7</v>
      </c>
      <c r="F5" s="328"/>
      <c r="G5" s="327" t="s">
        <v>186</v>
      </c>
      <c r="H5" s="327" t="s">
        <v>8</v>
      </c>
      <c r="I5" s="328" t="s">
        <v>7</v>
      </c>
      <c r="J5" s="328" t="s">
        <v>7</v>
      </c>
    </row>
    <row r="6" spans="2:10" x14ac:dyDescent="0.25">
      <c r="B6" s="336"/>
      <c r="C6" s="338" t="s">
        <v>44</v>
      </c>
      <c r="D6" s="338"/>
      <c r="E6" s="338"/>
      <c r="F6" s="338"/>
      <c r="G6" s="338" t="s">
        <v>45</v>
      </c>
      <c r="H6" s="338"/>
      <c r="I6" s="338"/>
      <c r="J6" s="338"/>
    </row>
    <row r="7" spans="2:10" x14ac:dyDescent="0.25">
      <c r="B7" s="337"/>
      <c r="C7" s="108">
        <v>2010</v>
      </c>
      <c r="D7" s="108">
        <v>2017</v>
      </c>
      <c r="E7" s="108">
        <v>2010</v>
      </c>
      <c r="F7" s="108">
        <v>2017</v>
      </c>
      <c r="G7" s="109">
        <v>2010</v>
      </c>
      <c r="H7" s="109">
        <v>2017</v>
      </c>
      <c r="I7" s="109">
        <v>2010</v>
      </c>
      <c r="J7" s="109">
        <v>2017</v>
      </c>
    </row>
    <row r="8" spans="2:10" x14ac:dyDescent="0.25">
      <c r="B8" s="3" t="s">
        <v>263</v>
      </c>
      <c r="C8" s="79">
        <v>1.7456359102244388</v>
      </c>
      <c r="D8" s="112">
        <v>1.0582010582010581</v>
      </c>
      <c r="E8" s="113">
        <v>1.7015070491006319</v>
      </c>
      <c r="F8" s="112">
        <v>1.2729425695677916</v>
      </c>
      <c r="G8" s="114">
        <v>7</v>
      </c>
      <c r="H8" s="115">
        <v>4</v>
      </c>
      <c r="I8" s="116">
        <v>70</v>
      </c>
      <c r="J8" s="115">
        <v>43</v>
      </c>
    </row>
    <row r="9" spans="2:10" x14ac:dyDescent="0.25">
      <c r="B9" s="3" t="s">
        <v>264</v>
      </c>
      <c r="C9" s="79">
        <v>11.471321695760599</v>
      </c>
      <c r="D9" s="112">
        <v>8.2010582010582009</v>
      </c>
      <c r="E9" s="113">
        <v>16.237238697131744</v>
      </c>
      <c r="F9" s="112">
        <v>11.071640023682653</v>
      </c>
      <c r="G9" s="114">
        <v>46</v>
      </c>
      <c r="H9" s="115">
        <v>31</v>
      </c>
      <c r="I9" s="116">
        <v>668</v>
      </c>
      <c r="J9" s="115">
        <v>374</v>
      </c>
    </row>
    <row r="10" spans="2:10" x14ac:dyDescent="0.25">
      <c r="B10" s="3" t="s">
        <v>265</v>
      </c>
      <c r="C10" s="79">
        <v>29.42643391521197</v>
      </c>
      <c r="D10" s="112">
        <v>39.153439153439152</v>
      </c>
      <c r="E10" s="113">
        <v>25.862907146329604</v>
      </c>
      <c r="F10" s="112">
        <v>32.830076968620489</v>
      </c>
      <c r="G10" s="114">
        <v>118</v>
      </c>
      <c r="H10" s="115">
        <v>148</v>
      </c>
      <c r="I10" s="116">
        <v>1064</v>
      </c>
      <c r="J10" s="115">
        <v>1109</v>
      </c>
    </row>
    <row r="11" spans="2:10" x14ac:dyDescent="0.25">
      <c r="B11" s="3" t="s">
        <v>266</v>
      </c>
      <c r="C11" s="79">
        <v>57.356608478802997</v>
      </c>
      <c r="D11" s="112">
        <v>51.587301587301596</v>
      </c>
      <c r="E11" s="113">
        <v>56.198347107438018</v>
      </c>
      <c r="F11" s="112">
        <v>54.825340438129068</v>
      </c>
      <c r="G11" s="114">
        <v>230</v>
      </c>
      <c r="H11" s="115">
        <v>195</v>
      </c>
      <c r="I11" s="116">
        <v>2312</v>
      </c>
      <c r="J11" s="115">
        <v>1852</v>
      </c>
    </row>
    <row r="12" spans="2:10" x14ac:dyDescent="0.25">
      <c r="B12" s="19" t="s">
        <v>267</v>
      </c>
      <c r="C12" s="85">
        <v>100</v>
      </c>
      <c r="D12" s="85">
        <v>100</v>
      </c>
      <c r="E12" s="85">
        <v>100</v>
      </c>
      <c r="F12" s="85">
        <v>100</v>
      </c>
      <c r="G12" s="117">
        <v>401</v>
      </c>
      <c r="H12" s="117">
        <v>378</v>
      </c>
      <c r="I12" s="117">
        <v>4114</v>
      </c>
      <c r="J12" s="117">
        <v>3378</v>
      </c>
    </row>
    <row r="15" spans="2:10" x14ac:dyDescent="0.25">
      <c r="H15" s="118"/>
    </row>
  </sheetData>
  <mergeCells count="7">
    <mergeCell ref="E5:F5"/>
    <mergeCell ref="G5:H5"/>
    <mergeCell ref="B5:B7"/>
    <mergeCell ref="C5:D5"/>
    <mergeCell ref="I5:J5"/>
    <mergeCell ref="C6:F6"/>
    <mergeCell ref="G6:J6"/>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3:O17"/>
  <sheetViews>
    <sheetView zoomScaleNormal="100" workbookViewId="0">
      <selection activeCell="B13" sqref="B13"/>
    </sheetView>
  </sheetViews>
  <sheetFormatPr defaultRowHeight="15" x14ac:dyDescent="0.25"/>
  <cols>
    <col min="1" max="1" width="9.140625" style="15"/>
    <col min="2" max="2" width="13.5703125" style="15" customWidth="1"/>
    <col min="3" max="4" width="9.7109375" style="15" bestFit="1" customWidth="1"/>
    <col min="5" max="5" width="8.85546875" style="15" customWidth="1"/>
    <col min="6" max="16384" width="9.140625" style="15"/>
  </cols>
  <sheetData>
    <row r="3" spans="2:15" x14ac:dyDescent="0.25">
      <c r="B3" s="55" t="s">
        <v>308</v>
      </c>
      <c r="C3" s="50"/>
      <c r="D3" s="50"/>
      <c r="E3" s="50"/>
      <c r="F3" s="50"/>
      <c r="G3" s="50"/>
      <c r="H3" s="50"/>
      <c r="I3" s="50"/>
    </row>
    <row r="4" spans="2:15" x14ac:dyDescent="0.25">
      <c r="B4" s="110" t="s">
        <v>262</v>
      </c>
      <c r="C4" s="111"/>
      <c r="D4" s="111"/>
      <c r="E4" s="111"/>
    </row>
    <row r="5" spans="2:15" x14ac:dyDescent="0.25">
      <c r="B5" s="335"/>
      <c r="C5" s="327" t="s">
        <v>186</v>
      </c>
      <c r="D5" s="327" t="s">
        <v>8</v>
      </c>
      <c r="E5" s="328" t="s">
        <v>7</v>
      </c>
      <c r="F5" s="328" t="s">
        <v>7</v>
      </c>
      <c r="G5" s="327" t="s">
        <v>186</v>
      </c>
      <c r="H5" s="327" t="s">
        <v>8</v>
      </c>
      <c r="I5" s="328" t="s">
        <v>7</v>
      </c>
      <c r="J5" s="328" t="s">
        <v>7</v>
      </c>
    </row>
    <row r="6" spans="2:15" ht="15" customHeight="1" x14ac:dyDescent="0.25">
      <c r="B6" s="336"/>
      <c r="C6" s="338" t="s">
        <v>44</v>
      </c>
      <c r="D6" s="338"/>
      <c r="E6" s="338"/>
      <c r="F6" s="338"/>
      <c r="G6" s="338" t="s">
        <v>45</v>
      </c>
      <c r="H6" s="338"/>
      <c r="I6" s="338"/>
      <c r="J6" s="338"/>
    </row>
    <row r="7" spans="2:15" x14ac:dyDescent="0.25">
      <c r="B7" s="337"/>
      <c r="C7" s="119">
        <v>2010</v>
      </c>
      <c r="D7" s="109">
        <v>2017</v>
      </c>
      <c r="E7" s="109">
        <v>2010</v>
      </c>
      <c r="F7" s="109">
        <v>2017</v>
      </c>
      <c r="G7" s="108">
        <v>2010</v>
      </c>
      <c r="H7" s="108">
        <v>2017</v>
      </c>
      <c r="I7" s="108">
        <v>2010</v>
      </c>
      <c r="J7" s="108">
        <v>2017</v>
      </c>
    </row>
    <row r="8" spans="2:15" x14ac:dyDescent="0.25">
      <c r="B8" s="3" t="s">
        <v>268</v>
      </c>
      <c r="C8" s="79">
        <v>2.9925187032418954</v>
      </c>
      <c r="D8" s="112">
        <v>2.3809523809523809</v>
      </c>
      <c r="E8" s="113">
        <v>5.0072921730675741</v>
      </c>
      <c r="F8" s="112">
        <v>2.7235050325636472</v>
      </c>
      <c r="G8" s="114">
        <v>12</v>
      </c>
      <c r="H8" s="115">
        <v>9</v>
      </c>
      <c r="I8" s="116">
        <v>206</v>
      </c>
      <c r="J8" s="115">
        <v>92</v>
      </c>
      <c r="L8" s="46"/>
      <c r="M8" s="46"/>
      <c r="N8" s="46"/>
      <c r="O8" s="46"/>
    </row>
    <row r="9" spans="2:15" x14ac:dyDescent="0.25">
      <c r="B9" s="3" t="s">
        <v>269</v>
      </c>
      <c r="C9" s="79">
        <v>22.194513715710723</v>
      </c>
      <c r="D9" s="112">
        <v>19.31216931216931</v>
      </c>
      <c r="E9" s="113">
        <v>23.091881380651433</v>
      </c>
      <c r="F9" s="112">
        <v>21.758436944937834</v>
      </c>
      <c r="G9" s="114">
        <v>89</v>
      </c>
      <c r="H9" s="115">
        <v>73</v>
      </c>
      <c r="I9" s="116">
        <v>950</v>
      </c>
      <c r="J9" s="115">
        <v>735</v>
      </c>
      <c r="L9" s="46"/>
      <c r="M9" s="46"/>
      <c r="N9" s="46"/>
      <c r="O9" s="46"/>
    </row>
    <row r="10" spans="2:15" x14ac:dyDescent="0.25">
      <c r="B10" s="3" t="s">
        <v>270</v>
      </c>
      <c r="C10" s="79">
        <v>12.468827930174564</v>
      </c>
      <c r="D10" s="112">
        <v>13.492063492063492</v>
      </c>
      <c r="E10" s="113">
        <v>6.4414195430238212</v>
      </c>
      <c r="F10" s="112">
        <v>7.5192421551213737</v>
      </c>
      <c r="G10" s="114">
        <v>50</v>
      </c>
      <c r="H10" s="115">
        <v>51</v>
      </c>
      <c r="I10" s="116">
        <v>265</v>
      </c>
      <c r="J10" s="115">
        <v>254</v>
      </c>
      <c r="L10" s="46"/>
      <c r="M10" s="46"/>
      <c r="N10" s="46"/>
      <c r="O10" s="46"/>
    </row>
    <row r="11" spans="2:15" x14ac:dyDescent="0.25">
      <c r="B11" s="3" t="s">
        <v>213</v>
      </c>
      <c r="C11" s="79">
        <v>16.458852867830423</v>
      </c>
      <c r="D11" s="112">
        <v>17.989417989417987</v>
      </c>
      <c r="E11" s="113">
        <v>15.094798249878464</v>
      </c>
      <c r="F11" s="112">
        <v>17.761989342806395</v>
      </c>
      <c r="G11" s="114">
        <v>66</v>
      </c>
      <c r="H11" s="115">
        <v>68</v>
      </c>
      <c r="I11" s="116">
        <v>621</v>
      </c>
      <c r="J11" s="115">
        <v>600</v>
      </c>
      <c r="L11" s="46"/>
      <c r="M11" s="46"/>
      <c r="N11" s="46"/>
      <c r="O11" s="46"/>
    </row>
    <row r="12" spans="2:15" x14ac:dyDescent="0.25">
      <c r="B12" s="3" t="s">
        <v>271</v>
      </c>
      <c r="C12" s="79">
        <v>45.885286783042396</v>
      </c>
      <c r="D12" s="112">
        <v>46.825396825396822</v>
      </c>
      <c r="E12" s="113">
        <v>50.36460865337871</v>
      </c>
      <c r="F12" s="112">
        <v>50.236826524570752</v>
      </c>
      <c r="G12" s="114">
        <v>184</v>
      </c>
      <c r="H12" s="115">
        <v>177</v>
      </c>
      <c r="I12" s="116">
        <v>2072</v>
      </c>
      <c r="J12" s="115">
        <v>1697</v>
      </c>
      <c r="L12" s="46"/>
      <c r="M12" s="46"/>
      <c r="N12" s="46"/>
      <c r="O12" s="46"/>
    </row>
    <row r="13" spans="2:15" x14ac:dyDescent="0.25">
      <c r="B13" s="19" t="s">
        <v>267</v>
      </c>
      <c r="C13" s="85">
        <v>100</v>
      </c>
      <c r="D13" s="85">
        <v>100</v>
      </c>
      <c r="E13" s="85">
        <v>100</v>
      </c>
      <c r="F13" s="85">
        <v>100</v>
      </c>
      <c r="G13" s="117">
        <v>401</v>
      </c>
      <c r="H13" s="117">
        <v>378</v>
      </c>
      <c r="I13" s="117">
        <v>4114</v>
      </c>
      <c r="J13" s="117">
        <v>3378</v>
      </c>
      <c r="L13" s="46"/>
      <c r="M13" s="46"/>
      <c r="N13" s="46"/>
      <c r="O13" s="46"/>
    </row>
    <row r="14" spans="2:15" x14ac:dyDescent="0.25">
      <c r="B14" s="49" t="s">
        <v>272</v>
      </c>
    </row>
    <row r="16" spans="2:15" x14ac:dyDescent="0.25">
      <c r="H16" s="118"/>
      <c r="J16" s="118"/>
    </row>
    <row r="17" spans="3:6" x14ac:dyDescent="0.25">
      <c r="C17" s="46"/>
      <c r="D17" s="46"/>
      <c r="E17" s="46"/>
      <c r="F17" s="46"/>
    </row>
  </sheetData>
  <mergeCells count="7">
    <mergeCell ref="C5:D5"/>
    <mergeCell ref="E5:F5"/>
    <mergeCell ref="G5:H5"/>
    <mergeCell ref="I5:J5"/>
    <mergeCell ref="B5:B7"/>
    <mergeCell ref="C6:F6"/>
    <mergeCell ref="G6:J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3:J552"/>
  <sheetViews>
    <sheetView workbookViewId="0">
      <selection activeCell="E28" sqref="E27:E28"/>
    </sheetView>
  </sheetViews>
  <sheetFormatPr defaultRowHeight="15" x14ac:dyDescent="0.25"/>
  <cols>
    <col min="1" max="1" width="9.140625" style="15"/>
    <col min="2" max="2" width="11.85546875" style="15" customWidth="1"/>
    <col min="3" max="16384" width="9.140625" style="15"/>
  </cols>
  <sheetData>
    <row r="3" spans="2:10" x14ac:dyDescent="0.25">
      <c r="B3" s="55" t="s">
        <v>310</v>
      </c>
    </row>
    <row r="4" spans="2:10" x14ac:dyDescent="0.25">
      <c r="B4" s="121" t="s">
        <v>214</v>
      </c>
    </row>
    <row r="5" spans="2:10" x14ac:dyDescent="0.25">
      <c r="B5" s="339" t="s">
        <v>160</v>
      </c>
      <c r="C5" s="342" t="s">
        <v>186</v>
      </c>
      <c r="D5" s="342"/>
      <c r="E5" s="342"/>
      <c r="F5" s="342"/>
      <c r="G5" s="343" t="s">
        <v>7</v>
      </c>
      <c r="H5" s="343"/>
      <c r="I5" s="343"/>
      <c r="J5" s="343"/>
    </row>
    <row r="6" spans="2:10" x14ac:dyDescent="0.25">
      <c r="B6" s="340"/>
      <c r="C6" s="344">
        <v>2010</v>
      </c>
      <c r="D6" s="344"/>
      <c r="E6" s="345">
        <v>2017</v>
      </c>
      <c r="F6" s="345"/>
      <c r="G6" s="344">
        <v>2010</v>
      </c>
      <c r="H6" s="344"/>
      <c r="I6" s="345">
        <v>2017</v>
      </c>
      <c r="J6" s="345"/>
    </row>
    <row r="7" spans="2:10" x14ac:dyDescent="0.25">
      <c r="B7" s="341"/>
      <c r="C7" s="120" t="s">
        <v>216</v>
      </c>
      <c r="D7" s="120" t="s">
        <v>5</v>
      </c>
      <c r="E7" s="120" t="s">
        <v>216</v>
      </c>
      <c r="F7" s="120" t="s">
        <v>5</v>
      </c>
      <c r="G7" s="120" t="s">
        <v>216</v>
      </c>
      <c r="H7" s="120" t="s">
        <v>5</v>
      </c>
      <c r="I7" s="120" t="s">
        <v>216</v>
      </c>
      <c r="J7" s="120" t="s">
        <v>5</v>
      </c>
    </row>
    <row r="8" spans="2:10" x14ac:dyDescent="0.25">
      <c r="B8" s="122" t="s">
        <v>217</v>
      </c>
      <c r="C8" s="123">
        <v>4</v>
      </c>
      <c r="D8" s="124">
        <v>434</v>
      </c>
      <c r="E8" s="104" t="s">
        <v>84</v>
      </c>
      <c r="F8" s="125">
        <v>370</v>
      </c>
      <c r="G8" s="123">
        <v>27</v>
      </c>
      <c r="H8" s="124">
        <v>3381</v>
      </c>
      <c r="I8" s="126">
        <v>10</v>
      </c>
      <c r="J8" s="125">
        <v>3291</v>
      </c>
    </row>
    <row r="9" spans="2:10" x14ac:dyDescent="0.25">
      <c r="B9" s="47" t="s">
        <v>218</v>
      </c>
      <c r="C9" s="123">
        <v>1</v>
      </c>
      <c r="D9" s="124">
        <v>362</v>
      </c>
      <c r="E9" s="123" t="s">
        <v>84</v>
      </c>
      <c r="F9" s="125">
        <v>297</v>
      </c>
      <c r="G9" s="123">
        <v>14</v>
      </c>
      <c r="H9" s="124">
        <v>3137</v>
      </c>
      <c r="I9" s="126">
        <v>15</v>
      </c>
      <c r="J9" s="125">
        <v>2904</v>
      </c>
    </row>
    <row r="10" spans="2:10" x14ac:dyDescent="0.25">
      <c r="B10" s="47" t="s">
        <v>219</v>
      </c>
      <c r="C10" s="123">
        <v>2</v>
      </c>
      <c r="D10" s="124">
        <v>642</v>
      </c>
      <c r="E10" s="104">
        <v>4</v>
      </c>
      <c r="F10" s="125">
        <v>509</v>
      </c>
      <c r="G10" s="123">
        <v>29</v>
      </c>
      <c r="H10" s="124">
        <v>6314</v>
      </c>
      <c r="I10" s="126">
        <v>18</v>
      </c>
      <c r="J10" s="125">
        <v>5320</v>
      </c>
    </row>
    <row r="11" spans="2:10" x14ac:dyDescent="0.25">
      <c r="B11" s="47" t="s">
        <v>220</v>
      </c>
      <c r="C11" s="123">
        <v>7</v>
      </c>
      <c r="D11" s="124">
        <v>1138</v>
      </c>
      <c r="E11" s="104">
        <v>7</v>
      </c>
      <c r="F11" s="125">
        <v>722</v>
      </c>
      <c r="G11" s="123">
        <v>121</v>
      </c>
      <c r="H11" s="124">
        <v>14678</v>
      </c>
      <c r="I11" s="126">
        <v>68</v>
      </c>
      <c r="J11" s="125">
        <v>9305</v>
      </c>
    </row>
    <row r="12" spans="2:10" x14ac:dyDescent="0.25">
      <c r="B12" s="47" t="s">
        <v>221</v>
      </c>
      <c r="C12" s="123">
        <v>15</v>
      </c>
      <c r="D12" s="124">
        <v>1922</v>
      </c>
      <c r="E12" s="126">
        <v>6</v>
      </c>
      <c r="F12" s="125">
        <v>1243</v>
      </c>
      <c r="G12" s="123">
        <v>253</v>
      </c>
      <c r="H12" s="124">
        <v>23858</v>
      </c>
      <c r="I12" s="126">
        <v>122</v>
      </c>
      <c r="J12" s="125">
        <v>15587</v>
      </c>
    </row>
    <row r="13" spans="2:10" x14ac:dyDescent="0.25">
      <c r="B13" s="47" t="s">
        <v>222</v>
      </c>
      <c r="C13" s="123">
        <v>24</v>
      </c>
      <c r="D13" s="124">
        <v>2312</v>
      </c>
      <c r="E13" s="104">
        <v>18</v>
      </c>
      <c r="F13" s="125">
        <v>1833</v>
      </c>
      <c r="G13" s="123">
        <v>294</v>
      </c>
      <c r="H13" s="124">
        <v>28690</v>
      </c>
      <c r="I13" s="126">
        <v>184</v>
      </c>
      <c r="J13" s="125">
        <v>20739</v>
      </c>
    </row>
    <row r="14" spans="2:10" x14ac:dyDescent="0.25">
      <c r="B14" s="47" t="s">
        <v>223</v>
      </c>
      <c r="C14" s="123">
        <v>33</v>
      </c>
      <c r="D14" s="124">
        <v>2936</v>
      </c>
      <c r="E14" s="126">
        <v>20</v>
      </c>
      <c r="F14" s="125">
        <v>2168</v>
      </c>
      <c r="G14" s="123">
        <v>351</v>
      </c>
      <c r="H14" s="124">
        <v>32620</v>
      </c>
      <c r="I14" s="126">
        <v>251</v>
      </c>
      <c r="J14" s="125">
        <v>24066</v>
      </c>
    </row>
    <row r="15" spans="2:10" x14ac:dyDescent="0.25">
      <c r="B15" s="47" t="s">
        <v>224</v>
      </c>
      <c r="C15" s="123">
        <v>110</v>
      </c>
      <c r="D15" s="124">
        <v>8429</v>
      </c>
      <c r="E15" s="126">
        <v>64</v>
      </c>
      <c r="F15" s="125">
        <v>6025</v>
      </c>
      <c r="G15" s="123">
        <v>948</v>
      </c>
      <c r="H15" s="124">
        <v>86891</v>
      </c>
      <c r="I15" s="126">
        <v>641</v>
      </c>
      <c r="J15" s="125">
        <v>61442</v>
      </c>
    </row>
    <row r="16" spans="2:10" x14ac:dyDescent="0.25">
      <c r="B16" s="47" t="s">
        <v>225</v>
      </c>
      <c r="C16" s="123">
        <v>45</v>
      </c>
      <c r="D16" s="124">
        <v>3801</v>
      </c>
      <c r="E16" s="126">
        <v>60</v>
      </c>
      <c r="F16" s="125">
        <v>4034</v>
      </c>
      <c r="G16" s="123">
        <v>522</v>
      </c>
      <c r="H16" s="124">
        <v>40907</v>
      </c>
      <c r="I16" s="126">
        <v>496</v>
      </c>
      <c r="J16" s="125">
        <v>41108</v>
      </c>
    </row>
    <row r="17" spans="2:10" x14ac:dyDescent="0.25">
      <c r="B17" s="47" t="s">
        <v>226</v>
      </c>
      <c r="C17" s="123">
        <v>16</v>
      </c>
      <c r="D17" s="124">
        <v>1255</v>
      </c>
      <c r="E17" s="126">
        <v>24</v>
      </c>
      <c r="F17" s="125">
        <v>1538</v>
      </c>
      <c r="G17" s="123">
        <v>195</v>
      </c>
      <c r="H17" s="124">
        <v>13488</v>
      </c>
      <c r="I17" s="126">
        <v>216</v>
      </c>
      <c r="J17" s="125">
        <v>15680</v>
      </c>
    </row>
    <row r="18" spans="2:10" x14ac:dyDescent="0.25">
      <c r="B18" s="47" t="s">
        <v>227</v>
      </c>
      <c r="C18" s="123">
        <v>22</v>
      </c>
      <c r="D18" s="124">
        <v>1124</v>
      </c>
      <c r="E18" s="126">
        <v>23</v>
      </c>
      <c r="F18" s="125">
        <v>1147</v>
      </c>
      <c r="G18" s="123">
        <v>202</v>
      </c>
      <c r="H18" s="124">
        <v>11264</v>
      </c>
      <c r="I18" s="126">
        <v>195</v>
      </c>
      <c r="J18" s="125">
        <v>11471</v>
      </c>
    </row>
    <row r="19" spans="2:10" x14ac:dyDescent="0.25">
      <c r="B19" s="47" t="s">
        <v>228</v>
      </c>
      <c r="C19" s="123">
        <v>118</v>
      </c>
      <c r="D19" s="124">
        <v>3211</v>
      </c>
      <c r="E19" s="126">
        <v>148</v>
      </c>
      <c r="F19" s="125">
        <v>3274</v>
      </c>
      <c r="G19" s="123">
        <v>1064</v>
      </c>
      <c r="H19" s="124">
        <v>28223</v>
      </c>
      <c r="I19" s="126">
        <v>1109</v>
      </c>
      <c r="J19" s="125">
        <v>30849</v>
      </c>
    </row>
    <row r="20" spans="2:10" x14ac:dyDescent="0.25">
      <c r="B20" s="47" t="s">
        <v>229</v>
      </c>
      <c r="C20" s="123">
        <v>4</v>
      </c>
      <c r="D20" s="124">
        <v>435</v>
      </c>
      <c r="E20" s="123">
        <v>4</v>
      </c>
      <c r="F20" s="125">
        <v>340</v>
      </c>
      <c r="G20" s="123">
        <v>94</v>
      </c>
      <c r="H20" s="124">
        <v>11269</v>
      </c>
      <c r="I20" s="126">
        <v>53</v>
      </c>
      <c r="J20" s="125">
        <v>4988</v>
      </c>
    </row>
    <row r="21" spans="2:10" x14ac:dyDescent="0.25">
      <c r="B21" s="19" t="s">
        <v>13</v>
      </c>
      <c r="C21" s="85">
        <v>401</v>
      </c>
      <c r="D21" s="20">
        <v>28001</v>
      </c>
      <c r="E21" s="85">
        <f>SUM(E8:E20)</f>
        <v>378</v>
      </c>
      <c r="F21" s="20">
        <f>SUM(F8:F20)</f>
        <v>23500</v>
      </c>
      <c r="G21" s="85">
        <v>4114</v>
      </c>
      <c r="H21" s="20">
        <v>304720</v>
      </c>
      <c r="I21" s="85">
        <v>3378</v>
      </c>
      <c r="J21" s="20">
        <v>246750</v>
      </c>
    </row>
    <row r="291" spans="2:10" x14ac:dyDescent="0.25">
      <c r="B291" s="15" t="s">
        <v>277</v>
      </c>
    </row>
    <row r="292" spans="2:10" x14ac:dyDescent="0.25">
      <c r="B292" s="15" t="s">
        <v>214</v>
      </c>
    </row>
    <row r="293" spans="2:10" x14ac:dyDescent="0.25">
      <c r="B293" s="15" t="s">
        <v>215</v>
      </c>
      <c r="C293" s="15" t="s">
        <v>195</v>
      </c>
      <c r="G293" s="15" t="s">
        <v>7</v>
      </c>
    </row>
    <row r="294" spans="2:10" x14ac:dyDescent="0.25">
      <c r="C294" s="15">
        <v>2010</v>
      </c>
      <c r="E294" s="15">
        <v>2017</v>
      </c>
      <c r="G294" s="15">
        <v>2010</v>
      </c>
      <c r="I294" s="15">
        <v>2017</v>
      </c>
    </row>
    <row r="295" spans="2:10" x14ac:dyDescent="0.25">
      <c r="C295" s="15" t="s">
        <v>216</v>
      </c>
      <c r="D295" s="15" t="s">
        <v>5</v>
      </c>
      <c r="E295" s="15" t="s">
        <v>216</v>
      </c>
      <c r="F295" s="15" t="s">
        <v>5</v>
      </c>
      <c r="G295" s="15" t="s">
        <v>216</v>
      </c>
      <c r="H295" s="15" t="s">
        <v>5</v>
      </c>
      <c r="I295" s="15" t="s">
        <v>216</v>
      </c>
      <c r="J295" s="15" t="s">
        <v>5</v>
      </c>
    </row>
    <row r="296" spans="2:10" x14ac:dyDescent="0.25">
      <c r="B296" s="15" t="s">
        <v>217</v>
      </c>
      <c r="C296" s="15">
        <v>1</v>
      </c>
      <c r="D296" s="15">
        <v>244</v>
      </c>
      <c r="E296" s="15">
        <v>3</v>
      </c>
      <c r="F296" s="15">
        <v>241</v>
      </c>
      <c r="G296" s="15">
        <v>27</v>
      </c>
      <c r="H296" s="15">
        <v>3381</v>
      </c>
      <c r="I296" s="15">
        <v>10</v>
      </c>
      <c r="J296" s="15">
        <v>3291</v>
      </c>
    </row>
    <row r="297" spans="2:10" x14ac:dyDescent="0.25">
      <c r="B297" s="15" t="s">
        <v>218</v>
      </c>
      <c r="C297" s="15">
        <v>2</v>
      </c>
      <c r="D297" s="15">
        <v>215</v>
      </c>
      <c r="E297" s="15">
        <v>1</v>
      </c>
      <c r="F297" s="15">
        <v>229</v>
      </c>
      <c r="G297" s="15">
        <v>14</v>
      </c>
      <c r="H297" s="15">
        <v>3137</v>
      </c>
      <c r="I297" s="15">
        <v>15</v>
      </c>
      <c r="J297" s="15">
        <v>2904</v>
      </c>
    </row>
    <row r="298" spans="2:10" x14ac:dyDescent="0.25">
      <c r="B298" s="15" t="s">
        <v>219</v>
      </c>
      <c r="C298" s="15">
        <v>5</v>
      </c>
      <c r="D298" s="15">
        <v>523</v>
      </c>
      <c r="E298" s="15" t="s">
        <v>84</v>
      </c>
      <c r="F298" s="15">
        <v>423</v>
      </c>
      <c r="G298" s="15">
        <v>29</v>
      </c>
      <c r="H298" s="15">
        <v>6314</v>
      </c>
      <c r="I298" s="15">
        <v>18</v>
      </c>
      <c r="J298" s="15">
        <v>5320</v>
      </c>
    </row>
    <row r="299" spans="2:10" x14ac:dyDescent="0.25">
      <c r="B299" s="15" t="s">
        <v>220</v>
      </c>
      <c r="C299" s="15">
        <v>8</v>
      </c>
      <c r="D299" s="15">
        <v>1457</v>
      </c>
      <c r="E299" s="15">
        <v>6</v>
      </c>
      <c r="F299" s="15">
        <v>1062</v>
      </c>
      <c r="G299" s="15">
        <v>121</v>
      </c>
      <c r="H299" s="15">
        <v>14678</v>
      </c>
      <c r="I299" s="15">
        <v>68</v>
      </c>
      <c r="J299" s="15">
        <v>9305</v>
      </c>
    </row>
    <row r="300" spans="2:10" x14ac:dyDescent="0.25">
      <c r="B300" s="15" t="s">
        <v>221</v>
      </c>
      <c r="C300" s="15">
        <v>13</v>
      </c>
      <c r="D300" s="15">
        <v>1771</v>
      </c>
      <c r="E300" s="15">
        <v>6</v>
      </c>
      <c r="F300" s="15">
        <v>1376</v>
      </c>
      <c r="G300" s="15">
        <v>253</v>
      </c>
      <c r="H300" s="15">
        <v>23858</v>
      </c>
      <c r="I300" s="15">
        <v>122</v>
      </c>
      <c r="J300" s="15">
        <v>15587</v>
      </c>
    </row>
    <row r="301" spans="2:10" x14ac:dyDescent="0.25">
      <c r="B301" s="15" t="s">
        <v>222</v>
      </c>
      <c r="C301" s="15">
        <v>23</v>
      </c>
      <c r="D301" s="15">
        <v>2086</v>
      </c>
      <c r="E301" s="15">
        <v>18</v>
      </c>
      <c r="F301" s="15">
        <v>1595</v>
      </c>
      <c r="G301" s="15">
        <v>294</v>
      </c>
      <c r="H301" s="15">
        <v>28690</v>
      </c>
      <c r="I301" s="15">
        <v>184</v>
      </c>
      <c r="J301" s="15">
        <v>20739</v>
      </c>
    </row>
    <row r="302" spans="2:10" x14ac:dyDescent="0.25">
      <c r="B302" s="15" t="s">
        <v>223</v>
      </c>
      <c r="C302" s="15">
        <v>22</v>
      </c>
      <c r="D302" s="15">
        <v>2493</v>
      </c>
      <c r="E302" s="15">
        <v>17</v>
      </c>
      <c r="F302" s="15">
        <v>1742</v>
      </c>
      <c r="G302" s="15">
        <v>351</v>
      </c>
      <c r="H302" s="15">
        <v>32620</v>
      </c>
      <c r="I302" s="15">
        <v>251</v>
      </c>
      <c r="J302" s="15">
        <v>24066</v>
      </c>
    </row>
    <row r="303" spans="2:10" x14ac:dyDescent="0.25">
      <c r="B303" s="15" t="s">
        <v>224</v>
      </c>
      <c r="C303" s="15">
        <v>54</v>
      </c>
      <c r="D303" s="15">
        <v>7138</v>
      </c>
      <c r="E303" s="15">
        <v>47</v>
      </c>
      <c r="F303" s="15">
        <v>4975</v>
      </c>
      <c r="G303" s="15">
        <v>948</v>
      </c>
      <c r="H303" s="15">
        <v>86891</v>
      </c>
      <c r="I303" s="15">
        <v>641</v>
      </c>
      <c r="J303" s="15">
        <v>61442</v>
      </c>
    </row>
    <row r="304" spans="2:10" x14ac:dyDescent="0.25">
      <c r="B304" s="15" t="s">
        <v>225</v>
      </c>
      <c r="C304" s="15">
        <v>38</v>
      </c>
      <c r="D304" s="15">
        <v>3537</v>
      </c>
      <c r="E304" s="15">
        <v>31</v>
      </c>
      <c r="F304" s="15">
        <v>3712</v>
      </c>
      <c r="G304" s="15">
        <v>522</v>
      </c>
      <c r="H304" s="15">
        <v>40907</v>
      </c>
      <c r="I304" s="15">
        <v>496</v>
      </c>
      <c r="J304" s="15">
        <v>41108</v>
      </c>
    </row>
    <row r="305" spans="2:10" x14ac:dyDescent="0.25">
      <c r="B305" s="15" t="s">
        <v>226</v>
      </c>
      <c r="C305" s="15">
        <v>17</v>
      </c>
      <c r="D305" s="15">
        <v>1164</v>
      </c>
      <c r="E305" s="15">
        <v>12</v>
      </c>
      <c r="F305" s="15">
        <v>1510</v>
      </c>
      <c r="G305" s="15">
        <v>195</v>
      </c>
      <c r="H305" s="15">
        <v>13488</v>
      </c>
      <c r="I305" s="15">
        <v>216</v>
      </c>
      <c r="J305" s="15">
        <v>15680</v>
      </c>
    </row>
    <row r="306" spans="2:10" x14ac:dyDescent="0.25">
      <c r="B306" s="15" t="s">
        <v>227</v>
      </c>
      <c r="C306" s="15">
        <v>18</v>
      </c>
      <c r="D306" s="15">
        <v>1108</v>
      </c>
      <c r="E306" s="15">
        <v>20</v>
      </c>
      <c r="F306" s="15">
        <v>1062</v>
      </c>
      <c r="G306" s="15">
        <v>202</v>
      </c>
      <c r="H306" s="15">
        <v>11264</v>
      </c>
      <c r="I306" s="15">
        <v>195</v>
      </c>
      <c r="J306" s="15">
        <v>11471</v>
      </c>
    </row>
    <row r="307" spans="2:10" x14ac:dyDescent="0.25">
      <c r="B307" s="15" t="s">
        <v>228</v>
      </c>
      <c r="C307" s="15">
        <v>103</v>
      </c>
      <c r="D307" s="15">
        <v>2912</v>
      </c>
      <c r="E307" s="15">
        <v>107</v>
      </c>
      <c r="F307" s="15">
        <v>3132</v>
      </c>
      <c r="G307" s="15">
        <v>1064</v>
      </c>
      <c r="H307" s="15">
        <v>28223</v>
      </c>
      <c r="I307" s="15">
        <v>1109</v>
      </c>
      <c r="J307" s="15">
        <v>30849</v>
      </c>
    </row>
    <row r="308" spans="2:10" x14ac:dyDescent="0.25">
      <c r="B308" s="15" t="s">
        <v>229</v>
      </c>
      <c r="C308" s="15">
        <v>2</v>
      </c>
      <c r="D308" s="15">
        <v>636</v>
      </c>
      <c r="E308" s="15">
        <v>1</v>
      </c>
      <c r="F308" s="15">
        <v>331</v>
      </c>
      <c r="G308" s="15">
        <v>94</v>
      </c>
      <c r="H308" s="15">
        <v>11269</v>
      </c>
      <c r="I308" s="15">
        <v>53</v>
      </c>
      <c r="J308" s="15">
        <v>4988</v>
      </c>
    </row>
    <row r="309" spans="2:10" x14ac:dyDescent="0.25">
      <c r="B309" s="15" t="s">
        <v>13</v>
      </c>
      <c r="C309" s="15">
        <v>306</v>
      </c>
      <c r="D309" s="15">
        <v>25284</v>
      </c>
      <c r="E309" s="15">
        <f>SUM(E296:E308)</f>
        <v>269</v>
      </c>
      <c r="F309" s="15">
        <f>SUM(F296:F308)</f>
        <v>21390</v>
      </c>
      <c r="G309" s="15">
        <v>4114</v>
      </c>
      <c r="H309" s="15">
        <v>304720</v>
      </c>
      <c r="I309" s="15">
        <v>3378</v>
      </c>
      <c r="J309" s="15">
        <v>246750</v>
      </c>
    </row>
    <row r="311" spans="2:10" x14ac:dyDescent="0.25">
      <c r="B311" s="15" t="s">
        <v>278</v>
      </c>
    </row>
    <row r="312" spans="2:10" x14ac:dyDescent="0.25">
      <c r="B312" s="15" t="s">
        <v>214</v>
      </c>
    </row>
    <row r="313" spans="2:10" x14ac:dyDescent="0.25">
      <c r="B313" s="15" t="s">
        <v>215</v>
      </c>
      <c r="C313" s="15" t="s">
        <v>196</v>
      </c>
      <c r="G313" s="15" t="s">
        <v>7</v>
      </c>
    </row>
    <row r="314" spans="2:10" x14ac:dyDescent="0.25">
      <c r="C314" s="15">
        <v>2010</v>
      </c>
      <c r="E314" s="15">
        <v>2017</v>
      </c>
      <c r="G314" s="15">
        <v>2010</v>
      </c>
      <c r="I314" s="15">
        <v>2017</v>
      </c>
    </row>
    <row r="315" spans="2:10" x14ac:dyDescent="0.25">
      <c r="C315" s="15" t="s">
        <v>216</v>
      </c>
      <c r="D315" s="15" t="s">
        <v>5</v>
      </c>
      <c r="E315" s="15" t="s">
        <v>216</v>
      </c>
      <c r="F315" s="15" t="s">
        <v>5</v>
      </c>
      <c r="G315" s="15" t="s">
        <v>216</v>
      </c>
      <c r="H315" s="15" t="s">
        <v>5</v>
      </c>
      <c r="I315" s="15" t="s">
        <v>216</v>
      </c>
      <c r="J315" s="15" t="s">
        <v>5</v>
      </c>
    </row>
    <row r="316" spans="2:10" x14ac:dyDescent="0.25">
      <c r="B316" s="15" t="s">
        <v>217</v>
      </c>
      <c r="C316" s="15" t="s">
        <v>84</v>
      </c>
      <c r="D316" s="15">
        <v>42</v>
      </c>
      <c r="E316" s="15" t="s">
        <v>84</v>
      </c>
      <c r="F316" s="15">
        <v>40</v>
      </c>
      <c r="G316" s="15">
        <v>27</v>
      </c>
      <c r="H316" s="15">
        <v>3381</v>
      </c>
      <c r="I316" s="15">
        <v>10</v>
      </c>
      <c r="J316" s="15">
        <v>3291</v>
      </c>
    </row>
    <row r="317" spans="2:10" x14ac:dyDescent="0.25">
      <c r="B317" s="15" t="s">
        <v>218</v>
      </c>
      <c r="C317" s="15">
        <v>1</v>
      </c>
      <c r="D317" s="15">
        <v>47</v>
      </c>
      <c r="E317" s="15" t="s">
        <v>84</v>
      </c>
      <c r="F317" s="15">
        <v>49</v>
      </c>
      <c r="G317" s="15">
        <v>14</v>
      </c>
      <c r="H317" s="15">
        <v>3137</v>
      </c>
      <c r="I317" s="15">
        <v>15</v>
      </c>
      <c r="J317" s="15">
        <v>2904</v>
      </c>
    </row>
    <row r="318" spans="2:10" x14ac:dyDescent="0.25">
      <c r="B318" s="15" t="s">
        <v>219</v>
      </c>
      <c r="C318" s="15">
        <v>1</v>
      </c>
      <c r="D318" s="15">
        <v>86</v>
      </c>
      <c r="E318" s="15" t="s">
        <v>84</v>
      </c>
      <c r="F318" s="15">
        <v>73</v>
      </c>
      <c r="G318" s="15">
        <v>29</v>
      </c>
      <c r="H318" s="15">
        <v>6314</v>
      </c>
      <c r="I318" s="15">
        <v>18</v>
      </c>
      <c r="J318" s="15">
        <v>5320</v>
      </c>
    </row>
    <row r="319" spans="2:10" x14ac:dyDescent="0.25">
      <c r="B319" s="15" t="s">
        <v>220</v>
      </c>
      <c r="C319" s="15">
        <v>3</v>
      </c>
      <c r="D319" s="15">
        <v>226</v>
      </c>
      <c r="E319" s="15" t="s">
        <v>84</v>
      </c>
      <c r="F319" s="15">
        <v>140</v>
      </c>
      <c r="G319" s="15">
        <v>121</v>
      </c>
      <c r="H319" s="15">
        <v>14678</v>
      </c>
      <c r="I319" s="15">
        <v>68</v>
      </c>
      <c r="J319" s="15">
        <v>9305</v>
      </c>
    </row>
    <row r="320" spans="2:10" x14ac:dyDescent="0.25">
      <c r="B320" s="15" t="s">
        <v>221</v>
      </c>
      <c r="C320" s="15">
        <v>7</v>
      </c>
      <c r="D320" s="15">
        <v>296</v>
      </c>
      <c r="E320" s="15">
        <v>2</v>
      </c>
      <c r="F320" s="15">
        <v>185</v>
      </c>
      <c r="G320" s="15">
        <v>253</v>
      </c>
      <c r="H320" s="15">
        <v>23858</v>
      </c>
      <c r="I320" s="15">
        <v>122</v>
      </c>
      <c r="J320" s="15">
        <v>15587</v>
      </c>
    </row>
    <row r="321" spans="2:10" x14ac:dyDescent="0.25">
      <c r="B321" s="15" t="s">
        <v>222</v>
      </c>
      <c r="C321" s="15">
        <v>3</v>
      </c>
      <c r="D321" s="15">
        <v>377</v>
      </c>
      <c r="E321" s="15">
        <v>2</v>
      </c>
      <c r="F321" s="15">
        <v>212</v>
      </c>
      <c r="G321" s="15">
        <v>294</v>
      </c>
      <c r="H321" s="15">
        <v>28690</v>
      </c>
      <c r="I321" s="15">
        <v>184</v>
      </c>
      <c r="J321" s="15">
        <v>20739</v>
      </c>
    </row>
    <row r="322" spans="2:10" x14ac:dyDescent="0.25">
      <c r="B322" s="15" t="s">
        <v>223</v>
      </c>
      <c r="C322" s="15">
        <v>8</v>
      </c>
      <c r="D322" s="15">
        <v>428</v>
      </c>
      <c r="E322" s="15">
        <v>1</v>
      </c>
      <c r="F322" s="15">
        <v>257</v>
      </c>
      <c r="G322" s="15">
        <v>351</v>
      </c>
      <c r="H322" s="15">
        <v>32620</v>
      </c>
      <c r="I322" s="15">
        <v>251</v>
      </c>
      <c r="J322" s="15">
        <v>24066</v>
      </c>
    </row>
    <row r="323" spans="2:10" x14ac:dyDescent="0.25">
      <c r="B323" s="15" t="s">
        <v>224</v>
      </c>
      <c r="C323" s="15">
        <v>15</v>
      </c>
      <c r="D323" s="15">
        <v>1084</v>
      </c>
      <c r="E323" s="15">
        <v>12</v>
      </c>
      <c r="F323" s="15">
        <v>759</v>
      </c>
      <c r="G323" s="15">
        <v>948</v>
      </c>
      <c r="H323" s="15">
        <v>86891</v>
      </c>
      <c r="I323" s="15">
        <v>641</v>
      </c>
      <c r="J323" s="15">
        <v>61442</v>
      </c>
    </row>
    <row r="324" spans="2:10" x14ac:dyDescent="0.25">
      <c r="B324" s="15" t="s">
        <v>225</v>
      </c>
      <c r="C324" s="15">
        <v>17</v>
      </c>
      <c r="D324" s="15">
        <v>573</v>
      </c>
      <c r="E324" s="15">
        <v>12</v>
      </c>
      <c r="F324" s="15">
        <v>520</v>
      </c>
      <c r="G324" s="15">
        <v>522</v>
      </c>
      <c r="H324" s="15">
        <v>40907</v>
      </c>
      <c r="I324" s="15">
        <v>496</v>
      </c>
      <c r="J324" s="15">
        <v>41108</v>
      </c>
    </row>
    <row r="325" spans="2:10" x14ac:dyDescent="0.25">
      <c r="B325" s="15" t="s">
        <v>226</v>
      </c>
      <c r="C325" s="15">
        <v>1</v>
      </c>
      <c r="D325" s="15">
        <v>193</v>
      </c>
      <c r="E325" s="15">
        <v>3</v>
      </c>
      <c r="F325" s="15">
        <v>242</v>
      </c>
      <c r="G325" s="15">
        <v>195</v>
      </c>
      <c r="H325" s="15">
        <v>13488</v>
      </c>
      <c r="I325" s="15">
        <v>216</v>
      </c>
      <c r="J325" s="15">
        <v>15680</v>
      </c>
    </row>
    <row r="326" spans="2:10" x14ac:dyDescent="0.25">
      <c r="B326" s="15" t="s">
        <v>227</v>
      </c>
      <c r="C326" s="15">
        <v>2</v>
      </c>
      <c r="D326" s="15">
        <v>191</v>
      </c>
      <c r="E326" s="15">
        <v>0</v>
      </c>
      <c r="F326" s="15">
        <v>199</v>
      </c>
      <c r="G326" s="15">
        <v>202</v>
      </c>
      <c r="H326" s="15">
        <v>11264</v>
      </c>
      <c r="I326" s="15">
        <v>195</v>
      </c>
      <c r="J326" s="15">
        <v>11471</v>
      </c>
    </row>
    <row r="327" spans="2:10" x14ac:dyDescent="0.25">
      <c r="B327" s="15" t="s">
        <v>228</v>
      </c>
      <c r="C327" s="15">
        <v>20</v>
      </c>
      <c r="D327" s="15">
        <v>478</v>
      </c>
      <c r="E327" s="15">
        <v>16</v>
      </c>
      <c r="F327" s="15">
        <v>556</v>
      </c>
      <c r="G327" s="15">
        <v>1064</v>
      </c>
      <c r="H327" s="15">
        <v>28223</v>
      </c>
      <c r="I327" s="15">
        <v>1109</v>
      </c>
      <c r="J327" s="15">
        <v>30849</v>
      </c>
    </row>
    <row r="328" spans="2:10" x14ac:dyDescent="0.25">
      <c r="B328" s="15" t="s">
        <v>229</v>
      </c>
      <c r="C328" s="15">
        <v>1</v>
      </c>
      <c r="D328" s="15">
        <v>53</v>
      </c>
      <c r="E328" s="15" t="s">
        <v>84</v>
      </c>
      <c r="F328" s="15">
        <v>26</v>
      </c>
      <c r="G328" s="15">
        <v>94</v>
      </c>
      <c r="H328" s="15">
        <v>11269</v>
      </c>
      <c r="I328" s="15">
        <v>53</v>
      </c>
      <c r="J328" s="15">
        <v>4988</v>
      </c>
    </row>
    <row r="329" spans="2:10" x14ac:dyDescent="0.25">
      <c r="B329" s="15" t="s">
        <v>13</v>
      </c>
      <c r="C329" s="15">
        <v>79</v>
      </c>
      <c r="D329" s="15">
        <v>4074</v>
      </c>
      <c r="E329" s="15">
        <f>SUM(E316:E328)</f>
        <v>48</v>
      </c>
      <c r="F329" s="15">
        <f>SUM(F316:F328)</f>
        <v>3258</v>
      </c>
      <c r="G329" s="15">
        <v>4114</v>
      </c>
      <c r="H329" s="15">
        <v>304720</v>
      </c>
      <c r="I329" s="15">
        <v>3378</v>
      </c>
      <c r="J329" s="15">
        <v>246750</v>
      </c>
    </row>
    <row r="331" spans="2:10" x14ac:dyDescent="0.25">
      <c r="B331" s="15" t="s">
        <v>279</v>
      </c>
    </row>
    <row r="332" spans="2:10" x14ac:dyDescent="0.25">
      <c r="B332" s="15" t="s">
        <v>214</v>
      </c>
    </row>
    <row r="333" spans="2:10" x14ac:dyDescent="0.25">
      <c r="B333" s="15" t="s">
        <v>215</v>
      </c>
      <c r="C333" s="15" t="s">
        <v>187</v>
      </c>
      <c r="G333" s="15" t="s">
        <v>7</v>
      </c>
    </row>
    <row r="334" spans="2:10" x14ac:dyDescent="0.25">
      <c r="C334" s="15">
        <v>2010</v>
      </c>
      <c r="E334" s="15">
        <v>2017</v>
      </c>
      <c r="G334" s="15">
        <v>2010</v>
      </c>
      <c r="I334" s="15">
        <v>2017</v>
      </c>
    </row>
    <row r="335" spans="2:10" x14ac:dyDescent="0.25">
      <c r="C335" s="15" t="s">
        <v>216</v>
      </c>
      <c r="D335" s="15" t="s">
        <v>5</v>
      </c>
      <c r="E335" s="15" t="s">
        <v>216</v>
      </c>
      <c r="F335" s="15" t="s">
        <v>5</v>
      </c>
      <c r="G335" s="15" t="s">
        <v>216</v>
      </c>
      <c r="H335" s="15" t="s">
        <v>5</v>
      </c>
      <c r="I335" s="15" t="s">
        <v>216</v>
      </c>
      <c r="J335" s="15" t="s">
        <v>5</v>
      </c>
    </row>
    <row r="336" spans="2:10" x14ac:dyDescent="0.25">
      <c r="B336" s="15" t="s">
        <v>217</v>
      </c>
      <c r="C336" s="15">
        <v>1</v>
      </c>
      <c r="D336" s="15">
        <v>350</v>
      </c>
      <c r="E336" s="15" t="s">
        <v>84</v>
      </c>
      <c r="F336" s="15">
        <v>330</v>
      </c>
      <c r="G336" s="15">
        <v>27</v>
      </c>
      <c r="H336" s="15">
        <v>3381</v>
      </c>
      <c r="I336" s="15">
        <v>10</v>
      </c>
      <c r="J336" s="15">
        <v>3291</v>
      </c>
    </row>
    <row r="337" spans="2:10" x14ac:dyDescent="0.25">
      <c r="B337" s="15" t="s">
        <v>218</v>
      </c>
      <c r="C337" s="15" t="s">
        <v>84</v>
      </c>
      <c r="D337" s="15">
        <v>331</v>
      </c>
      <c r="E337" s="15">
        <v>2</v>
      </c>
      <c r="F337" s="15">
        <v>267</v>
      </c>
      <c r="G337" s="15">
        <v>14</v>
      </c>
      <c r="H337" s="15">
        <v>3137</v>
      </c>
      <c r="I337" s="15">
        <v>15</v>
      </c>
      <c r="J337" s="15">
        <v>2904</v>
      </c>
    </row>
    <row r="338" spans="2:10" x14ac:dyDescent="0.25">
      <c r="B338" s="15" t="s">
        <v>219</v>
      </c>
      <c r="C338" s="15">
        <v>2</v>
      </c>
      <c r="D338" s="15">
        <v>649</v>
      </c>
      <c r="E338" s="15" t="s">
        <v>84</v>
      </c>
      <c r="F338" s="15">
        <v>482</v>
      </c>
      <c r="G338" s="15">
        <v>29</v>
      </c>
      <c r="H338" s="15">
        <v>6314</v>
      </c>
      <c r="I338" s="15">
        <v>18</v>
      </c>
      <c r="J338" s="15">
        <v>5320</v>
      </c>
    </row>
    <row r="339" spans="2:10" x14ac:dyDescent="0.25">
      <c r="B339" s="15" t="s">
        <v>220</v>
      </c>
      <c r="C339" s="15">
        <v>8</v>
      </c>
      <c r="D339" s="15">
        <v>1572</v>
      </c>
      <c r="E339" s="15">
        <v>8</v>
      </c>
      <c r="F339" s="15">
        <v>745</v>
      </c>
      <c r="G339" s="15">
        <v>121</v>
      </c>
      <c r="H339" s="15">
        <v>14678</v>
      </c>
      <c r="I339" s="15">
        <v>68</v>
      </c>
      <c r="J339" s="15">
        <v>9305</v>
      </c>
    </row>
    <row r="340" spans="2:10" x14ac:dyDescent="0.25">
      <c r="B340" s="15" t="s">
        <v>221</v>
      </c>
      <c r="C340" s="15">
        <v>30</v>
      </c>
      <c r="D340" s="15">
        <v>3078</v>
      </c>
      <c r="E340" s="15">
        <v>14</v>
      </c>
      <c r="F340" s="15">
        <v>1510</v>
      </c>
      <c r="G340" s="15">
        <v>253</v>
      </c>
      <c r="H340" s="15">
        <v>23858</v>
      </c>
      <c r="I340" s="15">
        <v>122</v>
      </c>
      <c r="J340" s="15">
        <v>15587</v>
      </c>
    </row>
    <row r="341" spans="2:10" x14ac:dyDescent="0.25">
      <c r="B341" s="15" t="s">
        <v>222</v>
      </c>
      <c r="C341" s="15">
        <v>39</v>
      </c>
      <c r="D341" s="15">
        <v>3998</v>
      </c>
      <c r="E341" s="15">
        <v>16</v>
      </c>
      <c r="F341" s="15">
        <v>2286</v>
      </c>
      <c r="G341" s="15">
        <v>294</v>
      </c>
      <c r="H341" s="15">
        <v>28690</v>
      </c>
      <c r="I341" s="15">
        <v>184</v>
      </c>
      <c r="J341" s="15">
        <v>20739</v>
      </c>
    </row>
    <row r="342" spans="2:10" x14ac:dyDescent="0.25">
      <c r="B342" s="15" t="s">
        <v>223</v>
      </c>
      <c r="C342" s="15">
        <v>50</v>
      </c>
      <c r="D342" s="15">
        <v>4625</v>
      </c>
      <c r="E342" s="15">
        <v>31</v>
      </c>
      <c r="F342" s="15">
        <v>2867</v>
      </c>
      <c r="G342" s="15">
        <v>351</v>
      </c>
      <c r="H342" s="15">
        <v>32620</v>
      </c>
      <c r="I342" s="15">
        <v>251</v>
      </c>
      <c r="J342" s="15">
        <v>24066</v>
      </c>
    </row>
    <row r="343" spans="2:10" x14ac:dyDescent="0.25">
      <c r="B343" s="15" t="s">
        <v>224</v>
      </c>
      <c r="C343" s="15">
        <v>123</v>
      </c>
      <c r="D343" s="15">
        <v>12180</v>
      </c>
      <c r="E343" s="15">
        <v>76</v>
      </c>
      <c r="F343" s="15">
        <v>7464</v>
      </c>
      <c r="G343" s="15">
        <v>948</v>
      </c>
      <c r="H343" s="15">
        <v>86891</v>
      </c>
      <c r="I343" s="15">
        <v>641</v>
      </c>
      <c r="J343" s="15">
        <v>61442</v>
      </c>
    </row>
    <row r="344" spans="2:10" x14ac:dyDescent="0.25">
      <c r="B344" s="15" t="s">
        <v>225</v>
      </c>
      <c r="C344" s="15">
        <v>71</v>
      </c>
      <c r="D344" s="15">
        <v>5455</v>
      </c>
      <c r="E344" s="15">
        <v>49</v>
      </c>
      <c r="F344" s="15">
        <v>4869</v>
      </c>
      <c r="G344" s="15">
        <v>522</v>
      </c>
      <c r="H344" s="15">
        <v>40907</v>
      </c>
      <c r="I344" s="15">
        <v>496</v>
      </c>
      <c r="J344" s="15">
        <v>41108</v>
      </c>
    </row>
    <row r="345" spans="2:10" x14ac:dyDescent="0.25">
      <c r="B345" s="15" t="s">
        <v>226</v>
      </c>
      <c r="C345" s="15">
        <v>20</v>
      </c>
      <c r="D345" s="15">
        <v>1683</v>
      </c>
      <c r="E345" s="15">
        <v>20</v>
      </c>
      <c r="F345" s="15">
        <v>1712</v>
      </c>
      <c r="G345" s="15">
        <v>195</v>
      </c>
      <c r="H345" s="15">
        <v>13488</v>
      </c>
      <c r="I345" s="15">
        <v>216</v>
      </c>
      <c r="J345" s="15">
        <v>15680</v>
      </c>
    </row>
    <row r="346" spans="2:10" x14ac:dyDescent="0.25">
      <c r="B346" s="15" t="s">
        <v>227</v>
      </c>
      <c r="C346" s="15">
        <v>12</v>
      </c>
      <c r="D346" s="15">
        <v>1290</v>
      </c>
      <c r="E346" s="15">
        <v>30</v>
      </c>
      <c r="F346" s="15">
        <v>1224</v>
      </c>
      <c r="G346" s="15">
        <v>202</v>
      </c>
      <c r="H346" s="15">
        <v>11264</v>
      </c>
      <c r="I346" s="15">
        <v>195</v>
      </c>
      <c r="J346" s="15">
        <v>11471</v>
      </c>
    </row>
    <row r="347" spans="2:10" x14ac:dyDescent="0.25">
      <c r="B347" s="15" t="s">
        <v>228</v>
      </c>
      <c r="C347" s="15">
        <v>88</v>
      </c>
      <c r="D347" s="15">
        <v>2820</v>
      </c>
      <c r="E347" s="15">
        <v>102</v>
      </c>
      <c r="F347" s="15">
        <v>2862</v>
      </c>
      <c r="G347" s="15">
        <v>1064</v>
      </c>
      <c r="H347" s="15">
        <v>28223</v>
      </c>
      <c r="I347" s="15">
        <v>1109</v>
      </c>
      <c r="J347" s="15">
        <v>30849</v>
      </c>
    </row>
    <row r="348" spans="2:10" x14ac:dyDescent="0.25">
      <c r="B348" s="15" t="s">
        <v>229</v>
      </c>
      <c r="C348" s="15">
        <v>6</v>
      </c>
      <c r="D348" s="15">
        <v>901</v>
      </c>
      <c r="E348" s="15">
        <v>8</v>
      </c>
      <c r="F348" s="15">
        <v>448</v>
      </c>
      <c r="G348" s="15">
        <v>94</v>
      </c>
      <c r="H348" s="15">
        <v>11269</v>
      </c>
      <c r="I348" s="15">
        <v>53</v>
      </c>
      <c r="J348" s="15">
        <v>4988</v>
      </c>
    </row>
    <row r="349" spans="2:10" x14ac:dyDescent="0.25">
      <c r="B349" s="15" t="s">
        <v>13</v>
      </c>
      <c r="C349" s="15">
        <v>450</v>
      </c>
      <c r="D349" s="15">
        <v>38932</v>
      </c>
      <c r="E349" s="15">
        <f>SUM(E336:E348)</f>
        <v>356</v>
      </c>
      <c r="F349" s="15">
        <f>SUM(F336:F348)</f>
        <v>27066</v>
      </c>
      <c r="G349" s="15">
        <v>4114</v>
      </c>
      <c r="H349" s="15">
        <v>304720</v>
      </c>
      <c r="I349" s="15">
        <v>3378</v>
      </c>
      <c r="J349" s="15">
        <v>246750</v>
      </c>
    </row>
    <row r="351" spans="2:10" x14ac:dyDescent="0.25">
      <c r="B351" s="15" t="s">
        <v>280</v>
      </c>
    </row>
    <row r="352" spans="2:10" x14ac:dyDescent="0.25">
      <c r="B352" s="15" t="s">
        <v>214</v>
      </c>
    </row>
    <row r="353" spans="2:10" x14ac:dyDescent="0.25">
      <c r="B353" s="15" t="s">
        <v>215</v>
      </c>
      <c r="C353" s="15" t="s">
        <v>191</v>
      </c>
      <c r="G353" s="15" t="s">
        <v>7</v>
      </c>
    </row>
    <row r="354" spans="2:10" x14ac:dyDescent="0.25">
      <c r="C354" s="15">
        <v>2010</v>
      </c>
      <c r="E354" s="15">
        <v>2017</v>
      </c>
      <c r="G354" s="15">
        <v>2010</v>
      </c>
      <c r="I354" s="15">
        <v>2017</v>
      </c>
    </row>
    <row r="355" spans="2:10" x14ac:dyDescent="0.25">
      <c r="C355" s="15" t="s">
        <v>216</v>
      </c>
      <c r="D355" s="15" t="s">
        <v>5</v>
      </c>
      <c r="E355" s="15" t="s">
        <v>216</v>
      </c>
      <c r="F355" s="15" t="s">
        <v>5</v>
      </c>
      <c r="G355" s="15" t="s">
        <v>216</v>
      </c>
      <c r="H355" s="15" t="s">
        <v>5</v>
      </c>
      <c r="I355" s="15" t="s">
        <v>216</v>
      </c>
      <c r="J355" s="15" t="s">
        <v>5</v>
      </c>
    </row>
    <row r="356" spans="2:10" x14ac:dyDescent="0.25">
      <c r="B356" s="15" t="s">
        <v>217</v>
      </c>
      <c r="C356" s="15" t="s">
        <v>84</v>
      </c>
      <c r="D356" s="15">
        <v>18</v>
      </c>
      <c r="E356" s="15" t="s">
        <v>84</v>
      </c>
      <c r="F356" s="15">
        <v>11</v>
      </c>
      <c r="G356" s="15">
        <v>27</v>
      </c>
      <c r="H356" s="15">
        <v>3381</v>
      </c>
      <c r="I356" s="15">
        <v>10</v>
      </c>
      <c r="J356" s="15">
        <v>3291</v>
      </c>
    </row>
    <row r="357" spans="2:10" x14ac:dyDescent="0.25">
      <c r="B357" s="15" t="s">
        <v>218</v>
      </c>
      <c r="C357" s="15" t="s">
        <v>84</v>
      </c>
      <c r="D357" s="15">
        <v>15</v>
      </c>
      <c r="E357" s="15" t="s">
        <v>84</v>
      </c>
      <c r="F357" s="15">
        <v>9</v>
      </c>
      <c r="G357" s="15">
        <v>14</v>
      </c>
      <c r="H357" s="15">
        <v>3137</v>
      </c>
      <c r="I357" s="15">
        <v>15</v>
      </c>
      <c r="J357" s="15">
        <v>2904</v>
      </c>
    </row>
    <row r="358" spans="2:10" x14ac:dyDescent="0.25">
      <c r="B358" s="15" t="s">
        <v>219</v>
      </c>
      <c r="C358" s="15" t="s">
        <v>84</v>
      </c>
      <c r="D358" s="15">
        <v>25</v>
      </c>
      <c r="E358" s="15" t="s">
        <v>84</v>
      </c>
      <c r="F358" s="15">
        <v>14</v>
      </c>
      <c r="G358" s="15">
        <v>29</v>
      </c>
      <c r="H358" s="15">
        <v>6314</v>
      </c>
      <c r="I358" s="15">
        <v>18</v>
      </c>
      <c r="J358" s="15">
        <v>5320</v>
      </c>
    </row>
    <row r="359" spans="2:10" x14ac:dyDescent="0.25">
      <c r="B359" s="15" t="s">
        <v>220</v>
      </c>
      <c r="C359" s="15">
        <v>3</v>
      </c>
      <c r="D359" s="15">
        <v>45</v>
      </c>
      <c r="E359" s="15" t="s">
        <v>84</v>
      </c>
      <c r="F359" s="15">
        <v>28</v>
      </c>
      <c r="G359" s="15">
        <v>121</v>
      </c>
      <c r="H359" s="15">
        <v>14678</v>
      </c>
      <c r="I359" s="15">
        <v>68</v>
      </c>
      <c r="J359" s="15">
        <v>9305</v>
      </c>
    </row>
    <row r="360" spans="2:10" x14ac:dyDescent="0.25">
      <c r="B360" s="15" t="s">
        <v>221</v>
      </c>
      <c r="C360" s="15" t="s">
        <v>84</v>
      </c>
      <c r="D360" s="15">
        <v>94</v>
      </c>
      <c r="E360" s="15">
        <v>1</v>
      </c>
      <c r="F360" s="15">
        <v>53</v>
      </c>
      <c r="G360" s="15">
        <v>253</v>
      </c>
      <c r="H360" s="15">
        <v>23858</v>
      </c>
      <c r="I360" s="15">
        <v>122</v>
      </c>
      <c r="J360" s="15">
        <v>15587</v>
      </c>
    </row>
    <row r="361" spans="2:10" x14ac:dyDescent="0.25">
      <c r="B361" s="15" t="s">
        <v>222</v>
      </c>
      <c r="C361" s="15">
        <v>2</v>
      </c>
      <c r="D361" s="15">
        <v>109</v>
      </c>
      <c r="E361" s="15">
        <v>4</v>
      </c>
      <c r="F361" s="15">
        <v>65</v>
      </c>
      <c r="G361" s="15">
        <v>294</v>
      </c>
      <c r="H361" s="15">
        <v>28690</v>
      </c>
      <c r="I361" s="15">
        <v>184</v>
      </c>
      <c r="J361" s="15">
        <v>20739</v>
      </c>
    </row>
    <row r="362" spans="2:10" x14ac:dyDescent="0.25">
      <c r="B362" s="15" t="s">
        <v>223</v>
      </c>
      <c r="C362" s="15">
        <v>2</v>
      </c>
      <c r="D362" s="15">
        <v>124</v>
      </c>
      <c r="E362" s="15">
        <v>4</v>
      </c>
      <c r="F362" s="15">
        <v>78</v>
      </c>
      <c r="G362" s="15">
        <v>351</v>
      </c>
      <c r="H362" s="15">
        <v>32620</v>
      </c>
      <c r="I362" s="15">
        <v>251</v>
      </c>
      <c r="J362" s="15">
        <v>24066</v>
      </c>
    </row>
    <row r="363" spans="2:10" x14ac:dyDescent="0.25">
      <c r="B363" s="15" t="s">
        <v>224</v>
      </c>
      <c r="C363" s="15">
        <v>5</v>
      </c>
      <c r="D363" s="15">
        <v>269</v>
      </c>
      <c r="E363" s="15">
        <v>4</v>
      </c>
      <c r="F363" s="15">
        <v>163</v>
      </c>
      <c r="G363" s="15">
        <v>948</v>
      </c>
      <c r="H363" s="15">
        <v>86891</v>
      </c>
      <c r="I363" s="15">
        <v>641</v>
      </c>
      <c r="J363" s="15">
        <v>61442</v>
      </c>
    </row>
    <row r="364" spans="2:10" x14ac:dyDescent="0.25">
      <c r="B364" s="15" t="s">
        <v>225</v>
      </c>
      <c r="C364" s="15">
        <v>5</v>
      </c>
      <c r="D364" s="15">
        <v>128</v>
      </c>
      <c r="E364" s="15">
        <v>2</v>
      </c>
      <c r="F364" s="15">
        <v>126</v>
      </c>
      <c r="G364" s="15">
        <v>522</v>
      </c>
      <c r="H364" s="15">
        <v>40907</v>
      </c>
      <c r="I364" s="15">
        <v>496</v>
      </c>
      <c r="J364" s="15">
        <v>41108</v>
      </c>
    </row>
    <row r="365" spans="2:10" x14ac:dyDescent="0.25">
      <c r="B365" s="15" t="s">
        <v>226</v>
      </c>
      <c r="C365" s="15">
        <v>1</v>
      </c>
      <c r="D365" s="15">
        <v>48</v>
      </c>
      <c r="E365" s="15">
        <v>1</v>
      </c>
      <c r="F365" s="15">
        <v>59</v>
      </c>
      <c r="G365" s="15">
        <v>195</v>
      </c>
      <c r="H365" s="15">
        <v>13488</v>
      </c>
      <c r="I365" s="15">
        <v>216</v>
      </c>
      <c r="J365" s="15">
        <v>15680</v>
      </c>
    </row>
    <row r="366" spans="2:10" x14ac:dyDescent="0.25">
      <c r="B366" s="15" t="s">
        <v>227</v>
      </c>
      <c r="C366" s="15" t="s">
        <v>84</v>
      </c>
      <c r="D366" s="15">
        <v>38</v>
      </c>
      <c r="E366" s="15">
        <v>2</v>
      </c>
      <c r="F366" s="15">
        <v>30</v>
      </c>
      <c r="G366" s="15">
        <v>202</v>
      </c>
      <c r="H366" s="15">
        <v>11264</v>
      </c>
      <c r="I366" s="15">
        <v>195</v>
      </c>
      <c r="J366" s="15">
        <v>11471</v>
      </c>
    </row>
    <row r="367" spans="2:10" x14ac:dyDescent="0.25">
      <c r="B367" s="15" t="s">
        <v>228</v>
      </c>
      <c r="C367" s="15">
        <v>8</v>
      </c>
      <c r="D367" s="15">
        <v>118</v>
      </c>
      <c r="E367" s="15">
        <v>7</v>
      </c>
      <c r="F367" s="15">
        <v>121</v>
      </c>
      <c r="G367" s="15">
        <v>1064</v>
      </c>
      <c r="H367" s="15">
        <v>28223</v>
      </c>
      <c r="I367" s="15">
        <v>1109</v>
      </c>
      <c r="J367" s="15">
        <v>30849</v>
      </c>
    </row>
    <row r="368" spans="2:10" x14ac:dyDescent="0.25">
      <c r="B368" s="15" t="s">
        <v>229</v>
      </c>
      <c r="C368" s="15">
        <v>2</v>
      </c>
      <c r="D368" s="15">
        <v>25</v>
      </c>
      <c r="E368" s="15">
        <v>2</v>
      </c>
      <c r="F368" s="15">
        <v>10</v>
      </c>
      <c r="G368" s="15">
        <v>94</v>
      </c>
      <c r="H368" s="15">
        <v>11269</v>
      </c>
      <c r="I368" s="15">
        <v>53</v>
      </c>
      <c r="J368" s="15">
        <v>4988</v>
      </c>
    </row>
    <row r="369" spans="2:10" x14ac:dyDescent="0.25">
      <c r="B369" s="15" t="s">
        <v>13</v>
      </c>
      <c r="C369" s="15">
        <v>28</v>
      </c>
      <c r="D369" s="15">
        <v>1056</v>
      </c>
      <c r="E369" s="15">
        <f>SUM(E356:E368)</f>
        <v>27</v>
      </c>
      <c r="F369" s="15">
        <f>SUM(F356:F368)</f>
        <v>767</v>
      </c>
      <c r="G369" s="15">
        <v>4114</v>
      </c>
      <c r="H369" s="15">
        <v>304720</v>
      </c>
      <c r="I369" s="15">
        <v>3378</v>
      </c>
      <c r="J369" s="15">
        <v>246750</v>
      </c>
    </row>
    <row r="371" spans="2:10" x14ac:dyDescent="0.25">
      <c r="B371" s="15" t="s">
        <v>281</v>
      </c>
    </row>
    <row r="372" spans="2:10" x14ac:dyDescent="0.25">
      <c r="B372" s="15" t="s">
        <v>214</v>
      </c>
    </row>
    <row r="373" spans="2:10" x14ac:dyDescent="0.25">
      <c r="B373" s="15" t="s">
        <v>215</v>
      </c>
      <c r="C373" s="15" t="s">
        <v>176</v>
      </c>
      <c r="G373" s="15" t="s">
        <v>7</v>
      </c>
    </row>
    <row r="374" spans="2:10" x14ac:dyDescent="0.25">
      <c r="C374" s="15">
        <v>2010</v>
      </c>
      <c r="E374" s="15">
        <v>2017</v>
      </c>
      <c r="G374" s="15">
        <v>2010</v>
      </c>
      <c r="I374" s="15">
        <v>2017</v>
      </c>
    </row>
    <row r="375" spans="2:10" x14ac:dyDescent="0.25">
      <c r="C375" s="15" t="s">
        <v>216</v>
      </c>
      <c r="D375" s="15" t="s">
        <v>5</v>
      </c>
      <c r="E375" s="15" t="s">
        <v>216</v>
      </c>
      <c r="F375" s="15" t="s">
        <v>5</v>
      </c>
      <c r="G375" s="15" t="s">
        <v>216</v>
      </c>
      <c r="H375" s="15" t="s">
        <v>5</v>
      </c>
      <c r="I375" s="15" t="s">
        <v>216</v>
      </c>
      <c r="J375" s="15" t="s">
        <v>5</v>
      </c>
    </row>
    <row r="376" spans="2:10" x14ac:dyDescent="0.25">
      <c r="B376" s="15" t="s">
        <v>217</v>
      </c>
      <c r="C376" s="15">
        <v>1</v>
      </c>
      <c r="D376" s="15">
        <v>68</v>
      </c>
      <c r="E376" s="15" t="s">
        <v>84</v>
      </c>
      <c r="F376" s="15">
        <v>69</v>
      </c>
      <c r="G376" s="15">
        <v>27</v>
      </c>
      <c r="H376" s="15">
        <v>3381</v>
      </c>
      <c r="I376" s="15">
        <v>10</v>
      </c>
      <c r="J376" s="15">
        <v>3291</v>
      </c>
    </row>
    <row r="377" spans="2:10" x14ac:dyDescent="0.25">
      <c r="B377" s="15" t="s">
        <v>218</v>
      </c>
      <c r="C377" s="15">
        <v>2</v>
      </c>
      <c r="D377" s="15">
        <v>71</v>
      </c>
      <c r="E377" s="15">
        <v>2</v>
      </c>
      <c r="F377" s="15">
        <v>68</v>
      </c>
      <c r="G377" s="15">
        <v>14</v>
      </c>
      <c r="H377" s="15">
        <v>3137</v>
      </c>
      <c r="I377" s="15">
        <v>15</v>
      </c>
      <c r="J377" s="15">
        <v>2904</v>
      </c>
    </row>
    <row r="378" spans="2:10" x14ac:dyDescent="0.25">
      <c r="B378" s="15" t="s">
        <v>219</v>
      </c>
      <c r="C378" s="15">
        <v>1</v>
      </c>
      <c r="D378" s="15">
        <v>133</v>
      </c>
      <c r="E378" s="15">
        <v>0</v>
      </c>
      <c r="F378" s="15">
        <v>141</v>
      </c>
      <c r="G378" s="15">
        <v>29</v>
      </c>
      <c r="H378" s="15">
        <v>6314</v>
      </c>
      <c r="I378" s="15">
        <v>18</v>
      </c>
      <c r="J378" s="15">
        <v>5320</v>
      </c>
    </row>
    <row r="379" spans="2:10" x14ac:dyDescent="0.25">
      <c r="B379" s="15" t="s">
        <v>220</v>
      </c>
      <c r="C379" s="15">
        <v>7</v>
      </c>
      <c r="D379" s="15">
        <v>325</v>
      </c>
      <c r="E379" s="15">
        <v>7</v>
      </c>
      <c r="F379" s="15">
        <v>200</v>
      </c>
      <c r="G379" s="15">
        <v>121</v>
      </c>
      <c r="H379" s="15">
        <v>14678</v>
      </c>
      <c r="I379" s="15">
        <v>68</v>
      </c>
      <c r="J379" s="15">
        <v>9305</v>
      </c>
    </row>
    <row r="380" spans="2:10" x14ac:dyDescent="0.25">
      <c r="B380" s="15" t="s">
        <v>221</v>
      </c>
      <c r="C380" s="15">
        <v>10</v>
      </c>
      <c r="D380" s="15">
        <v>489</v>
      </c>
      <c r="E380" s="15">
        <v>4</v>
      </c>
      <c r="F380" s="15">
        <v>355</v>
      </c>
      <c r="G380" s="15">
        <v>253</v>
      </c>
      <c r="H380" s="15">
        <v>23858</v>
      </c>
      <c r="I380" s="15">
        <v>122</v>
      </c>
      <c r="J380" s="15">
        <v>15587</v>
      </c>
    </row>
    <row r="381" spans="2:10" x14ac:dyDescent="0.25">
      <c r="B381" s="15" t="s">
        <v>222</v>
      </c>
      <c r="C381" s="15">
        <v>11</v>
      </c>
      <c r="D381" s="15">
        <v>597</v>
      </c>
      <c r="E381" s="15">
        <v>9</v>
      </c>
      <c r="F381" s="15">
        <v>446</v>
      </c>
      <c r="G381" s="15">
        <v>294</v>
      </c>
      <c r="H381" s="15">
        <v>28690</v>
      </c>
      <c r="I381" s="15">
        <v>184</v>
      </c>
      <c r="J381" s="15">
        <v>20739</v>
      </c>
    </row>
    <row r="382" spans="2:10" x14ac:dyDescent="0.25">
      <c r="B382" s="15" t="s">
        <v>223</v>
      </c>
      <c r="C382" s="15">
        <v>14</v>
      </c>
      <c r="D382" s="15">
        <v>637</v>
      </c>
      <c r="E382" s="15">
        <v>5</v>
      </c>
      <c r="F382" s="15">
        <v>552</v>
      </c>
      <c r="G382" s="15">
        <v>351</v>
      </c>
      <c r="H382" s="15">
        <v>32620</v>
      </c>
      <c r="I382" s="15">
        <v>251</v>
      </c>
      <c r="J382" s="15">
        <v>24066</v>
      </c>
    </row>
    <row r="383" spans="2:10" x14ac:dyDescent="0.25">
      <c r="B383" s="15" t="s">
        <v>224</v>
      </c>
      <c r="C383" s="15">
        <v>24</v>
      </c>
      <c r="D383" s="15">
        <v>1520</v>
      </c>
      <c r="E383" s="15">
        <v>12</v>
      </c>
      <c r="F383" s="15">
        <v>1192</v>
      </c>
      <c r="G383" s="15">
        <v>948</v>
      </c>
      <c r="H383" s="15">
        <v>86891</v>
      </c>
      <c r="I383" s="15">
        <v>641</v>
      </c>
      <c r="J383" s="15">
        <v>61442</v>
      </c>
    </row>
    <row r="384" spans="2:10" x14ac:dyDescent="0.25">
      <c r="B384" s="15" t="s">
        <v>225</v>
      </c>
      <c r="C384" s="15">
        <v>19</v>
      </c>
      <c r="D384" s="15">
        <v>658</v>
      </c>
      <c r="E384" s="15">
        <v>15</v>
      </c>
      <c r="F384" s="15">
        <v>687</v>
      </c>
      <c r="G384" s="15">
        <v>522</v>
      </c>
      <c r="H384" s="15">
        <v>40907</v>
      </c>
      <c r="I384" s="15">
        <v>496</v>
      </c>
      <c r="J384" s="15">
        <v>41108</v>
      </c>
    </row>
    <row r="385" spans="2:10" x14ac:dyDescent="0.25">
      <c r="B385" s="15" t="s">
        <v>226</v>
      </c>
      <c r="C385" s="15">
        <v>7</v>
      </c>
      <c r="D385" s="15">
        <v>239</v>
      </c>
      <c r="E385" s="15">
        <v>3</v>
      </c>
      <c r="F385" s="15">
        <v>273</v>
      </c>
      <c r="G385" s="15">
        <v>195</v>
      </c>
      <c r="H385" s="15">
        <v>13488</v>
      </c>
      <c r="I385" s="15">
        <v>216</v>
      </c>
      <c r="J385" s="15">
        <v>15680</v>
      </c>
    </row>
    <row r="386" spans="2:10" x14ac:dyDescent="0.25">
      <c r="B386" s="15" t="s">
        <v>227</v>
      </c>
      <c r="C386" s="15">
        <v>8</v>
      </c>
      <c r="D386" s="15">
        <v>227</v>
      </c>
      <c r="E386" s="15">
        <v>4</v>
      </c>
      <c r="F386" s="15">
        <v>231</v>
      </c>
      <c r="G386" s="15">
        <v>202</v>
      </c>
      <c r="H386" s="15">
        <v>11264</v>
      </c>
      <c r="I386" s="15">
        <v>195</v>
      </c>
      <c r="J386" s="15">
        <v>11471</v>
      </c>
    </row>
    <row r="387" spans="2:10" x14ac:dyDescent="0.25">
      <c r="B387" s="15" t="s">
        <v>228</v>
      </c>
      <c r="C387" s="15">
        <v>31</v>
      </c>
      <c r="D387" s="15">
        <v>445</v>
      </c>
      <c r="E387" s="15">
        <v>38</v>
      </c>
      <c r="F387" s="15">
        <v>527</v>
      </c>
      <c r="G387" s="15">
        <v>1064</v>
      </c>
      <c r="H387" s="15">
        <v>28223</v>
      </c>
      <c r="I387" s="15">
        <v>1109</v>
      </c>
      <c r="J387" s="15">
        <v>30849</v>
      </c>
    </row>
    <row r="388" spans="2:10" x14ac:dyDescent="0.25">
      <c r="B388" s="15" t="s">
        <v>229</v>
      </c>
      <c r="C388" s="15">
        <v>3</v>
      </c>
      <c r="D388" s="15">
        <v>236</v>
      </c>
      <c r="E388" s="15">
        <v>1</v>
      </c>
      <c r="F388" s="15">
        <v>122</v>
      </c>
      <c r="G388" s="15">
        <v>94</v>
      </c>
      <c r="H388" s="15">
        <v>11269</v>
      </c>
      <c r="I388" s="15">
        <v>53</v>
      </c>
      <c r="J388" s="15">
        <v>4988</v>
      </c>
    </row>
    <row r="389" spans="2:10" x14ac:dyDescent="0.25">
      <c r="B389" s="15" t="s">
        <v>13</v>
      </c>
      <c r="C389" s="15">
        <v>138</v>
      </c>
      <c r="D389" s="15">
        <v>5645</v>
      </c>
      <c r="E389" s="15">
        <f>SUM(E376:E388)</f>
        <v>100</v>
      </c>
      <c r="F389" s="15">
        <f>SUM(F376:F388)</f>
        <v>4863</v>
      </c>
      <c r="G389" s="15">
        <v>4114</v>
      </c>
      <c r="H389" s="15">
        <v>304720</v>
      </c>
      <c r="I389" s="15">
        <v>3378</v>
      </c>
      <c r="J389" s="15">
        <v>246750</v>
      </c>
    </row>
    <row r="391" spans="2:10" x14ac:dyDescent="0.25">
      <c r="B391" s="15" t="s">
        <v>282</v>
      </c>
    </row>
    <row r="392" spans="2:10" x14ac:dyDescent="0.25">
      <c r="B392" s="15" t="s">
        <v>214</v>
      </c>
    </row>
    <row r="393" spans="2:10" x14ac:dyDescent="0.25">
      <c r="B393" s="15" t="s">
        <v>215</v>
      </c>
      <c r="C393" s="15" t="s">
        <v>194</v>
      </c>
      <c r="G393" s="15" t="s">
        <v>7</v>
      </c>
    </row>
    <row r="394" spans="2:10" x14ac:dyDescent="0.25">
      <c r="C394" s="15">
        <v>2010</v>
      </c>
      <c r="E394" s="15">
        <v>2017</v>
      </c>
      <c r="G394" s="15">
        <v>2010</v>
      </c>
      <c r="I394" s="15">
        <v>2017</v>
      </c>
    </row>
    <row r="395" spans="2:10" x14ac:dyDescent="0.25">
      <c r="C395" s="15" t="s">
        <v>216</v>
      </c>
      <c r="D395" s="15" t="s">
        <v>5</v>
      </c>
      <c r="E395" s="15" t="s">
        <v>216</v>
      </c>
      <c r="F395" s="15" t="s">
        <v>5</v>
      </c>
      <c r="G395" s="15" t="s">
        <v>216</v>
      </c>
      <c r="H395" s="15" t="s">
        <v>5</v>
      </c>
      <c r="I395" s="15" t="s">
        <v>216</v>
      </c>
      <c r="J395" s="15" t="s">
        <v>5</v>
      </c>
    </row>
    <row r="396" spans="2:10" x14ac:dyDescent="0.25">
      <c r="B396" s="15" t="s">
        <v>217</v>
      </c>
      <c r="C396" s="15">
        <v>2</v>
      </c>
      <c r="D396" s="15">
        <v>247</v>
      </c>
      <c r="E396" s="15" t="s">
        <v>84</v>
      </c>
      <c r="F396" s="15">
        <v>184</v>
      </c>
      <c r="G396" s="15">
        <v>27</v>
      </c>
      <c r="H396" s="15">
        <v>3381</v>
      </c>
      <c r="I396" s="15">
        <v>10</v>
      </c>
      <c r="J396" s="15">
        <v>3291</v>
      </c>
    </row>
    <row r="397" spans="2:10" x14ac:dyDescent="0.25">
      <c r="B397" s="15" t="s">
        <v>218</v>
      </c>
      <c r="C397" s="15" t="s">
        <v>84</v>
      </c>
      <c r="D397" s="15">
        <v>262</v>
      </c>
      <c r="E397" s="15">
        <v>3</v>
      </c>
      <c r="F397" s="15">
        <v>188</v>
      </c>
      <c r="G397" s="15">
        <v>14</v>
      </c>
      <c r="H397" s="15">
        <v>3137</v>
      </c>
      <c r="I397" s="15">
        <v>15</v>
      </c>
      <c r="J397" s="15">
        <v>2904</v>
      </c>
    </row>
    <row r="398" spans="2:10" x14ac:dyDescent="0.25">
      <c r="B398" s="15" t="s">
        <v>219</v>
      </c>
      <c r="C398" s="15">
        <v>4</v>
      </c>
      <c r="D398" s="15">
        <v>594</v>
      </c>
      <c r="E398" s="15" t="s">
        <v>84</v>
      </c>
      <c r="F398" s="15">
        <v>416</v>
      </c>
      <c r="G398" s="15">
        <v>29</v>
      </c>
      <c r="H398" s="15">
        <v>6314</v>
      </c>
      <c r="I398" s="15">
        <v>18</v>
      </c>
      <c r="J398" s="15">
        <v>5320</v>
      </c>
    </row>
    <row r="399" spans="2:10" x14ac:dyDescent="0.25">
      <c r="B399" s="15" t="s">
        <v>220</v>
      </c>
      <c r="C399" s="15">
        <v>10</v>
      </c>
      <c r="D399" s="15">
        <v>1686</v>
      </c>
      <c r="E399" s="15">
        <v>6</v>
      </c>
      <c r="F399" s="15">
        <v>1081</v>
      </c>
      <c r="G399" s="15">
        <v>121</v>
      </c>
      <c r="H399" s="15">
        <v>14678</v>
      </c>
      <c r="I399" s="15">
        <v>68</v>
      </c>
      <c r="J399" s="15">
        <v>9305</v>
      </c>
    </row>
    <row r="400" spans="2:10" x14ac:dyDescent="0.25">
      <c r="B400" s="15" t="s">
        <v>221</v>
      </c>
      <c r="C400" s="15">
        <v>28</v>
      </c>
      <c r="D400" s="15">
        <v>2314</v>
      </c>
      <c r="E400" s="15">
        <v>11</v>
      </c>
      <c r="F400" s="15">
        <v>1278</v>
      </c>
      <c r="G400" s="15">
        <v>253</v>
      </c>
      <c r="H400" s="15">
        <v>23858</v>
      </c>
      <c r="I400" s="15">
        <v>122</v>
      </c>
      <c r="J400" s="15">
        <v>15587</v>
      </c>
    </row>
    <row r="401" spans="2:10" x14ac:dyDescent="0.25">
      <c r="B401" s="15" t="s">
        <v>222</v>
      </c>
      <c r="C401" s="15">
        <v>28</v>
      </c>
      <c r="D401" s="15">
        <v>2536</v>
      </c>
      <c r="E401" s="15">
        <v>8</v>
      </c>
      <c r="F401" s="15">
        <v>1538</v>
      </c>
      <c r="G401" s="15">
        <v>294</v>
      </c>
      <c r="H401" s="15">
        <v>28690</v>
      </c>
      <c r="I401" s="15">
        <v>184</v>
      </c>
      <c r="J401" s="15">
        <v>20739</v>
      </c>
    </row>
    <row r="402" spans="2:10" x14ac:dyDescent="0.25">
      <c r="B402" s="15" t="s">
        <v>223</v>
      </c>
      <c r="C402" s="15">
        <v>22</v>
      </c>
      <c r="D402" s="15">
        <v>2539</v>
      </c>
      <c r="E402" s="15">
        <v>26</v>
      </c>
      <c r="F402" s="15">
        <v>1711</v>
      </c>
      <c r="G402" s="15">
        <v>351</v>
      </c>
      <c r="H402" s="15">
        <v>32620</v>
      </c>
      <c r="I402" s="15">
        <v>251</v>
      </c>
      <c r="J402" s="15">
        <v>24066</v>
      </c>
    </row>
    <row r="403" spans="2:10" x14ac:dyDescent="0.25">
      <c r="B403" s="15" t="s">
        <v>224</v>
      </c>
      <c r="C403" s="15">
        <v>49</v>
      </c>
      <c r="D403" s="15">
        <v>5539</v>
      </c>
      <c r="E403" s="15">
        <v>44</v>
      </c>
      <c r="F403" s="15">
        <v>4006</v>
      </c>
      <c r="G403" s="15">
        <v>948</v>
      </c>
      <c r="H403" s="15">
        <v>86891</v>
      </c>
      <c r="I403" s="15">
        <v>641</v>
      </c>
      <c r="J403" s="15">
        <v>61442</v>
      </c>
    </row>
    <row r="404" spans="2:10" x14ac:dyDescent="0.25">
      <c r="B404" s="15" t="s">
        <v>225</v>
      </c>
      <c r="C404" s="15">
        <v>31</v>
      </c>
      <c r="D404" s="15">
        <v>2426</v>
      </c>
      <c r="E404" s="15">
        <v>31</v>
      </c>
      <c r="F404" s="15">
        <v>2377</v>
      </c>
      <c r="G404" s="15">
        <v>522</v>
      </c>
      <c r="H404" s="15">
        <v>40907</v>
      </c>
      <c r="I404" s="15">
        <v>496</v>
      </c>
      <c r="J404" s="15">
        <v>41108</v>
      </c>
    </row>
    <row r="405" spans="2:10" x14ac:dyDescent="0.25">
      <c r="B405" s="15" t="s">
        <v>226</v>
      </c>
      <c r="C405" s="15">
        <v>16</v>
      </c>
      <c r="D405" s="15">
        <v>860</v>
      </c>
      <c r="E405" s="15">
        <v>6</v>
      </c>
      <c r="F405" s="15">
        <v>932</v>
      </c>
      <c r="G405" s="15">
        <v>195</v>
      </c>
      <c r="H405" s="15">
        <v>13488</v>
      </c>
      <c r="I405" s="15">
        <v>216</v>
      </c>
      <c r="J405" s="15">
        <v>15680</v>
      </c>
    </row>
    <row r="406" spans="2:10" x14ac:dyDescent="0.25">
      <c r="B406" s="15" t="s">
        <v>227</v>
      </c>
      <c r="C406" s="15">
        <v>12</v>
      </c>
      <c r="D406" s="15">
        <v>737</v>
      </c>
      <c r="E406" s="15">
        <v>6</v>
      </c>
      <c r="F406" s="15">
        <v>671</v>
      </c>
      <c r="G406" s="15">
        <v>202</v>
      </c>
      <c r="H406" s="15">
        <v>11264</v>
      </c>
      <c r="I406" s="15">
        <v>195</v>
      </c>
      <c r="J406" s="15">
        <v>11471</v>
      </c>
    </row>
    <row r="407" spans="2:10" x14ac:dyDescent="0.25">
      <c r="B407" s="15" t="s">
        <v>228</v>
      </c>
      <c r="C407" s="15">
        <v>70</v>
      </c>
      <c r="D407" s="15">
        <v>1497</v>
      </c>
      <c r="E407" s="15">
        <v>62</v>
      </c>
      <c r="F407" s="15">
        <v>1577</v>
      </c>
      <c r="G407" s="15">
        <v>1064</v>
      </c>
      <c r="H407" s="15">
        <v>28223</v>
      </c>
      <c r="I407" s="15">
        <v>1109</v>
      </c>
      <c r="J407" s="15">
        <v>30849</v>
      </c>
    </row>
    <row r="408" spans="2:10" x14ac:dyDescent="0.25">
      <c r="B408" s="15" t="s">
        <v>229</v>
      </c>
      <c r="C408" s="15">
        <v>7</v>
      </c>
      <c r="D408" s="15">
        <v>767</v>
      </c>
      <c r="E408" s="15">
        <v>5</v>
      </c>
      <c r="F408" s="15">
        <v>498</v>
      </c>
      <c r="G408" s="15">
        <v>94</v>
      </c>
      <c r="H408" s="15">
        <v>11269</v>
      </c>
      <c r="I408" s="15">
        <v>53</v>
      </c>
      <c r="J408" s="15">
        <v>4988</v>
      </c>
    </row>
    <row r="409" spans="2:10" x14ac:dyDescent="0.25">
      <c r="B409" s="15" t="s">
        <v>13</v>
      </c>
      <c r="C409" s="15">
        <v>279</v>
      </c>
      <c r="D409" s="15">
        <v>22004</v>
      </c>
      <c r="E409" s="15">
        <f>SUM(E396:E408)</f>
        <v>208</v>
      </c>
      <c r="F409" s="15">
        <f>SUM(F396:F408)</f>
        <v>16457</v>
      </c>
      <c r="G409" s="15">
        <v>4114</v>
      </c>
      <c r="H409" s="15">
        <v>304720</v>
      </c>
      <c r="I409" s="15">
        <v>3378</v>
      </c>
      <c r="J409" s="15">
        <v>246750</v>
      </c>
    </row>
    <row r="411" spans="2:10" x14ac:dyDescent="0.25">
      <c r="B411" s="15" t="s">
        <v>283</v>
      </c>
    </row>
    <row r="412" spans="2:10" x14ac:dyDescent="0.25">
      <c r="B412" s="15" t="s">
        <v>214</v>
      </c>
    </row>
    <row r="413" spans="2:10" x14ac:dyDescent="0.25">
      <c r="B413" s="15" t="s">
        <v>215</v>
      </c>
      <c r="C413" s="15" t="s">
        <v>193</v>
      </c>
      <c r="G413" s="15" t="s">
        <v>7</v>
      </c>
    </row>
    <row r="414" spans="2:10" x14ac:dyDescent="0.25">
      <c r="C414" s="15">
        <v>2010</v>
      </c>
      <c r="E414" s="15">
        <v>2017</v>
      </c>
      <c r="G414" s="15">
        <v>2010</v>
      </c>
      <c r="I414" s="15">
        <v>2017</v>
      </c>
    </row>
    <row r="415" spans="2:10" x14ac:dyDescent="0.25">
      <c r="C415" s="15" t="s">
        <v>216</v>
      </c>
      <c r="D415" s="15" t="s">
        <v>5</v>
      </c>
      <c r="E415" s="15" t="s">
        <v>216</v>
      </c>
      <c r="F415" s="15" t="s">
        <v>5</v>
      </c>
      <c r="G415" s="15" t="s">
        <v>216</v>
      </c>
      <c r="H415" s="15" t="s">
        <v>5</v>
      </c>
      <c r="I415" s="15" t="s">
        <v>216</v>
      </c>
      <c r="J415" s="15" t="s">
        <v>5</v>
      </c>
    </row>
    <row r="416" spans="2:10" x14ac:dyDescent="0.25">
      <c r="B416" s="15" t="s">
        <v>217</v>
      </c>
      <c r="C416" s="15">
        <v>1</v>
      </c>
      <c r="D416" s="15">
        <v>50</v>
      </c>
      <c r="E416" s="15" t="s">
        <v>84</v>
      </c>
      <c r="F416" s="15">
        <v>59</v>
      </c>
      <c r="G416" s="15">
        <v>27</v>
      </c>
      <c r="H416" s="15">
        <v>3381</v>
      </c>
      <c r="I416" s="15">
        <v>10</v>
      </c>
      <c r="J416" s="15">
        <v>3291</v>
      </c>
    </row>
    <row r="417" spans="2:10" x14ac:dyDescent="0.25">
      <c r="B417" s="15" t="s">
        <v>218</v>
      </c>
      <c r="C417" s="15" t="s">
        <v>84</v>
      </c>
      <c r="D417" s="15">
        <v>56</v>
      </c>
      <c r="E417" s="15">
        <v>1</v>
      </c>
      <c r="F417" s="15">
        <v>77</v>
      </c>
      <c r="G417" s="15">
        <v>14</v>
      </c>
      <c r="H417" s="15">
        <v>3137</v>
      </c>
      <c r="I417" s="15">
        <v>15</v>
      </c>
      <c r="J417" s="15">
        <v>2904</v>
      </c>
    </row>
    <row r="418" spans="2:10" x14ac:dyDescent="0.25">
      <c r="B418" s="15" t="s">
        <v>219</v>
      </c>
      <c r="C418" s="15" t="s">
        <v>84</v>
      </c>
      <c r="D418" s="15">
        <v>140</v>
      </c>
      <c r="E418" s="15" t="s">
        <v>84</v>
      </c>
      <c r="F418" s="15">
        <v>109</v>
      </c>
      <c r="G418" s="15">
        <v>29</v>
      </c>
      <c r="H418" s="15">
        <v>6314</v>
      </c>
      <c r="I418" s="15">
        <v>18</v>
      </c>
      <c r="J418" s="15">
        <v>5320</v>
      </c>
    </row>
    <row r="419" spans="2:10" x14ac:dyDescent="0.25">
      <c r="B419" s="15" t="s">
        <v>220</v>
      </c>
      <c r="C419" s="15">
        <v>4</v>
      </c>
      <c r="D419" s="15">
        <v>314</v>
      </c>
      <c r="E419" s="15">
        <v>2</v>
      </c>
      <c r="F419" s="15">
        <v>213</v>
      </c>
      <c r="G419" s="15">
        <v>121</v>
      </c>
      <c r="H419" s="15">
        <v>14678</v>
      </c>
      <c r="I419" s="15">
        <v>68</v>
      </c>
      <c r="J419" s="15">
        <v>9305</v>
      </c>
    </row>
    <row r="420" spans="2:10" x14ac:dyDescent="0.25">
      <c r="B420" s="15" t="s">
        <v>221</v>
      </c>
      <c r="C420" s="15">
        <v>6</v>
      </c>
      <c r="D420" s="15">
        <v>536</v>
      </c>
      <c r="E420" s="15">
        <v>2</v>
      </c>
      <c r="F420" s="15">
        <v>313</v>
      </c>
      <c r="G420" s="15">
        <v>253</v>
      </c>
      <c r="H420" s="15">
        <v>23858</v>
      </c>
      <c r="I420" s="15">
        <v>122</v>
      </c>
      <c r="J420" s="15">
        <v>15587</v>
      </c>
    </row>
    <row r="421" spans="2:10" x14ac:dyDescent="0.25">
      <c r="B421" s="15" t="s">
        <v>222</v>
      </c>
      <c r="C421" s="15">
        <v>9</v>
      </c>
      <c r="D421" s="15">
        <v>652</v>
      </c>
      <c r="E421" s="15">
        <v>11</v>
      </c>
      <c r="F421" s="15">
        <v>406</v>
      </c>
      <c r="G421" s="15">
        <v>294</v>
      </c>
      <c r="H421" s="15">
        <v>28690</v>
      </c>
      <c r="I421" s="15">
        <v>184</v>
      </c>
      <c r="J421" s="15">
        <v>20739</v>
      </c>
    </row>
    <row r="422" spans="2:10" x14ac:dyDescent="0.25">
      <c r="B422" s="15" t="s">
        <v>223</v>
      </c>
      <c r="C422" s="15">
        <v>9</v>
      </c>
      <c r="D422" s="15">
        <v>684</v>
      </c>
      <c r="E422" s="15">
        <v>9</v>
      </c>
      <c r="F422" s="15">
        <v>467</v>
      </c>
      <c r="G422" s="15">
        <v>351</v>
      </c>
      <c r="H422" s="15">
        <v>32620</v>
      </c>
      <c r="I422" s="15">
        <v>251</v>
      </c>
      <c r="J422" s="15">
        <v>24066</v>
      </c>
    </row>
    <row r="423" spans="2:10" x14ac:dyDescent="0.25">
      <c r="B423" s="15" t="s">
        <v>224</v>
      </c>
      <c r="C423" s="15">
        <v>26</v>
      </c>
      <c r="D423" s="15">
        <v>1696</v>
      </c>
      <c r="E423" s="15">
        <v>20</v>
      </c>
      <c r="F423" s="15">
        <v>1303</v>
      </c>
      <c r="G423" s="15">
        <v>948</v>
      </c>
      <c r="H423" s="15">
        <v>86891</v>
      </c>
      <c r="I423" s="15">
        <v>641</v>
      </c>
      <c r="J423" s="15">
        <v>61442</v>
      </c>
    </row>
    <row r="424" spans="2:10" x14ac:dyDescent="0.25">
      <c r="B424" s="15" t="s">
        <v>225</v>
      </c>
      <c r="C424" s="15">
        <v>15</v>
      </c>
      <c r="D424" s="15">
        <v>859</v>
      </c>
      <c r="E424" s="15">
        <v>11</v>
      </c>
      <c r="F424" s="15">
        <v>797</v>
      </c>
      <c r="G424" s="15">
        <v>522</v>
      </c>
      <c r="H424" s="15">
        <v>40907</v>
      </c>
      <c r="I424" s="15">
        <v>496</v>
      </c>
      <c r="J424" s="15">
        <v>41108</v>
      </c>
    </row>
    <row r="425" spans="2:10" x14ac:dyDescent="0.25">
      <c r="B425" s="15" t="s">
        <v>226</v>
      </c>
      <c r="C425" s="15">
        <v>3</v>
      </c>
      <c r="D425" s="15">
        <v>317</v>
      </c>
      <c r="E425" s="15">
        <v>8</v>
      </c>
      <c r="F425" s="15">
        <v>307</v>
      </c>
      <c r="G425" s="15">
        <v>195</v>
      </c>
      <c r="H425" s="15">
        <v>13488</v>
      </c>
      <c r="I425" s="15">
        <v>216</v>
      </c>
      <c r="J425" s="15">
        <v>15680</v>
      </c>
    </row>
    <row r="426" spans="2:10" x14ac:dyDescent="0.25">
      <c r="B426" s="15" t="s">
        <v>227</v>
      </c>
      <c r="C426" s="15">
        <v>3</v>
      </c>
      <c r="D426" s="15">
        <v>207</v>
      </c>
      <c r="E426" s="15">
        <v>5</v>
      </c>
      <c r="F426" s="15">
        <v>251</v>
      </c>
      <c r="G426" s="15">
        <v>202</v>
      </c>
      <c r="H426" s="15">
        <v>11264</v>
      </c>
      <c r="I426" s="15">
        <v>195</v>
      </c>
      <c r="J426" s="15">
        <v>11471</v>
      </c>
    </row>
    <row r="427" spans="2:10" x14ac:dyDescent="0.25">
      <c r="B427" s="15" t="s">
        <v>228</v>
      </c>
      <c r="C427" s="15">
        <v>28</v>
      </c>
      <c r="D427" s="15">
        <v>564</v>
      </c>
      <c r="E427" s="15">
        <v>21</v>
      </c>
      <c r="F427" s="15">
        <v>641</v>
      </c>
      <c r="G427" s="15">
        <v>1064</v>
      </c>
      <c r="H427" s="15">
        <v>28223</v>
      </c>
      <c r="I427" s="15">
        <v>1109</v>
      </c>
      <c r="J427" s="15">
        <v>30849</v>
      </c>
    </row>
    <row r="428" spans="2:10" x14ac:dyDescent="0.25">
      <c r="B428" s="15" t="s">
        <v>229</v>
      </c>
      <c r="C428" s="15">
        <v>2</v>
      </c>
      <c r="D428" s="15">
        <v>203</v>
      </c>
      <c r="E428" s="15" t="s">
        <v>84</v>
      </c>
      <c r="F428" s="15">
        <v>102</v>
      </c>
      <c r="G428" s="15">
        <v>94</v>
      </c>
      <c r="H428" s="15">
        <v>11269</v>
      </c>
      <c r="I428" s="15">
        <v>53</v>
      </c>
      <c r="J428" s="15">
        <v>4988</v>
      </c>
    </row>
    <row r="429" spans="2:10" x14ac:dyDescent="0.25">
      <c r="B429" s="15" t="s">
        <v>13</v>
      </c>
      <c r="C429" s="15">
        <v>106</v>
      </c>
      <c r="D429" s="15">
        <v>6278</v>
      </c>
      <c r="E429" s="15">
        <f>SUM(E416:E428)</f>
        <v>90</v>
      </c>
      <c r="F429" s="15">
        <f>SUM(F416:F428)</f>
        <v>5045</v>
      </c>
      <c r="G429" s="15">
        <v>4114</v>
      </c>
      <c r="H429" s="15">
        <v>304720</v>
      </c>
      <c r="I429" s="15">
        <v>3378</v>
      </c>
      <c r="J429" s="15">
        <v>246750</v>
      </c>
    </row>
    <row r="433" spans="2:10" x14ac:dyDescent="0.25">
      <c r="B433" s="15" t="s">
        <v>284</v>
      </c>
    </row>
    <row r="434" spans="2:10" x14ac:dyDescent="0.25">
      <c r="B434" s="15" t="s">
        <v>214</v>
      </c>
    </row>
    <row r="435" spans="2:10" x14ac:dyDescent="0.25">
      <c r="B435" s="15" t="s">
        <v>215</v>
      </c>
      <c r="C435" s="15" t="s">
        <v>6</v>
      </c>
      <c r="G435" s="15" t="s">
        <v>7</v>
      </c>
    </row>
    <row r="436" spans="2:10" x14ac:dyDescent="0.25">
      <c r="C436" s="15">
        <v>2010</v>
      </c>
      <c r="E436" s="15">
        <v>2017</v>
      </c>
      <c r="G436" s="15">
        <v>2010</v>
      </c>
      <c r="I436" s="15">
        <v>2017</v>
      </c>
    </row>
    <row r="437" spans="2:10" x14ac:dyDescent="0.25">
      <c r="C437" s="15" t="s">
        <v>216</v>
      </c>
      <c r="D437" s="15" t="s">
        <v>5</v>
      </c>
      <c r="E437" s="15" t="s">
        <v>216</v>
      </c>
      <c r="F437" s="15" t="s">
        <v>5</v>
      </c>
      <c r="G437" s="15" t="s">
        <v>216</v>
      </c>
      <c r="H437" s="15" t="s">
        <v>5</v>
      </c>
      <c r="I437" s="15" t="s">
        <v>216</v>
      </c>
      <c r="J437" s="15" t="s">
        <v>5</v>
      </c>
    </row>
    <row r="438" spans="2:10" x14ac:dyDescent="0.25">
      <c r="B438" s="15" t="s">
        <v>217</v>
      </c>
      <c r="C438" s="15">
        <v>1</v>
      </c>
      <c r="D438" s="15">
        <v>79</v>
      </c>
      <c r="E438" s="15" t="s">
        <v>84</v>
      </c>
      <c r="F438" s="15">
        <v>55</v>
      </c>
      <c r="G438" s="15">
        <v>27</v>
      </c>
      <c r="H438" s="15">
        <v>3381</v>
      </c>
      <c r="I438" s="15">
        <v>10</v>
      </c>
      <c r="J438" s="15">
        <v>3291</v>
      </c>
    </row>
    <row r="439" spans="2:10" x14ac:dyDescent="0.25">
      <c r="B439" s="15" t="s">
        <v>218</v>
      </c>
      <c r="C439" s="15" t="s">
        <v>84</v>
      </c>
      <c r="D439" s="15">
        <v>94</v>
      </c>
      <c r="E439" s="15">
        <v>2</v>
      </c>
      <c r="F439" s="15">
        <v>59</v>
      </c>
      <c r="G439" s="15">
        <v>14</v>
      </c>
      <c r="H439" s="15">
        <v>3137</v>
      </c>
      <c r="I439" s="15">
        <v>15</v>
      </c>
      <c r="J439" s="15">
        <v>2904</v>
      </c>
    </row>
    <row r="440" spans="2:10" x14ac:dyDescent="0.25">
      <c r="B440" s="15" t="s">
        <v>219</v>
      </c>
      <c r="C440" s="15" t="s">
        <v>84</v>
      </c>
      <c r="D440" s="15">
        <v>123</v>
      </c>
      <c r="E440" s="15" t="s">
        <v>84</v>
      </c>
      <c r="F440" s="15">
        <v>117</v>
      </c>
      <c r="G440" s="15">
        <v>29</v>
      </c>
      <c r="H440" s="15">
        <v>6314</v>
      </c>
      <c r="I440" s="15">
        <v>18</v>
      </c>
      <c r="J440" s="15">
        <v>5320</v>
      </c>
    </row>
    <row r="441" spans="2:10" x14ac:dyDescent="0.25">
      <c r="B441" s="15" t="s">
        <v>220</v>
      </c>
      <c r="C441" s="15">
        <v>1</v>
      </c>
      <c r="D441" s="15">
        <v>314</v>
      </c>
      <c r="E441" s="15" t="s">
        <v>84</v>
      </c>
      <c r="F441" s="15">
        <v>163</v>
      </c>
      <c r="G441" s="15">
        <v>121</v>
      </c>
      <c r="H441" s="15">
        <v>14678</v>
      </c>
      <c r="I441" s="15">
        <v>68</v>
      </c>
      <c r="J441" s="15">
        <v>9305</v>
      </c>
    </row>
    <row r="442" spans="2:10" x14ac:dyDescent="0.25">
      <c r="B442" s="15" t="s">
        <v>221</v>
      </c>
      <c r="C442" s="15">
        <v>4</v>
      </c>
      <c r="D442" s="15">
        <v>548</v>
      </c>
      <c r="E442" s="15">
        <v>2</v>
      </c>
      <c r="F442" s="15">
        <v>239</v>
      </c>
      <c r="G442" s="15">
        <v>253</v>
      </c>
      <c r="H442" s="15">
        <v>23858</v>
      </c>
      <c r="I442" s="15">
        <v>122</v>
      </c>
      <c r="J442" s="15">
        <v>15587</v>
      </c>
    </row>
    <row r="443" spans="2:10" x14ac:dyDescent="0.25">
      <c r="B443" s="15" t="s">
        <v>222</v>
      </c>
      <c r="C443" s="15">
        <v>5</v>
      </c>
      <c r="D443" s="15">
        <v>586</v>
      </c>
      <c r="E443" s="15">
        <v>1</v>
      </c>
      <c r="F443" s="15">
        <v>354</v>
      </c>
      <c r="G443" s="15">
        <v>294</v>
      </c>
      <c r="H443" s="15">
        <v>28690</v>
      </c>
      <c r="I443" s="15">
        <v>184</v>
      </c>
      <c r="J443" s="15">
        <v>20739</v>
      </c>
    </row>
    <row r="444" spans="2:10" x14ac:dyDescent="0.25">
      <c r="B444" s="15" t="s">
        <v>223</v>
      </c>
      <c r="C444" s="15">
        <v>4</v>
      </c>
      <c r="D444" s="15">
        <v>714</v>
      </c>
      <c r="E444" s="15">
        <v>7</v>
      </c>
      <c r="F444" s="15">
        <v>362</v>
      </c>
      <c r="G444" s="15">
        <v>351</v>
      </c>
      <c r="H444" s="15">
        <v>32620</v>
      </c>
      <c r="I444" s="15">
        <v>251</v>
      </c>
      <c r="J444" s="15">
        <v>24066</v>
      </c>
    </row>
    <row r="445" spans="2:10" x14ac:dyDescent="0.25">
      <c r="B445" s="15" t="s">
        <v>224</v>
      </c>
      <c r="C445" s="15">
        <v>16</v>
      </c>
      <c r="D445" s="15">
        <v>1741</v>
      </c>
      <c r="E445" s="15">
        <v>13</v>
      </c>
      <c r="F445" s="15">
        <v>1058</v>
      </c>
      <c r="G445" s="15">
        <v>948</v>
      </c>
      <c r="H445" s="15">
        <v>86891</v>
      </c>
      <c r="I445" s="15">
        <v>641</v>
      </c>
      <c r="J445" s="15">
        <v>61442</v>
      </c>
    </row>
    <row r="446" spans="2:10" x14ac:dyDescent="0.25">
      <c r="B446" s="15" t="s">
        <v>225</v>
      </c>
      <c r="C446" s="15">
        <v>11</v>
      </c>
      <c r="D446" s="15">
        <v>851</v>
      </c>
      <c r="E446" s="15">
        <v>7</v>
      </c>
      <c r="F446" s="15">
        <v>744</v>
      </c>
      <c r="G446" s="15">
        <v>522</v>
      </c>
      <c r="H446" s="15">
        <v>40907</v>
      </c>
      <c r="I446" s="15">
        <v>496</v>
      </c>
      <c r="J446" s="15">
        <v>41108</v>
      </c>
    </row>
    <row r="447" spans="2:10" x14ac:dyDescent="0.25">
      <c r="B447" s="15" t="s">
        <v>226</v>
      </c>
      <c r="C447" s="15">
        <v>3</v>
      </c>
      <c r="D447" s="15">
        <v>298</v>
      </c>
      <c r="E447" s="15">
        <v>4</v>
      </c>
      <c r="F447" s="15">
        <v>289</v>
      </c>
      <c r="G447" s="15">
        <v>195</v>
      </c>
      <c r="H447" s="15">
        <v>13488</v>
      </c>
      <c r="I447" s="15">
        <v>216</v>
      </c>
      <c r="J447" s="15">
        <v>15680</v>
      </c>
    </row>
    <row r="448" spans="2:10" x14ac:dyDescent="0.25">
      <c r="B448" s="15" t="s">
        <v>227</v>
      </c>
      <c r="C448" s="15">
        <v>7</v>
      </c>
      <c r="D448" s="15">
        <v>255</v>
      </c>
      <c r="E448" s="15">
        <v>5</v>
      </c>
      <c r="F448" s="15">
        <v>218</v>
      </c>
      <c r="G448" s="15">
        <v>202</v>
      </c>
      <c r="H448" s="15">
        <v>11264</v>
      </c>
      <c r="I448" s="15">
        <v>195</v>
      </c>
      <c r="J448" s="15">
        <v>11471</v>
      </c>
    </row>
    <row r="449" spans="2:10" x14ac:dyDescent="0.25">
      <c r="B449" s="15" t="s">
        <v>228</v>
      </c>
      <c r="C449" s="15">
        <v>23</v>
      </c>
      <c r="D449" s="15">
        <v>588</v>
      </c>
      <c r="E449" s="15">
        <v>25</v>
      </c>
      <c r="F449" s="15">
        <v>638</v>
      </c>
      <c r="G449" s="15">
        <v>1064</v>
      </c>
      <c r="H449" s="15">
        <v>28223</v>
      </c>
      <c r="I449" s="15">
        <v>1109</v>
      </c>
      <c r="J449" s="15">
        <v>30849</v>
      </c>
    </row>
    <row r="450" spans="2:10" x14ac:dyDescent="0.25">
      <c r="B450" s="15" t="s">
        <v>229</v>
      </c>
      <c r="C450" s="15">
        <v>4</v>
      </c>
      <c r="D450" s="15">
        <v>186</v>
      </c>
      <c r="E450" s="15">
        <v>3</v>
      </c>
      <c r="F450" s="15">
        <v>99</v>
      </c>
      <c r="G450" s="15">
        <v>94</v>
      </c>
      <c r="H450" s="15">
        <v>11269</v>
      </c>
      <c r="I450" s="15">
        <v>53</v>
      </c>
      <c r="J450" s="15">
        <v>4988</v>
      </c>
    </row>
    <row r="451" spans="2:10" x14ac:dyDescent="0.25">
      <c r="B451" s="15" t="s">
        <v>13</v>
      </c>
      <c r="C451" s="15">
        <v>79</v>
      </c>
      <c r="D451" s="15">
        <v>6377</v>
      </c>
      <c r="E451" s="15">
        <v>69</v>
      </c>
      <c r="F451" s="15">
        <v>4395</v>
      </c>
      <c r="G451" s="15">
        <v>4114</v>
      </c>
      <c r="H451" s="15">
        <v>304720</v>
      </c>
      <c r="I451" s="15">
        <v>3378</v>
      </c>
      <c r="J451" s="15">
        <v>246750</v>
      </c>
    </row>
    <row r="454" spans="2:10" x14ac:dyDescent="0.25">
      <c r="B454" s="15" t="s">
        <v>285</v>
      </c>
    </row>
    <row r="455" spans="2:10" x14ac:dyDescent="0.25">
      <c r="B455" s="15" t="s">
        <v>214</v>
      </c>
    </row>
    <row r="456" spans="2:10" x14ac:dyDescent="0.25">
      <c r="B456" s="15" t="s">
        <v>215</v>
      </c>
      <c r="C456" s="15" t="s">
        <v>197</v>
      </c>
      <c r="G456" s="15" t="s">
        <v>7</v>
      </c>
    </row>
    <row r="457" spans="2:10" x14ac:dyDescent="0.25">
      <c r="C457" s="15">
        <v>2010</v>
      </c>
      <c r="E457" s="15">
        <v>2017</v>
      </c>
      <c r="G457" s="15">
        <v>2010</v>
      </c>
      <c r="I457" s="15">
        <v>2017</v>
      </c>
    </row>
    <row r="458" spans="2:10" x14ac:dyDescent="0.25">
      <c r="C458" s="15" t="s">
        <v>216</v>
      </c>
      <c r="D458" s="15" t="s">
        <v>5</v>
      </c>
      <c r="E458" s="15" t="s">
        <v>216</v>
      </c>
      <c r="F458" s="15" t="s">
        <v>5</v>
      </c>
      <c r="G458" s="15" t="s">
        <v>216</v>
      </c>
      <c r="H458" s="15" t="s">
        <v>5</v>
      </c>
      <c r="I458" s="15" t="s">
        <v>216</v>
      </c>
      <c r="J458" s="15" t="s">
        <v>5</v>
      </c>
    </row>
    <row r="459" spans="2:10" x14ac:dyDescent="0.25">
      <c r="B459" s="15" t="s">
        <v>217</v>
      </c>
      <c r="C459" s="15">
        <v>3</v>
      </c>
      <c r="D459" s="15">
        <v>293</v>
      </c>
      <c r="E459" s="15" t="s">
        <v>84</v>
      </c>
      <c r="F459" s="15">
        <v>274</v>
      </c>
      <c r="G459" s="15">
        <v>27</v>
      </c>
      <c r="H459" s="15">
        <v>3381</v>
      </c>
      <c r="I459" s="15">
        <v>10</v>
      </c>
      <c r="J459" s="15">
        <v>3291</v>
      </c>
    </row>
    <row r="460" spans="2:10" x14ac:dyDescent="0.25">
      <c r="B460" s="15" t="s">
        <v>218</v>
      </c>
      <c r="C460" s="15">
        <v>2</v>
      </c>
      <c r="D460" s="15">
        <v>266</v>
      </c>
      <c r="E460" s="15">
        <v>1</v>
      </c>
      <c r="F460" s="15">
        <v>248</v>
      </c>
      <c r="G460" s="15">
        <v>14</v>
      </c>
      <c r="H460" s="15">
        <v>3137</v>
      </c>
      <c r="I460" s="15">
        <v>15</v>
      </c>
      <c r="J460" s="15">
        <v>2904</v>
      </c>
    </row>
    <row r="461" spans="2:10" x14ac:dyDescent="0.25">
      <c r="B461" s="15" t="s">
        <v>219</v>
      </c>
      <c r="C461" s="15">
        <v>2</v>
      </c>
      <c r="D461" s="15">
        <v>506</v>
      </c>
      <c r="E461" s="15">
        <v>4</v>
      </c>
      <c r="F461" s="15">
        <v>422</v>
      </c>
      <c r="G461" s="15">
        <v>29</v>
      </c>
      <c r="H461" s="15">
        <v>6314</v>
      </c>
      <c r="I461" s="15">
        <v>18</v>
      </c>
      <c r="J461" s="15">
        <v>5320</v>
      </c>
    </row>
    <row r="462" spans="2:10" x14ac:dyDescent="0.25">
      <c r="B462" s="15" t="s">
        <v>220</v>
      </c>
      <c r="C462" s="15">
        <v>10</v>
      </c>
      <c r="D462" s="15">
        <v>940</v>
      </c>
      <c r="E462" s="15">
        <v>5</v>
      </c>
      <c r="F462" s="15">
        <v>625</v>
      </c>
      <c r="G462" s="15">
        <v>121</v>
      </c>
      <c r="H462" s="15">
        <v>14678</v>
      </c>
      <c r="I462" s="15">
        <v>68</v>
      </c>
      <c r="J462" s="15">
        <v>9305</v>
      </c>
    </row>
    <row r="463" spans="2:10" x14ac:dyDescent="0.25">
      <c r="B463" s="15" t="s">
        <v>221</v>
      </c>
      <c r="C463" s="15">
        <v>30</v>
      </c>
      <c r="D463" s="15">
        <v>1488</v>
      </c>
      <c r="E463" s="15">
        <v>12</v>
      </c>
      <c r="F463" s="15">
        <v>1195</v>
      </c>
      <c r="G463" s="15">
        <v>253</v>
      </c>
      <c r="H463" s="15">
        <v>23858</v>
      </c>
      <c r="I463" s="15">
        <v>122</v>
      </c>
      <c r="J463" s="15">
        <v>15587</v>
      </c>
    </row>
    <row r="464" spans="2:10" x14ac:dyDescent="0.25">
      <c r="B464" s="15" t="s">
        <v>222</v>
      </c>
      <c r="C464" s="15">
        <v>23</v>
      </c>
      <c r="D464" s="15">
        <v>1906</v>
      </c>
      <c r="E464" s="15">
        <v>17</v>
      </c>
      <c r="F464" s="15">
        <v>1562</v>
      </c>
      <c r="G464" s="15">
        <v>294</v>
      </c>
      <c r="H464" s="15">
        <v>28690</v>
      </c>
      <c r="I464" s="15">
        <v>184</v>
      </c>
      <c r="J464" s="15">
        <v>20739</v>
      </c>
    </row>
    <row r="465" spans="2:10" x14ac:dyDescent="0.25">
      <c r="B465" s="15" t="s">
        <v>223</v>
      </c>
      <c r="C465" s="15">
        <v>31</v>
      </c>
      <c r="D465" s="15">
        <v>2246</v>
      </c>
      <c r="E465" s="15">
        <v>19</v>
      </c>
      <c r="F465" s="15">
        <v>1804</v>
      </c>
      <c r="G465" s="15">
        <v>351</v>
      </c>
      <c r="H465" s="15">
        <v>32620</v>
      </c>
      <c r="I465" s="15">
        <v>251</v>
      </c>
      <c r="J465" s="15">
        <v>24066</v>
      </c>
    </row>
    <row r="466" spans="2:10" x14ac:dyDescent="0.25">
      <c r="B466" s="15" t="s">
        <v>224</v>
      </c>
      <c r="C466" s="15">
        <v>101</v>
      </c>
      <c r="D466" s="15">
        <v>6549</v>
      </c>
      <c r="E466" s="15">
        <v>53</v>
      </c>
      <c r="F466" s="15">
        <v>4597</v>
      </c>
      <c r="G466" s="15">
        <v>948</v>
      </c>
      <c r="H466" s="15">
        <v>86891</v>
      </c>
      <c r="I466" s="15">
        <v>641</v>
      </c>
      <c r="J466" s="15">
        <v>61442</v>
      </c>
    </row>
    <row r="467" spans="2:10" x14ac:dyDescent="0.25">
      <c r="B467" s="15" t="s">
        <v>225</v>
      </c>
      <c r="C467" s="15">
        <v>55</v>
      </c>
      <c r="D467" s="15">
        <v>3084</v>
      </c>
      <c r="E467" s="15">
        <v>42</v>
      </c>
      <c r="F467" s="15">
        <v>3288</v>
      </c>
      <c r="G467" s="15">
        <v>522</v>
      </c>
      <c r="H467" s="15">
        <v>40907</v>
      </c>
      <c r="I467" s="15">
        <v>496</v>
      </c>
      <c r="J467" s="15">
        <v>41108</v>
      </c>
    </row>
    <row r="468" spans="2:10" x14ac:dyDescent="0.25">
      <c r="B468" s="15" t="s">
        <v>226</v>
      </c>
      <c r="C468" s="15">
        <v>13</v>
      </c>
      <c r="D468" s="15">
        <v>1004</v>
      </c>
      <c r="E468" s="15">
        <v>23</v>
      </c>
      <c r="F468" s="15">
        <v>1239</v>
      </c>
      <c r="G468" s="15">
        <v>195</v>
      </c>
      <c r="H468" s="15">
        <v>13488</v>
      </c>
      <c r="I468" s="15">
        <v>216</v>
      </c>
      <c r="J468" s="15">
        <v>15680</v>
      </c>
    </row>
    <row r="469" spans="2:10" x14ac:dyDescent="0.25">
      <c r="B469" s="15" t="s">
        <v>227</v>
      </c>
      <c r="C469" s="15">
        <v>18</v>
      </c>
      <c r="D469" s="15">
        <v>855</v>
      </c>
      <c r="E469" s="15">
        <v>21</v>
      </c>
      <c r="F469" s="15">
        <v>922</v>
      </c>
      <c r="G469" s="15">
        <v>202</v>
      </c>
      <c r="H469" s="15">
        <v>11264</v>
      </c>
      <c r="I469" s="15">
        <v>195</v>
      </c>
      <c r="J469" s="15">
        <v>11471</v>
      </c>
    </row>
    <row r="470" spans="2:10" x14ac:dyDescent="0.25">
      <c r="B470" s="15" t="s">
        <v>228</v>
      </c>
      <c r="C470" s="15">
        <v>106</v>
      </c>
      <c r="D470" s="15">
        <v>2344</v>
      </c>
      <c r="E470" s="15">
        <v>86</v>
      </c>
      <c r="F470" s="15">
        <v>2560</v>
      </c>
      <c r="G470" s="15">
        <v>1064</v>
      </c>
      <c r="H470" s="15">
        <v>28223</v>
      </c>
      <c r="I470" s="15">
        <v>1109</v>
      </c>
      <c r="J470" s="15">
        <v>30849</v>
      </c>
    </row>
    <row r="471" spans="2:10" x14ac:dyDescent="0.25">
      <c r="B471" s="15" t="s">
        <v>229</v>
      </c>
      <c r="C471" s="15">
        <v>2</v>
      </c>
      <c r="D471" s="15">
        <v>379</v>
      </c>
      <c r="E471" s="15">
        <v>18</v>
      </c>
      <c r="F471" s="15">
        <v>248</v>
      </c>
      <c r="G471" s="15">
        <v>94</v>
      </c>
      <c r="H471" s="15">
        <v>11269</v>
      </c>
      <c r="I471" s="15">
        <v>53</v>
      </c>
      <c r="J471" s="15">
        <v>4988</v>
      </c>
    </row>
    <row r="472" spans="2:10" x14ac:dyDescent="0.25">
      <c r="B472" s="15" t="s">
        <v>13</v>
      </c>
      <c r="C472" s="15">
        <v>396</v>
      </c>
      <c r="D472" s="15">
        <v>21860</v>
      </c>
      <c r="E472" s="15">
        <f>SUM(E459:E471)</f>
        <v>301</v>
      </c>
      <c r="F472" s="15">
        <f>SUM(F459:F471)</f>
        <v>18984</v>
      </c>
      <c r="G472" s="15">
        <v>4114</v>
      </c>
      <c r="H472" s="15">
        <v>304720</v>
      </c>
      <c r="I472" s="15">
        <v>3378</v>
      </c>
      <c r="J472" s="15">
        <v>246750</v>
      </c>
    </row>
    <row r="474" spans="2:10" x14ac:dyDescent="0.25">
      <c r="B474" s="15" t="s">
        <v>286</v>
      </c>
    </row>
    <row r="475" spans="2:10" x14ac:dyDescent="0.25">
      <c r="B475" s="15" t="s">
        <v>214</v>
      </c>
    </row>
    <row r="476" spans="2:10" x14ac:dyDescent="0.25">
      <c r="B476" s="15" t="s">
        <v>215</v>
      </c>
      <c r="C476" s="15" t="s">
        <v>190</v>
      </c>
      <c r="G476" s="15" t="s">
        <v>7</v>
      </c>
    </row>
    <row r="477" spans="2:10" x14ac:dyDescent="0.25">
      <c r="C477" s="15">
        <v>2010</v>
      </c>
      <c r="E477" s="15">
        <v>2017</v>
      </c>
      <c r="G477" s="15">
        <v>2010</v>
      </c>
      <c r="I477" s="15">
        <v>2017</v>
      </c>
    </row>
    <row r="478" spans="2:10" x14ac:dyDescent="0.25">
      <c r="C478" s="15" t="s">
        <v>216</v>
      </c>
      <c r="D478" s="15" t="s">
        <v>5</v>
      </c>
      <c r="E478" s="15" t="s">
        <v>216</v>
      </c>
      <c r="F478" s="15" t="s">
        <v>5</v>
      </c>
      <c r="G478" s="15" t="s">
        <v>216</v>
      </c>
      <c r="H478" s="15" t="s">
        <v>5</v>
      </c>
      <c r="I478" s="15" t="s">
        <v>216</v>
      </c>
      <c r="J478" s="15" t="s">
        <v>5</v>
      </c>
    </row>
    <row r="479" spans="2:10" x14ac:dyDescent="0.25">
      <c r="B479" s="15" t="s">
        <v>217</v>
      </c>
      <c r="C479" s="15" t="s">
        <v>84</v>
      </c>
      <c r="D479" s="15">
        <v>148</v>
      </c>
      <c r="E479" s="15" t="s">
        <v>84</v>
      </c>
      <c r="F479" s="15">
        <v>123</v>
      </c>
      <c r="G479" s="15">
        <v>27</v>
      </c>
      <c r="H479" s="15">
        <v>3381</v>
      </c>
      <c r="I479" s="15">
        <v>10</v>
      </c>
      <c r="J479" s="15">
        <v>3291</v>
      </c>
    </row>
    <row r="480" spans="2:10" x14ac:dyDescent="0.25">
      <c r="B480" s="15" t="s">
        <v>218</v>
      </c>
      <c r="C480" s="15" t="s">
        <v>84</v>
      </c>
      <c r="D480" s="15">
        <v>118</v>
      </c>
      <c r="E480" s="15" t="s">
        <v>84</v>
      </c>
      <c r="F480" s="15">
        <v>120</v>
      </c>
      <c r="G480" s="15">
        <v>14</v>
      </c>
      <c r="H480" s="15">
        <v>3137</v>
      </c>
      <c r="I480" s="15">
        <v>15</v>
      </c>
      <c r="J480" s="15">
        <v>2904</v>
      </c>
    </row>
    <row r="481" spans="2:10" x14ac:dyDescent="0.25">
      <c r="B481" s="15" t="s">
        <v>219</v>
      </c>
      <c r="C481" s="15" t="s">
        <v>84</v>
      </c>
      <c r="D481" s="15">
        <v>275</v>
      </c>
      <c r="E481" s="15" t="s">
        <v>84</v>
      </c>
      <c r="F481" s="15">
        <v>192</v>
      </c>
      <c r="G481" s="15">
        <v>29</v>
      </c>
      <c r="H481" s="15">
        <v>6314</v>
      </c>
      <c r="I481" s="15">
        <v>18</v>
      </c>
      <c r="J481" s="15">
        <v>5320</v>
      </c>
    </row>
    <row r="482" spans="2:10" x14ac:dyDescent="0.25">
      <c r="B482" s="15" t="s">
        <v>220</v>
      </c>
      <c r="C482" s="15">
        <v>5</v>
      </c>
      <c r="D482" s="15">
        <v>580</v>
      </c>
      <c r="E482" s="15">
        <v>3</v>
      </c>
      <c r="F482" s="15">
        <v>362</v>
      </c>
      <c r="G482" s="15">
        <v>121</v>
      </c>
      <c r="H482" s="15">
        <v>14678</v>
      </c>
      <c r="I482" s="15">
        <v>68</v>
      </c>
      <c r="J482" s="15">
        <v>9305</v>
      </c>
    </row>
    <row r="483" spans="2:10" x14ac:dyDescent="0.25">
      <c r="B483" s="15" t="s">
        <v>221</v>
      </c>
      <c r="C483" s="15">
        <v>4</v>
      </c>
      <c r="D483" s="15">
        <v>740</v>
      </c>
      <c r="E483" s="15">
        <v>3</v>
      </c>
      <c r="F483" s="15">
        <v>463</v>
      </c>
      <c r="G483" s="15">
        <v>253</v>
      </c>
      <c r="H483" s="15">
        <v>23858</v>
      </c>
      <c r="I483" s="15">
        <v>122</v>
      </c>
      <c r="J483" s="15">
        <v>15587</v>
      </c>
    </row>
    <row r="484" spans="2:10" x14ac:dyDescent="0.25">
      <c r="B484" s="15" t="s">
        <v>222</v>
      </c>
      <c r="C484" s="15">
        <v>5</v>
      </c>
      <c r="D484" s="15">
        <v>757</v>
      </c>
      <c r="E484" s="15">
        <v>6</v>
      </c>
      <c r="F484" s="15">
        <v>532</v>
      </c>
      <c r="G484" s="15">
        <v>294</v>
      </c>
      <c r="H484" s="15">
        <v>28690</v>
      </c>
      <c r="I484" s="15">
        <v>184</v>
      </c>
      <c r="J484" s="15">
        <v>20739</v>
      </c>
    </row>
    <row r="485" spans="2:10" x14ac:dyDescent="0.25">
      <c r="B485" s="15" t="s">
        <v>223</v>
      </c>
      <c r="C485" s="15">
        <v>11</v>
      </c>
      <c r="D485" s="15">
        <v>951</v>
      </c>
      <c r="E485" s="15">
        <v>2</v>
      </c>
      <c r="F485" s="15">
        <v>650</v>
      </c>
      <c r="G485" s="15">
        <v>351</v>
      </c>
      <c r="H485" s="15">
        <v>32620</v>
      </c>
      <c r="I485" s="15">
        <v>251</v>
      </c>
      <c r="J485" s="15">
        <v>24066</v>
      </c>
    </row>
    <row r="486" spans="2:10" x14ac:dyDescent="0.25">
      <c r="B486" s="15" t="s">
        <v>224</v>
      </c>
      <c r="C486" s="15">
        <v>22</v>
      </c>
      <c r="D486" s="15">
        <v>2644</v>
      </c>
      <c r="E486" s="15">
        <v>16</v>
      </c>
      <c r="F486" s="15">
        <v>1776</v>
      </c>
      <c r="G486" s="15">
        <v>948</v>
      </c>
      <c r="H486" s="15">
        <v>86891</v>
      </c>
      <c r="I486" s="15">
        <v>641</v>
      </c>
      <c r="J486" s="15">
        <v>61442</v>
      </c>
    </row>
    <row r="487" spans="2:10" x14ac:dyDescent="0.25">
      <c r="B487" s="15" t="s">
        <v>225</v>
      </c>
      <c r="C487" s="15">
        <v>11</v>
      </c>
      <c r="D487" s="15">
        <v>1356</v>
      </c>
      <c r="E487" s="15">
        <v>11</v>
      </c>
      <c r="F487" s="15">
        <v>1317</v>
      </c>
      <c r="G487" s="15">
        <v>522</v>
      </c>
      <c r="H487" s="15">
        <v>40907</v>
      </c>
      <c r="I487" s="15">
        <v>496</v>
      </c>
      <c r="J487" s="15">
        <v>41108</v>
      </c>
    </row>
    <row r="488" spans="2:10" x14ac:dyDescent="0.25">
      <c r="B488" s="15" t="s">
        <v>226</v>
      </c>
      <c r="C488" s="15">
        <v>5</v>
      </c>
      <c r="D488" s="15">
        <v>475</v>
      </c>
      <c r="E488" s="15">
        <v>6</v>
      </c>
      <c r="F488" s="15">
        <v>535</v>
      </c>
      <c r="G488" s="15">
        <v>195</v>
      </c>
      <c r="H488" s="15">
        <v>13488</v>
      </c>
      <c r="I488" s="15">
        <v>216</v>
      </c>
      <c r="J488" s="15">
        <v>15680</v>
      </c>
    </row>
    <row r="489" spans="2:10" x14ac:dyDescent="0.25">
      <c r="B489" s="15" t="s">
        <v>227</v>
      </c>
      <c r="C489" s="15">
        <v>6</v>
      </c>
      <c r="D489" s="15">
        <v>436</v>
      </c>
      <c r="E489" s="15">
        <v>4</v>
      </c>
      <c r="F489" s="15">
        <v>410</v>
      </c>
      <c r="G489" s="15">
        <v>202</v>
      </c>
      <c r="H489" s="15">
        <v>11264</v>
      </c>
      <c r="I489" s="15">
        <v>195</v>
      </c>
      <c r="J489" s="15">
        <v>11471</v>
      </c>
    </row>
    <row r="490" spans="2:10" x14ac:dyDescent="0.25">
      <c r="B490" s="15" t="s">
        <v>228</v>
      </c>
      <c r="C490" s="15">
        <v>39</v>
      </c>
      <c r="D490" s="15">
        <v>1237</v>
      </c>
      <c r="E490" s="15">
        <v>44</v>
      </c>
      <c r="F490" s="15">
        <v>1206</v>
      </c>
      <c r="G490" s="15">
        <v>1064</v>
      </c>
      <c r="H490" s="15">
        <v>28223</v>
      </c>
      <c r="I490" s="15">
        <v>1109</v>
      </c>
      <c r="J490" s="15">
        <v>30849</v>
      </c>
    </row>
    <row r="491" spans="2:10" x14ac:dyDescent="0.25">
      <c r="B491" s="15" t="s">
        <v>229</v>
      </c>
      <c r="C491" s="15">
        <v>1</v>
      </c>
      <c r="D491" s="15">
        <v>157</v>
      </c>
      <c r="E491" s="15">
        <v>1</v>
      </c>
      <c r="F491" s="15">
        <v>70</v>
      </c>
      <c r="G491" s="15">
        <v>94</v>
      </c>
      <c r="H491" s="15">
        <v>11269</v>
      </c>
      <c r="I491" s="15">
        <v>53</v>
      </c>
      <c r="J491" s="15">
        <v>4988</v>
      </c>
    </row>
    <row r="492" spans="2:10" x14ac:dyDescent="0.25">
      <c r="B492" s="15" t="s">
        <v>13</v>
      </c>
      <c r="C492" s="15">
        <v>109</v>
      </c>
      <c r="D492" s="15">
        <v>9874</v>
      </c>
      <c r="E492" s="15">
        <f>SUM(E479:E491)</f>
        <v>96</v>
      </c>
      <c r="F492" s="15">
        <f>SUM(F479:F491)</f>
        <v>7756</v>
      </c>
      <c r="G492" s="15">
        <v>4114</v>
      </c>
      <c r="H492" s="15">
        <v>304720</v>
      </c>
      <c r="I492" s="15">
        <v>3378</v>
      </c>
      <c r="J492" s="15">
        <v>246750</v>
      </c>
    </row>
    <row r="494" spans="2:10" x14ac:dyDescent="0.25">
      <c r="B494" s="15" t="s">
        <v>287</v>
      </c>
    </row>
    <row r="495" spans="2:10" x14ac:dyDescent="0.25">
      <c r="B495" s="15" t="s">
        <v>214</v>
      </c>
    </row>
    <row r="496" spans="2:10" x14ac:dyDescent="0.25">
      <c r="B496" s="15" t="s">
        <v>215</v>
      </c>
      <c r="C496" s="15" t="s">
        <v>97</v>
      </c>
      <c r="G496" s="15" t="s">
        <v>7</v>
      </c>
    </row>
    <row r="497" spans="2:10" x14ac:dyDescent="0.25">
      <c r="C497" s="15">
        <v>2010</v>
      </c>
      <c r="E497" s="15">
        <v>2017</v>
      </c>
      <c r="G497" s="15">
        <v>2010</v>
      </c>
      <c r="I497" s="15">
        <v>2017</v>
      </c>
    </row>
    <row r="498" spans="2:10" x14ac:dyDescent="0.25">
      <c r="C498" s="15" t="s">
        <v>216</v>
      </c>
      <c r="D498" s="15" t="s">
        <v>5</v>
      </c>
      <c r="E498" s="15" t="s">
        <v>216</v>
      </c>
      <c r="F498" s="15" t="s">
        <v>5</v>
      </c>
      <c r="G498" s="15" t="s">
        <v>216</v>
      </c>
      <c r="H498" s="15" t="s">
        <v>5</v>
      </c>
      <c r="I498" s="15" t="s">
        <v>216</v>
      </c>
      <c r="J498" s="15" t="s">
        <v>5</v>
      </c>
    </row>
    <row r="499" spans="2:10" x14ac:dyDescent="0.25">
      <c r="B499" s="15" t="s">
        <v>217</v>
      </c>
      <c r="C499" s="15">
        <v>3</v>
      </c>
      <c r="D499" s="15">
        <v>183</v>
      </c>
      <c r="E499" s="15">
        <v>1</v>
      </c>
      <c r="F499" s="15">
        <v>162</v>
      </c>
      <c r="G499" s="15">
        <v>27</v>
      </c>
      <c r="H499" s="15">
        <v>3381</v>
      </c>
      <c r="I499" s="15">
        <v>10</v>
      </c>
      <c r="J499" s="15">
        <v>3291</v>
      </c>
    </row>
    <row r="500" spans="2:10" x14ac:dyDescent="0.25">
      <c r="B500" s="15" t="s">
        <v>218</v>
      </c>
      <c r="C500" s="15">
        <v>1</v>
      </c>
      <c r="D500" s="15">
        <v>192</v>
      </c>
      <c r="E500" s="15" t="s">
        <v>84</v>
      </c>
      <c r="F500" s="15">
        <v>138</v>
      </c>
      <c r="G500" s="15">
        <v>14</v>
      </c>
      <c r="H500" s="15">
        <v>3137</v>
      </c>
      <c r="I500" s="15">
        <v>15</v>
      </c>
      <c r="J500" s="15">
        <v>2904</v>
      </c>
    </row>
    <row r="501" spans="2:10" x14ac:dyDescent="0.25">
      <c r="B501" s="15" t="s">
        <v>219</v>
      </c>
      <c r="C501" s="15">
        <v>3</v>
      </c>
      <c r="D501" s="15">
        <v>360</v>
      </c>
      <c r="E501" s="15">
        <v>1</v>
      </c>
      <c r="F501" s="15">
        <v>297</v>
      </c>
      <c r="G501" s="15">
        <v>29</v>
      </c>
      <c r="H501" s="15">
        <v>6314</v>
      </c>
      <c r="I501" s="15">
        <v>18</v>
      </c>
      <c r="J501" s="15">
        <v>5320</v>
      </c>
    </row>
    <row r="502" spans="2:10" x14ac:dyDescent="0.25">
      <c r="B502" s="15" t="s">
        <v>220</v>
      </c>
      <c r="C502" s="15">
        <v>13</v>
      </c>
      <c r="D502" s="15">
        <v>936</v>
      </c>
      <c r="E502" s="15">
        <v>3</v>
      </c>
      <c r="F502" s="15">
        <v>676</v>
      </c>
      <c r="G502" s="15">
        <v>121</v>
      </c>
      <c r="H502" s="15">
        <v>14678</v>
      </c>
      <c r="I502" s="15">
        <v>68</v>
      </c>
      <c r="J502" s="15">
        <v>9305</v>
      </c>
    </row>
    <row r="503" spans="2:10" x14ac:dyDescent="0.25">
      <c r="B503" s="15" t="s">
        <v>221</v>
      </c>
      <c r="C503" s="15">
        <v>25</v>
      </c>
      <c r="D503" s="15">
        <v>1881</v>
      </c>
      <c r="E503" s="15">
        <v>14</v>
      </c>
      <c r="F503" s="15">
        <v>1295</v>
      </c>
      <c r="G503" s="15">
        <v>253</v>
      </c>
      <c r="H503" s="15">
        <v>23858</v>
      </c>
      <c r="I503" s="15">
        <v>122</v>
      </c>
      <c r="J503" s="15">
        <v>15587</v>
      </c>
    </row>
    <row r="504" spans="2:10" x14ac:dyDescent="0.25">
      <c r="B504" s="15" t="s">
        <v>222</v>
      </c>
      <c r="C504" s="15">
        <v>27</v>
      </c>
      <c r="D504" s="15">
        <v>2175</v>
      </c>
      <c r="E504" s="15">
        <v>13</v>
      </c>
      <c r="F504" s="15">
        <v>1570</v>
      </c>
      <c r="G504" s="15">
        <v>294</v>
      </c>
      <c r="H504" s="15">
        <v>28690</v>
      </c>
      <c r="I504" s="15">
        <v>184</v>
      </c>
      <c r="J504" s="15">
        <v>20739</v>
      </c>
    </row>
    <row r="505" spans="2:10" x14ac:dyDescent="0.25">
      <c r="B505" s="15" t="s">
        <v>223</v>
      </c>
      <c r="C505" s="15">
        <v>22</v>
      </c>
      <c r="D505" s="15">
        <v>2104</v>
      </c>
      <c r="E505" s="15">
        <v>21</v>
      </c>
      <c r="F505" s="15">
        <v>1663</v>
      </c>
      <c r="G505" s="15">
        <v>351</v>
      </c>
      <c r="H505" s="15">
        <v>32620</v>
      </c>
      <c r="I505" s="15">
        <v>251</v>
      </c>
      <c r="J505" s="15">
        <v>24066</v>
      </c>
    </row>
    <row r="506" spans="2:10" x14ac:dyDescent="0.25">
      <c r="B506" s="15" t="s">
        <v>224</v>
      </c>
      <c r="C506" s="15">
        <v>54</v>
      </c>
      <c r="D506" s="15">
        <v>4567</v>
      </c>
      <c r="E506" s="15">
        <v>46</v>
      </c>
      <c r="F506" s="15">
        <v>3793</v>
      </c>
      <c r="G506" s="15">
        <v>948</v>
      </c>
      <c r="H506" s="15">
        <v>86891</v>
      </c>
      <c r="I506" s="15">
        <v>641</v>
      </c>
      <c r="J506" s="15">
        <v>61442</v>
      </c>
    </row>
    <row r="507" spans="2:10" x14ac:dyDescent="0.25">
      <c r="B507" s="15" t="s">
        <v>225</v>
      </c>
      <c r="C507" s="15">
        <v>34</v>
      </c>
      <c r="D507" s="15">
        <v>1989</v>
      </c>
      <c r="E507" s="15">
        <v>44</v>
      </c>
      <c r="F507" s="15">
        <v>2176</v>
      </c>
      <c r="G507" s="15">
        <v>522</v>
      </c>
      <c r="H507" s="15">
        <v>40907</v>
      </c>
      <c r="I507" s="15">
        <v>496</v>
      </c>
      <c r="J507" s="15">
        <v>41108</v>
      </c>
    </row>
    <row r="508" spans="2:10" x14ac:dyDescent="0.25">
      <c r="B508" s="15" t="s">
        <v>226</v>
      </c>
      <c r="C508" s="15">
        <v>15</v>
      </c>
      <c r="D508" s="15">
        <v>730</v>
      </c>
      <c r="E508" s="15">
        <v>11</v>
      </c>
      <c r="F508" s="15">
        <v>790</v>
      </c>
      <c r="G508" s="15">
        <v>195</v>
      </c>
      <c r="H508" s="15">
        <v>13488</v>
      </c>
      <c r="I508" s="15">
        <v>216</v>
      </c>
      <c r="J508" s="15">
        <v>15680</v>
      </c>
    </row>
    <row r="509" spans="2:10" x14ac:dyDescent="0.25">
      <c r="B509" s="15" t="s">
        <v>227</v>
      </c>
      <c r="C509" s="15">
        <v>13</v>
      </c>
      <c r="D509" s="15">
        <v>542</v>
      </c>
      <c r="E509" s="15">
        <v>12</v>
      </c>
      <c r="F509" s="15">
        <v>577</v>
      </c>
      <c r="G509" s="15">
        <v>202</v>
      </c>
      <c r="H509" s="15">
        <v>11264</v>
      </c>
      <c r="I509" s="15">
        <v>195</v>
      </c>
      <c r="J509" s="15">
        <v>11471</v>
      </c>
    </row>
    <row r="510" spans="2:10" x14ac:dyDescent="0.25">
      <c r="B510" s="15" t="s">
        <v>228</v>
      </c>
      <c r="C510" s="15">
        <v>41</v>
      </c>
      <c r="D510" s="15">
        <v>1071</v>
      </c>
      <c r="E510" s="15">
        <v>74</v>
      </c>
      <c r="F510" s="15">
        <v>1295</v>
      </c>
      <c r="G510" s="15">
        <v>1064</v>
      </c>
      <c r="H510" s="15">
        <v>28223</v>
      </c>
      <c r="I510" s="15">
        <v>1109</v>
      </c>
      <c r="J510" s="15">
        <v>30849</v>
      </c>
    </row>
    <row r="511" spans="2:10" x14ac:dyDescent="0.25">
      <c r="B511" s="15" t="s">
        <v>229</v>
      </c>
      <c r="C511" s="15">
        <v>3</v>
      </c>
      <c r="D511" s="15">
        <v>320</v>
      </c>
      <c r="E511" s="15">
        <v>2</v>
      </c>
      <c r="F511" s="15">
        <v>338</v>
      </c>
      <c r="G511" s="15">
        <v>94</v>
      </c>
      <c r="H511" s="15">
        <v>11269</v>
      </c>
      <c r="I511" s="15">
        <v>53</v>
      </c>
      <c r="J511" s="15">
        <v>4988</v>
      </c>
    </row>
    <row r="512" spans="2:10" x14ac:dyDescent="0.25">
      <c r="B512" s="15" t="s">
        <v>13</v>
      </c>
      <c r="C512" s="15">
        <v>254</v>
      </c>
      <c r="D512" s="15">
        <v>17050</v>
      </c>
      <c r="E512" s="15">
        <f>SUM(E499:E511)</f>
        <v>242</v>
      </c>
      <c r="F512" s="15">
        <f>SUM(F499:F511)</f>
        <v>14770</v>
      </c>
      <c r="G512" s="15">
        <v>4114</v>
      </c>
      <c r="H512" s="15">
        <v>304720</v>
      </c>
      <c r="I512" s="15">
        <v>3378</v>
      </c>
      <c r="J512" s="15">
        <v>246750</v>
      </c>
    </row>
    <row r="514" spans="2:10" x14ac:dyDescent="0.25">
      <c r="B514" s="15" t="s">
        <v>288</v>
      </c>
    </row>
    <row r="515" spans="2:10" x14ac:dyDescent="0.25">
      <c r="B515" s="15" t="s">
        <v>214</v>
      </c>
    </row>
    <row r="516" spans="2:10" x14ac:dyDescent="0.25">
      <c r="B516" s="15" t="s">
        <v>215</v>
      </c>
      <c r="C516" s="15" t="s">
        <v>8</v>
      </c>
      <c r="G516" s="15" t="s">
        <v>7</v>
      </c>
    </row>
    <row r="517" spans="2:10" x14ac:dyDescent="0.25">
      <c r="C517" s="15">
        <v>2010</v>
      </c>
      <c r="E517" s="15">
        <v>2017</v>
      </c>
      <c r="G517" s="15">
        <v>2010</v>
      </c>
      <c r="I517" s="15">
        <v>2017</v>
      </c>
    </row>
    <row r="518" spans="2:10" x14ac:dyDescent="0.25">
      <c r="C518" s="15" t="s">
        <v>216</v>
      </c>
      <c r="D518" s="15" t="s">
        <v>5</v>
      </c>
      <c r="E518" s="15" t="s">
        <v>216</v>
      </c>
      <c r="F518" s="15" t="s">
        <v>5</v>
      </c>
      <c r="G518" s="15" t="s">
        <v>216</v>
      </c>
      <c r="H518" s="15" t="s">
        <v>5</v>
      </c>
      <c r="I518" s="15" t="s">
        <v>216</v>
      </c>
      <c r="J518" s="15" t="s">
        <v>5</v>
      </c>
    </row>
    <row r="519" spans="2:10" x14ac:dyDescent="0.25">
      <c r="B519" s="15" t="s">
        <v>217</v>
      </c>
      <c r="C519" s="15">
        <v>5</v>
      </c>
      <c r="D519" s="15">
        <v>239</v>
      </c>
      <c r="E519" s="15">
        <v>1</v>
      </c>
      <c r="F519" s="15">
        <v>173</v>
      </c>
      <c r="G519" s="15">
        <v>27</v>
      </c>
      <c r="H519" s="15">
        <v>3381</v>
      </c>
      <c r="I519" s="15">
        <v>10</v>
      </c>
      <c r="J519" s="15">
        <v>3291</v>
      </c>
    </row>
    <row r="520" spans="2:10" x14ac:dyDescent="0.25">
      <c r="B520" s="15" t="s">
        <v>218</v>
      </c>
      <c r="C520" s="15" t="s">
        <v>84</v>
      </c>
      <c r="D520" s="15">
        <v>267</v>
      </c>
      <c r="E520" s="15" t="s">
        <v>84</v>
      </c>
      <c r="F520" s="15">
        <v>179</v>
      </c>
      <c r="G520" s="15">
        <v>14</v>
      </c>
      <c r="H520" s="15">
        <v>3137</v>
      </c>
      <c r="I520" s="15">
        <v>15</v>
      </c>
      <c r="J520" s="15">
        <v>2904</v>
      </c>
    </row>
    <row r="521" spans="2:10" x14ac:dyDescent="0.25">
      <c r="B521" s="15" t="s">
        <v>219</v>
      </c>
      <c r="C521" s="15">
        <v>2</v>
      </c>
      <c r="D521" s="15">
        <v>507</v>
      </c>
      <c r="E521" s="15">
        <v>2</v>
      </c>
      <c r="F521" s="15">
        <v>342</v>
      </c>
      <c r="G521" s="15">
        <v>29</v>
      </c>
      <c r="H521" s="15">
        <v>6314</v>
      </c>
      <c r="I521" s="15">
        <v>18</v>
      </c>
      <c r="J521" s="15">
        <v>5320</v>
      </c>
    </row>
    <row r="522" spans="2:10" x14ac:dyDescent="0.25">
      <c r="B522" s="15" t="s">
        <v>220</v>
      </c>
      <c r="C522" s="15">
        <v>8</v>
      </c>
      <c r="D522" s="15">
        <v>1211</v>
      </c>
      <c r="E522" s="15">
        <v>2</v>
      </c>
      <c r="F522" s="15">
        <v>610</v>
      </c>
      <c r="G522" s="15">
        <v>121</v>
      </c>
      <c r="H522" s="15">
        <v>14678</v>
      </c>
      <c r="I522" s="15">
        <v>68</v>
      </c>
      <c r="J522" s="15">
        <v>9305</v>
      </c>
    </row>
    <row r="523" spans="2:10" x14ac:dyDescent="0.25">
      <c r="B523" s="15" t="s">
        <v>221</v>
      </c>
      <c r="C523" s="15">
        <v>20</v>
      </c>
      <c r="D523" s="15">
        <v>2055</v>
      </c>
      <c r="E523" s="15">
        <v>12</v>
      </c>
      <c r="F523" s="15">
        <v>1315</v>
      </c>
      <c r="G523" s="15">
        <v>253</v>
      </c>
      <c r="H523" s="15">
        <v>23858</v>
      </c>
      <c r="I523" s="15">
        <v>122</v>
      </c>
      <c r="J523" s="15">
        <v>15587</v>
      </c>
    </row>
    <row r="524" spans="2:10" x14ac:dyDescent="0.25">
      <c r="B524" s="15" t="s">
        <v>222</v>
      </c>
      <c r="C524" s="15">
        <v>19</v>
      </c>
      <c r="D524" s="15">
        <v>2224</v>
      </c>
      <c r="E524" s="15">
        <v>14</v>
      </c>
      <c r="F524" s="15">
        <v>1599</v>
      </c>
      <c r="G524" s="15">
        <v>294</v>
      </c>
      <c r="H524" s="15">
        <v>28690</v>
      </c>
      <c r="I524" s="15">
        <v>184</v>
      </c>
      <c r="J524" s="15">
        <v>20739</v>
      </c>
    </row>
    <row r="525" spans="2:10" x14ac:dyDescent="0.25">
      <c r="B525" s="15" t="s">
        <v>223</v>
      </c>
      <c r="C525" s="15">
        <v>32</v>
      </c>
      <c r="D525" s="15">
        <v>2226</v>
      </c>
      <c r="E525" s="15">
        <v>28</v>
      </c>
      <c r="F525" s="15">
        <v>1760</v>
      </c>
      <c r="G525" s="15">
        <v>351</v>
      </c>
      <c r="H525" s="15">
        <v>32620</v>
      </c>
      <c r="I525" s="15">
        <v>251</v>
      </c>
      <c r="J525" s="15">
        <v>24066</v>
      </c>
    </row>
    <row r="526" spans="2:10" x14ac:dyDescent="0.25">
      <c r="B526" s="15" t="s">
        <v>224</v>
      </c>
      <c r="C526" s="15">
        <v>67</v>
      </c>
      <c r="D526" s="15">
        <v>5403</v>
      </c>
      <c r="E526" s="15">
        <v>52</v>
      </c>
      <c r="F526" s="15">
        <v>3821</v>
      </c>
      <c r="G526" s="15">
        <v>948</v>
      </c>
      <c r="H526" s="15">
        <v>86891</v>
      </c>
      <c r="I526" s="15">
        <v>641</v>
      </c>
      <c r="J526" s="15">
        <v>61442</v>
      </c>
    </row>
    <row r="527" spans="2:10" x14ac:dyDescent="0.25">
      <c r="B527" s="15" t="s">
        <v>225</v>
      </c>
      <c r="C527" s="15">
        <v>26</v>
      </c>
      <c r="D527" s="15">
        <v>2454</v>
      </c>
      <c r="E527" s="15">
        <v>26</v>
      </c>
      <c r="F527" s="15">
        <v>2306</v>
      </c>
      <c r="G527" s="15">
        <v>522</v>
      </c>
      <c r="H527" s="15">
        <v>40907</v>
      </c>
      <c r="I527" s="15">
        <v>496</v>
      </c>
      <c r="J527" s="15">
        <v>41108</v>
      </c>
    </row>
    <row r="528" spans="2:10" x14ac:dyDescent="0.25">
      <c r="B528" s="15" t="s">
        <v>226</v>
      </c>
      <c r="C528" s="15">
        <v>13</v>
      </c>
      <c r="D528" s="15">
        <v>782</v>
      </c>
      <c r="E528" s="15">
        <v>21</v>
      </c>
      <c r="F528" s="15">
        <v>815</v>
      </c>
      <c r="G528" s="15">
        <v>195</v>
      </c>
      <c r="H528" s="15">
        <v>13488</v>
      </c>
      <c r="I528" s="15">
        <v>216</v>
      </c>
      <c r="J528" s="15">
        <v>15680</v>
      </c>
    </row>
    <row r="529" spans="2:10" x14ac:dyDescent="0.25">
      <c r="B529" s="15" t="s">
        <v>227</v>
      </c>
      <c r="C529" s="15">
        <v>17</v>
      </c>
      <c r="D529" s="15">
        <v>714</v>
      </c>
      <c r="E529" s="15">
        <v>12</v>
      </c>
      <c r="F529" s="15">
        <v>610</v>
      </c>
      <c r="G529" s="15">
        <v>202</v>
      </c>
      <c r="H529" s="15">
        <v>11264</v>
      </c>
      <c r="I529" s="15">
        <v>195</v>
      </c>
      <c r="J529" s="15">
        <v>11471</v>
      </c>
    </row>
    <row r="530" spans="2:10" x14ac:dyDescent="0.25">
      <c r="B530" s="15" t="s">
        <v>228</v>
      </c>
      <c r="C530" s="15">
        <v>48</v>
      </c>
      <c r="D530" s="15">
        <v>1588</v>
      </c>
      <c r="E530" s="15">
        <v>65</v>
      </c>
      <c r="F530" s="15">
        <v>1585</v>
      </c>
      <c r="G530" s="15">
        <v>1064</v>
      </c>
      <c r="H530" s="15">
        <v>28223</v>
      </c>
      <c r="I530" s="15">
        <v>1109</v>
      </c>
      <c r="J530" s="15">
        <v>30849</v>
      </c>
    </row>
    <row r="531" spans="2:10" x14ac:dyDescent="0.25">
      <c r="B531" s="15" t="s">
        <v>229</v>
      </c>
      <c r="C531" s="15">
        <v>35</v>
      </c>
      <c r="D531" s="15">
        <v>1256</v>
      </c>
      <c r="E531" s="15">
        <v>1</v>
      </c>
      <c r="F531" s="15">
        <v>1001</v>
      </c>
      <c r="G531" s="15">
        <v>94</v>
      </c>
      <c r="H531" s="15">
        <v>11269</v>
      </c>
      <c r="I531" s="15">
        <v>53</v>
      </c>
      <c r="J531" s="15">
        <v>4988</v>
      </c>
    </row>
    <row r="532" spans="2:10" x14ac:dyDescent="0.25">
      <c r="B532" s="15" t="s">
        <v>13</v>
      </c>
      <c r="C532" s="15">
        <v>292</v>
      </c>
      <c r="D532" s="15">
        <v>20926</v>
      </c>
      <c r="E532" s="15">
        <f>SUM(E519:E531)</f>
        <v>236</v>
      </c>
      <c r="F532" s="15">
        <f>SUM(F519:F531)</f>
        <v>16116</v>
      </c>
      <c r="G532" s="15">
        <v>4114</v>
      </c>
      <c r="H532" s="15">
        <v>304720</v>
      </c>
      <c r="I532" s="15">
        <v>3378</v>
      </c>
      <c r="J532" s="15">
        <v>246750</v>
      </c>
    </row>
    <row r="534" spans="2:10" x14ac:dyDescent="0.25">
      <c r="B534" s="15" t="s">
        <v>289</v>
      </c>
    </row>
    <row r="535" spans="2:10" x14ac:dyDescent="0.25">
      <c r="B535" s="15" t="s">
        <v>214</v>
      </c>
    </row>
    <row r="536" spans="2:10" x14ac:dyDescent="0.25">
      <c r="B536" s="15" t="s">
        <v>215</v>
      </c>
      <c r="C536" s="15" t="s">
        <v>175</v>
      </c>
      <c r="G536" s="15" t="s">
        <v>7</v>
      </c>
    </row>
    <row r="537" spans="2:10" x14ac:dyDescent="0.25">
      <c r="C537" s="15">
        <v>2010</v>
      </c>
      <c r="E537" s="15">
        <v>2017</v>
      </c>
      <c r="G537" s="15">
        <v>2010</v>
      </c>
      <c r="I537" s="15">
        <v>2017</v>
      </c>
    </row>
    <row r="538" spans="2:10" x14ac:dyDescent="0.25">
      <c r="C538" s="15" t="s">
        <v>216</v>
      </c>
      <c r="D538" s="15" t="s">
        <v>5</v>
      </c>
      <c r="E538" s="15" t="s">
        <v>216</v>
      </c>
      <c r="F538" s="15" t="s">
        <v>5</v>
      </c>
      <c r="G538" s="15" t="s">
        <v>216</v>
      </c>
      <c r="H538" s="15" t="s">
        <v>5</v>
      </c>
      <c r="I538" s="15" t="s">
        <v>216</v>
      </c>
      <c r="J538" s="15" t="s">
        <v>5</v>
      </c>
    </row>
    <row r="539" spans="2:10" x14ac:dyDescent="0.25">
      <c r="B539" s="15" t="s">
        <v>217</v>
      </c>
      <c r="C539" s="15" t="s">
        <v>84</v>
      </c>
      <c r="D539" s="15">
        <v>29</v>
      </c>
      <c r="E539" s="15">
        <v>1</v>
      </c>
      <c r="F539" s="15">
        <v>25</v>
      </c>
      <c r="G539" s="15">
        <v>27</v>
      </c>
      <c r="H539" s="15">
        <v>3381</v>
      </c>
      <c r="I539" s="15">
        <v>10</v>
      </c>
      <c r="J539" s="15">
        <v>3291</v>
      </c>
    </row>
    <row r="540" spans="2:10" x14ac:dyDescent="0.25">
      <c r="B540" s="15" t="s">
        <v>218</v>
      </c>
      <c r="C540" s="15" t="s">
        <v>84</v>
      </c>
      <c r="D540" s="15">
        <v>37</v>
      </c>
      <c r="E540" s="15" t="s">
        <v>84</v>
      </c>
      <c r="F540" s="15">
        <v>19</v>
      </c>
      <c r="G540" s="15">
        <v>14</v>
      </c>
      <c r="H540" s="15">
        <v>3137</v>
      </c>
      <c r="I540" s="15">
        <v>15</v>
      </c>
      <c r="J540" s="15">
        <v>2904</v>
      </c>
    </row>
    <row r="541" spans="2:10" x14ac:dyDescent="0.25">
      <c r="B541" s="15" t="s">
        <v>219</v>
      </c>
      <c r="C541" s="15">
        <v>1</v>
      </c>
      <c r="D541" s="15">
        <v>60</v>
      </c>
      <c r="E541" s="15" t="s">
        <v>84</v>
      </c>
      <c r="F541" s="15">
        <v>44</v>
      </c>
      <c r="G541" s="15">
        <v>29</v>
      </c>
      <c r="H541" s="15">
        <v>6314</v>
      </c>
      <c r="I541" s="15">
        <v>18</v>
      </c>
      <c r="J541" s="15">
        <v>5320</v>
      </c>
    </row>
    <row r="542" spans="2:10" x14ac:dyDescent="0.25">
      <c r="B542" s="15" t="s">
        <v>220</v>
      </c>
      <c r="C542" s="15">
        <v>1</v>
      </c>
      <c r="D542" s="15">
        <v>100</v>
      </c>
      <c r="E542" s="15" t="s">
        <v>84</v>
      </c>
      <c r="F542" s="15">
        <v>55</v>
      </c>
      <c r="G542" s="15">
        <v>121</v>
      </c>
      <c r="H542" s="15">
        <v>14678</v>
      </c>
      <c r="I542" s="15">
        <v>68</v>
      </c>
      <c r="J542" s="15">
        <v>9305</v>
      </c>
    </row>
    <row r="543" spans="2:10" x14ac:dyDescent="0.25">
      <c r="B543" s="15" t="s">
        <v>221</v>
      </c>
      <c r="C543" s="15">
        <v>2</v>
      </c>
      <c r="D543" s="15">
        <v>197</v>
      </c>
      <c r="E543" s="15">
        <v>2</v>
      </c>
      <c r="F543" s="15">
        <v>85</v>
      </c>
      <c r="G543" s="15">
        <v>253</v>
      </c>
      <c r="H543" s="15">
        <v>23858</v>
      </c>
      <c r="I543" s="15">
        <v>122</v>
      </c>
      <c r="J543" s="15">
        <v>15587</v>
      </c>
    </row>
    <row r="544" spans="2:10" x14ac:dyDescent="0.25">
      <c r="B544" s="15" t="s">
        <v>222</v>
      </c>
      <c r="C544" s="15" t="s">
        <v>84</v>
      </c>
      <c r="D544" s="15">
        <v>211</v>
      </c>
      <c r="E544" s="15">
        <v>4</v>
      </c>
      <c r="F544" s="15">
        <v>132</v>
      </c>
      <c r="G544" s="15">
        <v>294</v>
      </c>
      <c r="H544" s="15">
        <v>28690</v>
      </c>
      <c r="I544" s="15">
        <v>184</v>
      </c>
      <c r="J544" s="15">
        <v>20739</v>
      </c>
    </row>
    <row r="545" spans="2:10" x14ac:dyDescent="0.25">
      <c r="B545" s="15" t="s">
        <v>223</v>
      </c>
      <c r="C545" s="15">
        <v>4</v>
      </c>
      <c r="D545" s="15">
        <v>197</v>
      </c>
      <c r="E545" s="15">
        <v>1</v>
      </c>
      <c r="F545" s="15">
        <v>130</v>
      </c>
      <c r="G545" s="15">
        <v>351</v>
      </c>
      <c r="H545" s="15">
        <v>32620</v>
      </c>
      <c r="I545" s="15">
        <v>251</v>
      </c>
      <c r="J545" s="15">
        <v>24066</v>
      </c>
    </row>
    <row r="546" spans="2:10" x14ac:dyDescent="0.25">
      <c r="B546" s="15" t="s">
        <v>224</v>
      </c>
      <c r="C546" s="15">
        <v>7</v>
      </c>
      <c r="D546" s="15">
        <v>548</v>
      </c>
      <c r="E546" s="15">
        <v>10</v>
      </c>
      <c r="F546" s="15">
        <v>331</v>
      </c>
      <c r="G546" s="15">
        <v>948</v>
      </c>
      <c r="H546" s="15">
        <v>86891</v>
      </c>
      <c r="I546" s="15">
        <v>641</v>
      </c>
      <c r="J546" s="15">
        <v>61442</v>
      </c>
    </row>
    <row r="547" spans="2:10" x14ac:dyDescent="0.25">
      <c r="B547" s="15" t="s">
        <v>225</v>
      </c>
      <c r="C547" s="15">
        <v>8</v>
      </c>
      <c r="D547" s="15">
        <v>286</v>
      </c>
      <c r="E547" s="15">
        <v>6</v>
      </c>
      <c r="F547" s="15">
        <v>222</v>
      </c>
      <c r="G547" s="15">
        <v>522</v>
      </c>
      <c r="H547" s="15">
        <v>40907</v>
      </c>
      <c r="I547" s="15">
        <v>496</v>
      </c>
      <c r="J547" s="15">
        <v>41108</v>
      </c>
    </row>
    <row r="548" spans="2:10" x14ac:dyDescent="0.25">
      <c r="B548" s="15" t="s">
        <v>226</v>
      </c>
      <c r="C548" s="15">
        <v>2</v>
      </c>
      <c r="D548" s="15">
        <v>88</v>
      </c>
      <c r="E548" s="15">
        <v>2</v>
      </c>
      <c r="F548" s="15">
        <v>70</v>
      </c>
      <c r="G548" s="15">
        <v>195</v>
      </c>
      <c r="H548" s="15">
        <v>13488</v>
      </c>
      <c r="I548" s="15">
        <v>216</v>
      </c>
      <c r="J548" s="15">
        <v>15680</v>
      </c>
    </row>
    <row r="549" spans="2:10" x14ac:dyDescent="0.25">
      <c r="B549" s="15" t="s">
        <v>227</v>
      </c>
      <c r="C549" s="15">
        <v>7</v>
      </c>
      <c r="D549" s="15">
        <v>77</v>
      </c>
      <c r="E549" s="15">
        <v>1</v>
      </c>
      <c r="F549" s="15">
        <v>66</v>
      </c>
      <c r="G549" s="15">
        <v>202</v>
      </c>
      <c r="H549" s="15">
        <v>11264</v>
      </c>
      <c r="I549" s="15">
        <v>195</v>
      </c>
      <c r="J549" s="15">
        <v>11471</v>
      </c>
    </row>
    <row r="550" spans="2:10" x14ac:dyDescent="0.25">
      <c r="B550" s="15" t="s">
        <v>228</v>
      </c>
      <c r="C550" s="15">
        <v>16</v>
      </c>
      <c r="D550" s="15">
        <v>167</v>
      </c>
      <c r="E550" s="15">
        <v>6</v>
      </c>
      <c r="F550" s="15">
        <v>166</v>
      </c>
      <c r="G550" s="15">
        <v>1064</v>
      </c>
      <c r="H550" s="15">
        <v>28223</v>
      </c>
      <c r="I550" s="15">
        <v>1109</v>
      </c>
      <c r="J550" s="15">
        <v>30849</v>
      </c>
    </row>
    <row r="551" spans="2:10" x14ac:dyDescent="0.25">
      <c r="B551" s="15" t="s">
        <v>229</v>
      </c>
      <c r="C551" s="15" t="s">
        <v>84</v>
      </c>
      <c r="D551" s="15">
        <v>18</v>
      </c>
      <c r="E551" s="15" t="s">
        <v>84</v>
      </c>
      <c r="F551" s="15">
        <v>10</v>
      </c>
      <c r="G551" s="15">
        <v>94</v>
      </c>
      <c r="H551" s="15">
        <v>11269</v>
      </c>
      <c r="I551" s="15">
        <v>53</v>
      </c>
      <c r="J551" s="15">
        <v>4988</v>
      </c>
    </row>
    <row r="552" spans="2:10" x14ac:dyDescent="0.25">
      <c r="B552" s="15" t="s">
        <v>13</v>
      </c>
      <c r="C552" s="15">
        <v>48</v>
      </c>
      <c r="D552" s="15">
        <v>2015</v>
      </c>
      <c r="E552" s="15">
        <f>SUM(E539:E551)</f>
        <v>33</v>
      </c>
      <c r="F552" s="15">
        <f>SUM(F539:F551)</f>
        <v>1355</v>
      </c>
      <c r="G552" s="15">
        <v>4114</v>
      </c>
      <c r="H552" s="15">
        <v>304720</v>
      </c>
      <c r="I552" s="15">
        <v>3378</v>
      </c>
      <c r="J552" s="15">
        <v>246750</v>
      </c>
    </row>
  </sheetData>
  <mergeCells count="7">
    <mergeCell ref="B5:B7"/>
    <mergeCell ref="C5:F5"/>
    <mergeCell ref="G5:J5"/>
    <mergeCell ref="C6:D6"/>
    <mergeCell ref="E6:F6"/>
    <mergeCell ref="G6:H6"/>
    <mergeCell ref="I6:J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26"/>
  <sheetViews>
    <sheetView workbookViewId="0">
      <selection activeCell="B3" sqref="B3"/>
    </sheetView>
  </sheetViews>
  <sheetFormatPr defaultColWidth="9.140625" defaultRowHeight="11.25" x14ac:dyDescent="0.2"/>
  <cols>
    <col min="1" max="1" width="9.140625" style="35"/>
    <col min="2" max="2" width="18.7109375" style="36" customWidth="1"/>
    <col min="3" max="5" width="10" style="35" customWidth="1"/>
    <col min="6" max="7" width="10" style="37" customWidth="1"/>
    <col min="8" max="16384" width="9.140625" style="35"/>
  </cols>
  <sheetData>
    <row r="2" spans="2:8" ht="16.5" x14ac:dyDescent="0.2">
      <c r="B2" s="346"/>
      <c r="C2" s="347"/>
      <c r="D2" s="347"/>
      <c r="E2" s="347"/>
      <c r="F2" s="347"/>
      <c r="G2" s="347"/>
    </row>
    <row r="3" spans="2:8" ht="15" x14ac:dyDescent="0.25">
      <c r="B3" s="55" t="s">
        <v>346</v>
      </c>
      <c r="C3" s="55"/>
      <c r="D3" s="55"/>
      <c r="E3" s="55"/>
      <c r="F3" s="55"/>
      <c r="G3" s="55"/>
      <c r="H3" s="50"/>
    </row>
    <row r="4" spans="2:8" ht="12.75" x14ac:dyDescent="0.2">
      <c r="B4" s="127" t="s">
        <v>14</v>
      </c>
    </row>
    <row r="5" spans="2:8" ht="15" x14ac:dyDescent="0.25">
      <c r="B5" s="348" t="s">
        <v>15</v>
      </c>
      <c r="C5" s="350" t="s">
        <v>3</v>
      </c>
      <c r="D5" s="350" t="s">
        <v>4</v>
      </c>
      <c r="E5" s="350" t="s">
        <v>5</v>
      </c>
      <c r="F5" s="350" t="s">
        <v>16</v>
      </c>
      <c r="G5" s="350" t="s">
        <v>17</v>
      </c>
      <c r="H5" s="128"/>
    </row>
    <row r="6" spans="2:8" ht="15" x14ac:dyDescent="0.25">
      <c r="B6" s="349"/>
      <c r="C6" s="350"/>
      <c r="D6" s="350"/>
      <c r="E6" s="350"/>
      <c r="F6" s="350" t="s">
        <v>18</v>
      </c>
      <c r="G6" s="350" t="s">
        <v>19</v>
      </c>
      <c r="H6" s="34"/>
    </row>
    <row r="7" spans="2:8" ht="15" x14ac:dyDescent="0.25">
      <c r="B7" s="129" t="s">
        <v>20</v>
      </c>
      <c r="C7" s="130">
        <v>12500</v>
      </c>
      <c r="D7" s="131">
        <v>177</v>
      </c>
      <c r="E7" s="130">
        <v>15947</v>
      </c>
      <c r="F7" s="132">
        <v>1.42</v>
      </c>
      <c r="G7" s="102">
        <v>127.58</v>
      </c>
      <c r="H7" s="34"/>
    </row>
    <row r="8" spans="2:8" ht="15" x14ac:dyDescent="0.25">
      <c r="B8" s="129" t="s">
        <v>21</v>
      </c>
      <c r="C8" s="130">
        <v>936</v>
      </c>
      <c r="D8" s="131">
        <v>35</v>
      </c>
      <c r="E8" s="130">
        <v>1734</v>
      </c>
      <c r="F8" s="132">
        <v>3.74</v>
      </c>
      <c r="G8" s="102">
        <v>185.26</v>
      </c>
      <c r="H8" s="34"/>
    </row>
    <row r="9" spans="2:8" ht="15" x14ac:dyDescent="0.25">
      <c r="B9" s="129" t="s">
        <v>22</v>
      </c>
      <c r="C9" s="130">
        <v>3926</v>
      </c>
      <c r="D9" s="131">
        <v>166</v>
      </c>
      <c r="E9" s="130">
        <v>5819</v>
      </c>
      <c r="F9" s="132">
        <v>4.2300000000000004</v>
      </c>
      <c r="G9" s="102">
        <v>148.22</v>
      </c>
      <c r="H9" s="34"/>
    </row>
    <row r="10" spans="2:8" ht="15" x14ac:dyDescent="0.25">
      <c r="B10" s="133" t="s">
        <v>13</v>
      </c>
      <c r="C10" s="134">
        <v>17362</v>
      </c>
      <c r="D10" s="134">
        <v>378</v>
      </c>
      <c r="E10" s="134">
        <v>23500</v>
      </c>
      <c r="F10" s="135">
        <v>2.1800000000000002</v>
      </c>
      <c r="G10" s="135">
        <v>135.35</v>
      </c>
      <c r="H10" s="34"/>
    </row>
    <row r="11" spans="2:8" x14ac:dyDescent="0.2">
      <c r="B11" s="4" t="s">
        <v>299</v>
      </c>
    </row>
    <row r="12" spans="2:8" x14ac:dyDescent="0.2">
      <c r="B12" s="136" t="s">
        <v>311</v>
      </c>
      <c r="C12" s="137"/>
      <c r="D12" s="137"/>
      <c r="E12" s="137"/>
      <c r="F12" s="138"/>
      <c r="G12" s="138"/>
      <c r="H12" s="137"/>
    </row>
    <row r="13" spans="2:8" x14ac:dyDescent="0.2">
      <c r="B13" s="4" t="s">
        <v>23</v>
      </c>
      <c r="C13" s="1"/>
      <c r="D13" s="1"/>
      <c r="E13" s="1"/>
      <c r="F13" s="2"/>
      <c r="G13" s="2"/>
      <c r="H13" s="1"/>
    </row>
    <row r="15" spans="2:8" x14ac:dyDescent="0.2">
      <c r="C15" s="139"/>
      <c r="D15" s="140"/>
      <c r="E15" s="140"/>
    </row>
    <row r="16" spans="2:8" x14ac:dyDescent="0.2">
      <c r="C16" s="139"/>
    </row>
    <row r="17" spans="2:7" x14ac:dyDescent="0.2">
      <c r="B17" s="35"/>
      <c r="C17" s="139"/>
      <c r="F17" s="35"/>
      <c r="G17" s="35"/>
    </row>
    <row r="18" spans="2:7" x14ac:dyDescent="0.2">
      <c r="B18" s="35"/>
      <c r="C18" s="139"/>
      <c r="F18" s="35"/>
      <c r="G18" s="35"/>
    </row>
    <row r="19" spans="2:7" x14ac:dyDescent="0.2">
      <c r="B19" s="35"/>
      <c r="C19" s="139"/>
      <c r="F19" s="35"/>
      <c r="G19" s="35"/>
    </row>
    <row r="20" spans="2:7" x14ac:dyDescent="0.2">
      <c r="B20" s="35"/>
      <c r="F20" s="35"/>
      <c r="G20" s="35"/>
    </row>
    <row r="21" spans="2:7" x14ac:dyDescent="0.2">
      <c r="B21" s="35"/>
      <c r="F21" s="35"/>
      <c r="G21" s="35"/>
    </row>
    <row r="22" spans="2:7" x14ac:dyDescent="0.2">
      <c r="B22" s="35"/>
      <c r="F22" s="35"/>
      <c r="G22" s="35"/>
    </row>
    <row r="23" spans="2:7" x14ac:dyDescent="0.2">
      <c r="B23" s="35"/>
      <c r="F23" s="35"/>
      <c r="G23" s="35"/>
    </row>
    <row r="24" spans="2:7" x14ac:dyDescent="0.2">
      <c r="B24" s="35"/>
      <c r="F24" s="35"/>
      <c r="G24" s="35"/>
    </row>
    <row r="25" spans="2:7" x14ac:dyDescent="0.2">
      <c r="B25" s="35"/>
      <c r="F25" s="35"/>
      <c r="G25" s="35"/>
    </row>
    <row r="26" spans="2:7" x14ac:dyDescent="0.2">
      <c r="B26" s="35"/>
      <c r="F26" s="35"/>
      <c r="G26" s="35"/>
    </row>
  </sheetData>
  <mergeCells count="7">
    <mergeCell ref="B2:G2"/>
    <mergeCell ref="B5:B6"/>
    <mergeCell ref="C5:C6"/>
    <mergeCell ref="D5:D6"/>
    <mergeCell ref="E5:E6"/>
    <mergeCell ref="F5:F6"/>
    <mergeCell ref="G5:G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H13"/>
  <sheetViews>
    <sheetView workbookViewId="0">
      <selection activeCell="B3" sqref="B3"/>
    </sheetView>
  </sheetViews>
  <sheetFormatPr defaultColWidth="9.140625" defaultRowHeight="11.25" x14ac:dyDescent="0.2"/>
  <cols>
    <col min="1" max="1" width="9.140625" style="35"/>
    <col min="2" max="2" width="18.7109375" style="36" customWidth="1"/>
    <col min="3" max="5" width="10.140625" style="35" customWidth="1"/>
    <col min="6" max="7" width="10.140625" style="37" customWidth="1"/>
    <col min="8" max="16384" width="9.140625" style="35"/>
  </cols>
  <sheetData>
    <row r="3" spans="2:8" ht="15" x14ac:dyDescent="0.25">
      <c r="B3" s="55" t="s">
        <v>347</v>
      </c>
      <c r="C3" s="55"/>
      <c r="D3" s="55"/>
      <c r="E3" s="55"/>
      <c r="F3" s="55"/>
      <c r="G3" s="55"/>
      <c r="H3" s="50"/>
    </row>
    <row r="4" spans="2:8" ht="12.75" x14ac:dyDescent="0.2">
      <c r="B4" s="127" t="s">
        <v>275</v>
      </c>
    </row>
    <row r="5" spans="2:8" ht="15" x14ac:dyDescent="0.25">
      <c r="B5" s="348" t="s">
        <v>15</v>
      </c>
      <c r="C5" s="350" t="s">
        <v>3</v>
      </c>
      <c r="D5" s="350" t="s">
        <v>4</v>
      </c>
      <c r="E5" s="350" t="s">
        <v>5</v>
      </c>
      <c r="F5" s="350" t="s">
        <v>16</v>
      </c>
      <c r="G5" s="350" t="s">
        <v>17</v>
      </c>
      <c r="H5" s="128"/>
    </row>
    <row r="6" spans="2:8" ht="15" x14ac:dyDescent="0.25">
      <c r="B6" s="349"/>
      <c r="C6" s="350"/>
      <c r="D6" s="350"/>
      <c r="E6" s="350"/>
      <c r="F6" s="350" t="s">
        <v>18</v>
      </c>
      <c r="G6" s="350" t="s">
        <v>19</v>
      </c>
      <c r="H6" s="34"/>
    </row>
    <row r="7" spans="2:8" ht="15" x14ac:dyDescent="0.25">
      <c r="B7" s="129" t="s">
        <v>20</v>
      </c>
      <c r="C7" s="130">
        <v>12599</v>
      </c>
      <c r="D7" s="131">
        <v>135</v>
      </c>
      <c r="E7" s="130">
        <v>16072</v>
      </c>
      <c r="F7" s="132">
        <v>1.07</v>
      </c>
      <c r="G7" s="102">
        <v>127.57</v>
      </c>
      <c r="H7" s="34"/>
    </row>
    <row r="8" spans="2:8" ht="15" x14ac:dyDescent="0.25">
      <c r="B8" s="129" t="s">
        <v>21</v>
      </c>
      <c r="C8" s="130">
        <v>974</v>
      </c>
      <c r="D8" s="131">
        <v>37</v>
      </c>
      <c r="E8" s="130">
        <v>1822</v>
      </c>
      <c r="F8" s="132">
        <v>3.8</v>
      </c>
      <c r="G8" s="102">
        <v>187.06</v>
      </c>
      <c r="H8" s="34"/>
    </row>
    <row r="9" spans="2:8" ht="15" x14ac:dyDescent="0.25">
      <c r="B9" s="129" t="s">
        <v>22</v>
      </c>
      <c r="C9" s="130">
        <v>3833</v>
      </c>
      <c r="D9" s="131">
        <v>135</v>
      </c>
      <c r="E9" s="130">
        <v>5700</v>
      </c>
      <c r="F9" s="132">
        <v>3.52</v>
      </c>
      <c r="G9" s="102">
        <v>148.71</v>
      </c>
      <c r="H9" s="34"/>
    </row>
    <row r="10" spans="2:8" ht="15" x14ac:dyDescent="0.25">
      <c r="B10" s="133" t="s">
        <v>13</v>
      </c>
      <c r="C10" s="134">
        <v>17406</v>
      </c>
      <c r="D10" s="134">
        <v>307</v>
      </c>
      <c r="E10" s="134">
        <v>23594</v>
      </c>
      <c r="F10" s="135">
        <v>1.76</v>
      </c>
      <c r="G10" s="135">
        <v>135.55000000000001</v>
      </c>
      <c r="H10" s="34"/>
    </row>
    <row r="11" spans="2:8" x14ac:dyDescent="0.2">
      <c r="B11" s="4" t="s">
        <v>299</v>
      </c>
    </row>
    <row r="12" spans="2:8" x14ac:dyDescent="0.2">
      <c r="B12" s="136" t="s">
        <v>311</v>
      </c>
      <c r="C12" s="137"/>
      <c r="D12" s="137"/>
      <c r="E12" s="137"/>
      <c r="F12" s="138"/>
      <c r="G12" s="138"/>
      <c r="H12" s="137"/>
    </row>
    <row r="13" spans="2:8" x14ac:dyDescent="0.2">
      <c r="B13" s="4" t="s">
        <v>23</v>
      </c>
      <c r="C13" s="1"/>
      <c r="D13" s="1"/>
      <c r="E13" s="1"/>
      <c r="F13" s="2"/>
      <c r="G13" s="2"/>
      <c r="H13" s="1"/>
    </row>
  </sheetData>
  <mergeCells count="6">
    <mergeCell ref="F5:F6"/>
    <mergeCell ref="G5:G6"/>
    <mergeCell ref="B5:B6"/>
    <mergeCell ref="C5:C6"/>
    <mergeCell ref="D5:D6"/>
    <mergeCell ref="E5: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Giovanna Di Credico</cp:lastModifiedBy>
  <dcterms:created xsi:type="dcterms:W3CDTF">2018-09-24T07:48:16Z</dcterms:created>
  <dcterms:modified xsi:type="dcterms:W3CDTF">2018-11-19T09:55:52Z</dcterms:modified>
</cp:coreProperties>
</file>