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istat.it\xendesktop\Balbo\gianmarco.schiesaro\Downloads\"/>
    </mc:Choice>
  </mc:AlternateContent>
  <bookViews>
    <workbookView xWindow="-15" yWindow="-15" windowWidth="8595" windowHeight="12000" tabRatio="895"/>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Tav.3!$A$1:$L$53</definedName>
  </definedNames>
  <calcPr calcId="152511"/>
</workbook>
</file>

<file path=xl/calcChain.xml><?xml version="1.0" encoding="utf-8"?>
<calcChain xmlns="http://schemas.openxmlformats.org/spreadsheetml/2006/main">
  <c r="D26" i="70" l="1"/>
  <c r="C12" i="75" l="1"/>
  <c r="E20" i="29" l="1"/>
  <c r="D20" i="29"/>
  <c r="I41" i="71" l="1"/>
  <c r="H41" i="71"/>
  <c r="G41" i="71"/>
  <c r="F41" i="71"/>
  <c r="E41" i="71"/>
  <c r="I40" i="71"/>
  <c r="H40" i="71"/>
  <c r="G40" i="71"/>
  <c r="F40" i="71"/>
  <c r="E40" i="71"/>
  <c r="I39" i="71"/>
  <c r="H39" i="71"/>
  <c r="G39" i="71"/>
  <c r="F39" i="71"/>
  <c r="E39" i="71"/>
  <c r="H20" i="62" l="1"/>
  <c r="H19" i="62"/>
  <c r="H18" i="62"/>
  <c r="H16" i="62"/>
  <c r="H15" i="62"/>
  <c r="H14" i="62"/>
  <c r="H13" i="62"/>
  <c r="H12" i="62"/>
  <c r="H11" i="62"/>
  <c r="H10" i="62"/>
  <c r="H9" i="62"/>
  <c r="H8" i="62"/>
  <c r="H7" i="62"/>
  <c r="H6" i="62"/>
</calcChain>
</file>

<file path=xl/sharedStrings.xml><?xml version="1.0" encoding="utf-8"?>
<sst xmlns="http://schemas.openxmlformats.org/spreadsheetml/2006/main" count="978" uniqueCount="330">
  <si>
    <t>Anni 2017 e 2016, valori assoluti e variazioni percentuali</t>
  </si>
  <si>
    <t>PROVINCE</t>
  </si>
  <si>
    <t>Variazioni %                                           2017/2016</t>
  </si>
  <si>
    <t>Incidenti</t>
  </si>
  <si>
    <t>Morti</t>
  </si>
  <si>
    <t>Feriti</t>
  </si>
  <si>
    <t>Abruzzo</t>
  </si>
  <si>
    <t>Italia</t>
  </si>
  <si>
    <t>Puglia</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</si>
  <si>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</si>
  <si>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</si>
  <si>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</si>
  <si>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</si>
  <si>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</si>
  <si>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</si>
  <si>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</si>
  <si>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</si>
  <si>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</si>
  <si>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</si>
  <si>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</si>
  <si>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</si>
  <si>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(c) Sono incluse nella categoria 'Altre strade' le srade Statali, Regionali, Provinciali fuori dell'abitato e Comunali extraurbane</t>
  </si>
  <si>
    <t>Anno 2017, valori assoluti e indicatori</t>
  </si>
  <si>
    <t>TIPO DI STRADA</t>
  </si>
  <si>
    <t>Una carreggiata a senso unico</t>
  </si>
  <si>
    <t>Una carreggiata a doppio senso</t>
  </si>
  <si>
    <t>Doppia carreggiata, più di due carreggiate</t>
  </si>
  <si>
    <t>Anno 2017, valori assoluti</t>
  </si>
  <si>
    <t>PROVINCIA</t>
  </si>
  <si>
    <t>STRADE URBANE</t>
  </si>
  <si>
    <t>STRADE EXTRAURBANE</t>
  </si>
  <si>
    <t>Incrocio</t>
  </si>
  <si>
    <t>Rotatoria</t>
  </si>
  <si>
    <t>Intersezione</t>
  </si>
  <si>
    <t>Rettilineo</t>
  </si>
  <si>
    <t>Curva</t>
  </si>
  <si>
    <t>Altro (passaggio a livello, dosso, pendenza, galleria)</t>
  </si>
  <si>
    <t>Anno 2017, composizioni percentuali</t>
  </si>
  <si>
    <t>Strade Urbane: Composizione percentuale</t>
  </si>
  <si>
    <t>Altro (passaggo a livello, dosso, galleria)</t>
  </si>
  <si>
    <t>Strade ExtraUrbane: Composizione percentuale</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</si>
  <si>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</si>
  <si>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</si>
  <si>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</si>
  <si>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</si>
  <si>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</si>
  <si>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</si>
  <si>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</si>
  <si>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</si>
  <si>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</si>
  <si>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</si>
  <si>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</si>
  <si>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</si>
  <si>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</si>
  <si>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</si>
  <si>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</si>
  <si>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</si>
  <si>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</si>
  <si>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</si>
  <si>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</si>
  <si>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</si>
  <si>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</si>
  <si>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</si>
  <si>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</si>
  <si>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</si>
  <si>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</si>
  <si>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Indice di mortalità</t>
  </si>
  <si>
    <t>Non rilevata</t>
  </si>
  <si>
    <t>Venerdì notte</t>
  </si>
  <si>
    <t>Sabato notte</t>
  </si>
  <si>
    <t>Altre notti</t>
  </si>
  <si>
    <t>(a) Dalle ore 22 alle ore 6</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</si>
  <si>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</si>
  <si>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</si>
  <si>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</si>
  <si>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</si>
  <si>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</si>
  <si>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</si>
  <si>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</si>
  <si>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</si>
  <si>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</si>
  <si>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</si>
  <si>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</si>
  <si>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</si>
  <si>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</si>
  <si>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</si>
  <si>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</si>
  <si>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</si>
  <si>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</si>
  <si>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</si>
  <si>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</si>
  <si>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</si>
  <si>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</si>
  <si>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Polizia stradale</t>
  </si>
  <si>
    <t>Carabinieri</t>
  </si>
  <si>
    <t>Polizia Municipale</t>
  </si>
  <si>
    <t>Campania</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</si>
  <si>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</si>
  <si>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</si>
  <si>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</si>
  <si>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</si>
  <si>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</si>
  <si>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</si>
  <si>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</si>
  <si>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</si>
  <si>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</si>
  <si>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</si>
  <si>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</si>
  <si>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</si>
  <si>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</si>
  <si>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</si>
  <si>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</si>
  <si>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</si>
  <si>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</si>
  <si>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</si>
  <si>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</si>
  <si>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</si>
  <si>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</si>
  <si>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</si>
  <si>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</si>
  <si>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</si>
  <si>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</si>
  <si>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</si>
  <si>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</si>
  <si>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</si>
  <si>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</si>
  <si>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</si>
  <si>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</si>
  <si>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</si>
  <si>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</si>
  <si>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 xml:space="preserve"> Anno 2017, valori assoluti, valori e variazioni percentuali</t>
  </si>
  <si>
    <t>TIPOLOGIA DI COMUNE</t>
  </si>
  <si>
    <t>Variazioni %</t>
  </si>
  <si>
    <t>2017/2016</t>
  </si>
  <si>
    <t>Numero comuni</t>
  </si>
  <si>
    <t>Polo</t>
  </si>
  <si>
    <t>Polo intercomunale</t>
  </si>
  <si>
    <t>Cintura</t>
  </si>
  <si>
    <t>Totale Centri</t>
  </si>
  <si>
    <t>Intermedio</t>
  </si>
  <si>
    <t>Periferico</t>
  </si>
  <si>
    <t>Ultra 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</si>
  <si>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</si>
  <si>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</si>
  <si>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</si>
  <si>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</si>
  <si>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</si>
  <si>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</si>
  <si>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</si>
  <si>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</si>
  <si>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</si>
  <si>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</si>
  <si>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</si>
  <si>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</si>
  <si>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</si>
  <si>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</si>
  <si>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</si>
  <si>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</si>
  <si>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</si>
  <si>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</si>
  <si>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</si>
  <si>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t>MASCHI e FEMMINE</t>
  </si>
  <si>
    <t>Totale femmine</t>
  </si>
  <si>
    <t>Totale maschi</t>
  </si>
  <si>
    <t>Composizione  percentuale</t>
  </si>
  <si>
    <t>Valori   assoluti</t>
  </si>
  <si>
    <t>Composizione    percentuale</t>
  </si>
  <si>
    <t>Indice di gravità (a)</t>
  </si>
  <si>
    <t>CAPOLUOGHI</t>
  </si>
  <si>
    <t>Altri Comuni</t>
  </si>
  <si>
    <t xml:space="preserve">(a) Rapporto percentuale tra il numero dei morti e il numero degli incidenti </t>
  </si>
  <si>
    <t>(b) Rapporto percentuale tra il numero di feriti e il numero degli incidenti</t>
  </si>
  <si>
    <t>Caserta</t>
  </si>
  <si>
    <t>Benevento</t>
  </si>
  <si>
    <t>Napoli</t>
  </si>
  <si>
    <t>Avellino</t>
  </si>
  <si>
    <t>Salerno</t>
  </si>
  <si>
    <t>Basilicata</t>
  </si>
  <si>
    <t>Calabria</t>
  </si>
  <si>
    <t>Lazio</t>
  </si>
  <si>
    <t>Liguria</t>
  </si>
  <si>
    <t>Lombardia</t>
  </si>
  <si>
    <t>Marche</t>
  </si>
  <si>
    <t>Molise</t>
  </si>
  <si>
    <t>Piemonte</t>
  </si>
  <si>
    <t>Sardegna</t>
  </si>
  <si>
    <t>Sicilia</t>
  </si>
  <si>
    <t>Toscana</t>
  </si>
  <si>
    <t>Umbria</t>
  </si>
  <si>
    <t>Veneto</t>
  </si>
  <si>
    <t>ITALIA</t>
  </si>
  <si>
    <t>Indice di mortalità (b)</t>
  </si>
  <si>
    <t>Pubblica sicurezza</t>
  </si>
  <si>
    <t>Altri</t>
  </si>
  <si>
    <t>Polizia provinciale</t>
  </si>
  <si>
    <t>Polizia municipale</t>
  </si>
  <si>
    <t>Polizia Provinciale</t>
  </si>
  <si>
    <t>REGIONI</t>
  </si>
  <si>
    <t>COSTO SOCIALE (a)</t>
  </si>
  <si>
    <t>PROCAPITE (in euro)</t>
  </si>
  <si>
    <t>TOTALE (in euro)</t>
  </si>
  <si>
    <t xml:space="preserve">Valle d'Aosta/Vallée d'Aoste </t>
  </si>
  <si>
    <t>Friuli-Venezia-Giulia</t>
  </si>
  <si>
    <t>Emilia-Romagna</t>
  </si>
  <si>
    <t>(a) Incidentalità con danni alle persone 2017</t>
  </si>
  <si>
    <t>Pedoni</t>
  </si>
  <si>
    <t>Anni 2010 e 2017, valori assoluti</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</si>
  <si>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</si>
  <si>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</si>
  <si>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</si>
  <si>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</si>
  <si>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</si>
  <si>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</si>
  <si>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</si>
  <si>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</si>
  <si>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</si>
  <si>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</si>
  <si>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</si>
  <si>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</si>
  <si>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</si>
  <si>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</si>
  <si>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2016</t>
  </si>
  <si>
    <t>Anni 2017 e 2010</t>
  </si>
  <si>
    <t>Anni 2001 - 2017, valori assoluti, indicatori e variazioni percentuali</t>
  </si>
  <si>
    <t>Variazione percentuale numero di morti rispetto all'anno precedente (c)</t>
  </si>
  <si>
    <t>Variazione percentuale numero di morti rispetto al 2001</t>
  </si>
  <si>
    <t>Aversa</t>
  </si>
  <si>
    <t>Maddaloni</t>
  </si>
  <si>
    <t>Marcianise</t>
  </si>
  <si>
    <t>Acerra</t>
  </si>
  <si>
    <t>Afragola</t>
  </si>
  <si>
    <t>Caivano</t>
  </si>
  <si>
    <t>Casalnuovo di Napoli</t>
  </si>
  <si>
    <t>Casoria</t>
  </si>
  <si>
    <t>Castellammare di Stabia</t>
  </si>
  <si>
    <t>Giugliano in Campania</t>
  </si>
  <si>
    <t>Marano di Napoli</t>
  </si>
  <si>
    <t>Melito di Napoli</t>
  </si>
  <si>
    <t>Pomigliano d'Arco</t>
  </si>
  <si>
    <t>Portici</t>
  </si>
  <si>
    <t>Pozzuoli</t>
  </si>
  <si>
    <t>Quarto</t>
  </si>
  <si>
    <t>Ercolano</t>
  </si>
  <si>
    <t>San Giorgio a Cremano</t>
  </si>
  <si>
    <t>Somma Vesuviana</t>
  </si>
  <si>
    <t>Torre Annunziata</t>
  </si>
  <si>
    <t>Torre del Greco</t>
  </si>
  <si>
    <t>Battipaglia</t>
  </si>
  <si>
    <t>Cava de' Tirreni</t>
  </si>
  <si>
    <t>Eboli</t>
  </si>
  <si>
    <t>Nocera Inferiore</t>
  </si>
  <si>
    <t>Pagani</t>
  </si>
  <si>
    <t>Scafati</t>
  </si>
  <si>
    <t>Anni 2010 e 2017, valori percentuali e valori assoluti</t>
  </si>
  <si>
    <t>Bambini (0 - 14)</t>
  </si>
  <si>
    <t>Giovani (15 - 24)</t>
  </si>
  <si>
    <t>Anziani (65+)</t>
  </si>
  <si>
    <t>Altri utenti</t>
  </si>
  <si>
    <t>TOTALE</t>
  </si>
  <si>
    <t>Ciclomotori  (a)</t>
  </si>
  <si>
    <t>Motocicli (a)</t>
  </si>
  <si>
    <t>Velocipedi (a)</t>
  </si>
  <si>
    <t>Altri Utenti</t>
  </si>
  <si>
    <t>(a) Conducenti e passeggeri</t>
  </si>
  <si>
    <t>Arzano</t>
  </si>
  <si>
    <t xml:space="preserve">Anno 2016, valori assoluti e indicatori </t>
  </si>
  <si>
    <t>Anno 2017, valori assoluti e indicatore</t>
  </si>
  <si>
    <t>Totale comuni &gt; 35-000 abitanti</t>
  </si>
  <si>
    <t>TAVOLA 1. INCIDENTI STRADALI, MORTI E FERITI PER PROVINCIA. CAMPANIA.</t>
  </si>
  <si>
    <t>TAVOLA 2. INDICI DI MORTALITA' E GRAVITA' PER PROVINCIA. CAMPANIA.</t>
  </si>
  <si>
    <t>(a) Rapporto tra il numero dei morti e il numero degli incidenti stradali con lesioni a persone, moltiplicato 100.</t>
  </si>
  <si>
    <t>(b) Rapporto tra il numero dei morti e il numero dei morti e dei feriti in incidenti stradali con lesioni a persone, moltiplicato 100.</t>
  </si>
  <si>
    <t>TAVOLA 2bis. INDICI DI MORTALITA' E GRAVITA' PER PROVINCIA. CAMPANIA.</t>
  </si>
  <si>
    <t>(c) La variazione percentuale annua è calcolata per l'anno t rispetto all'anno t.1 su base variabile.</t>
  </si>
  <si>
    <t>TAVOLA 3. INCIDENTI STRADALI CON LESIONI A PERSONE MORTI E FERITI. CAMPANIA</t>
  </si>
  <si>
    <t>Morti per 100.000 abitanti (a)</t>
  </si>
  <si>
    <t>(a) Morti su popolazione media residente (per 100.000).</t>
  </si>
  <si>
    <t>(b) Rapporto tra il numero dei morti e il numero degli incidenti stradali con lesioni a persone, moltiplicato 100.</t>
  </si>
  <si>
    <t xml:space="preserve">TAVOLA 4.1. UTENTI VULNERABILI  MORTI IN INCIDENTI STRADALI PER ETA' IN CAMPANIA E IN ITALIA. </t>
  </si>
  <si>
    <t xml:space="preserve">TAVOLA 4.2. UTENTI VULNERABILI  MORTI IN INCIDENTI STRADALI PER RUOLO IN CAMPANIA E IN ITALIA. </t>
  </si>
  <si>
    <t xml:space="preserve">TAVOLA 4.3. UTENTI  MORTI E FERITI IN INCIDENTI STRADALI PER CLASSI DI ETA' IN CAMPANIA E IN ITALIA. </t>
  </si>
  <si>
    <t>TAVOLA 5. INCIDENTI STRADALI CON LESIONI A PERSONE SECONDO LA CATEGORIA DELLA STRADA. CAMPANIA.</t>
  </si>
  <si>
    <t>(b) Rapporto tra il numero dei feriti e il numero degli incidenti stradali con lesioni a persone, moltiplicato 100.</t>
  </si>
  <si>
    <t>TAVOLA 6. INCIDENTI STRADALI CON LESIONI A PERSONE PER PROVINCIA, CARATTERISTICA DELLA STRADA E AMBITO STRADALE. CAMPANIA.</t>
  </si>
  <si>
    <t xml:space="preserve">TAVOLA 6.1. INCIDENTI STRADALI CON LESIONI A PERSONE PER PROVINCIA, CARATTERISTICA DELLA STRADA E AMBITO STRADALE. CAMPANIA. </t>
  </si>
  <si>
    <t>TAVOLA  6.2. INCIDENTI STRADALI CON LESIONI A PERSONE PER PROVINCIA, CARATTERISTICA DELLA STRADA E AMBITO STRADALE. CAMPANIA.</t>
  </si>
  <si>
    <t xml:space="preserve">TAVOLA 7. INCIDENTI STRADALI CON LESIONI A PERSONE, MORTI E FERITI PER MESE. CAMPANIA. </t>
  </si>
  <si>
    <t>TAVOLA 8. INCIDENTI STRADALI CON LESIONI A PERSONE MORTI E FERITI PER GIORNO DELLA SETTIMANA. CAMPANIA.</t>
  </si>
  <si>
    <t>TAVOLA 9. INCIDENTI STRADALI CON LESIONI A PERSONE MORTI E FERITI PER ORA DEL GIORNO. CAMPANIA.</t>
  </si>
  <si>
    <t>Anno 2017, valori assoluti e indice di mortalità.</t>
  </si>
  <si>
    <t>(a) Dalle ore 22 alle ore 6.</t>
  </si>
  <si>
    <t xml:space="preserve">TAVOLA 10. INCIDENTI STRADALI CON LESIONI A PERSONE, MORTI E FERITI E INDICE DI MORTALITA', PER PROVINCIA, GIORNO DELLA SETTIMANA E FASCIA ORARIA NOTTURNA (a). CAMPANIA.  </t>
  </si>
  <si>
    <t xml:space="preserve">TAVOLA 10.1. INCIDENTI STRADALI CON LESIONI A PERSONE, MORTI E FERITI E INDICE DI MORTALITA', PER PROVINCIA, GIORNO DELLA SETTIMANA E FASCIA ORARIA NOTTURNA (a). STRADE URBANE. CAMPANIA. </t>
  </si>
  <si>
    <t>TAVOLA 10.2. INCIDENTI STRADALI CON LESIONI A PERSONE, MORTI E FERITI E INDICE DI MORTALITA' , PER PROVINCIA, GIORNO DELLA SETTIMANA E FASCIA ORARIA NOTTURNA (a). STRADE EXTRAURBANE. CAMPANIA</t>
  </si>
  <si>
    <t>Tavola 11. INCIDENTI STRADALI, MORTI E FERITI PER TIPOLOGIA DI COMUNE. CAMPANIA.</t>
  </si>
  <si>
    <t xml:space="preserve">TAVOLA 12. INCIDENTI STRADALI, MORTI E FERITI PER TIPOLOGIA DI COMUNE. CAMPANIA. </t>
  </si>
  <si>
    <t>(b) Rapporto percentuale tra il numero dei morti e il complesso degli infortunati (morti e feriti) in incidenti con lesioni a persone.</t>
  </si>
  <si>
    <t>Anno 2017, valori assoluti e composizioni percentuali e indice di mortalità.</t>
  </si>
  <si>
    <t xml:space="preserve">TAVOLA 14. CAUSE ACCERTATE O PRESUNTE DI INCIDENTE SECONDO L’AMBITO STRADALE. CAMPANIA. </t>
  </si>
  <si>
    <t>Buche, ecc. evitato</t>
  </si>
  <si>
    <t>a) Il totale del prospetto risulta superiore al numero degli incidenti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</si>
  <si>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</si>
  <si>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CAMPANIA. </t>
  </si>
  <si>
    <t>TAVOLA 16. MORTI E FERITI PER CATEGORIA DI UTENTI E GENERE. CAMPANIA.</t>
  </si>
  <si>
    <t>TAVOLA 17. INCIDENTI STRADALI, MORTI E FERITI NEI COMUNI CAPOLUOGO E NEI COMUNI CON ALMENO 35.000 ABITANTI. CAMPANIA.</t>
  </si>
  <si>
    <t>Incidenti per 1.000 ab.</t>
  </si>
  <si>
    <t>Morti per 100.000 ab.</t>
  </si>
  <si>
    <t>Feriti per 100.000 ab.</t>
  </si>
  <si>
    <t>Totale comuni &gt;35.000 abitanti</t>
  </si>
  <si>
    <t xml:space="preserve">TAVOLA 18. INCIDENTI STRADALI, MORTI E FERITI PER CATEGORIA DELLA STRADA NEI COMUNI CAPOLUOGO E NEI COMUNI CON ALMENO 35.000 ABITANTI PER TIPO DI STRADA. CAMPANIA. </t>
  </si>
  <si>
    <t>TAVOLA 19. COSTI SOCIALI TOTALI E PRO.CAPITE PER REGIONE. ITALIA 2017</t>
  </si>
  <si>
    <t>Trentino.A.Adige</t>
  </si>
  <si>
    <t>TAVOLA 20 INCIDENTI STRADALI CON LESIONI A PERSONE PER ORGANO DI RILEVAZIONE, CATEGORIA DELLA STRADA E PROVINCIA. CAMPANIA.</t>
  </si>
  <si>
    <t>(a) Sono incluse nella categoria 'Altre strade': le strade Statali, Regionali, Provinciali fuori dall'abitato e Comunali extraurbane.</t>
  </si>
  <si>
    <t xml:space="preserve">TAVOLA 21. INCIDENTI STRADALI CON LESIONI A PERSONE PER ORGANO DI RILEVAZIONE E MESE.CAMPANIA . </t>
  </si>
  <si>
    <t xml:space="preserve">TAVOLA 22. INCIDENTI STRADALI CON LESIONI A PERSONE PER ORGANO DI RILEVAZIONE E GIORNO DELLA SETTIMANA. CAMPANIA. </t>
  </si>
  <si>
    <t>Anno 2017, valori assoluti e valori percentuali.</t>
  </si>
  <si>
    <t>TAVOLA 23. INCIDENTI STRADALI CON LESIONI A PERSONE PER ORGANO DI RILEVAZIONE E ORA DEL GIORNO. ITALIA.</t>
  </si>
  <si>
    <t>TAVOLA 23. INCIDENTI STRADALI CON LESIONI A PERSONE PER ORGANO DI RILEVAZIONE E ORA DEL GIORNO. CAMPANIA.</t>
  </si>
  <si>
    <t>ANNO</t>
  </si>
  <si>
    <t>TAVOLA 5.1 INCIDENTI STRADALI CON LESIONI A PERSONE SECONDO LA CATEGORIA DELLA STRADA. CAMPANIA.</t>
  </si>
  <si>
    <t>TAVOLA 5bis. INCIDENTI STRADALI CON LESIONI A PERSONE SECONDO IL TIPO DI STRADA. CAMPANIA.</t>
  </si>
  <si>
    <t>(a) Rapporto percentuale  tra il numero dei morti e il numero degli incidenti stradali con lesioni a persone.</t>
  </si>
  <si>
    <t xml:space="preserve">TAVOLA 13. INCIDENTI STRADALI CON LESIONI A PERSONE, MORTI E FERITI SECONDO LA NATURA.CAMPANIA. </t>
  </si>
  <si>
    <r>
      <t xml:space="preserve">(a) Rapporto percentuale tra il numero dei morti e il numero degli incidenti </t>
    </r>
    <r>
      <rPr>
        <sz val="7.5"/>
        <color rgb="FF000000"/>
        <rFont val="Arial Narrow"/>
        <family val="2"/>
      </rPr>
      <t>con lesioni a persone.</t>
    </r>
  </si>
  <si>
    <t>Anno 2017, valori assoluti, composizioni percentuali e indice di gravità</t>
  </si>
  <si>
    <t>CATEGORIA DI UTENTE</t>
  </si>
  <si>
    <t>(a) Rapporto tra il numero dei morti e il numero dei morti e dei feriti in incidenti stradali con lesioni a persone, moltiplicato 100.</t>
  </si>
  <si>
    <r>
      <t xml:space="preserve">CAPOLUOGHI
</t>
    </r>
    <r>
      <rPr>
        <sz val="9"/>
        <color rgb="FF000000"/>
        <rFont val="Arial Narrow"/>
        <family val="2"/>
      </rPr>
      <t>Altri Comuni</t>
    </r>
  </si>
  <si>
    <t>Altre Strade(a)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</si>
</sst>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51"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sz val="9"/>
      <color theme="1"/>
      <name val="Arial"/>
      <family val="2"/>
    </font>
    <font>
      <sz val="11"/>
      <name val="Calibri"/>
      <family val="2"/>
      <scheme val="minor"/>
    </font>
    <font>
      <b/>
      <sz val="8"/>
      <color theme="1"/>
      <name val="Arial"/>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indexed="65"/>
        <bgColor theme="0"/>
      </patternFill>
    </fill>
  </fills>
  <borders count="1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thin">
        <color theme="0" tint="-0.14999847407452621"/>
      </bottom>
      <diagonal/>
    </border>
    <border>
      <left/>
      <right/>
      <top/>
      <bottom style="medium">
        <color rgb="FF000000"/>
      </bottom>
      <diagonal/>
    </border>
  </borders>
  <cellStyleXfs count="101">
    <xf numFmtId="0" fontId="0" fillId="0" borderId="0"/>
    <xf numFmtId="0" fontId="8" fillId="0" borderId="0"/>
    <xf numFmtId="43" fontId="2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0" fontId="27" fillId="9" borderId="0" applyNumberFormat="0" applyBorder="0" applyAlignment="0" applyProtection="0"/>
    <xf numFmtId="0" fontId="28" fillId="26" borderId="6" applyNumberFormat="0" applyAlignment="0" applyProtection="0"/>
    <xf numFmtId="0" fontId="28" fillId="26" borderId="6" applyNumberFormat="0" applyAlignment="0" applyProtection="0"/>
    <xf numFmtId="0" fontId="29" fillId="0" borderId="7" applyNumberFormat="0" applyFill="0" applyAlignment="0" applyProtection="0"/>
    <xf numFmtId="0" fontId="30" fillId="27" borderId="8" applyNumberFormat="0" applyAlignment="0" applyProtection="0"/>
    <xf numFmtId="0" fontId="30" fillId="27" borderId="8" applyNumberFormat="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43" fontId="31" fillId="0" borderId="0" applyFont="0" applyFill="0" applyBorder="0" applyAlignment="0" applyProtection="0"/>
    <xf numFmtId="44" fontId="31" fillId="0" borderId="0" applyFont="0" applyFill="0" applyBorder="0" applyAlignment="0" applyProtection="0"/>
    <xf numFmtId="0" fontId="32" fillId="0" borderId="0" applyNumberFormat="0" applyFill="0" applyBorder="0" applyAlignment="0" applyProtection="0"/>
    <xf numFmtId="0" fontId="33" fillId="10" borderId="0" applyNumberFormat="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13" borderId="6" applyNumberFormat="0" applyAlignment="0" applyProtection="0"/>
    <xf numFmtId="0" fontId="29" fillId="0" borderId="7" applyNumberFormat="0" applyFill="0" applyAlignment="0" applyProtection="0"/>
    <xf numFmtId="167" fontId="38" fillId="0" borderId="0" applyFont="0" applyFill="0" applyBorder="0" applyAlignment="0" applyProtection="0"/>
    <xf numFmtId="41" fontId="31" fillId="0" borderId="0" applyFont="0" applyFill="0" applyBorder="0" applyAlignment="0" applyProtection="0"/>
    <xf numFmtId="0" fontId="39" fillId="28" borderId="0" applyNumberFormat="0" applyBorder="0" applyAlignment="0" applyProtection="0"/>
    <xf numFmtId="0" fontId="39" fillId="28" borderId="0" applyNumberFormat="0" applyBorder="0" applyAlignment="0" applyProtection="0"/>
    <xf numFmtId="0" fontId="31"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8" fillId="0" borderId="0"/>
    <xf numFmtId="0" fontId="31" fillId="0" borderId="0"/>
    <xf numFmtId="0" fontId="31" fillId="0" borderId="0"/>
    <xf numFmtId="0" fontId="24" fillId="0" borderId="0"/>
    <xf numFmtId="0" fontId="24" fillId="0" borderId="0"/>
    <xf numFmtId="0" fontId="31" fillId="0" borderId="0"/>
    <xf numFmtId="0" fontId="31" fillId="29" borderId="12" applyNumberFormat="0" applyFont="0" applyAlignment="0" applyProtection="0"/>
    <xf numFmtId="0" fontId="31" fillId="29" borderId="12" applyNumberFormat="0" applyFont="0" applyAlignment="0" applyProtection="0"/>
    <xf numFmtId="0" fontId="40" fillId="26" borderId="13" applyNumberFormat="0" applyAlignment="0" applyProtection="0"/>
    <xf numFmtId="0" fontId="41" fillId="0" borderId="0" applyNumberFormat="0" applyFill="0" applyBorder="0" applyProtection="0"/>
    <xf numFmtId="0" fontId="42" fillId="0" borderId="0" applyNumberFormat="0" applyFill="0" applyBorder="0" applyAlignment="0" applyProtection="0"/>
    <xf numFmtId="0" fontId="32" fillId="0" borderId="0" applyNumberFormat="0" applyFill="0" applyBorder="0" applyAlignment="0" applyProtection="0"/>
    <xf numFmtId="0" fontId="43" fillId="0" borderId="0" applyNumberFormat="0" applyFill="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43" fillId="0" borderId="0" applyNumberFormat="0" applyFill="0" applyBorder="0" applyAlignment="0" applyProtection="0"/>
    <xf numFmtId="0" fontId="44" fillId="0" borderId="14" applyNumberFormat="0" applyFill="0" applyAlignment="0" applyProtection="0"/>
    <xf numFmtId="0" fontId="44" fillId="0" borderId="14" applyNumberFormat="0" applyFill="0" applyAlignment="0" applyProtection="0"/>
    <xf numFmtId="0" fontId="27" fillId="9" borderId="0" applyNumberFormat="0" applyBorder="0" applyAlignment="0" applyProtection="0"/>
    <xf numFmtId="0" fontId="33" fillId="10" borderId="0" applyNumberFormat="0" applyBorder="0" applyAlignment="0" applyProtection="0"/>
    <xf numFmtId="168" fontId="38" fillId="0" borderId="0" applyFont="0" applyFill="0" applyBorder="0" applyAlignment="0" applyProtection="0"/>
    <xf numFmtId="0" fontId="42" fillId="0" borderId="0" applyNumberFormat="0" applyFill="0" applyBorder="0" applyAlignment="0" applyProtection="0"/>
  </cellStyleXfs>
  <cellXfs count="422">
    <xf numFmtId="0" fontId="0" fillId="0" borderId="0" xfId="0"/>
    <xf numFmtId="0" fontId="17" fillId="0" borderId="0" xfId="0" applyFont="1"/>
    <xf numFmtId="2" fontId="17" fillId="0" borderId="0" xfId="0" applyNumberFormat="1" applyFont="1"/>
    <xf numFmtId="0" fontId="15" fillId="6" borderId="0" xfId="0" applyFont="1" applyFill="1" applyAlignment="1">
      <alignment horizontal="left" vertical="top"/>
    </xf>
    <xf numFmtId="0" fontId="5" fillId="0" borderId="1" xfId="0" applyFont="1" applyBorder="1" applyAlignment="1">
      <alignment wrapText="1"/>
    </xf>
    <xf numFmtId="0" fontId="15" fillId="0" borderId="0" xfId="0" applyFont="1" applyFill="1" applyAlignment="1">
      <alignment horizontal="left" vertical="top"/>
    </xf>
    <xf numFmtId="0" fontId="4" fillId="0" borderId="1" xfId="0" applyFont="1" applyBorder="1" applyAlignment="1">
      <alignment horizontal="left" wrapText="1"/>
    </xf>
    <xf numFmtId="0" fontId="5" fillId="0" borderId="1" xfId="0" applyFont="1" applyBorder="1" applyAlignment="1">
      <alignment horizontal="left" vertical="top"/>
    </xf>
    <xf numFmtId="2" fontId="10" fillId="0" borderId="0" xfId="0" applyNumberFormat="1" applyFont="1" applyBorder="1"/>
    <xf numFmtId="0" fontId="10" fillId="0" borderId="0" xfId="0" applyFont="1" applyBorder="1"/>
    <xf numFmtId="3" fontId="5" fillId="0" borderId="1" xfId="0" applyNumberFormat="1" applyFont="1" applyBorder="1" applyAlignment="1">
      <alignment wrapText="1"/>
    </xf>
    <xf numFmtId="0" fontId="22" fillId="0" borderId="0" xfId="0" applyFont="1" applyAlignment="1"/>
    <xf numFmtId="166" fontId="22" fillId="0" borderId="0" xfId="0" applyNumberFormat="1" applyFont="1" applyAlignment="1"/>
    <xf numFmtId="0" fontId="19" fillId="0" borderId="0" xfId="0" applyFont="1" applyBorder="1" applyAlignment="1"/>
    <xf numFmtId="0" fontId="11" fillId="3" borderId="1" xfId="0" applyFont="1" applyFill="1" applyBorder="1" applyAlignment="1">
      <alignment horizontal="left"/>
    </xf>
    <xf numFmtId="0" fontId="12" fillId="3" borderId="1" xfId="0" applyFont="1" applyFill="1" applyBorder="1" applyAlignment="1">
      <alignment horizontal="left"/>
    </xf>
    <xf numFmtId="0" fontId="0" fillId="0" borderId="0" xfId="0"/>
    <xf numFmtId="0" fontId="2" fillId="0" borderId="0" xfId="0" applyFont="1" applyAlignment="1"/>
    <xf numFmtId="0" fontId="19" fillId="0" borderId="0" xfId="0" applyFont="1" applyAlignment="1"/>
    <xf numFmtId="0" fontId="2" fillId="0" borderId="0" xfId="0" applyFont="1" applyBorder="1" applyAlignment="1"/>
    <xf numFmtId="0" fontId="21" fillId="0" borderId="0" xfId="0" applyFont="1" applyAlignment="1"/>
    <xf numFmtId="0" fontId="6" fillId="4" borderId="1" xfId="0" applyFont="1" applyFill="1" applyBorder="1" applyAlignment="1">
      <alignmen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6" fillId="4" borderId="1" xfId="0" applyNumberFormat="1" applyFont="1" applyFill="1" applyBorder="1" applyAlignment="1">
      <alignment wrapText="1"/>
    </xf>
    <xf numFmtId="0" fontId="5" fillId="7" borderId="1" xfId="0" applyFont="1" applyFill="1" applyBorder="1" applyAlignment="1">
      <alignment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horizontal="right" vertical="center"/>
    </xf>
    <xf numFmtId="0" fontId="6" fillId="4" borderId="1" xfId="0" applyFont="1" applyFill="1" applyBorder="1" applyAlignment="1">
      <alignment vertical="center" wrapText="1"/>
    </xf>
    <xf numFmtId="164" fontId="6" fillId="4"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5" fillId="7"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xf>
    <xf numFmtId="164" fontId="5" fillId="3" borderId="1" xfId="0" applyNumberFormat="1" applyFont="1" applyFill="1" applyBorder="1" applyAlignment="1">
      <alignment horizontal="righ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right" vertical="center" wrapText="1"/>
    </xf>
    <xf numFmtId="0" fontId="0" fillId="0" borderId="0" xfId="0" applyBorder="1"/>
    <xf numFmtId="164" fontId="45" fillId="3" borderId="1" xfId="0" applyNumberFormat="1" applyFont="1" applyFill="1" applyBorder="1" applyAlignment="1">
      <alignment horizontal="left" wrapText="1"/>
    </xf>
    <xf numFmtId="0" fontId="45" fillId="3" borderId="1" xfId="0" applyFont="1" applyFill="1" applyBorder="1" applyAlignment="1">
      <alignment horizontal="left" wrapText="1"/>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1" fillId="0" borderId="0" xfId="0" applyFont="1"/>
    <xf numFmtId="2" fontId="41" fillId="0" borderId="0" xfId="0" applyNumberFormat="1" applyFont="1"/>
    <xf numFmtId="0" fontId="0" fillId="0" borderId="0" xfId="0" applyFont="1"/>
    <xf numFmtId="169" fontId="24" fillId="0" borderId="0" xfId="2" applyNumberFormat="1" applyFont="1"/>
    <xf numFmtId="3" fontId="0" fillId="0" borderId="0" xfId="0" applyNumberFormat="1" applyFont="1"/>
    <xf numFmtId="0" fontId="0" fillId="0" borderId="0" xfId="0" applyAlignment="1">
      <alignment horizontal="center"/>
    </xf>
    <xf numFmtId="0" fontId="22" fillId="0" borderId="0" xfId="0" applyFont="1" applyAlignment="1">
      <alignment horizontal="center"/>
    </xf>
    <xf numFmtId="3" fontId="0" fillId="0" borderId="0" xfId="0" applyNumberFormat="1"/>
    <xf numFmtId="3" fontId="5" fillId="0" borderId="2" xfId="0" applyNumberFormat="1" applyFont="1" applyBorder="1" applyAlignment="1">
      <alignment wrapText="1"/>
    </xf>
    <xf numFmtId="1" fontId="0" fillId="0" borderId="0" xfId="0" applyNumberFormat="1"/>
    <xf numFmtId="0" fontId="5" fillId="0" borderId="5" xfId="0" applyFont="1" applyBorder="1" applyAlignment="1">
      <alignment horizontal="left" wrapText="1"/>
    </xf>
    <xf numFmtId="49" fontId="47" fillId="30" borderId="3" xfId="0" applyNumberFormat="1" applyFont="1" applyFill="1" applyBorder="1"/>
    <xf numFmtId="0" fontId="16" fillId="0" borderId="0" xfId="0" applyFont="1"/>
    <xf numFmtId="164" fontId="0" fillId="0" borderId="0" xfId="0" applyNumberFormat="1"/>
    <xf numFmtId="0" fontId="13" fillId="3" borderId="1" xfId="0" applyFont="1" applyFill="1" applyBorder="1" applyAlignment="1">
      <alignment vertical="top" wrapText="1"/>
    </xf>
    <xf numFmtId="0" fontId="17" fillId="0" borderId="16" xfId="0" applyFont="1" applyBorder="1"/>
    <xf numFmtId="0" fontId="20" fillId="0" borderId="0" xfId="0" applyFont="1" applyBorder="1" applyAlignment="1"/>
    <xf numFmtId="165" fontId="48" fillId="0" borderId="0" xfId="0" applyNumberFormat="1" applyFont="1"/>
    <xf numFmtId="0" fontId="2" fillId="0" borderId="0" xfId="0" applyFont="1" applyAlignment="1">
      <alignment horizontal="justify"/>
    </xf>
    <xf numFmtId="0" fontId="0" fillId="0" borderId="0" xfId="0" applyAlignment="1"/>
    <xf numFmtId="0" fontId="19" fillId="0" borderId="0" xfId="0" applyFont="1" applyAlignment="1">
      <alignment horizontal="justify" vertical="top"/>
    </xf>
    <xf numFmtId="0" fontId="0" fillId="0" borderId="0" xfId="0" applyAlignment="1"/>
    <xf numFmtId="0" fontId="0" fillId="0" borderId="0" xfId="0" applyAlignment="1"/>
    <xf numFmtId="169" fontId="0" fillId="0" borderId="0" xfId="0" applyNumberFormat="1" applyFont="1"/>
    <xf numFmtId="0" fontId="0" fillId="0" borderId="0" xfId="0" applyAlignment="1"/>
    <xf numFmtId="0" fontId="0" fillId="0" borderId="0" xfId="0" applyAlignment="1"/>
    <xf numFmtId="0" fontId="9" fillId="0" borderId="0" xfId="0" applyFont="1" applyFill="1"/>
    <xf numFmtId="0" fontId="17" fillId="0" borderId="0" xfId="0" quotePrefix="1" applyFont="1"/>
    <xf numFmtId="0" fontId="0" fillId="0" borderId="0" xfId="0" applyBorder="1" applyAlignment="1"/>
    <xf numFmtId="0" fontId="0" fillId="0" borderId="0" xfId="0" applyAlignment="1"/>
    <xf numFmtId="0" fontId="0" fillId="0" borderId="0" xfId="0" applyBorder="1" applyAlignment="1"/>
    <xf numFmtId="0" fontId="5" fillId="3" borderId="1" xfId="0" applyFont="1" applyFill="1" applyBorder="1" applyAlignment="1">
      <alignment horizontal="right" wrapText="1"/>
    </xf>
    <xf numFmtId="0" fontId="4" fillId="3" borderId="3" xfId="0" applyFont="1" applyFill="1" applyBorder="1" applyAlignment="1">
      <alignment horizontal="right" wrapText="1"/>
    </xf>
    <xf numFmtId="0" fontId="4" fillId="3" borderId="1" xfId="0" applyFont="1" applyFill="1" applyBorder="1" applyAlignment="1">
      <alignment horizontal="right" wrapText="1"/>
    </xf>
    <xf numFmtId="0" fontId="4" fillId="0" borderId="2" xfId="0" applyFont="1" applyBorder="1" applyAlignment="1">
      <alignment horizontal="left" vertical="center" wrapText="1"/>
    </xf>
    <xf numFmtId="0" fontId="2" fillId="0" borderId="0" xfId="0" applyFont="1" applyAlignment="1"/>
    <xf numFmtId="3" fontId="5" fillId="2" borderId="1" xfId="0" applyNumberFormat="1" applyFont="1" applyFill="1" applyBorder="1" applyAlignment="1">
      <alignment wrapText="1"/>
    </xf>
    <xf numFmtId="164" fontId="5" fillId="0" borderId="1" xfId="0" applyNumberFormat="1" applyFont="1" applyBorder="1" applyAlignment="1">
      <alignment wrapText="1"/>
    </xf>
    <xf numFmtId="0" fontId="4" fillId="0" borderId="1" xfId="0" applyFont="1" applyBorder="1" applyAlignment="1">
      <alignment wrapText="1"/>
    </xf>
    <xf numFmtId="0" fontId="15" fillId="0" borderId="0" xfId="0" applyFont="1" applyFill="1" applyAlignment="1">
      <alignment vertical="top"/>
    </xf>
    <xf numFmtId="0" fontId="4" fillId="3" borderId="1" xfId="0" applyFont="1" applyFill="1" applyBorder="1" applyAlignment="1">
      <alignment wrapText="1"/>
    </xf>
    <xf numFmtId="1" fontId="5" fillId="2" borderId="1" xfId="0" applyNumberFormat="1" applyFont="1" applyFill="1" applyBorder="1" applyAlignment="1">
      <alignment wrapText="1"/>
    </xf>
    <xf numFmtId="1" fontId="5" fillId="0" borderId="1" xfId="0" applyNumberFormat="1" applyFont="1" applyBorder="1" applyAlignment="1">
      <alignment wrapText="1"/>
    </xf>
    <xf numFmtId="1" fontId="5" fillId="5" borderId="1" xfId="0" applyNumberFormat="1" applyFont="1" applyFill="1" applyBorder="1" applyAlignment="1">
      <alignment wrapText="1"/>
    </xf>
    <xf numFmtId="0" fontId="19" fillId="0" borderId="0" xfId="0" applyFont="1" applyBorder="1" applyAlignment="1"/>
    <xf numFmtId="164" fontId="5" fillId="2" borderId="5" xfId="0" applyNumberFormat="1" applyFont="1" applyFill="1" applyBorder="1" applyAlignment="1">
      <alignment wrapText="1"/>
    </xf>
    <xf numFmtId="0" fontId="15" fillId="0" borderId="0" xfId="0" applyFont="1" applyAlignment="1"/>
    <xf numFmtId="165" fontId="6" fillId="4" borderId="1" xfId="0" applyNumberFormat="1" applyFont="1" applyFill="1" applyBorder="1" applyAlignment="1">
      <alignment wrapText="1"/>
    </xf>
    <xf numFmtId="0" fontId="2" fillId="0" borderId="0" xfId="0" applyFont="1" applyAlignment="1">
      <alignment vertical="center"/>
    </xf>
    <xf numFmtId="3" fontId="12" fillId="5" borderId="1" xfId="0" applyNumberFormat="1" applyFont="1" applyFill="1" applyBorder="1" applyAlignment="1"/>
    <xf numFmtId="3" fontId="12" fillId="3" borderId="1" xfId="0" applyNumberFormat="1" applyFont="1" applyFill="1" applyBorder="1" applyAlignment="1"/>
    <xf numFmtId="3" fontId="11" fillId="5" borderId="1" xfId="0" applyNumberFormat="1" applyFont="1" applyFill="1" applyBorder="1" applyAlignment="1"/>
    <xf numFmtId="3" fontId="11" fillId="3" borderId="1" xfId="0" applyNumberFormat="1" applyFont="1" applyFill="1" applyBorder="1" applyAlignment="1"/>
    <xf numFmtId="0" fontId="11" fillId="3" borderId="1" xfId="0" applyFont="1" applyFill="1" applyBorder="1" applyAlignment="1"/>
    <xf numFmtId="0" fontId="11" fillId="3" borderId="1" xfId="0" applyNumberFormat="1" applyFont="1" applyFill="1" applyBorder="1" applyAlignment="1"/>
    <xf numFmtId="0" fontId="12" fillId="3" borderId="1" xfId="0" applyNumberFormat="1" applyFont="1" applyFill="1" applyBorder="1" applyAlignment="1"/>
    <xf numFmtId="0" fontId="12" fillId="5" borderId="1" xfId="0" applyNumberFormat="1" applyFont="1" applyFill="1" applyBorder="1" applyAlignment="1">
      <alignment wrapText="1"/>
    </xf>
    <xf numFmtId="0" fontId="12" fillId="5" borderId="1" xfId="0" applyFont="1" applyFill="1" applyBorder="1" applyAlignment="1">
      <alignment wrapText="1"/>
    </xf>
    <xf numFmtId="0" fontId="11" fillId="5" borderId="1" xfId="0" applyNumberFormat="1" applyFont="1" applyFill="1" applyBorder="1" applyAlignment="1"/>
    <xf numFmtId="0" fontId="12" fillId="5" borderId="1" xfId="0" applyNumberFormat="1" applyFont="1" applyFill="1" applyBorder="1" applyAlignment="1"/>
    <xf numFmtId="0" fontId="5" fillId="0" borderId="1" xfId="0" applyNumberFormat="1" applyFont="1" applyBorder="1" applyAlignment="1">
      <alignment vertical="top" wrapText="1"/>
    </xf>
    <xf numFmtId="0" fontId="4" fillId="3" borderId="15" xfId="0" applyFont="1" applyFill="1" applyBorder="1" applyAlignment="1">
      <alignment wrapText="1"/>
    </xf>
    <xf numFmtId="3" fontId="12" fillId="3" borderId="15" xfId="0" applyNumberFormat="1" applyFont="1" applyFill="1" applyBorder="1" applyAlignment="1"/>
    <xf numFmtId="0" fontId="5" fillId="0" borderId="5" xfId="0" applyFont="1" applyBorder="1" applyAlignment="1">
      <alignment wrapText="1"/>
    </xf>
    <xf numFmtId="164" fontId="23" fillId="30" borderId="5" xfId="0" applyNumberFormat="1" applyFont="1" applyFill="1" applyBorder="1" applyAlignment="1">
      <alignment wrapText="1"/>
    </xf>
    <xf numFmtId="3" fontId="23" fillId="30" borderId="15" xfId="0" applyNumberFormat="1" applyFont="1" applyFill="1" applyBorder="1" applyAlignment="1"/>
    <xf numFmtId="0" fontId="7" fillId="0" borderId="0" xfId="0" applyFont="1" applyAlignment="1">
      <alignment vertical="top"/>
    </xf>
    <xf numFmtId="0" fontId="3" fillId="0" borderId="0" xfId="0" applyFont="1" applyBorder="1" applyAlignment="1">
      <alignment vertical="center"/>
    </xf>
    <xf numFmtId="3" fontId="4" fillId="2" borderId="2" xfId="0" applyNumberFormat="1" applyFont="1" applyFill="1" applyBorder="1" applyAlignment="1">
      <alignment wrapText="1"/>
    </xf>
    <xf numFmtId="1" fontId="4" fillId="3" borderId="1" xfId="0" applyNumberFormat="1" applyFont="1" applyFill="1" applyBorder="1" applyAlignment="1">
      <alignment wrapText="1"/>
    </xf>
    <xf numFmtId="1" fontId="4" fillId="0" borderId="1" xfId="0" applyNumberFormat="1" applyFont="1" applyBorder="1" applyAlignment="1">
      <alignment wrapText="1"/>
    </xf>
    <xf numFmtId="0" fontId="4" fillId="2" borderId="3" xfId="0" applyFont="1" applyFill="1" applyBorder="1" applyAlignment="1">
      <alignment horizontal="center" wrapText="1"/>
    </xf>
    <xf numFmtId="3" fontId="5" fillId="2" borderId="1" xfId="0" applyNumberFormat="1" applyFont="1" applyFill="1" applyBorder="1" applyAlignment="1">
      <alignment horizontal="right" wrapText="1"/>
    </xf>
    <xf numFmtId="0" fontId="5" fillId="0" borderId="1" xfId="0" applyFont="1" applyBorder="1" applyAlignment="1">
      <alignment horizontal="right" wrapText="1"/>
    </xf>
    <xf numFmtId="3" fontId="5" fillId="0" borderId="1" xfId="0" applyNumberFormat="1" applyFont="1" applyBorder="1" applyAlignment="1">
      <alignment horizontal="right" wrapText="1"/>
    </xf>
    <xf numFmtId="0" fontId="5" fillId="2" borderId="1" xfId="0" applyFont="1" applyFill="1" applyBorder="1" applyAlignment="1">
      <alignment horizontal="right" wrapText="1"/>
    </xf>
    <xf numFmtId="164" fontId="5" fillId="2" borderId="1" xfId="0" applyNumberFormat="1" applyFont="1" applyFill="1" applyBorder="1" applyAlignment="1">
      <alignment horizontal="right" wrapText="1"/>
    </xf>
    <xf numFmtId="3" fontId="6" fillId="4" borderId="1" xfId="0" applyNumberFormat="1" applyFont="1" applyFill="1" applyBorder="1" applyAlignment="1">
      <alignment horizontal="right" wrapText="1"/>
    </xf>
    <xf numFmtId="0" fontId="6" fillId="4" borderId="1" xfId="0" applyFont="1" applyFill="1" applyBorder="1" applyAlignment="1">
      <alignment horizontal="right" wrapText="1"/>
    </xf>
    <xf numFmtId="164" fontId="6" fillId="4" borderId="1" xfId="0" applyNumberFormat="1" applyFont="1" applyFill="1" applyBorder="1" applyAlignment="1">
      <alignment horizontal="right" wrapText="1"/>
    </xf>
    <xf numFmtId="164" fontId="5" fillId="0" borderId="1" xfId="0" applyNumberFormat="1" applyFont="1" applyBorder="1" applyAlignment="1">
      <alignment horizontal="right" wrapText="1"/>
    </xf>
    <xf numFmtId="0" fontId="5" fillId="3" borderId="2" xfId="0" applyFont="1" applyFill="1" applyBorder="1" applyAlignment="1">
      <alignment horizontal="right"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0" fontId="4" fillId="7" borderId="1" xfId="0" applyFont="1" applyFill="1" applyBorder="1" applyAlignment="1">
      <alignment horizontal="left"/>
    </xf>
    <xf numFmtId="0" fontId="5" fillId="7" borderId="1" xfId="0" applyFont="1" applyFill="1" applyBorder="1" applyAlignment="1">
      <alignment horizontal="right"/>
    </xf>
    <xf numFmtId="0" fontId="5" fillId="7" borderId="1" xfId="0" applyFont="1" applyFill="1" applyBorder="1" applyAlignment="1">
      <alignment horizontal="right" wrapText="1"/>
    </xf>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12" fillId="5" borderId="1" xfId="0" applyNumberFormat="1" applyFont="1" applyFill="1" applyBorder="1" applyAlignment="1">
      <alignment horizontal="right"/>
    </xf>
    <xf numFmtId="164" fontId="12" fillId="0" borderId="1" xfId="0" applyNumberFormat="1" applyFont="1" applyFill="1" applyBorder="1" applyAlignment="1">
      <alignment horizontal="right" vertical="center"/>
    </xf>
    <xf numFmtId="0" fontId="15" fillId="0" borderId="0" xfId="0" applyFont="1" applyAlignment="1">
      <alignment horizontal="left"/>
    </xf>
    <xf numFmtId="0" fontId="15" fillId="6" borderId="0" xfId="0" applyFont="1" applyFill="1" applyAlignment="1">
      <alignment vertical="top"/>
    </xf>
    <xf numFmtId="0" fontId="19" fillId="3" borderId="0" xfId="0" applyFont="1" applyFill="1"/>
    <xf numFmtId="165" fontId="6" fillId="4" borderId="1" xfId="0" applyNumberFormat="1" applyFont="1" applyFill="1" applyBorder="1" applyAlignment="1">
      <alignment horizontal="right" wrapText="1"/>
    </xf>
    <xf numFmtId="1" fontId="5" fillId="3" borderId="1" xfId="0" applyNumberFormat="1" applyFont="1" applyFill="1" applyBorder="1" applyAlignment="1">
      <alignment horizontal="right" wrapText="1"/>
    </xf>
    <xf numFmtId="0" fontId="5" fillId="3"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3" fontId="5" fillId="5"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0" fontId="19" fillId="0" borderId="0" xfId="0" applyFont="1"/>
    <xf numFmtId="0" fontId="12" fillId="3" borderId="1" xfId="0" applyFont="1" applyFill="1" applyBorder="1" applyAlignment="1">
      <alignment horizontal="right"/>
    </xf>
    <xf numFmtId="0" fontId="13" fillId="3" borderId="3" xfId="0" applyFont="1" applyFill="1" applyBorder="1" applyAlignment="1">
      <alignment vertical="top" wrapText="1"/>
    </xf>
    <xf numFmtId="3" fontId="13" fillId="5" borderId="1" xfId="0" applyNumberFormat="1" applyFont="1" applyFill="1" applyBorder="1" applyAlignment="1">
      <alignment horizontal="right"/>
    </xf>
    <xf numFmtId="3" fontId="13" fillId="3" borderId="1" xfId="0" applyNumberFormat="1" applyFont="1" applyFill="1" applyBorder="1" applyAlignment="1">
      <alignment horizontal="right"/>
    </xf>
    <xf numFmtId="3" fontId="12" fillId="3" borderId="1" xfId="0" applyNumberFormat="1" applyFont="1" applyFill="1" applyBorder="1"/>
    <xf numFmtId="3" fontId="12" fillId="5" borderId="1" xfId="0" applyNumberFormat="1" applyFont="1" applyFill="1" applyBorder="1"/>
    <xf numFmtId="0" fontId="19" fillId="0" borderId="0" xfId="0" applyFont="1" applyAlignment="1">
      <alignment horizontal="left" vertical="center"/>
    </xf>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15" fillId="3" borderId="0" xfId="0" applyFont="1" applyFill="1" applyAlignment="1">
      <alignment horizontal="left" vertical="top"/>
    </xf>
    <xf numFmtId="0" fontId="17" fillId="3" borderId="0" xfId="0" applyFont="1" applyFill="1"/>
    <xf numFmtId="2" fontId="17" fillId="3" borderId="0" xfId="0" applyNumberFormat="1" applyFont="1" applyFill="1"/>
    <xf numFmtId="164" fontId="5" fillId="3" borderId="1" xfId="0" applyNumberFormat="1" applyFont="1" applyFill="1" applyBorder="1" applyAlignment="1">
      <alignment horizontal="right" wrapText="1"/>
    </xf>
    <xf numFmtId="0" fontId="5" fillId="3" borderId="1" xfId="0" applyFont="1" applyFill="1" applyBorder="1" applyAlignment="1">
      <alignment horizontal="right"/>
    </xf>
    <xf numFmtId="0" fontId="4" fillId="3" borderId="1" xfId="0" applyFont="1" applyFill="1" applyBorder="1" applyAlignment="1">
      <alignment horizontal="right"/>
    </xf>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2" fillId="5" borderId="1" xfId="0" applyFont="1" applyFill="1" applyBorder="1" applyAlignment="1">
      <alignment horizontal="right"/>
    </xf>
    <xf numFmtId="0" fontId="11" fillId="0" borderId="1" xfId="0" applyFont="1" applyFill="1" applyBorder="1" applyAlignment="1">
      <alignment horizontal="right"/>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0" fontId="2" fillId="3" borderId="0" xfId="0" applyFont="1" applyFill="1" applyAlignment="1">
      <alignment vertical="top"/>
    </xf>
    <xf numFmtId="0" fontId="19" fillId="0" borderId="0" xfId="0" applyFont="1" applyAlignment="1">
      <alignment vertical="top"/>
    </xf>
    <xf numFmtId="164" fontId="23" fillId="4" borderId="1" xfId="0" applyNumberFormat="1" applyFont="1" applyFill="1" applyBorder="1" applyAlignment="1">
      <alignment horizontal="right" vertical="center"/>
    </xf>
    <xf numFmtId="164" fontId="12" fillId="5" borderId="1" xfId="0" applyNumberFormat="1" applyFont="1" applyFill="1" applyBorder="1" applyAlignment="1">
      <alignment horizontal="right"/>
    </xf>
    <xf numFmtId="164" fontId="12" fillId="3" borderId="1" xfId="0" applyNumberFormat="1" applyFont="1" applyFill="1" applyBorder="1" applyAlignment="1">
      <alignment horizontal="right"/>
    </xf>
    <xf numFmtId="164" fontId="23" fillId="4" borderId="1" xfId="0" applyNumberFormat="1"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0" fontId="23" fillId="33" borderId="1" xfId="0" applyFont="1" applyFill="1" applyBorder="1" applyAlignment="1">
      <alignment horizontal="left" vertical="center" wrapText="1"/>
    </xf>
    <xf numFmtId="3" fontId="23" fillId="33" borderId="1" xfId="0" applyNumberFormat="1" applyFont="1" applyFill="1" applyBorder="1" applyAlignment="1">
      <alignment horizontal="right" vertical="center" wrapText="1"/>
    </xf>
    <xf numFmtId="164" fontId="23" fillId="33" borderId="1" xfId="0" applyNumberFormat="1" applyFont="1" applyFill="1" applyBorder="1" applyAlignment="1">
      <alignment horizontal="right" vertical="center" wrapText="1"/>
    </xf>
    <xf numFmtId="3" fontId="12" fillId="0" borderId="1" xfId="0" applyNumberFormat="1" applyFont="1" applyFill="1" applyBorder="1" applyAlignment="1">
      <alignment horizontal="right" vertical="center"/>
    </xf>
    <xf numFmtId="164" fontId="12" fillId="5" borderId="1" xfId="0" applyNumberFormat="1" applyFont="1" applyFill="1" applyBorder="1" applyAlignment="1">
      <alignment horizontal="right" vertical="center" wrapText="1"/>
    </xf>
    <xf numFmtId="0" fontId="5" fillId="0" borderId="1" xfId="0" applyFont="1" applyFill="1" applyBorder="1" applyAlignment="1">
      <alignment horizontal="right"/>
    </xf>
    <xf numFmtId="0" fontId="5" fillId="0" borderId="1" xfId="0" applyFont="1" applyFill="1" applyBorder="1" applyAlignment="1">
      <alignment horizontal="right" wrapText="1"/>
    </xf>
    <xf numFmtId="0" fontId="5" fillId="0" borderId="1" xfId="0" applyFont="1" applyBorder="1" applyAlignment="1">
      <alignment horizontal="left" vertical="center"/>
    </xf>
    <xf numFmtId="3" fontId="5" fillId="5" borderId="1" xfId="0" applyNumberFormat="1" applyFont="1" applyFill="1" applyBorder="1" applyAlignment="1">
      <alignment vertical="center" wrapText="1"/>
    </xf>
    <xf numFmtId="3" fontId="5" fillId="0" borderId="1" xfId="0" applyNumberFormat="1" applyFont="1" applyBorder="1" applyAlignment="1">
      <alignment vertical="center" wrapText="1"/>
    </xf>
    <xf numFmtId="164" fontId="12" fillId="0" borderId="1" xfId="0" applyNumberFormat="1" applyFont="1" applyBorder="1" applyAlignment="1">
      <alignment vertical="center"/>
    </xf>
    <xf numFmtId="164" fontId="12" fillId="5" borderId="1" xfId="0" applyNumberFormat="1" applyFont="1" applyFill="1" applyBorder="1" applyAlignment="1">
      <alignment vertical="center"/>
    </xf>
    <xf numFmtId="3" fontId="5" fillId="0" borderId="1" xfId="0" applyNumberFormat="1" applyFont="1" applyBorder="1" applyAlignment="1">
      <alignment horizontal="right" vertical="center" wrapText="1"/>
    </xf>
    <xf numFmtId="164" fontId="12" fillId="0" borderId="1" xfId="0" applyNumberFormat="1" applyFont="1" applyBorder="1" applyAlignment="1">
      <alignment horizontal="right" vertical="center"/>
    </xf>
    <xf numFmtId="3" fontId="5" fillId="0" borderId="1" xfId="0" applyNumberFormat="1" applyFont="1" applyFill="1" applyBorder="1" applyAlignment="1">
      <alignment vertical="center" wrapText="1"/>
    </xf>
    <xf numFmtId="1" fontId="5" fillId="2" borderId="1" xfId="0" applyNumberFormat="1" applyFont="1" applyFill="1" applyBorder="1" applyAlignment="1">
      <alignment horizontal="right" wrapText="1"/>
    </xf>
    <xf numFmtId="1" fontId="5" fillId="0" borderId="1" xfId="0" applyNumberFormat="1" applyFont="1" applyBorder="1" applyAlignment="1">
      <alignment horizontal="right" wrapText="1"/>
    </xf>
    <xf numFmtId="1" fontId="5" fillId="5" borderId="1" xfId="0" applyNumberFormat="1" applyFont="1" applyFill="1" applyBorder="1" applyAlignment="1">
      <alignment horizontal="right" wrapText="1"/>
    </xf>
    <xf numFmtId="164" fontId="5" fillId="5" borderId="1" xfId="0" applyNumberFormat="1" applyFont="1" applyFill="1" applyBorder="1" applyAlignment="1">
      <alignment horizontal="right" wrapText="1"/>
    </xf>
    <xf numFmtId="0" fontId="23" fillId="4" borderId="1" xfId="0" applyFont="1" applyFill="1" applyBorder="1" applyAlignment="1">
      <alignment horizontal="left" vertical="center"/>
    </xf>
    <xf numFmtId="3" fontId="23" fillId="4" borderId="1" xfId="0" applyNumberFormat="1" applyFont="1" applyFill="1" applyBorder="1" applyAlignment="1">
      <alignment vertical="center" wrapText="1"/>
    </xf>
    <xf numFmtId="164" fontId="23" fillId="4" borderId="1" xfId="0" applyNumberFormat="1" applyFont="1" applyFill="1" applyBorder="1" applyAlignment="1">
      <alignment vertical="center"/>
    </xf>
    <xf numFmtId="0" fontId="15" fillId="0" borderId="0" xfId="0" applyFont="1" applyBorder="1" applyAlignment="1">
      <alignment horizontal="justify" vertical="center"/>
    </xf>
    <xf numFmtId="0" fontId="15" fillId="0" borderId="0" xfId="0" applyFont="1" applyBorder="1" applyAlignment="1">
      <alignment horizontal="left" wrapText="1"/>
    </xf>
    <xf numFmtId="0" fontId="19" fillId="0" borderId="0" xfId="0" applyFont="1" applyBorder="1" applyAlignment="1">
      <alignment horizontal="left" vertical="center"/>
    </xf>
    <xf numFmtId="0" fontId="5" fillId="3" borderId="1" xfId="0" applyFont="1" applyFill="1" applyBorder="1" applyAlignment="1">
      <alignment horizontal="left" vertical="center"/>
    </xf>
    <xf numFmtId="0" fontId="5" fillId="5" borderId="1" xfId="0" applyFont="1" applyFill="1" applyBorder="1" applyAlignment="1">
      <alignment vertical="center" wrapText="1"/>
    </xf>
    <xf numFmtId="0" fontId="5" fillId="3" borderId="1" xfId="0" applyFont="1" applyFill="1" applyBorder="1" applyAlignment="1">
      <alignment vertical="center" wrapText="1"/>
    </xf>
    <xf numFmtId="164" fontId="5" fillId="3" borderId="1" xfId="0" applyNumberFormat="1" applyFont="1" applyFill="1" applyBorder="1" applyAlignment="1">
      <alignment vertical="center" wrapText="1"/>
    </xf>
    <xf numFmtId="0" fontId="23" fillId="4" borderId="1" xfId="0" applyFont="1" applyFill="1" applyBorder="1" applyAlignment="1">
      <alignment vertical="center" wrapText="1"/>
    </xf>
    <xf numFmtId="1" fontId="23" fillId="4" borderId="1" xfId="0" applyNumberFormat="1" applyFont="1" applyFill="1" applyBorder="1" applyAlignment="1">
      <alignment horizontal="right" vertical="center" wrapText="1"/>
    </xf>
    <xf numFmtId="0" fontId="23" fillId="4" borderId="1" xfId="0" applyFont="1" applyFill="1" applyBorder="1" applyAlignment="1">
      <alignment horizontal="right" vertical="center" wrapText="1"/>
    </xf>
    <xf numFmtId="164" fontId="23" fillId="4" borderId="1" xfId="0" applyNumberFormat="1" applyFont="1" applyFill="1" applyBorder="1" applyAlignment="1">
      <alignment vertical="center" wrapText="1"/>
    </xf>
    <xf numFmtId="2" fontId="5" fillId="3" borderId="1" xfId="0" applyNumberFormat="1" applyFont="1" applyFill="1" applyBorder="1" applyAlignment="1">
      <alignment horizontal="right" wrapText="1"/>
    </xf>
    <xf numFmtId="0" fontId="15" fillId="0" borderId="0" xfId="0" applyFont="1" applyBorder="1" applyAlignment="1">
      <alignment horizontal="left" vertical="center"/>
    </xf>
    <xf numFmtId="2" fontId="5" fillId="0" borderId="1" xfId="0" applyNumberFormat="1" applyFont="1" applyBorder="1" applyAlignment="1">
      <alignment horizontal="right" wrapText="1"/>
    </xf>
    <xf numFmtId="0" fontId="5" fillId="5" borderId="1" xfId="0" applyFont="1" applyFill="1" applyBorder="1" applyAlignment="1">
      <alignment wrapText="1"/>
    </xf>
    <xf numFmtId="1" fontId="6" fillId="4" borderId="1" xfId="0" applyNumberFormat="1" applyFont="1" applyFill="1" applyBorder="1" applyAlignment="1">
      <alignment horizontal="right" wrapText="1"/>
    </xf>
    <xf numFmtId="0" fontId="15" fillId="0" borderId="0" xfId="0" applyFont="1" applyFill="1" applyAlignment="1">
      <alignment horizontal="left"/>
    </xf>
    <xf numFmtId="0" fontId="46" fillId="0" borderId="0" xfId="0" applyFont="1" applyFill="1" applyAlignment="1">
      <alignment horizontal="left"/>
    </xf>
    <xf numFmtId="0" fontId="5" fillId="7" borderId="5" xfId="0" applyFont="1" applyFill="1" applyBorder="1" applyAlignment="1">
      <alignment horizontal="right" vertical="center" wrapText="1"/>
    </xf>
    <xf numFmtId="0" fontId="5" fillId="7" borderId="5" xfId="0" quotePrefix="1" applyFont="1" applyFill="1" applyBorder="1" applyAlignment="1">
      <alignment horizontal="right" vertical="center" wrapText="1"/>
    </xf>
    <xf numFmtId="0" fontId="5" fillId="7" borderId="5" xfId="0" applyFont="1" applyFill="1" applyBorder="1" applyAlignment="1">
      <alignment vertical="center" wrapText="1"/>
    </xf>
    <xf numFmtId="3" fontId="12" fillId="2" borderId="5" xfId="0" applyNumberFormat="1" applyFont="1" applyFill="1" applyBorder="1" applyAlignment="1">
      <alignment horizontal="right" wrapText="1"/>
    </xf>
    <xf numFmtId="164" fontId="5" fillId="2" borderId="5" xfId="0" applyNumberFormat="1" applyFont="1" applyFill="1" applyBorder="1" applyAlignment="1">
      <alignment horizontal="right" vertical="center" wrapText="1"/>
    </xf>
    <xf numFmtId="3" fontId="5" fillId="7" borderId="5" xfId="0" applyNumberFormat="1" applyFont="1" applyFill="1" applyBorder="1" applyAlignment="1">
      <alignment horizontal="right"/>
    </xf>
    <xf numFmtId="165" fontId="5" fillId="7" borderId="5" xfId="0" applyNumberFormat="1" applyFont="1" applyFill="1" applyBorder="1" applyAlignment="1">
      <alignment horizontal="right" vertical="center"/>
    </xf>
    <xf numFmtId="0" fontId="5" fillId="2" borderId="5" xfId="0" applyFont="1" applyFill="1" applyBorder="1" applyAlignment="1">
      <alignment horizontal="right" vertical="center"/>
    </xf>
    <xf numFmtId="3" fontId="5" fillId="7" borderId="5" xfId="0" applyNumberFormat="1" applyFont="1" applyFill="1" applyBorder="1" applyAlignment="1">
      <alignment horizontal="right" vertical="center"/>
    </xf>
    <xf numFmtId="164" fontId="5" fillId="7" borderId="5" xfId="0" applyNumberFormat="1" applyFont="1" applyFill="1" applyBorder="1" applyAlignment="1">
      <alignment horizontal="right" vertical="center" wrapText="1"/>
    </xf>
    <xf numFmtId="0" fontId="4" fillId="7" borderId="5" xfId="0" applyFont="1" applyFill="1" applyBorder="1" applyAlignment="1">
      <alignment vertical="center" wrapText="1"/>
    </xf>
    <xf numFmtId="3" fontId="11" fillId="2" borderId="5" xfId="0" applyNumberFormat="1" applyFont="1" applyFill="1" applyBorder="1" applyAlignment="1">
      <alignment horizontal="right" wrapText="1"/>
    </xf>
    <xf numFmtId="3" fontId="4" fillId="7" borderId="5" xfId="0" applyNumberFormat="1" applyFont="1" applyFill="1" applyBorder="1" applyAlignment="1">
      <alignment horizontal="right"/>
    </xf>
    <xf numFmtId="165" fontId="4" fillId="7" borderId="5" xfId="0" applyNumberFormat="1" applyFont="1" applyFill="1" applyBorder="1" applyAlignment="1">
      <alignment horizontal="right" vertical="center"/>
    </xf>
    <xf numFmtId="0" fontId="4" fillId="2" borderId="5" xfId="0" applyFont="1" applyFill="1" applyBorder="1" applyAlignment="1">
      <alignment horizontal="right" vertical="center"/>
    </xf>
    <xf numFmtId="164" fontId="4" fillId="2" borderId="5" xfId="0" applyNumberFormat="1" applyFont="1" applyFill="1" applyBorder="1" applyAlignment="1">
      <alignment horizontal="right" vertical="center" wrapText="1"/>
    </xf>
    <xf numFmtId="3" fontId="4" fillId="7" borderId="5" xfId="0" applyNumberFormat="1" applyFont="1" applyFill="1" applyBorder="1" applyAlignment="1">
      <alignment horizontal="right" vertical="center"/>
    </xf>
    <xf numFmtId="164" fontId="4" fillId="7" borderId="5" xfId="0" applyNumberFormat="1" applyFont="1" applyFill="1" applyBorder="1" applyAlignment="1">
      <alignment horizontal="right" vertical="center" wrapText="1"/>
    </xf>
    <xf numFmtId="0" fontId="5" fillId="7" borderId="5" xfId="0" applyFont="1" applyFill="1" applyBorder="1" applyAlignment="1">
      <alignment horizontal="right" vertical="center"/>
    </xf>
    <xf numFmtId="0" fontId="4" fillId="0" borderId="5" xfId="0" applyFont="1" applyBorder="1" applyAlignment="1">
      <alignment vertical="center" wrapText="1"/>
    </xf>
    <xf numFmtId="3" fontId="11" fillId="0" borderId="5" xfId="0" applyNumberFormat="1" applyFont="1" applyBorder="1" applyAlignment="1">
      <alignment horizontal="right" wrapText="1"/>
    </xf>
    <xf numFmtId="0" fontId="4" fillId="2" borderId="5" xfId="0" applyFont="1" applyFill="1" applyBorder="1" applyAlignment="1">
      <alignment horizontal="right" vertical="center" wrapText="1"/>
    </xf>
    <xf numFmtId="3" fontId="4" fillId="0" borderId="5"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4" fontId="4" fillId="0" borderId="5" xfId="0" applyNumberFormat="1" applyFont="1" applyBorder="1" applyAlignment="1">
      <alignment horizontal="right" vertical="center" wrapText="1"/>
    </xf>
    <xf numFmtId="0" fontId="6" fillId="4" borderId="5" xfId="0" applyFont="1" applyFill="1" applyBorder="1" applyAlignment="1">
      <alignment vertical="center" wrapText="1"/>
    </xf>
    <xf numFmtId="0" fontId="6" fillId="4" borderId="5" xfId="0" applyFont="1" applyFill="1" applyBorder="1" applyAlignment="1">
      <alignment horizontal="right" wrapText="1"/>
    </xf>
    <xf numFmtId="164" fontId="6" fillId="4" borderId="5" xfId="0" applyNumberFormat="1" applyFont="1" applyFill="1" applyBorder="1" applyAlignment="1">
      <alignment horizontal="right" vertical="center" wrapText="1"/>
    </xf>
    <xf numFmtId="3" fontId="6" fillId="4" borderId="5" xfId="0" applyNumberFormat="1" applyFont="1" applyFill="1" applyBorder="1" applyAlignment="1">
      <alignment horizontal="right" wrapText="1"/>
    </xf>
    <xf numFmtId="0" fontId="6" fillId="4" borderId="5" xfId="0" applyFont="1" applyFill="1" applyBorder="1" applyAlignment="1">
      <alignment horizontal="right" vertical="center" wrapText="1"/>
    </xf>
    <xf numFmtId="3" fontId="6" fillId="4" borderId="5" xfId="0" applyNumberFormat="1" applyFont="1" applyFill="1" applyBorder="1" applyAlignment="1">
      <alignment horizontal="right" vertical="center"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11" fillId="0" borderId="1" xfId="0" applyFont="1" applyBorder="1" applyAlignment="1">
      <alignment vertical="center" wrapText="1"/>
    </xf>
    <xf numFmtId="164" fontId="12" fillId="3" borderId="1" xfId="0" applyNumberFormat="1" applyFont="1" applyFill="1" applyBorder="1" applyAlignment="1">
      <alignment horizontal="right" vertical="center"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3" fillId="4" borderId="1" xfId="0" applyNumberFormat="1" applyFont="1" applyFill="1" applyBorder="1" applyAlignment="1">
      <alignment horizontal="right" vertical="center"/>
    </xf>
    <xf numFmtId="0" fontId="15" fillId="0" borderId="2" xfId="0" applyFont="1" applyBorder="1" applyAlignment="1">
      <alignment vertical="center"/>
    </xf>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4"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3" fontId="13" fillId="34" borderId="1" xfId="1" applyNumberFormat="1" applyFont="1" applyFill="1" applyBorder="1" applyAlignment="1">
      <alignment horizontal="right" vertical="center"/>
    </xf>
    <xf numFmtId="165" fontId="13" fillId="31" borderId="1" xfId="1" applyNumberFormat="1" applyFont="1" applyFill="1" applyBorder="1" applyAlignment="1">
      <alignment horizontal="right" vertical="center"/>
    </xf>
    <xf numFmtId="3" fontId="23" fillId="33" borderId="1" xfId="1" applyNumberFormat="1" applyFont="1" applyFill="1" applyBorder="1" applyAlignment="1">
      <alignment vertical="center"/>
    </xf>
    <xf numFmtId="164" fontId="23" fillId="33" borderId="1" xfId="1" applyNumberFormat="1" applyFont="1" applyFill="1" applyBorder="1" applyAlignment="1">
      <alignment vertical="center"/>
    </xf>
    <xf numFmtId="0" fontId="12" fillId="3" borderId="1" xfId="0" applyFont="1" applyFill="1" applyBorder="1" applyAlignment="1">
      <alignment horizontal="right" wrapText="1"/>
    </xf>
    <xf numFmtId="0" fontId="12" fillId="7"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0" fontId="2" fillId="3" borderId="0" xfId="0" applyFont="1" applyFill="1" applyBorder="1" applyAlignment="1"/>
    <xf numFmtId="0" fontId="4" fillId="3" borderId="2" xfId="0" applyFont="1" applyFill="1" applyBorder="1" applyAlignment="1">
      <alignment vertical="center" wrapText="1"/>
    </xf>
    <xf numFmtId="0" fontId="5" fillId="3" borderId="3" xfId="0" applyFont="1" applyFill="1" applyBorder="1" applyAlignment="1">
      <alignment wrapText="1"/>
    </xf>
    <xf numFmtId="0" fontId="11" fillId="3" borderId="1" xfId="0" applyFont="1" applyFill="1" applyBorder="1"/>
    <xf numFmtId="3" fontId="11" fillId="5" borderId="1" xfId="0" applyNumberFormat="1" applyFont="1" applyFill="1" applyBorder="1"/>
    <xf numFmtId="3" fontId="11" fillId="3" borderId="1" xfId="0" applyNumberFormat="1" applyFont="1" applyFill="1" applyBorder="1"/>
    <xf numFmtId="0" fontId="12" fillId="3" borderId="1" xfId="0" applyFont="1" applyFill="1" applyBorder="1"/>
    <xf numFmtId="3" fontId="12" fillId="3" borderId="1" xfId="0" applyNumberFormat="1" applyFont="1" applyFill="1" applyBorder="1" applyAlignment="1">
      <alignment horizontal="right"/>
    </xf>
    <xf numFmtId="0" fontId="23" fillId="4" borderId="1" xfId="0" applyFont="1" applyFill="1" applyBorder="1"/>
    <xf numFmtId="3" fontId="23" fillId="4" borderId="1" xfId="0" applyNumberFormat="1" applyFont="1" applyFill="1" applyBorder="1"/>
    <xf numFmtId="164" fontId="23" fillId="4" borderId="1" xfId="0" applyNumberFormat="1" applyFont="1" applyFill="1" applyBorder="1"/>
    <xf numFmtId="3" fontId="11" fillId="5" borderId="1" xfId="0" applyNumberFormat="1" applyFont="1" applyFill="1" applyBorder="1" applyAlignment="1">
      <alignment horizontal="right"/>
    </xf>
    <xf numFmtId="3" fontId="11" fillId="3" borderId="1" xfId="0" applyNumberFormat="1" applyFont="1" applyFill="1" applyBorder="1" applyAlignment="1">
      <alignment horizontal="right"/>
    </xf>
    <xf numFmtId="164" fontId="11" fillId="3" borderId="1" xfId="0" applyNumberFormat="1" applyFont="1" applyFill="1" applyBorder="1" applyAlignment="1">
      <alignment horizontal="right"/>
    </xf>
    <xf numFmtId="164" fontId="11" fillId="5" borderId="1" xfId="0" applyNumberFormat="1" applyFont="1" applyFill="1" applyBorder="1" applyAlignment="1">
      <alignment horizontal="right"/>
    </xf>
    <xf numFmtId="0" fontId="7" fillId="0" borderId="0" xfId="0" applyFont="1" applyAlignment="1">
      <alignment horizontal="left" vertical="top"/>
    </xf>
    <xf numFmtId="3" fontId="5" fillId="5"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4" fillId="0" borderId="1" xfId="0" applyNumberFormat="1" applyFont="1" applyBorder="1" applyAlignment="1">
      <alignment horizontal="right" vertical="top" wrapText="1"/>
    </xf>
    <xf numFmtId="1" fontId="4" fillId="3"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3" fontId="4" fillId="0" borderId="1" xfId="0" applyNumberFormat="1" applyFont="1" applyBorder="1" applyAlignment="1">
      <alignment horizontal="right" wrapText="1"/>
    </xf>
    <xf numFmtId="3" fontId="4" fillId="5" borderId="1" xfId="0" applyNumberFormat="1" applyFont="1" applyFill="1" applyBorder="1" applyAlignment="1">
      <alignment horizontal="right" vertical="top"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xf>
    <xf numFmtId="0" fontId="19" fillId="0" borderId="0" xfId="0" applyFont="1" applyBorder="1" applyAlignment="1">
      <alignment horizontal="justify"/>
    </xf>
    <xf numFmtId="0" fontId="49" fillId="0" borderId="0" xfId="0" applyFont="1" applyBorder="1" applyAlignment="1"/>
    <xf numFmtId="0" fontId="3" fillId="3" borderId="0" xfId="0" applyFont="1" applyFill="1" applyBorder="1" applyAlignment="1">
      <alignment horizontal="justify"/>
    </xf>
    <xf numFmtId="0" fontId="0" fillId="3" borderId="0" xfId="0" applyFill="1" applyBorder="1" applyAlignment="1"/>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5" fillId="3" borderId="1" xfId="0" applyFont="1" applyFill="1" applyBorder="1" applyAlignment="1">
      <alignment horizontal="righ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14" fillId="0" borderId="1" xfId="0" applyFont="1" applyFill="1" applyBorder="1" applyAlignment="1">
      <alignment horizontal="center" vertical="center"/>
    </xf>
    <xf numFmtId="0" fontId="14" fillId="5" borderId="1"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50"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15" fillId="0" borderId="0" xfId="0" applyFont="1" applyBorder="1" applyAlignment="1">
      <alignment horizontal="justify" vertical="center"/>
    </xf>
    <xf numFmtId="0" fontId="18" fillId="0" borderId="0" xfId="0" applyFont="1" applyBorder="1" applyAlignment="1">
      <alignment vertical="center"/>
    </xf>
    <xf numFmtId="0" fontId="15" fillId="0" borderId="0" xfId="0" applyFont="1" applyBorder="1" applyAlignment="1">
      <alignment horizontal="left" wrapText="1"/>
    </xf>
    <xf numFmtId="0" fontId="4" fillId="3" borderId="0" xfId="0" applyFont="1" applyFill="1" applyBorder="1" applyAlignment="1">
      <alignment horizontal="left" vertical="center"/>
    </xf>
    <xf numFmtId="0" fontId="4" fillId="3"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4" fillId="0" borderId="1" xfId="0" applyFont="1" applyBorder="1" applyAlignment="1">
      <alignment horizontal="left" vertical="center"/>
    </xf>
    <xf numFmtId="0" fontId="4" fillId="0" borderId="1" xfId="0" applyFont="1" applyBorder="1" applyAlignment="1">
      <alignment horizontal="center" vertical="top" wrapText="1"/>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7" borderId="4"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7"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9" fillId="0" borderId="0" xfId="0" applyFont="1" applyBorder="1" applyAlignment="1">
      <alignment horizontal="left"/>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19" fillId="0" borderId="0" xfId="0" applyFont="1" applyBorder="1" applyAlignment="1">
      <alignment horizontal="justify" wrapText="1"/>
    </xf>
    <xf numFmtId="0" fontId="19" fillId="0" borderId="0" xfId="0" applyFont="1" applyBorder="1" applyAlignment="1">
      <alignment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0" fontId="12" fillId="3" borderId="1" xfId="0" applyFont="1" applyFill="1" applyBorder="1" applyAlignment="1">
      <alignment horizontal="center" wrapText="1"/>
    </xf>
    <xf numFmtId="0" fontId="4" fillId="3" borderId="0" xfId="0" applyFont="1" applyFill="1" applyBorder="1" applyAlignment="1">
      <alignment horizontal="left" vertic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9" fillId="0" borderId="0" xfId="0" applyFont="1" applyBorder="1" applyAlignment="1"/>
    <xf numFmtId="0" fontId="15" fillId="0" borderId="0" xfId="0" applyFont="1" applyAlignment="1">
      <alignment horizontal="justify" vertical="center"/>
    </xf>
    <xf numFmtId="0" fontId="18" fillId="0" borderId="0" xfId="0" applyFont="1" applyAlignment="1">
      <alignment vertical="center"/>
    </xf>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9" fillId="3" borderId="0" xfId="0" applyFont="1" applyFill="1" applyBorder="1" applyAlignment="1">
      <alignment horizontal="justify"/>
    </xf>
    <xf numFmtId="0" fontId="19" fillId="3" borderId="0" xfId="0" applyFont="1" applyFill="1" applyBorder="1" applyAlignment="1"/>
    <xf numFmtId="0" fontId="14" fillId="0" borderId="4" xfId="1" applyFont="1" applyBorder="1" applyAlignment="1"/>
    <xf numFmtId="0" fontId="14" fillId="0" borderId="5" xfId="1" applyFont="1" applyBorder="1" applyAlignment="1"/>
    <xf numFmtId="0" fontId="4" fillId="2" borderId="15" xfId="0" applyFont="1" applyFill="1" applyBorder="1" applyAlignment="1">
      <alignment horizontal="center" wrapText="1"/>
    </xf>
    <xf numFmtId="0" fontId="19" fillId="0" borderId="3" xfId="0" applyFont="1" applyBorder="1" applyAlignment="1">
      <alignment horizontal="justify"/>
    </xf>
    <xf numFmtId="0" fontId="4" fillId="3" borderId="2" xfId="0" applyFont="1" applyFill="1" applyBorder="1" applyAlignment="1">
      <alignment horizontal="center" wrapText="1"/>
    </xf>
    <xf numFmtId="0" fontId="0" fillId="3" borderId="2" xfId="0" applyFill="1" applyBorder="1" applyAlignment="1"/>
    <xf numFmtId="0" fontId="4" fillId="2" borderId="3" xfId="0" applyFont="1" applyFill="1" applyBorder="1" applyAlignment="1">
      <alignment horizontal="center" wrapText="1"/>
    </xf>
    <xf numFmtId="0" fontId="0" fillId="0" borderId="3" xfId="0" applyBorder="1" applyAlignment="1"/>
    <xf numFmtId="0" fontId="4" fillId="3" borderId="3" xfId="0" applyFont="1" applyFill="1" applyBorder="1" applyAlignment="1">
      <alignment horizontal="center"/>
    </xf>
    <xf numFmtId="0" fontId="0" fillId="0" borderId="3" xfId="0" applyBorder="1" applyAlignment="1">
      <alignment horizontal="center" wrapText="1"/>
    </xf>
    <xf numFmtId="0" fontId="5" fillId="3" borderId="2" xfId="0" applyFont="1" applyFill="1" applyBorder="1" applyAlignment="1">
      <alignment horizontal="right" wrapText="1"/>
    </xf>
    <xf numFmtId="0" fontId="0" fillId="0" borderId="3" xfId="0" applyBorder="1" applyAlignment="1">
      <alignment wrapText="1"/>
    </xf>
    <xf numFmtId="0" fontId="4" fillId="3" borderId="2" xfId="0" applyFont="1" applyFill="1" applyBorder="1" applyAlignment="1">
      <alignment horizontal="right" wrapText="1"/>
    </xf>
    <xf numFmtId="0" fontId="1" fillId="0" borderId="3" xfId="0" applyFont="1" applyBorder="1" applyAlignment="1">
      <alignment wrapText="1"/>
    </xf>
    <xf numFmtId="0" fontId="4" fillId="3" borderId="1" xfId="0" applyFont="1" applyFill="1" applyBorder="1" applyAlignment="1">
      <alignment horizontal="left" wrapText="1"/>
    </xf>
    <xf numFmtId="0" fontId="5" fillId="3" borderId="1" xfId="0" applyFont="1" applyFill="1" applyBorder="1" applyAlignment="1">
      <alignment wrapText="1"/>
    </xf>
    <xf numFmtId="0" fontId="4" fillId="3" borderId="1" xfId="0" applyFont="1" applyFill="1" applyBorder="1" applyAlignment="1">
      <alignment wrapText="1"/>
    </xf>
    <xf numFmtId="0" fontId="4" fillId="3" borderId="1" xfId="0"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K17"/>
  <sheetViews>
    <sheetView tabSelected="1" workbookViewId="0">
      <selection activeCell="B2" sqref="B2"/>
    </sheetView>
  </sheetViews>
  <sheetFormatPr defaultRowHeight="15" x14ac:dyDescent="0.25"/>
  <cols>
    <col min="1" max="1" width="9.140625" style="16"/>
    <col min="2" max="2" width="12.85546875" style="16" customWidth="1"/>
    <col min="3" max="16384" width="9.140625" style="16"/>
  </cols>
  <sheetData>
    <row r="3" spans="2:11" x14ac:dyDescent="0.25">
      <c r="D3" s="59"/>
      <c r="E3" s="63"/>
    </row>
    <row r="4" spans="2:11" x14ac:dyDescent="0.25">
      <c r="B4" s="321" t="s">
        <v>268</v>
      </c>
      <c r="C4" s="322"/>
      <c r="D4" s="322"/>
      <c r="E4" s="322"/>
      <c r="F4" s="322"/>
      <c r="G4" s="322"/>
      <c r="H4" s="322"/>
      <c r="I4" s="322"/>
      <c r="J4" s="322"/>
      <c r="K4" s="322"/>
    </row>
    <row r="5" spans="2:11" ht="15" customHeight="1" x14ac:dyDescent="0.25">
      <c r="B5" s="323" t="s">
        <v>0</v>
      </c>
      <c r="C5" s="324"/>
      <c r="D5" s="324"/>
      <c r="E5" s="324"/>
      <c r="F5" s="324"/>
      <c r="G5" s="324"/>
      <c r="H5" s="324"/>
      <c r="I5" s="324"/>
      <c r="J5" s="324"/>
      <c r="K5" s="324"/>
    </row>
    <row r="6" spans="2:11" ht="15" customHeight="1" x14ac:dyDescent="0.25">
      <c r="B6" s="325" t="s">
        <v>1</v>
      </c>
      <c r="C6" s="328">
        <v>2017</v>
      </c>
      <c r="D6" s="328"/>
      <c r="E6" s="328"/>
      <c r="F6" s="329">
        <v>2016</v>
      </c>
      <c r="G6" s="329"/>
      <c r="H6" s="329"/>
      <c r="I6" s="328" t="s">
        <v>2</v>
      </c>
      <c r="J6" s="328"/>
      <c r="K6" s="328"/>
    </row>
    <row r="7" spans="2:11" x14ac:dyDescent="0.25">
      <c r="B7" s="326"/>
      <c r="C7" s="328"/>
      <c r="D7" s="328"/>
      <c r="E7" s="328"/>
      <c r="F7" s="329"/>
      <c r="G7" s="329"/>
      <c r="H7" s="329"/>
      <c r="I7" s="330"/>
      <c r="J7" s="330"/>
      <c r="K7" s="330"/>
    </row>
    <row r="8" spans="2:11" x14ac:dyDescent="0.25">
      <c r="B8" s="327"/>
      <c r="C8" s="127" t="s">
        <v>3</v>
      </c>
      <c r="D8" s="127" t="s">
        <v>4</v>
      </c>
      <c r="E8" s="127" t="s">
        <v>5</v>
      </c>
      <c r="F8" s="127" t="s">
        <v>3</v>
      </c>
      <c r="G8" s="127" t="s">
        <v>4</v>
      </c>
      <c r="H8" s="127" t="s">
        <v>5</v>
      </c>
      <c r="I8" s="127" t="s">
        <v>3</v>
      </c>
      <c r="J8" s="127" t="s">
        <v>4</v>
      </c>
      <c r="K8" s="127" t="s">
        <v>5</v>
      </c>
    </row>
    <row r="9" spans="2:11" x14ac:dyDescent="0.25">
      <c r="B9" s="4" t="s">
        <v>172</v>
      </c>
      <c r="C9" s="118">
        <v>1403</v>
      </c>
      <c r="D9" s="119">
        <v>67</v>
      </c>
      <c r="E9" s="118">
        <v>2263</v>
      </c>
      <c r="F9" s="120">
        <v>1338</v>
      </c>
      <c r="G9" s="121">
        <v>61</v>
      </c>
      <c r="H9" s="120">
        <v>2239</v>
      </c>
      <c r="I9" s="122">
        <v>4.9000000000000004</v>
      </c>
      <c r="J9" s="126">
        <v>9.8000000000000007</v>
      </c>
      <c r="K9" s="122">
        <v>1.1000000000000001</v>
      </c>
    </row>
    <row r="10" spans="2:11" x14ac:dyDescent="0.25">
      <c r="B10" s="4" t="s">
        <v>173</v>
      </c>
      <c r="C10" s="118">
        <v>319</v>
      </c>
      <c r="D10" s="119">
        <v>10</v>
      </c>
      <c r="E10" s="118">
        <v>525</v>
      </c>
      <c r="F10" s="120">
        <v>322</v>
      </c>
      <c r="G10" s="121">
        <v>14</v>
      </c>
      <c r="H10" s="120">
        <v>506</v>
      </c>
      <c r="I10" s="122">
        <v>-0.9</v>
      </c>
      <c r="J10" s="126">
        <v>-28.6</v>
      </c>
      <c r="K10" s="122">
        <v>3.8</v>
      </c>
    </row>
    <row r="11" spans="2:11" x14ac:dyDescent="0.25">
      <c r="B11" s="4" t="s">
        <v>174</v>
      </c>
      <c r="C11" s="118">
        <v>5265</v>
      </c>
      <c r="D11" s="119">
        <v>95</v>
      </c>
      <c r="E11" s="118">
        <v>7325</v>
      </c>
      <c r="F11" s="120">
        <v>5140</v>
      </c>
      <c r="G11" s="121">
        <v>91</v>
      </c>
      <c r="H11" s="120">
        <v>7373</v>
      </c>
      <c r="I11" s="122">
        <v>2.4</v>
      </c>
      <c r="J11" s="126">
        <v>4.4000000000000004</v>
      </c>
      <c r="K11" s="122">
        <v>-0.7</v>
      </c>
    </row>
    <row r="12" spans="2:11" x14ac:dyDescent="0.25">
      <c r="B12" s="4" t="s">
        <v>175</v>
      </c>
      <c r="C12" s="118">
        <v>443</v>
      </c>
      <c r="D12" s="119">
        <v>16</v>
      </c>
      <c r="E12" s="118">
        <v>739</v>
      </c>
      <c r="F12" s="120">
        <v>564</v>
      </c>
      <c r="G12" s="121">
        <v>14</v>
      </c>
      <c r="H12" s="120">
        <v>920</v>
      </c>
      <c r="I12" s="122">
        <v>-21.5</v>
      </c>
      <c r="J12" s="126">
        <v>14.3</v>
      </c>
      <c r="K12" s="122">
        <v>-19.7</v>
      </c>
    </row>
    <row r="13" spans="2:11" x14ac:dyDescent="0.25">
      <c r="B13" s="4" t="s">
        <v>176</v>
      </c>
      <c r="C13" s="121">
        <v>2492</v>
      </c>
      <c r="D13" s="119">
        <v>54</v>
      </c>
      <c r="E13" s="121">
        <v>3918</v>
      </c>
      <c r="F13" s="119">
        <v>2416</v>
      </c>
      <c r="G13" s="121">
        <v>38</v>
      </c>
      <c r="H13" s="119">
        <v>3868</v>
      </c>
      <c r="I13" s="122">
        <v>3.1</v>
      </c>
      <c r="J13" s="126">
        <v>42.1</v>
      </c>
      <c r="K13" s="122">
        <v>1.3</v>
      </c>
    </row>
    <row r="14" spans="2:11" x14ac:dyDescent="0.25">
      <c r="B14" s="21" t="s">
        <v>96</v>
      </c>
      <c r="C14" s="123">
        <v>9922</v>
      </c>
      <c r="D14" s="124">
        <v>242</v>
      </c>
      <c r="E14" s="123">
        <v>14770</v>
      </c>
      <c r="F14" s="123">
        <v>9780</v>
      </c>
      <c r="G14" s="124">
        <v>218</v>
      </c>
      <c r="H14" s="123">
        <v>14906</v>
      </c>
      <c r="I14" s="125">
        <v>1.5</v>
      </c>
      <c r="J14" s="125">
        <v>11</v>
      </c>
      <c r="K14" s="125">
        <v>-0.9</v>
      </c>
    </row>
    <row r="15" spans="2:11" x14ac:dyDescent="0.25">
      <c r="B15" s="21" t="s">
        <v>7</v>
      </c>
      <c r="C15" s="123">
        <v>174933</v>
      </c>
      <c r="D15" s="123">
        <v>3378</v>
      </c>
      <c r="E15" s="123">
        <v>246750</v>
      </c>
      <c r="F15" s="123">
        <v>175791</v>
      </c>
      <c r="G15" s="123">
        <v>3283</v>
      </c>
      <c r="H15" s="123">
        <v>249175</v>
      </c>
      <c r="I15" s="125">
        <v>-0.5</v>
      </c>
      <c r="J15" s="125">
        <v>2.9</v>
      </c>
      <c r="K15" s="125">
        <v>-1</v>
      </c>
    </row>
    <row r="17" spans="4:5" x14ac:dyDescent="0.25">
      <c r="D17" s="59"/>
      <c r="E17" s="59"/>
    </row>
  </sheetData>
  <mergeCells count="6">
    <mergeCell ref="B4:K4"/>
    <mergeCell ref="B5:K5"/>
    <mergeCell ref="B6:B8"/>
    <mergeCell ref="C6:E7"/>
    <mergeCell ref="F6:H7"/>
    <mergeCell ref="I6:K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F18"/>
  <sheetViews>
    <sheetView workbookViewId="0">
      <selection activeCell="A16" sqref="A16:K24"/>
    </sheetView>
  </sheetViews>
  <sheetFormatPr defaultRowHeight="15" x14ac:dyDescent="0.25"/>
  <cols>
    <col min="1" max="1" width="9.140625" style="16"/>
    <col min="2" max="2" width="28.140625" style="16" customWidth="1"/>
    <col min="3" max="16384" width="9.140625" style="16"/>
  </cols>
  <sheetData>
    <row r="4" spans="2:6" x14ac:dyDescent="0.25">
      <c r="B4" s="81" t="s">
        <v>321</v>
      </c>
      <c r="C4" s="67"/>
      <c r="D4" s="67"/>
      <c r="E4" s="67"/>
      <c r="F4" s="67"/>
    </row>
    <row r="5" spans="2:6" x14ac:dyDescent="0.25">
      <c r="B5" s="18" t="s">
        <v>266</v>
      </c>
      <c r="C5" s="67"/>
      <c r="D5" s="67"/>
      <c r="E5" s="67"/>
      <c r="F5" s="67"/>
    </row>
    <row r="6" spans="2:6" ht="15" customHeight="1" x14ac:dyDescent="0.25">
      <c r="B6" s="347" t="s">
        <v>23</v>
      </c>
      <c r="C6" s="346" t="s">
        <v>3</v>
      </c>
      <c r="D6" s="346" t="s">
        <v>4</v>
      </c>
      <c r="E6" s="346" t="s">
        <v>5</v>
      </c>
      <c r="F6" s="346" t="s">
        <v>14</v>
      </c>
    </row>
    <row r="7" spans="2:6" x14ac:dyDescent="0.25">
      <c r="B7" s="348"/>
      <c r="C7" s="346"/>
      <c r="D7" s="346"/>
      <c r="E7" s="346"/>
      <c r="F7" s="346" t="s">
        <v>16</v>
      </c>
    </row>
    <row r="8" spans="2:6" ht="15" customHeight="1" x14ac:dyDescent="0.25">
      <c r="B8" s="4" t="s">
        <v>24</v>
      </c>
      <c r="C8" s="118">
        <v>1925</v>
      </c>
      <c r="D8" s="120">
        <v>27</v>
      </c>
      <c r="E8" s="148">
        <v>2545</v>
      </c>
      <c r="F8" s="171">
        <v>1.4</v>
      </c>
    </row>
    <row r="9" spans="2:6" ht="15" customHeight="1" x14ac:dyDescent="0.25">
      <c r="B9" s="4" t="s">
        <v>25</v>
      </c>
      <c r="C9" s="118">
        <v>6379</v>
      </c>
      <c r="D9" s="120">
        <v>153</v>
      </c>
      <c r="E9" s="148">
        <v>9743</v>
      </c>
      <c r="F9" s="171">
        <v>2.4</v>
      </c>
    </row>
    <row r="10" spans="2:6" ht="15" customHeight="1" x14ac:dyDescent="0.25">
      <c r="B10" s="4" t="s">
        <v>26</v>
      </c>
      <c r="C10" s="118">
        <v>1618</v>
      </c>
      <c r="D10" s="120">
        <v>62</v>
      </c>
      <c r="E10" s="148">
        <v>2482</v>
      </c>
      <c r="F10" s="171">
        <v>3.83</v>
      </c>
    </row>
    <row r="11" spans="2:6" ht="15" customHeight="1" x14ac:dyDescent="0.25">
      <c r="B11" s="21" t="s">
        <v>11</v>
      </c>
      <c r="C11" s="123">
        <v>9922</v>
      </c>
      <c r="D11" s="123">
        <v>242</v>
      </c>
      <c r="E11" s="123">
        <v>14770</v>
      </c>
      <c r="F11" s="125">
        <v>2.44</v>
      </c>
    </row>
    <row r="12" spans="2:6" x14ac:dyDescent="0.25">
      <c r="B12" s="85" t="s">
        <v>270</v>
      </c>
      <c r="C12" s="3"/>
      <c r="D12" s="3"/>
      <c r="E12" s="3"/>
      <c r="F12" s="3"/>
    </row>
    <row r="18" ht="15" customHeight="1" x14ac:dyDescent="0.25"/>
  </sheetData>
  <mergeCells count="5">
    <mergeCell ref="B6:B7"/>
    <mergeCell ref="C6:C7"/>
    <mergeCell ref="D6:D7"/>
    <mergeCell ref="E6:E7"/>
    <mergeCell ref="F6: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P23"/>
  <sheetViews>
    <sheetView workbookViewId="0">
      <selection activeCell="A20" sqref="A20:R25"/>
    </sheetView>
  </sheetViews>
  <sheetFormatPr defaultRowHeight="15" x14ac:dyDescent="0.25"/>
  <cols>
    <col min="1" max="1" width="4.85546875" style="16" customWidth="1"/>
    <col min="2" max="2" width="9.140625" style="16"/>
    <col min="3" max="3" width="8" style="16" customWidth="1"/>
    <col min="4" max="4" width="7.5703125" style="16" customWidth="1"/>
    <col min="5" max="5" width="9.140625" style="16"/>
    <col min="6" max="6" width="8.140625" style="16" customWidth="1"/>
    <col min="7" max="7" width="8" style="16" customWidth="1"/>
    <col min="8" max="8" width="11.42578125" style="16" customWidth="1"/>
    <col min="9" max="9" width="7.42578125" style="16" customWidth="1"/>
    <col min="10" max="10" width="7.85546875" style="16" customWidth="1"/>
    <col min="11" max="11" width="8.28515625" style="16" customWidth="1"/>
    <col min="12" max="12" width="9.140625" style="16"/>
    <col min="13" max="13" width="8" style="16" customWidth="1"/>
    <col min="14" max="14" width="7.85546875" style="16" customWidth="1"/>
    <col min="15" max="15" width="11.5703125" style="16" customWidth="1"/>
    <col min="16" max="16" width="7.28515625" style="16" customWidth="1"/>
    <col min="17" max="16384" width="9.140625" style="16"/>
  </cols>
  <sheetData>
    <row r="4" spans="2:16" x14ac:dyDescent="0.25">
      <c r="B4" s="81" t="s">
        <v>283</v>
      </c>
      <c r="C4" s="19"/>
      <c r="D4" s="19"/>
      <c r="E4" s="19"/>
      <c r="F4" s="19"/>
      <c r="G4" s="19"/>
      <c r="H4" s="19"/>
      <c r="I4" s="19"/>
      <c r="J4" s="19"/>
      <c r="K4" s="19"/>
      <c r="L4" s="19"/>
      <c r="M4" s="19"/>
      <c r="N4" s="19"/>
      <c r="O4" s="19"/>
      <c r="P4" s="19"/>
    </row>
    <row r="5" spans="2:16" ht="15" customHeight="1" x14ac:dyDescent="0.25">
      <c r="B5" s="160" t="s">
        <v>27</v>
      </c>
      <c r="C5" s="160"/>
      <c r="D5" s="160"/>
      <c r="E5" s="160"/>
      <c r="F5" s="160"/>
      <c r="G5" s="160"/>
      <c r="H5" s="160"/>
      <c r="I5" s="19"/>
      <c r="J5" s="19"/>
      <c r="K5" s="19"/>
      <c r="L5" s="19"/>
      <c r="M5" s="19"/>
      <c r="N5" s="19"/>
      <c r="O5" s="19"/>
      <c r="P5" s="19"/>
    </row>
    <row r="6" spans="2:16" ht="15" customHeight="1" x14ac:dyDescent="0.25">
      <c r="B6" s="351" t="s">
        <v>1</v>
      </c>
      <c r="C6" s="350" t="s">
        <v>29</v>
      </c>
      <c r="D6" s="350"/>
      <c r="E6" s="350"/>
      <c r="F6" s="350"/>
      <c r="G6" s="350"/>
      <c r="H6" s="350"/>
      <c r="I6" s="350"/>
      <c r="J6" s="349" t="s">
        <v>30</v>
      </c>
      <c r="K6" s="349"/>
      <c r="L6" s="349"/>
      <c r="M6" s="349"/>
      <c r="N6" s="349"/>
      <c r="O6" s="349"/>
      <c r="P6" s="349"/>
    </row>
    <row r="7" spans="2:16" ht="67.5" customHeight="1" x14ac:dyDescent="0.25">
      <c r="B7" s="352"/>
      <c r="C7" s="172" t="s">
        <v>31</v>
      </c>
      <c r="D7" s="172" t="s">
        <v>32</v>
      </c>
      <c r="E7" s="172" t="s">
        <v>33</v>
      </c>
      <c r="F7" s="172" t="s">
        <v>34</v>
      </c>
      <c r="G7" s="172" t="s">
        <v>35</v>
      </c>
      <c r="H7" s="77" t="s">
        <v>36</v>
      </c>
      <c r="I7" s="173" t="s">
        <v>11</v>
      </c>
      <c r="J7" s="172" t="s">
        <v>31</v>
      </c>
      <c r="K7" s="172" t="s">
        <v>32</v>
      </c>
      <c r="L7" s="172" t="s">
        <v>33</v>
      </c>
      <c r="M7" s="172" t="s">
        <v>34</v>
      </c>
      <c r="N7" s="172" t="s">
        <v>35</v>
      </c>
      <c r="O7" s="77" t="s">
        <v>36</v>
      </c>
      <c r="P7" s="173" t="s">
        <v>11</v>
      </c>
    </row>
    <row r="8" spans="2:16" x14ac:dyDescent="0.25">
      <c r="B8" s="174" t="s">
        <v>172</v>
      </c>
      <c r="C8" s="175">
        <v>353</v>
      </c>
      <c r="D8" s="176">
        <v>31</v>
      </c>
      <c r="E8" s="175">
        <v>128</v>
      </c>
      <c r="F8" s="176">
        <v>413</v>
      </c>
      <c r="G8" s="175">
        <v>38</v>
      </c>
      <c r="H8" s="176">
        <v>10</v>
      </c>
      <c r="I8" s="177">
        <v>973</v>
      </c>
      <c r="J8" s="178">
        <v>44</v>
      </c>
      <c r="K8" s="179">
        <v>9</v>
      </c>
      <c r="L8" s="178">
        <v>36</v>
      </c>
      <c r="M8" s="179">
        <v>290</v>
      </c>
      <c r="N8" s="178">
        <v>48</v>
      </c>
      <c r="O8" s="179">
        <v>3</v>
      </c>
      <c r="P8" s="180">
        <v>430</v>
      </c>
    </row>
    <row r="9" spans="2:16" x14ac:dyDescent="0.25">
      <c r="B9" s="174" t="s">
        <v>173</v>
      </c>
      <c r="C9" s="175">
        <v>30</v>
      </c>
      <c r="D9" s="176">
        <v>1</v>
      </c>
      <c r="E9" s="175">
        <v>20</v>
      </c>
      <c r="F9" s="176">
        <v>100</v>
      </c>
      <c r="G9" s="175">
        <v>18</v>
      </c>
      <c r="H9" s="176">
        <v>3</v>
      </c>
      <c r="I9" s="177">
        <v>172</v>
      </c>
      <c r="J9" s="178">
        <v>6</v>
      </c>
      <c r="K9" s="179">
        <v>1</v>
      </c>
      <c r="L9" s="178">
        <v>13</v>
      </c>
      <c r="M9" s="179">
        <v>71</v>
      </c>
      <c r="N9" s="178">
        <v>51</v>
      </c>
      <c r="O9" s="179">
        <v>5</v>
      </c>
      <c r="P9" s="180">
        <v>147</v>
      </c>
    </row>
    <row r="10" spans="2:16" x14ac:dyDescent="0.25">
      <c r="B10" s="174" t="s">
        <v>174</v>
      </c>
      <c r="C10" s="175">
        <v>935</v>
      </c>
      <c r="D10" s="176">
        <v>127</v>
      </c>
      <c r="E10" s="175">
        <v>396</v>
      </c>
      <c r="F10" s="176">
        <v>2503</v>
      </c>
      <c r="G10" s="175">
        <v>395</v>
      </c>
      <c r="H10" s="176">
        <v>84</v>
      </c>
      <c r="I10" s="177">
        <v>4440</v>
      </c>
      <c r="J10" s="178">
        <v>89</v>
      </c>
      <c r="K10" s="179">
        <v>19</v>
      </c>
      <c r="L10" s="178">
        <v>61</v>
      </c>
      <c r="M10" s="179">
        <v>481</v>
      </c>
      <c r="N10" s="178">
        <v>159</v>
      </c>
      <c r="O10" s="179">
        <v>16</v>
      </c>
      <c r="P10" s="180">
        <v>825</v>
      </c>
    </row>
    <row r="11" spans="2:16" x14ac:dyDescent="0.25">
      <c r="B11" s="174" t="s">
        <v>175</v>
      </c>
      <c r="C11" s="175">
        <v>47</v>
      </c>
      <c r="D11" s="176">
        <v>7</v>
      </c>
      <c r="E11" s="175">
        <v>40</v>
      </c>
      <c r="F11" s="176">
        <v>125</v>
      </c>
      <c r="G11" s="175">
        <v>30</v>
      </c>
      <c r="H11" s="176">
        <v>9</v>
      </c>
      <c r="I11" s="177">
        <v>258</v>
      </c>
      <c r="J11" s="178">
        <v>11</v>
      </c>
      <c r="K11" s="179">
        <v>1</v>
      </c>
      <c r="L11" s="178">
        <v>15</v>
      </c>
      <c r="M11" s="179">
        <v>85</v>
      </c>
      <c r="N11" s="178">
        <v>63</v>
      </c>
      <c r="O11" s="179">
        <v>10</v>
      </c>
      <c r="P11" s="180">
        <v>185</v>
      </c>
    </row>
    <row r="12" spans="2:16" x14ac:dyDescent="0.25">
      <c r="B12" s="174" t="s">
        <v>176</v>
      </c>
      <c r="C12" s="175">
        <v>452</v>
      </c>
      <c r="D12" s="176">
        <v>40</v>
      </c>
      <c r="E12" s="175">
        <v>104</v>
      </c>
      <c r="F12" s="176">
        <v>889</v>
      </c>
      <c r="G12" s="175">
        <v>157</v>
      </c>
      <c r="H12" s="176">
        <v>27</v>
      </c>
      <c r="I12" s="177">
        <v>1669</v>
      </c>
      <c r="J12" s="178">
        <v>80</v>
      </c>
      <c r="K12" s="179">
        <v>20</v>
      </c>
      <c r="L12" s="178">
        <v>59</v>
      </c>
      <c r="M12" s="179">
        <v>440</v>
      </c>
      <c r="N12" s="178">
        <v>208</v>
      </c>
      <c r="O12" s="179">
        <v>16</v>
      </c>
      <c r="P12" s="180">
        <v>823</v>
      </c>
    </row>
    <row r="13" spans="2:16" x14ac:dyDescent="0.25">
      <c r="B13" s="181" t="s">
        <v>11</v>
      </c>
      <c r="C13" s="166">
        <v>1817</v>
      </c>
      <c r="D13" s="166">
        <v>206</v>
      </c>
      <c r="E13" s="166">
        <v>688</v>
      </c>
      <c r="F13" s="166">
        <v>4030</v>
      </c>
      <c r="G13" s="166">
        <v>638</v>
      </c>
      <c r="H13" s="166">
        <v>133</v>
      </c>
      <c r="I13" s="166">
        <v>7512</v>
      </c>
      <c r="J13" s="182">
        <v>230</v>
      </c>
      <c r="K13" s="182">
        <v>50</v>
      </c>
      <c r="L13" s="182">
        <v>184</v>
      </c>
      <c r="M13" s="182">
        <v>1367</v>
      </c>
      <c r="N13" s="182">
        <v>529</v>
      </c>
      <c r="O13" s="182">
        <v>50</v>
      </c>
      <c r="P13" s="182">
        <v>2410</v>
      </c>
    </row>
    <row r="21" ht="15" customHeight="1" x14ac:dyDescent="0.25"/>
    <row r="22" ht="15" customHeight="1" x14ac:dyDescent="0.25"/>
    <row r="23" ht="67.5" customHeight="1" x14ac:dyDescent="0.25"/>
  </sheetData>
  <mergeCells count="3">
    <mergeCell ref="J6:P6"/>
    <mergeCell ref="C6:I6"/>
    <mergeCell ref="B6:B7"/>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L22"/>
  <sheetViews>
    <sheetView workbookViewId="0">
      <selection activeCell="A20" sqref="A20:L27"/>
    </sheetView>
  </sheetViews>
  <sheetFormatPr defaultRowHeight="15" x14ac:dyDescent="0.25"/>
  <cols>
    <col min="1" max="1" width="4.85546875" style="16" customWidth="1"/>
    <col min="2" max="2" width="15.42578125" style="16" customWidth="1"/>
    <col min="3" max="11" width="9.140625" style="16"/>
    <col min="12" max="12" width="31.85546875" style="16" customWidth="1"/>
    <col min="13" max="16384" width="9.140625" style="16"/>
  </cols>
  <sheetData>
    <row r="4" spans="2:12" ht="15" customHeight="1" x14ac:dyDescent="0.25">
      <c r="B4" s="183" t="s">
        <v>284</v>
      </c>
      <c r="C4" s="183"/>
      <c r="D4" s="183"/>
      <c r="E4" s="183"/>
      <c r="F4" s="183"/>
      <c r="G4" s="183"/>
      <c r="H4" s="183"/>
      <c r="I4" s="183"/>
      <c r="J4" s="183"/>
      <c r="K4" s="183"/>
      <c r="L4" s="183"/>
    </row>
    <row r="5" spans="2:12" ht="15" customHeight="1" x14ac:dyDescent="0.25">
      <c r="B5" s="184" t="s">
        <v>37</v>
      </c>
      <c r="C5" s="184"/>
      <c r="D5" s="184"/>
      <c r="E5" s="184"/>
      <c r="F5" s="184"/>
      <c r="G5" s="184"/>
      <c r="H5" s="184"/>
      <c r="I5" s="66"/>
    </row>
    <row r="6" spans="2:12" ht="15" customHeight="1" x14ac:dyDescent="0.25">
      <c r="B6" s="351" t="s">
        <v>1</v>
      </c>
      <c r="C6" s="349" t="s">
        <v>38</v>
      </c>
      <c r="D6" s="349"/>
      <c r="E6" s="349"/>
      <c r="F6" s="349"/>
      <c r="G6" s="349"/>
      <c r="H6" s="349"/>
      <c r="I6" s="349"/>
    </row>
    <row r="7" spans="2:12" ht="67.5" x14ac:dyDescent="0.25">
      <c r="B7" s="352"/>
      <c r="C7" s="172" t="s">
        <v>31</v>
      </c>
      <c r="D7" s="172" t="s">
        <v>32</v>
      </c>
      <c r="E7" s="172" t="s">
        <v>33</v>
      </c>
      <c r="F7" s="172" t="s">
        <v>34</v>
      </c>
      <c r="G7" s="172" t="s">
        <v>35</v>
      </c>
      <c r="H7" s="77" t="s">
        <v>39</v>
      </c>
      <c r="I7" s="173" t="s">
        <v>11</v>
      </c>
    </row>
    <row r="8" spans="2:12" x14ac:dyDescent="0.25">
      <c r="B8" s="174" t="s">
        <v>172</v>
      </c>
      <c r="C8" s="137">
        <v>36.28</v>
      </c>
      <c r="D8" s="164">
        <v>3.19</v>
      </c>
      <c r="E8" s="137">
        <v>13.16</v>
      </c>
      <c r="F8" s="164">
        <v>42.45</v>
      </c>
      <c r="G8" s="137">
        <v>3.91</v>
      </c>
      <c r="H8" s="164">
        <v>1.03</v>
      </c>
      <c r="I8" s="137">
        <v>100</v>
      </c>
    </row>
    <row r="9" spans="2:12" x14ac:dyDescent="0.25">
      <c r="B9" s="174" t="s">
        <v>173</v>
      </c>
      <c r="C9" s="137">
        <v>17.440000000000001</v>
      </c>
      <c r="D9" s="164">
        <v>0.57999999999999996</v>
      </c>
      <c r="E9" s="137">
        <v>11.63</v>
      </c>
      <c r="F9" s="164">
        <v>58.14</v>
      </c>
      <c r="G9" s="137">
        <v>10.47</v>
      </c>
      <c r="H9" s="164">
        <v>1.74</v>
      </c>
      <c r="I9" s="137">
        <v>100</v>
      </c>
    </row>
    <row r="10" spans="2:12" x14ac:dyDescent="0.25">
      <c r="B10" s="174" t="s">
        <v>174</v>
      </c>
      <c r="C10" s="137">
        <v>21.06</v>
      </c>
      <c r="D10" s="164">
        <v>2.86</v>
      </c>
      <c r="E10" s="137">
        <v>8.92</v>
      </c>
      <c r="F10" s="164">
        <v>56.37</v>
      </c>
      <c r="G10" s="137">
        <v>8.9</v>
      </c>
      <c r="H10" s="164">
        <v>1.89</v>
      </c>
      <c r="I10" s="137">
        <v>100</v>
      </c>
    </row>
    <row r="11" spans="2:12" x14ac:dyDescent="0.25">
      <c r="B11" s="174" t="s">
        <v>175</v>
      </c>
      <c r="C11" s="137">
        <v>18.22</v>
      </c>
      <c r="D11" s="164">
        <v>2.71</v>
      </c>
      <c r="E11" s="137">
        <v>15.5</v>
      </c>
      <c r="F11" s="164">
        <v>48.45</v>
      </c>
      <c r="G11" s="137">
        <v>11.63</v>
      </c>
      <c r="H11" s="164">
        <v>3.49</v>
      </c>
      <c r="I11" s="137">
        <v>100</v>
      </c>
    </row>
    <row r="12" spans="2:12" x14ac:dyDescent="0.25">
      <c r="B12" s="174" t="s">
        <v>176</v>
      </c>
      <c r="C12" s="137">
        <v>27.08</v>
      </c>
      <c r="D12" s="164">
        <v>2.4</v>
      </c>
      <c r="E12" s="137">
        <v>6.23</v>
      </c>
      <c r="F12" s="164">
        <v>53.27</v>
      </c>
      <c r="G12" s="137">
        <v>9.41</v>
      </c>
      <c r="H12" s="164">
        <v>1.62</v>
      </c>
      <c r="I12" s="137">
        <v>100</v>
      </c>
    </row>
    <row r="13" spans="2:12" x14ac:dyDescent="0.25">
      <c r="B13" s="181" t="s">
        <v>11</v>
      </c>
      <c r="C13" s="185">
        <v>24.19</v>
      </c>
      <c r="D13" s="185">
        <v>2.74</v>
      </c>
      <c r="E13" s="185">
        <v>9.16</v>
      </c>
      <c r="F13" s="185">
        <v>53.65</v>
      </c>
      <c r="G13" s="185">
        <v>8.49</v>
      </c>
      <c r="H13" s="185">
        <v>1.77</v>
      </c>
      <c r="I13" s="185">
        <v>100</v>
      </c>
    </row>
    <row r="20" ht="15" customHeight="1" x14ac:dyDescent="0.25"/>
    <row r="21" ht="15" customHeight="1" x14ac:dyDescent="0.25"/>
    <row r="22" ht="15" customHeight="1" x14ac:dyDescent="0.25"/>
  </sheetData>
  <mergeCells count="2">
    <mergeCell ref="B6:B7"/>
    <mergeCell ref="C6:I6"/>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I21"/>
  <sheetViews>
    <sheetView workbookViewId="0">
      <selection activeCell="H28" sqref="H28"/>
    </sheetView>
  </sheetViews>
  <sheetFormatPr defaultRowHeight="15" x14ac:dyDescent="0.25"/>
  <cols>
    <col min="1" max="1" width="4.7109375" style="16" customWidth="1"/>
    <col min="2" max="2" width="15.42578125" style="16" customWidth="1"/>
    <col min="3" max="16384" width="9.140625" style="16"/>
  </cols>
  <sheetData>
    <row r="4" spans="2:9" x14ac:dyDescent="0.25">
      <c r="B4" s="81" t="s">
        <v>285</v>
      </c>
      <c r="C4" s="65"/>
    </row>
    <row r="5" spans="2:9" ht="15" customHeight="1" x14ac:dyDescent="0.25">
      <c r="B5" s="331" t="s">
        <v>37</v>
      </c>
      <c r="C5" s="353"/>
      <c r="D5" s="353"/>
      <c r="E5" s="353"/>
      <c r="F5" s="353"/>
      <c r="G5" s="353"/>
      <c r="H5" s="353"/>
    </row>
    <row r="6" spans="2:9" ht="15" customHeight="1" x14ac:dyDescent="0.25">
      <c r="B6" s="351" t="s">
        <v>1</v>
      </c>
      <c r="C6" s="349" t="s">
        <v>40</v>
      </c>
      <c r="D6" s="349"/>
      <c r="E6" s="349"/>
      <c r="F6" s="349"/>
      <c r="G6" s="349"/>
      <c r="H6" s="349"/>
      <c r="I6" s="349"/>
    </row>
    <row r="7" spans="2:9" ht="67.5" x14ac:dyDescent="0.25">
      <c r="B7" s="352"/>
      <c r="C7" s="172" t="s">
        <v>31</v>
      </c>
      <c r="D7" s="172" t="s">
        <v>32</v>
      </c>
      <c r="E7" s="172" t="s">
        <v>33</v>
      </c>
      <c r="F7" s="172" t="s">
        <v>34</v>
      </c>
      <c r="G7" s="172" t="s">
        <v>35</v>
      </c>
      <c r="H7" s="77" t="s">
        <v>39</v>
      </c>
      <c r="I7" s="173" t="s">
        <v>11</v>
      </c>
    </row>
    <row r="8" spans="2:9" x14ac:dyDescent="0.25">
      <c r="B8" s="161" t="s">
        <v>172</v>
      </c>
      <c r="C8" s="186">
        <v>10.23</v>
      </c>
      <c r="D8" s="187">
        <v>2.09</v>
      </c>
      <c r="E8" s="186">
        <v>8.3699999999999992</v>
      </c>
      <c r="F8" s="187">
        <v>67.44</v>
      </c>
      <c r="G8" s="186">
        <v>11.16</v>
      </c>
      <c r="H8" s="187">
        <v>0.7</v>
      </c>
      <c r="I8" s="186">
        <v>100</v>
      </c>
    </row>
    <row r="9" spans="2:9" x14ac:dyDescent="0.25">
      <c r="B9" s="161" t="s">
        <v>173</v>
      </c>
      <c r="C9" s="186">
        <v>4.08</v>
      </c>
      <c r="D9" s="187">
        <v>0.68</v>
      </c>
      <c r="E9" s="186">
        <v>8.84</v>
      </c>
      <c r="F9" s="187">
        <v>48.3</v>
      </c>
      <c r="G9" s="186">
        <v>34.69</v>
      </c>
      <c r="H9" s="187">
        <v>3.4</v>
      </c>
      <c r="I9" s="186">
        <v>100</v>
      </c>
    </row>
    <row r="10" spans="2:9" x14ac:dyDescent="0.25">
      <c r="B10" s="161" t="s">
        <v>174</v>
      </c>
      <c r="C10" s="186">
        <v>10.79</v>
      </c>
      <c r="D10" s="187">
        <v>2.2999999999999998</v>
      </c>
      <c r="E10" s="186">
        <v>7.39</v>
      </c>
      <c r="F10" s="187">
        <v>58.3</v>
      </c>
      <c r="G10" s="186">
        <v>19.27</v>
      </c>
      <c r="H10" s="187">
        <v>1.94</v>
      </c>
      <c r="I10" s="186">
        <v>100</v>
      </c>
    </row>
    <row r="11" spans="2:9" x14ac:dyDescent="0.25">
      <c r="B11" s="161" t="s">
        <v>175</v>
      </c>
      <c r="C11" s="186">
        <v>5.95</v>
      </c>
      <c r="D11" s="187">
        <v>0.54</v>
      </c>
      <c r="E11" s="186">
        <v>8.11</v>
      </c>
      <c r="F11" s="187">
        <v>45.95</v>
      </c>
      <c r="G11" s="186">
        <v>34.049999999999997</v>
      </c>
      <c r="H11" s="187">
        <v>5.41</v>
      </c>
      <c r="I11" s="186">
        <v>100</v>
      </c>
    </row>
    <row r="12" spans="2:9" x14ac:dyDescent="0.25">
      <c r="B12" s="161" t="s">
        <v>176</v>
      </c>
      <c r="C12" s="186">
        <v>9.7200000000000006</v>
      </c>
      <c r="D12" s="187">
        <v>2.4300000000000002</v>
      </c>
      <c r="E12" s="186">
        <v>7.17</v>
      </c>
      <c r="F12" s="187">
        <v>53.46</v>
      </c>
      <c r="G12" s="186">
        <v>25.27</v>
      </c>
      <c r="H12" s="187">
        <v>1.94</v>
      </c>
      <c r="I12" s="186">
        <v>100</v>
      </c>
    </row>
    <row r="13" spans="2:9" x14ac:dyDescent="0.25">
      <c r="B13" s="165" t="s">
        <v>11</v>
      </c>
      <c r="C13" s="188">
        <v>9.5399999999999991</v>
      </c>
      <c r="D13" s="188">
        <v>2.0699999999999998</v>
      </c>
      <c r="E13" s="188">
        <v>7.63</v>
      </c>
      <c r="F13" s="188">
        <v>56.72</v>
      </c>
      <c r="G13" s="188">
        <v>21.95</v>
      </c>
      <c r="H13" s="188">
        <v>2.0699999999999998</v>
      </c>
      <c r="I13" s="188">
        <v>100</v>
      </c>
    </row>
    <row r="20" ht="15" customHeight="1" x14ac:dyDescent="0.25"/>
    <row r="21" ht="15" customHeight="1" x14ac:dyDescent="0.25"/>
  </sheetData>
  <mergeCells count="3">
    <mergeCell ref="B5:H5"/>
    <mergeCell ref="B6:B7"/>
    <mergeCell ref="C6:I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H29"/>
  <sheetViews>
    <sheetView topLeftCell="A9" workbookViewId="0">
      <selection activeCell="B27" sqref="B27:I43"/>
    </sheetView>
  </sheetViews>
  <sheetFormatPr defaultRowHeight="15" x14ac:dyDescent="0.25"/>
  <cols>
    <col min="1" max="1" width="5.140625" style="16" customWidth="1"/>
    <col min="2" max="16384" width="9.140625" style="16"/>
  </cols>
  <sheetData>
    <row r="4" spans="2:8" x14ac:dyDescent="0.25">
      <c r="B4" s="81" t="s">
        <v>286</v>
      </c>
      <c r="C4" s="11"/>
      <c r="D4" s="11"/>
      <c r="E4" s="11"/>
      <c r="F4" s="12"/>
      <c r="G4" s="12"/>
      <c r="H4" s="12"/>
    </row>
    <row r="5" spans="2:8" ht="15" customHeight="1" x14ac:dyDescent="0.25">
      <c r="B5" s="160" t="s">
        <v>41</v>
      </c>
      <c r="C5" s="160"/>
      <c r="D5" s="160"/>
      <c r="E5" s="160"/>
      <c r="F5" s="160"/>
      <c r="G5" s="160"/>
      <c r="H5" s="160"/>
    </row>
    <row r="6" spans="2:8" ht="15" customHeight="1" x14ac:dyDescent="0.25">
      <c r="B6" s="354" t="s">
        <v>42</v>
      </c>
      <c r="C6" s="356" t="s">
        <v>43</v>
      </c>
      <c r="D6" s="356"/>
      <c r="E6" s="356"/>
      <c r="F6" s="357" t="s">
        <v>44</v>
      </c>
      <c r="G6" s="357"/>
      <c r="H6" s="357"/>
    </row>
    <row r="7" spans="2:8" x14ac:dyDescent="0.25">
      <c r="B7" s="355"/>
      <c r="C7" s="189" t="s">
        <v>3</v>
      </c>
      <c r="D7" s="189" t="s">
        <v>4</v>
      </c>
      <c r="E7" s="189" t="s">
        <v>5</v>
      </c>
      <c r="F7" s="189" t="s">
        <v>3</v>
      </c>
      <c r="G7" s="189" t="s">
        <v>4</v>
      </c>
      <c r="H7" s="189" t="s">
        <v>5</v>
      </c>
    </row>
    <row r="8" spans="2:8" x14ac:dyDescent="0.25">
      <c r="B8" s="190" t="s">
        <v>45</v>
      </c>
      <c r="C8" s="191">
        <v>685</v>
      </c>
      <c r="D8" s="192">
        <v>12</v>
      </c>
      <c r="E8" s="191">
        <v>1015</v>
      </c>
      <c r="F8" s="193">
        <v>6.9039000000000001</v>
      </c>
      <c r="G8" s="194">
        <v>4.9587000000000003</v>
      </c>
      <c r="H8" s="193">
        <v>6.8719999999999999</v>
      </c>
    </row>
    <row r="9" spans="2:8" x14ac:dyDescent="0.25">
      <c r="B9" s="190" t="s">
        <v>46</v>
      </c>
      <c r="C9" s="191">
        <v>682</v>
      </c>
      <c r="D9" s="192">
        <v>20</v>
      </c>
      <c r="E9" s="191">
        <v>1007</v>
      </c>
      <c r="F9" s="193">
        <v>6.8735999999999997</v>
      </c>
      <c r="G9" s="194">
        <v>8.2645</v>
      </c>
      <c r="H9" s="193">
        <v>6.8178999999999998</v>
      </c>
    </row>
    <row r="10" spans="2:8" x14ac:dyDescent="0.25">
      <c r="B10" s="190" t="s">
        <v>47</v>
      </c>
      <c r="C10" s="191">
        <v>854</v>
      </c>
      <c r="D10" s="192">
        <v>20</v>
      </c>
      <c r="E10" s="191">
        <v>1243</v>
      </c>
      <c r="F10" s="193">
        <v>8.6071000000000009</v>
      </c>
      <c r="G10" s="194">
        <v>8.2645</v>
      </c>
      <c r="H10" s="193">
        <v>8.4156999999999993</v>
      </c>
    </row>
    <row r="11" spans="2:8" x14ac:dyDescent="0.25">
      <c r="B11" s="190" t="s">
        <v>48</v>
      </c>
      <c r="C11" s="191">
        <v>849</v>
      </c>
      <c r="D11" s="192">
        <v>15</v>
      </c>
      <c r="E11" s="191">
        <v>1318</v>
      </c>
      <c r="F11" s="193">
        <v>8.5566999999999993</v>
      </c>
      <c r="G11" s="194">
        <v>6.1982999999999997</v>
      </c>
      <c r="H11" s="193">
        <v>8.9235000000000007</v>
      </c>
    </row>
    <row r="12" spans="2:8" x14ac:dyDescent="0.25">
      <c r="B12" s="190" t="s">
        <v>49</v>
      </c>
      <c r="C12" s="191">
        <v>938</v>
      </c>
      <c r="D12" s="192">
        <v>27</v>
      </c>
      <c r="E12" s="191">
        <v>1382</v>
      </c>
      <c r="F12" s="193">
        <v>9.4536999999999995</v>
      </c>
      <c r="G12" s="194">
        <v>11.157</v>
      </c>
      <c r="H12" s="193">
        <v>9.3567999999999998</v>
      </c>
    </row>
    <row r="13" spans="2:8" x14ac:dyDescent="0.25">
      <c r="B13" s="190" t="s">
        <v>50</v>
      </c>
      <c r="C13" s="191">
        <v>974</v>
      </c>
      <c r="D13" s="192">
        <v>30</v>
      </c>
      <c r="E13" s="191">
        <v>1494</v>
      </c>
      <c r="F13" s="193">
        <v>9.8165999999999993</v>
      </c>
      <c r="G13" s="194">
        <v>12.396699999999999</v>
      </c>
      <c r="H13" s="193">
        <v>10.1151</v>
      </c>
    </row>
    <row r="14" spans="2:8" x14ac:dyDescent="0.25">
      <c r="B14" s="190" t="s">
        <v>51</v>
      </c>
      <c r="C14" s="191">
        <v>979</v>
      </c>
      <c r="D14" s="192">
        <v>21</v>
      </c>
      <c r="E14" s="191">
        <v>1437</v>
      </c>
      <c r="F14" s="193">
        <v>9.8670000000000009</v>
      </c>
      <c r="G14" s="194">
        <v>8.6776999999999997</v>
      </c>
      <c r="H14" s="193">
        <v>9.7292000000000005</v>
      </c>
    </row>
    <row r="15" spans="2:8" x14ac:dyDescent="0.25">
      <c r="B15" s="190" t="s">
        <v>52</v>
      </c>
      <c r="C15" s="191">
        <v>858</v>
      </c>
      <c r="D15" s="192">
        <v>21</v>
      </c>
      <c r="E15" s="191">
        <v>1291</v>
      </c>
      <c r="F15" s="193">
        <v>8.6475000000000009</v>
      </c>
      <c r="G15" s="194">
        <v>8.6776999999999997</v>
      </c>
      <c r="H15" s="193">
        <v>8.7407000000000004</v>
      </c>
    </row>
    <row r="16" spans="2:8" x14ac:dyDescent="0.25">
      <c r="B16" s="190" t="s">
        <v>53</v>
      </c>
      <c r="C16" s="191">
        <v>761</v>
      </c>
      <c r="D16" s="192">
        <v>25</v>
      </c>
      <c r="E16" s="191">
        <v>1113</v>
      </c>
      <c r="F16" s="193">
        <v>7.6698000000000004</v>
      </c>
      <c r="G16" s="194">
        <v>10.3306</v>
      </c>
      <c r="H16" s="193">
        <v>7.5354999999999999</v>
      </c>
    </row>
    <row r="17" spans="2:8" x14ac:dyDescent="0.25">
      <c r="B17" s="190" t="s">
        <v>54</v>
      </c>
      <c r="C17" s="191">
        <v>854</v>
      </c>
      <c r="D17" s="192">
        <v>17</v>
      </c>
      <c r="E17" s="191">
        <v>1282</v>
      </c>
      <c r="F17" s="193">
        <v>8.6071000000000009</v>
      </c>
      <c r="G17" s="194">
        <v>7.0247999999999999</v>
      </c>
      <c r="H17" s="193">
        <v>8.6798000000000002</v>
      </c>
    </row>
    <row r="18" spans="2:8" x14ac:dyDescent="0.25">
      <c r="B18" s="190" t="s">
        <v>55</v>
      </c>
      <c r="C18" s="191">
        <v>775</v>
      </c>
      <c r="D18" s="192">
        <v>14</v>
      </c>
      <c r="E18" s="191">
        <v>1136</v>
      </c>
      <c r="F18" s="193">
        <v>7.8109000000000002</v>
      </c>
      <c r="G18" s="194">
        <v>5.7850999999999999</v>
      </c>
      <c r="H18" s="193">
        <v>7.6913</v>
      </c>
    </row>
    <row r="19" spans="2:8" x14ac:dyDescent="0.25">
      <c r="B19" s="190" t="s">
        <v>56</v>
      </c>
      <c r="C19" s="191">
        <v>713</v>
      </c>
      <c r="D19" s="195">
        <v>20</v>
      </c>
      <c r="E19" s="196">
        <v>1052</v>
      </c>
      <c r="F19" s="197">
        <v>7.1860999999999997</v>
      </c>
      <c r="G19" s="198">
        <v>8.2645</v>
      </c>
      <c r="H19" s="197">
        <v>7.1224999999999996</v>
      </c>
    </row>
    <row r="20" spans="2:8" x14ac:dyDescent="0.25">
      <c r="B20" s="199" t="s">
        <v>11</v>
      </c>
      <c r="C20" s="200">
        <v>9922</v>
      </c>
      <c r="D20" s="200">
        <v>242</v>
      </c>
      <c r="E20" s="200">
        <v>14770</v>
      </c>
      <c r="F20" s="201">
        <v>100</v>
      </c>
      <c r="G20" s="201">
        <v>100</v>
      </c>
      <c r="H20" s="201">
        <v>100</v>
      </c>
    </row>
    <row r="28" spans="2:8" ht="15" customHeight="1" x14ac:dyDescent="0.25"/>
    <row r="29" spans="2:8" ht="15" customHeight="1" x14ac:dyDescent="0.25"/>
  </sheetData>
  <mergeCells count="3">
    <mergeCell ref="B6:B7"/>
    <mergeCell ref="C6:E6"/>
    <mergeCell ref="F6: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H24"/>
  <sheetViews>
    <sheetView workbookViewId="0">
      <selection activeCell="F33" sqref="F33"/>
    </sheetView>
  </sheetViews>
  <sheetFormatPr defaultRowHeight="15" x14ac:dyDescent="0.25"/>
  <cols>
    <col min="1" max="1" width="4.28515625" style="16" customWidth="1"/>
    <col min="2" max="2" width="11.28515625" style="16" customWidth="1"/>
    <col min="3" max="16384" width="9.140625" style="16"/>
  </cols>
  <sheetData>
    <row r="4" spans="2:8" x14ac:dyDescent="0.25">
      <c r="B4" s="81" t="s">
        <v>287</v>
      </c>
      <c r="C4" s="11"/>
      <c r="D4" s="11"/>
      <c r="E4" s="11"/>
      <c r="F4" s="12"/>
      <c r="G4" s="12"/>
      <c r="H4" s="12"/>
    </row>
    <row r="5" spans="2:8" ht="15" customHeight="1" x14ac:dyDescent="0.25">
      <c r="B5" s="160" t="s">
        <v>41</v>
      </c>
      <c r="C5" s="160"/>
      <c r="D5" s="160"/>
      <c r="E5" s="160"/>
      <c r="F5" s="160"/>
      <c r="G5" s="160"/>
      <c r="H5" s="160"/>
    </row>
    <row r="6" spans="2:8" ht="15" customHeight="1" x14ac:dyDescent="0.25">
      <c r="B6" s="358" t="s">
        <v>57</v>
      </c>
      <c r="C6" s="360" t="s">
        <v>43</v>
      </c>
      <c r="D6" s="360"/>
      <c r="E6" s="360"/>
      <c r="F6" s="361" t="s">
        <v>44</v>
      </c>
      <c r="G6" s="361"/>
      <c r="H6" s="361"/>
    </row>
    <row r="7" spans="2:8" x14ac:dyDescent="0.25">
      <c r="B7" s="359"/>
      <c r="C7" s="172" t="s">
        <v>3</v>
      </c>
      <c r="D7" s="172" t="s">
        <v>4</v>
      </c>
      <c r="E7" s="172" t="s">
        <v>5</v>
      </c>
      <c r="F7" s="172" t="s">
        <v>3</v>
      </c>
      <c r="G7" s="172" t="s">
        <v>4</v>
      </c>
      <c r="H7" s="172" t="s">
        <v>5</v>
      </c>
    </row>
    <row r="8" spans="2:8" x14ac:dyDescent="0.25">
      <c r="B8" s="174" t="s">
        <v>58</v>
      </c>
      <c r="C8" s="202">
        <v>1482</v>
      </c>
      <c r="D8" s="162">
        <v>36</v>
      </c>
      <c r="E8" s="202">
        <v>2140</v>
      </c>
      <c r="F8" s="203">
        <v>14.936500000000001</v>
      </c>
      <c r="G8" s="140">
        <v>14.875999999999999</v>
      </c>
      <c r="H8" s="203">
        <v>14.488799999999999</v>
      </c>
    </row>
    <row r="9" spans="2:8" x14ac:dyDescent="0.25">
      <c r="B9" s="174" t="s">
        <v>59</v>
      </c>
      <c r="C9" s="202">
        <v>1404</v>
      </c>
      <c r="D9" s="162">
        <v>38</v>
      </c>
      <c r="E9" s="202">
        <v>1983</v>
      </c>
      <c r="F9" s="203">
        <v>14.150399999999999</v>
      </c>
      <c r="G9" s="140">
        <v>15.702500000000001</v>
      </c>
      <c r="H9" s="203">
        <v>13.4259</v>
      </c>
    </row>
    <row r="10" spans="2:8" x14ac:dyDescent="0.25">
      <c r="B10" s="174" t="s">
        <v>60</v>
      </c>
      <c r="C10" s="202">
        <v>1447</v>
      </c>
      <c r="D10" s="162">
        <v>33</v>
      </c>
      <c r="E10" s="202">
        <v>2071</v>
      </c>
      <c r="F10" s="203">
        <v>14.5838</v>
      </c>
      <c r="G10" s="140">
        <v>13.6364</v>
      </c>
      <c r="H10" s="203">
        <v>14.021699999999999</v>
      </c>
    </row>
    <row r="11" spans="2:8" x14ac:dyDescent="0.25">
      <c r="B11" s="174" t="s">
        <v>61</v>
      </c>
      <c r="C11" s="202">
        <v>1454</v>
      </c>
      <c r="D11" s="162">
        <v>29</v>
      </c>
      <c r="E11" s="202">
        <v>2071</v>
      </c>
      <c r="F11" s="203">
        <v>14.654299999999999</v>
      </c>
      <c r="G11" s="140">
        <v>11.983499999999999</v>
      </c>
      <c r="H11" s="203">
        <v>14.021699999999999</v>
      </c>
    </row>
    <row r="12" spans="2:8" x14ac:dyDescent="0.25">
      <c r="B12" s="174" t="s">
        <v>62</v>
      </c>
      <c r="C12" s="202">
        <v>1494</v>
      </c>
      <c r="D12" s="162">
        <v>32</v>
      </c>
      <c r="E12" s="202">
        <v>2136</v>
      </c>
      <c r="F12" s="203">
        <v>15.057399999999999</v>
      </c>
      <c r="G12" s="140">
        <v>13.223100000000001</v>
      </c>
      <c r="H12" s="203">
        <v>14.4617</v>
      </c>
    </row>
    <row r="13" spans="2:8" x14ac:dyDescent="0.25">
      <c r="B13" s="174" t="s">
        <v>63</v>
      </c>
      <c r="C13" s="202">
        <v>1404</v>
      </c>
      <c r="D13" s="162">
        <v>33</v>
      </c>
      <c r="E13" s="202">
        <v>2183</v>
      </c>
      <c r="F13" s="203">
        <v>14.150399999999999</v>
      </c>
      <c r="G13" s="140">
        <v>13.6364</v>
      </c>
      <c r="H13" s="203">
        <v>14.78</v>
      </c>
    </row>
    <row r="14" spans="2:8" x14ac:dyDescent="0.25">
      <c r="B14" s="174" t="s">
        <v>64</v>
      </c>
      <c r="C14" s="202">
        <v>1237</v>
      </c>
      <c r="D14" s="162">
        <v>41</v>
      </c>
      <c r="E14" s="202">
        <v>2186</v>
      </c>
      <c r="F14" s="203">
        <v>12.4672</v>
      </c>
      <c r="G14" s="140">
        <v>16.9421</v>
      </c>
      <c r="H14" s="203">
        <v>14.8003</v>
      </c>
    </row>
    <row r="15" spans="2:8" x14ac:dyDescent="0.25">
      <c r="B15" s="181" t="s">
        <v>11</v>
      </c>
      <c r="C15" s="166">
        <v>9922</v>
      </c>
      <c r="D15" s="166">
        <v>242</v>
      </c>
      <c r="E15" s="166">
        <v>14770</v>
      </c>
      <c r="F15" s="167">
        <v>100</v>
      </c>
      <c r="G15" s="167">
        <v>100</v>
      </c>
      <c r="H15" s="167">
        <v>100</v>
      </c>
    </row>
    <row r="23" ht="15" customHeight="1" x14ac:dyDescent="0.25"/>
    <row r="24" ht="15" customHeight="1" x14ac:dyDescent="0.25"/>
  </sheetData>
  <mergeCells count="3">
    <mergeCell ref="B6:B7"/>
    <mergeCell ref="C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40"/>
  <sheetViews>
    <sheetView topLeftCell="A9" workbookViewId="0">
      <selection activeCell="G60" sqref="G60"/>
    </sheetView>
  </sheetViews>
  <sheetFormatPr defaultRowHeight="15" x14ac:dyDescent="0.25"/>
  <cols>
    <col min="1" max="16384" width="9.140625" style="16"/>
  </cols>
  <sheetData>
    <row r="3" spans="2:10" x14ac:dyDescent="0.25">
      <c r="B3" s="81" t="s">
        <v>288</v>
      </c>
      <c r="C3" s="11"/>
      <c r="D3" s="11"/>
      <c r="E3" s="11"/>
      <c r="F3" s="12"/>
      <c r="G3" s="12"/>
      <c r="H3" s="12"/>
      <c r="I3" s="42"/>
      <c r="J3" s="42"/>
    </row>
    <row r="4" spans="2:10" ht="15" customHeight="1" x14ac:dyDescent="0.25">
      <c r="B4" s="160" t="s">
        <v>22</v>
      </c>
      <c r="C4" s="160"/>
      <c r="D4" s="160"/>
      <c r="E4" s="160"/>
      <c r="F4" s="160"/>
      <c r="G4" s="160"/>
      <c r="H4" s="160"/>
      <c r="I4" s="42"/>
      <c r="J4" s="42"/>
    </row>
    <row r="5" spans="2:10" ht="27" customHeight="1" x14ac:dyDescent="0.25">
      <c r="B5" s="86" t="s">
        <v>65</v>
      </c>
      <c r="C5" s="204" t="s">
        <v>3</v>
      </c>
      <c r="D5" s="204" t="s">
        <v>4</v>
      </c>
      <c r="E5" s="204" t="s">
        <v>5</v>
      </c>
      <c r="F5" s="205" t="s">
        <v>14</v>
      </c>
      <c r="G5" s="205" t="s">
        <v>15</v>
      </c>
      <c r="H5" s="43"/>
      <c r="I5" s="43"/>
      <c r="J5" s="43"/>
    </row>
    <row r="6" spans="2:10" x14ac:dyDescent="0.25">
      <c r="B6" s="206">
        <v>1</v>
      </c>
      <c r="C6" s="207">
        <v>235</v>
      </c>
      <c r="D6" s="208">
        <v>9</v>
      </c>
      <c r="E6" s="207">
        <v>400</v>
      </c>
      <c r="F6" s="209">
        <v>3.83</v>
      </c>
      <c r="G6" s="210">
        <v>170.21</v>
      </c>
      <c r="H6" s="43"/>
      <c r="I6" s="43"/>
      <c r="J6" s="43"/>
    </row>
    <row r="7" spans="2:10" x14ac:dyDescent="0.25">
      <c r="B7" s="206">
        <v>2</v>
      </c>
      <c r="C7" s="207">
        <v>198</v>
      </c>
      <c r="D7" s="211">
        <v>9</v>
      </c>
      <c r="E7" s="207">
        <v>353</v>
      </c>
      <c r="F7" s="129">
        <v>4.55</v>
      </c>
      <c r="G7" s="210">
        <v>178.28</v>
      </c>
      <c r="H7" s="43"/>
      <c r="I7" s="43"/>
      <c r="J7" s="43"/>
    </row>
    <row r="8" spans="2:10" x14ac:dyDescent="0.25">
      <c r="B8" s="206">
        <v>3</v>
      </c>
      <c r="C8" s="207">
        <v>110</v>
      </c>
      <c r="D8" s="211">
        <v>3</v>
      </c>
      <c r="E8" s="207">
        <v>174</v>
      </c>
      <c r="F8" s="129">
        <v>2.73</v>
      </c>
      <c r="G8" s="210">
        <v>158.18</v>
      </c>
      <c r="H8" s="43"/>
      <c r="I8" s="43"/>
      <c r="J8" s="43"/>
    </row>
    <row r="9" spans="2:10" x14ac:dyDescent="0.25">
      <c r="B9" s="206">
        <v>4</v>
      </c>
      <c r="C9" s="207">
        <v>117</v>
      </c>
      <c r="D9" s="211">
        <v>6</v>
      </c>
      <c r="E9" s="207">
        <v>188</v>
      </c>
      <c r="F9" s="129">
        <v>5.13</v>
      </c>
      <c r="G9" s="210">
        <v>160.68</v>
      </c>
      <c r="H9" s="43"/>
      <c r="I9" s="43"/>
      <c r="J9" s="43"/>
    </row>
    <row r="10" spans="2:10" x14ac:dyDescent="0.25">
      <c r="B10" s="206">
        <v>5</v>
      </c>
      <c r="C10" s="207">
        <v>88</v>
      </c>
      <c r="D10" s="211">
        <v>4</v>
      </c>
      <c r="E10" s="207">
        <v>131</v>
      </c>
      <c r="F10" s="129">
        <v>4.55</v>
      </c>
      <c r="G10" s="210">
        <v>148.86000000000001</v>
      </c>
      <c r="H10" s="43"/>
      <c r="I10" s="43"/>
      <c r="J10" s="43"/>
    </row>
    <row r="11" spans="2:10" x14ac:dyDescent="0.25">
      <c r="B11" s="206">
        <v>6</v>
      </c>
      <c r="C11" s="207">
        <v>96</v>
      </c>
      <c r="D11" s="208">
        <v>4</v>
      </c>
      <c r="E11" s="207">
        <v>148</v>
      </c>
      <c r="F11" s="209">
        <v>4.17</v>
      </c>
      <c r="G11" s="210">
        <v>154.16999999999999</v>
      </c>
      <c r="H11" s="43"/>
      <c r="I11" s="43"/>
      <c r="J11" s="43"/>
    </row>
    <row r="12" spans="2:10" x14ac:dyDescent="0.25">
      <c r="B12" s="206">
        <v>7</v>
      </c>
      <c r="C12" s="207">
        <v>156</v>
      </c>
      <c r="D12" s="211">
        <v>8</v>
      </c>
      <c r="E12" s="207">
        <v>250</v>
      </c>
      <c r="F12" s="212">
        <v>5.13</v>
      </c>
      <c r="G12" s="210">
        <v>160.26</v>
      </c>
      <c r="H12" s="43"/>
      <c r="I12" s="43"/>
      <c r="J12" s="43"/>
    </row>
    <row r="13" spans="2:10" x14ac:dyDescent="0.25">
      <c r="B13" s="206">
        <v>8</v>
      </c>
      <c r="C13" s="213">
        <v>330</v>
      </c>
      <c r="D13" s="208">
        <v>5</v>
      </c>
      <c r="E13" s="207">
        <v>449</v>
      </c>
      <c r="F13" s="209">
        <v>1.52</v>
      </c>
      <c r="G13" s="210">
        <v>136.06</v>
      </c>
      <c r="H13" s="43"/>
      <c r="I13" s="43"/>
      <c r="J13" s="43"/>
    </row>
    <row r="14" spans="2:10" x14ac:dyDescent="0.25">
      <c r="B14" s="206">
        <v>9</v>
      </c>
      <c r="C14" s="213">
        <v>641</v>
      </c>
      <c r="D14" s="211">
        <v>9</v>
      </c>
      <c r="E14" s="207">
        <v>873</v>
      </c>
      <c r="F14" s="129">
        <v>1.4</v>
      </c>
      <c r="G14" s="210">
        <v>136.19</v>
      </c>
      <c r="H14" s="43"/>
      <c r="I14" s="43"/>
      <c r="J14" s="43"/>
    </row>
    <row r="15" spans="2:10" x14ac:dyDescent="0.25">
      <c r="B15" s="206">
        <v>10</v>
      </c>
      <c r="C15" s="213">
        <v>556</v>
      </c>
      <c r="D15" s="208">
        <v>6</v>
      </c>
      <c r="E15" s="207">
        <v>773</v>
      </c>
      <c r="F15" s="209">
        <v>1.08</v>
      </c>
      <c r="G15" s="210">
        <v>139.03</v>
      </c>
      <c r="H15" s="43"/>
      <c r="I15" s="43"/>
      <c r="J15" s="43"/>
    </row>
    <row r="16" spans="2:10" x14ac:dyDescent="0.25">
      <c r="B16" s="206">
        <v>11</v>
      </c>
      <c r="C16" s="213">
        <v>574</v>
      </c>
      <c r="D16" s="208">
        <v>8</v>
      </c>
      <c r="E16" s="207">
        <v>791</v>
      </c>
      <c r="F16" s="209">
        <v>1.39</v>
      </c>
      <c r="G16" s="210">
        <v>137.80000000000001</v>
      </c>
      <c r="H16" s="43"/>
      <c r="I16" s="43"/>
      <c r="J16" s="43"/>
    </row>
    <row r="17" spans="2:10" x14ac:dyDescent="0.25">
      <c r="B17" s="206">
        <v>12</v>
      </c>
      <c r="C17" s="213">
        <v>606</v>
      </c>
      <c r="D17" s="208">
        <v>10</v>
      </c>
      <c r="E17" s="207">
        <v>842</v>
      </c>
      <c r="F17" s="209">
        <v>1.65</v>
      </c>
      <c r="G17" s="210">
        <v>138.94</v>
      </c>
      <c r="H17" s="43"/>
      <c r="I17" s="43"/>
      <c r="J17" s="43"/>
    </row>
    <row r="18" spans="2:10" x14ac:dyDescent="0.25">
      <c r="B18" s="206">
        <v>13</v>
      </c>
      <c r="C18" s="213">
        <v>658</v>
      </c>
      <c r="D18" s="211">
        <v>12</v>
      </c>
      <c r="E18" s="207">
        <v>930</v>
      </c>
      <c r="F18" s="212">
        <v>1.82</v>
      </c>
      <c r="G18" s="210">
        <v>141.34</v>
      </c>
      <c r="H18" s="43"/>
      <c r="I18" s="43"/>
      <c r="J18" s="43"/>
    </row>
    <row r="19" spans="2:10" x14ac:dyDescent="0.25">
      <c r="B19" s="206">
        <v>14</v>
      </c>
      <c r="C19" s="213">
        <v>643</v>
      </c>
      <c r="D19" s="208">
        <v>10</v>
      </c>
      <c r="E19" s="207">
        <v>911</v>
      </c>
      <c r="F19" s="209">
        <v>1.56</v>
      </c>
      <c r="G19" s="210">
        <v>141.68</v>
      </c>
      <c r="H19" s="43"/>
      <c r="I19" s="43"/>
      <c r="J19" s="43"/>
    </row>
    <row r="20" spans="2:10" x14ac:dyDescent="0.25">
      <c r="B20" s="206">
        <v>15</v>
      </c>
      <c r="C20" s="213">
        <v>499</v>
      </c>
      <c r="D20" s="208">
        <v>12</v>
      </c>
      <c r="E20" s="207">
        <v>726</v>
      </c>
      <c r="F20" s="209">
        <v>2.4</v>
      </c>
      <c r="G20" s="210">
        <v>145.49</v>
      </c>
      <c r="H20" s="43"/>
      <c r="I20" s="43"/>
      <c r="J20" s="43"/>
    </row>
    <row r="21" spans="2:10" x14ac:dyDescent="0.25">
      <c r="B21" s="206">
        <v>16</v>
      </c>
      <c r="C21" s="213">
        <v>568</v>
      </c>
      <c r="D21" s="208">
        <v>17</v>
      </c>
      <c r="E21" s="207">
        <v>849</v>
      </c>
      <c r="F21" s="209">
        <v>2.99</v>
      </c>
      <c r="G21" s="210">
        <v>149.47</v>
      </c>
      <c r="H21" s="43"/>
      <c r="I21" s="43"/>
      <c r="J21" s="43"/>
    </row>
    <row r="22" spans="2:10" x14ac:dyDescent="0.25">
      <c r="B22" s="206">
        <v>17</v>
      </c>
      <c r="C22" s="213">
        <v>627</v>
      </c>
      <c r="D22" s="208">
        <v>18</v>
      </c>
      <c r="E22" s="207">
        <v>955</v>
      </c>
      <c r="F22" s="209">
        <v>2.87</v>
      </c>
      <c r="G22" s="210">
        <v>152.31</v>
      </c>
      <c r="H22" s="43"/>
      <c r="I22" s="43"/>
      <c r="J22" s="43"/>
    </row>
    <row r="23" spans="2:10" x14ac:dyDescent="0.25">
      <c r="B23" s="206">
        <v>18</v>
      </c>
      <c r="C23" s="213">
        <v>726</v>
      </c>
      <c r="D23" s="208">
        <v>11</v>
      </c>
      <c r="E23" s="207">
        <v>1097</v>
      </c>
      <c r="F23" s="209">
        <v>1.52</v>
      </c>
      <c r="G23" s="210">
        <v>151.1</v>
      </c>
      <c r="H23" s="43"/>
      <c r="I23" s="43"/>
      <c r="J23" s="43"/>
    </row>
    <row r="24" spans="2:10" x14ac:dyDescent="0.25">
      <c r="B24" s="206">
        <v>19</v>
      </c>
      <c r="C24" s="213">
        <v>670</v>
      </c>
      <c r="D24" s="208">
        <v>19</v>
      </c>
      <c r="E24" s="207">
        <v>974</v>
      </c>
      <c r="F24" s="209">
        <v>2.84</v>
      </c>
      <c r="G24" s="210">
        <v>145.37</v>
      </c>
      <c r="H24" s="43"/>
      <c r="I24" s="43"/>
      <c r="J24" s="43"/>
    </row>
    <row r="25" spans="2:10" x14ac:dyDescent="0.25">
      <c r="B25" s="206">
        <v>20</v>
      </c>
      <c r="C25" s="213">
        <v>575</v>
      </c>
      <c r="D25" s="211">
        <v>17</v>
      </c>
      <c r="E25" s="207">
        <v>862</v>
      </c>
      <c r="F25" s="212">
        <v>2.96</v>
      </c>
      <c r="G25" s="210">
        <v>149.91</v>
      </c>
      <c r="H25" s="43"/>
      <c r="I25" s="43"/>
      <c r="J25" s="43"/>
    </row>
    <row r="26" spans="2:10" x14ac:dyDescent="0.25">
      <c r="B26" s="206">
        <v>21</v>
      </c>
      <c r="C26" s="213">
        <v>415</v>
      </c>
      <c r="D26" s="211">
        <v>18</v>
      </c>
      <c r="E26" s="207">
        <v>654</v>
      </c>
      <c r="F26" s="129">
        <v>4.34</v>
      </c>
      <c r="G26" s="210">
        <v>157.59</v>
      </c>
      <c r="H26" s="43"/>
      <c r="I26" s="43"/>
      <c r="J26" s="43"/>
    </row>
    <row r="27" spans="2:10" x14ac:dyDescent="0.25">
      <c r="B27" s="206">
        <v>22</v>
      </c>
      <c r="C27" s="207">
        <v>321</v>
      </c>
      <c r="D27" s="211">
        <v>7</v>
      </c>
      <c r="E27" s="207">
        <v>561</v>
      </c>
      <c r="F27" s="129">
        <v>2.1800000000000002</v>
      </c>
      <c r="G27" s="210">
        <v>174.77</v>
      </c>
      <c r="H27" s="43"/>
      <c r="I27" s="43"/>
      <c r="J27" s="43"/>
    </row>
    <row r="28" spans="2:10" x14ac:dyDescent="0.25">
      <c r="B28" s="23">
        <v>23</v>
      </c>
      <c r="C28" s="214">
        <v>228</v>
      </c>
      <c r="D28" s="215">
        <v>10</v>
      </c>
      <c r="E28" s="216">
        <v>389</v>
      </c>
      <c r="F28" s="126">
        <v>4.3899999999999997</v>
      </c>
      <c r="G28" s="217">
        <v>170.61</v>
      </c>
      <c r="H28" s="43"/>
      <c r="I28" s="43"/>
      <c r="J28" s="43"/>
    </row>
    <row r="29" spans="2:10" x14ac:dyDescent="0.25">
      <c r="B29" s="23">
        <v>24</v>
      </c>
      <c r="C29" s="214">
        <v>188</v>
      </c>
      <c r="D29" s="211">
        <v>9</v>
      </c>
      <c r="E29" s="216">
        <v>356</v>
      </c>
      <c r="F29" s="129">
        <v>4.79</v>
      </c>
      <c r="G29" s="217">
        <v>189.36</v>
      </c>
      <c r="H29" s="43"/>
      <c r="I29" s="43"/>
      <c r="J29" s="43"/>
    </row>
    <row r="30" spans="2:10" x14ac:dyDescent="0.25">
      <c r="B30" s="23" t="s">
        <v>67</v>
      </c>
      <c r="C30" s="214">
        <v>73</v>
      </c>
      <c r="D30" s="211" t="s">
        <v>84</v>
      </c>
      <c r="E30" s="216">
        <v>100</v>
      </c>
      <c r="F30" s="129" t="s">
        <v>84</v>
      </c>
      <c r="G30" s="217">
        <v>136.99</v>
      </c>
      <c r="H30" s="43"/>
      <c r="I30" s="43"/>
      <c r="J30" s="43"/>
    </row>
    <row r="31" spans="2:10" x14ac:dyDescent="0.25">
      <c r="B31" s="218" t="s">
        <v>11</v>
      </c>
      <c r="C31" s="219">
        <v>9898</v>
      </c>
      <c r="D31" s="219">
        <v>241</v>
      </c>
      <c r="E31" s="219">
        <v>14736</v>
      </c>
      <c r="F31" s="220">
        <v>2.4300000000000002</v>
      </c>
      <c r="G31" s="220">
        <v>148.88</v>
      </c>
      <c r="H31" s="43"/>
      <c r="I31" s="43"/>
      <c r="J31" s="43"/>
    </row>
    <row r="32" spans="2:10" ht="24.75" customHeight="1" x14ac:dyDescent="0.25">
      <c r="B32" s="362" t="s">
        <v>270</v>
      </c>
      <c r="C32" s="363"/>
      <c r="D32" s="363"/>
      <c r="E32" s="363"/>
      <c r="F32" s="363"/>
      <c r="G32" s="363"/>
      <c r="H32" s="221"/>
      <c r="I32" s="1"/>
    </row>
    <row r="33" spans="2:9" ht="21" customHeight="1" x14ac:dyDescent="0.25">
      <c r="B33" s="364" t="s">
        <v>282</v>
      </c>
      <c r="C33" s="364"/>
      <c r="D33" s="364"/>
      <c r="E33" s="364"/>
      <c r="F33" s="364"/>
      <c r="G33" s="364"/>
      <c r="H33" s="222"/>
      <c r="I33" s="1"/>
    </row>
    <row r="39" spans="2:9" ht="15" customHeight="1" x14ac:dyDescent="0.25"/>
    <row r="40" spans="2:9" ht="15" customHeight="1" x14ac:dyDescent="0.25"/>
  </sheetData>
  <mergeCells count="2">
    <mergeCell ref="B32:G32"/>
    <mergeCell ref="B33:G3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3"/>
  <sheetViews>
    <sheetView workbookViewId="0">
      <selection activeCell="B19" sqref="B19:S28"/>
    </sheetView>
  </sheetViews>
  <sheetFormatPr defaultRowHeight="15" x14ac:dyDescent="0.25"/>
  <cols>
    <col min="1" max="16384" width="9.140625" style="16"/>
  </cols>
  <sheetData>
    <row r="1" spans="2:19" x14ac:dyDescent="0.25">
      <c r="B1" s="5"/>
      <c r="C1" s="1"/>
      <c r="D1" s="1"/>
      <c r="E1" s="1"/>
      <c r="F1" s="2"/>
      <c r="G1" s="1"/>
      <c r="H1" s="1"/>
      <c r="I1" s="43"/>
      <c r="J1" s="45"/>
      <c r="K1" s="43"/>
      <c r="L1" s="43"/>
      <c r="M1" s="43"/>
      <c r="N1" s="45"/>
      <c r="O1" s="43"/>
      <c r="P1" s="43"/>
      <c r="Q1" s="43"/>
      <c r="R1" s="45"/>
      <c r="S1" s="43"/>
    </row>
    <row r="2" spans="2:19" x14ac:dyDescent="0.25">
      <c r="B2" s="44"/>
      <c r="C2" s="43"/>
      <c r="D2" s="43"/>
      <c r="E2" s="43"/>
      <c r="F2" s="45"/>
      <c r="G2" s="43"/>
      <c r="H2" s="43"/>
      <c r="I2" s="43"/>
      <c r="J2" s="45"/>
      <c r="K2" s="43"/>
      <c r="L2" s="43"/>
      <c r="M2" s="43"/>
      <c r="N2" s="45"/>
      <c r="O2" s="43"/>
      <c r="P2" s="43"/>
      <c r="Q2" s="43"/>
      <c r="R2" s="45"/>
      <c r="S2" s="43"/>
    </row>
    <row r="3" spans="2:19" x14ac:dyDescent="0.25">
      <c r="B3" s="44"/>
      <c r="C3" s="43"/>
      <c r="D3" s="43"/>
      <c r="E3" s="43"/>
      <c r="F3" s="45"/>
      <c r="G3" s="43"/>
      <c r="H3" s="43"/>
      <c r="I3" s="43"/>
      <c r="J3" s="45"/>
      <c r="K3" s="43"/>
      <c r="L3" s="43"/>
      <c r="M3" s="43"/>
      <c r="N3" s="45"/>
      <c r="O3" s="43"/>
      <c r="P3" s="43"/>
      <c r="Q3" s="43"/>
      <c r="R3" s="45"/>
      <c r="S3" s="43"/>
    </row>
    <row r="4" spans="2:19" x14ac:dyDescent="0.25">
      <c r="B4" s="19" t="s">
        <v>291</v>
      </c>
      <c r="C4" s="43"/>
      <c r="D4" s="43"/>
      <c r="E4" s="43"/>
      <c r="F4" s="45"/>
      <c r="G4" s="43"/>
      <c r="H4" s="43"/>
      <c r="I4" s="43"/>
      <c r="J4" s="45"/>
      <c r="K4" s="43"/>
      <c r="L4" s="43"/>
      <c r="M4" s="43"/>
      <c r="N4" s="45"/>
      <c r="O4" s="43"/>
      <c r="P4" s="43"/>
      <c r="Q4" s="43"/>
      <c r="R4" s="45"/>
      <c r="S4" s="43"/>
    </row>
    <row r="5" spans="2:19" ht="15" customHeight="1" x14ac:dyDescent="0.25">
      <c r="B5" s="223" t="s">
        <v>289</v>
      </c>
      <c r="C5" s="223"/>
      <c r="D5" s="223"/>
      <c r="E5" s="223"/>
      <c r="F5" s="223"/>
      <c r="G5" s="223"/>
      <c r="H5" s="223"/>
      <c r="I5" s="43"/>
      <c r="J5" s="45"/>
      <c r="K5" s="43"/>
      <c r="L5" s="43"/>
      <c r="M5" s="43"/>
      <c r="N5" s="45"/>
      <c r="O5" s="43"/>
      <c r="P5" s="43"/>
      <c r="Q5" s="43"/>
      <c r="R5" s="45"/>
      <c r="S5" s="43"/>
    </row>
    <row r="6" spans="2:19" ht="15" customHeight="1" x14ac:dyDescent="0.25">
      <c r="B6" s="351" t="s">
        <v>28</v>
      </c>
      <c r="C6" s="366" t="s">
        <v>57</v>
      </c>
      <c r="D6" s="366"/>
      <c r="E6" s="366"/>
      <c r="F6" s="366"/>
      <c r="G6" s="366"/>
      <c r="H6" s="366"/>
      <c r="I6" s="366"/>
      <c r="J6" s="366"/>
      <c r="K6" s="366"/>
      <c r="L6" s="366"/>
      <c r="M6" s="366"/>
      <c r="N6" s="366"/>
      <c r="O6" s="366"/>
      <c r="P6" s="366"/>
      <c r="Q6" s="366"/>
      <c r="R6" s="366"/>
      <c r="S6" s="43"/>
    </row>
    <row r="7" spans="2:19" ht="15" customHeight="1" x14ac:dyDescent="0.25">
      <c r="B7" s="365"/>
      <c r="C7" s="367" t="s">
        <v>68</v>
      </c>
      <c r="D7" s="367"/>
      <c r="E7" s="367"/>
      <c r="F7" s="367"/>
      <c r="G7" s="366" t="s">
        <v>69</v>
      </c>
      <c r="H7" s="366"/>
      <c r="I7" s="366"/>
      <c r="J7" s="366"/>
      <c r="K7" s="367" t="s">
        <v>70</v>
      </c>
      <c r="L7" s="367"/>
      <c r="M7" s="367"/>
      <c r="N7" s="367"/>
      <c r="O7" s="366" t="s">
        <v>11</v>
      </c>
      <c r="P7" s="366"/>
      <c r="Q7" s="366"/>
      <c r="R7" s="366"/>
      <c r="S7" s="43"/>
    </row>
    <row r="8" spans="2:19" ht="27" customHeight="1" x14ac:dyDescent="0.25">
      <c r="B8" s="352"/>
      <c r="C8" s="77" t="s">
        <v>3</v>
      </c>
      <c r="D8" s="77" t="s">
        <v>4</v>
      </c>
      <c r="E8" s="77" t="s">
        <v>5</v>
      </c>
      <c r="F8" s="232" t="s">
        <v>191</v>
      </c>
      <c r="G8" s="77" t="s">
        <v>3</v>
      </c>
      <c r="H8" s="77" t="s">
        <v>4</v>
      </c>
      <c r="I8" s="77" t="s">
        <v>5</v>
      </c>
      <c r="J8" s="232" t="s">
        <v>191</v>
      </c>
      <c r="K8" s="77" t="s">
        <v>3</v>
      </c>
      <c r="L8" s="77" t="s">
        <v>4</v>
      </c>
      <c r="M8" s="77" t="s">
        <v>5</v>
      </c>
      <c r="N8" s="232" t="s">
        <v>191</v>
      </c>
      <c r="O8" s="77" t="s">
        <v>3</v>
      </c>
      <c r="P8" s="77" t="s">
        <v>4</v>
      </c>
      <c r="Q8" s="77" t="s">
        <v>5</v>
      </c>
      <c r="R8" s="232" t="s">
        <v>191</v>
      </c>
      <c r="S8" s="43"/>
    </row>
    <row r="9" spans="2:19" x14ac:dyDescent="0.25">
      <c r="B9" s="224" t="s">
        <v>172</v>
      </c>
      <c r="C9" s="225">
        <v>48</v>
      </c>
      <c r="D9" s="38">
        <v>3</v>
      </c>
      <c r="E9" s="225">
        <v>86</v>
      </c>
      <c r="F9" s="36">
        <v>6.25</v>
      </c>
      <c r="G9" s="225">
        <v>57</v>
      </c>
      <c r="H9" s="38">
        <v>2</v>
      </c>
      <c r="I9" s="225">
        <v>112</v>
      </c>
      <c r="J9" s="36">
        <v>3.51</v>
      </c>
      <c r="K9" s="225">
        <v>137</v>
      </c>
      <c r="L9" s="226">
        <v>10</v>
      </c>
      <c r="M9" s="225">
        <v>243</v>
      </c>
      <c r="N9" s="227">
        <v>7.3</v>
      </c>
      <c r="O9" s="225">
        <v>242</v>
      </c>
      <c r="P9" s="226">
        <v>15</v>
      </c>
      <c r="Q9" s="225">
        <v>441</v>
      </c>
      <c r="R9" s="227">
        <v>6.2</v>
      </c>
      <c r="S9" s="43"/>
    </row>
    <row r="10" spans="2:19" x14ac:dyDescent="0.25">
      <c r="B10" s="224" t="s">
        <v>173</v>
      </c>
      <c r="C10" s="225">
        <v>10</v>
      </c>
      <c r="D10" s="38" t="s">
        <v>84</v>
      </c>
      <c r="E10" s="225">
        <v>20</v>
      </c>
      <c r="F10" s="36" t="s">
        <v>84</v>
      </c>
      <c r="G10" s="225">
        <v>14</v>
      </c>
      <c r="H10" s="38">
        <v>2</v>
      </c>
      <c r="I10" s="225">
        <v>27</v>
      </c>
      <c r="J10" s="36">
        <v>14.29</v>
      </c>
      <c r="K10" s="225">
        <v>21</v>
      </c>
      <c r="L10" s="226" t="s">
        <v>84</v>
      </c>
      <c r="M10" s="225">
        <v>38</v>
      </c>
      <c r="N10" s="227" t="s">
        <v>84</v>
      </c>
      <c r="O10" s="225">
        <v>45</v>
      </c>
      <c r="P10" s="226">
        <v>2</v>
      </c>
      <c r="Q10" s="225">
        <v>85</v>
      </c>
      <c r="R10" s="227">
        <v>4.4400000000000004</v>
      </c>
      <c r="S10" s="43"/>
    </row>
    <row r="11" spans="2:19" x14ac:dyDescent="0.25">
      <c r="B11" s="224" t="s">
        <v>174</v>
      </c>
      <c r="C11" s="225">
        <v>156</v>
      </c>
      <c r="D11" s="38">
        <v>7</v>
      </c>
      <c r="E11" s="225">
        <v>263</v>
      </c>
      <c r="F11" s="36">
        <v>4.49</v>
      </c>
      <c r="G11" s="225">
        <v>170</v>
      </c>
      <c r="H11" s="38">
        <v>7</v>
      </c>
      <c r="I11" s="225">
        <v>288</v>
      </c>
      <c r="J11" s="36">
        <v>4.12</v>
      </c>
      <c r="K11" s="225">
        <v>534</v>
      </c>
      <c r="L11" s="226">
        <v>21</v>
      </c>
      <c r="M11" s="225">
        <v>820</v>
      </c>
      <c r="N11" s="227">
        <v>3.93</v>
      </c>
      <c r="O11" s="225">
        <v>860</v>
      </c>
      <c r="P11" s="226">
        <v>35</v>
      </c>
      <c r="Q11" s="225">
        <v>1371</v>
      </c>
      <c r="R11" s="227">
        <v>4.07</v>
      </c>
      <c r="S11" s="43"/>
    </row>
    <row r="12" spans="2:19" x14ac:dyDescent="0.25">
      <c r="B12" s="224" t="s">
        <v>175</v>
      </c>
      <c r="C12" s="225">
        <v>9</v>
      </c>
      <c r="D12" s="38">
        <v>1</v>
      </c>
      <c r="E12" s="225">
        <v>17</v>
      </c>
      <c r="F12" s="36">
        <v>11.11</v>
      </c>
      <c r="G12" s="225">
        <v>22</v>
      </c>
      <c r="H12" s="38">
        <v>1</v>
      </c>
      <c r="I12" s="225">
        <v>34</v>
      </c>
      <c r="J12" s="36">
        <v>4.55</v>
      </c>
      <c r="K12" s="225">
        <v>32</v>
      </c>
      <c r="L12" s="226" t="s">
        <v>84</v>
      </c>
      <c r="M12" s="225">
        <v>53</v>
      </c>
      <c r="N12" s="227" t="s">
        <v>84</v>
      </c>
      <c r="O12" s="225">
        <v>63</v>
      </c>
      <c r="P12" s="226">
        <v>2</v>
      </c>
      <c r="Q12" s="225">
        <v>104</v>
      </c>
      <c r="R12" s="227">
        <v>3.17</v>
      </c>
      <c r="S12" s="43"/>
    </row>
    <row r="13" spans="2:19" x14ac:dyDescent="0.25">
      <c r="B13" s="224" t="s">
        <v>176</v>
      </c>
      <c r="C13" s="225">
        <v>53</v>
      </c>
      <c r="D13" s="38">
        <v>1</v>
      </c>
      <c r="E13" s="225">
        <v>94</v>
      </c>
      <c r="F13" s="38">
        <v>1.89</v>
      </c>
      <c r="G13" s="225">
        <v>86</v>
      </c>
      <c r="H13" s="38">
        <v>1</v>
      </c>
      <c r="I13" s="225">
        <v>176</v>
      </c>
      <c r="J13" s="36">
        <v>1.1599999999999999</v>
      </c>
      <c r="K13" s="225">
        <v>232</v>
      </c>
      <c r="L13" s="38">
        <v>5</v>
      </c>
      <c r="M13" s="225">
        <v>429</v>
      </c>
      <c r="N13" s="36">
        <v>2.16</v>
      </c>
      <c r="O13" s="225">
        <v>371</v>
      </c>
      <c r="P13" s="38">
        <v>7</v>
      </c>
      <c r="Q13" s="225">
        <v>699</v>
      </c>
      <c r="R13" s="36">
        <v>1.89</v>
      </c>
      <c r="S13" s="43"/>
    </row>
    <row r="14" spans="2:19" x14ac:dyDescent="0.25">
      <c r="B14" s="218" t="s">
        <v>11</v>
      </c>
      <c r="C14" s="228">
        <v>276</v>
      </c>
      <c r="D14" s="229">
        <v>12</v>
      </c>
      <c r="E14" s="228">
        <v>480</v>
      </c>
      <c r="F14" s="167">
        <v>4.3499999999999996</v>
      </c>
      <c r="G14" s="228">
        <v>349</v>
      </c>
      <c r="H14" s="230">
        <v>13</v>
      </c>
      <c r="I14" s="228">
        <v>637</v>
      </c>
      <c r="J14" s="167">
        <v>3.72</v>
      </c>
      <c r="K14" s="228">
        <v>956</v>
      </c>
      <c r="L14" s="228">
        <v>36</v>
      </c>
      <c r="M14" s="228">
        <v>1583</v>
      </c>
      <c r="N14" s="231">
        <v>3.77</v>
      </c>
      <c r="O14" s="228">
        <v>1581</v>
      </c>
      <c r="P14" s="228">
        <v>61</v>
      </c>
      <c r="Q14" s="228">
        <v>2700</v>
      </c>
      <c r="R14" s="231">
        <v>3.86</v>
      </c>
      <c r="S14" s="43"/>
    </row>
    <row r="15" spans="2:19" x14ac:dyDescent="0.25">
      <c r="B15" s="233" t="s">
        <v>290</v>
      </c>
      <c r="C15" s="1"/>
      <c r="D15" s="1"/>
      <c r="E15" s="1"/>
      <c r="F15" s="2"/>
      <c r="G15" s="1"/>
      <c r="H15" s="1"/>
      <c r="I15" s="43"/>
      <c r="J15" s="45"/>
      <c r="K15" s="43"/>
      <c r="L15" s="43"/>
      <c r="M15" s="43"/>
      <c r="N15" s="45"/>
      <c r="O15" s="43"/>
      <c r="P15" s="43"/>
      <c r="Q15" s="43"/>
      <c r="R15" s="45"/>
      <c r="S15" s="43"/>
    </row>
    <row r="16" spans="2:19" x14ac:dyDescent="0.25">
      <c r="B16" s="233" t="s">
        <v>277</v>
      </c>
      <c r="C16" s="1"/>
      <c r="D16" s="1"/>
      <c r="E16" s="1"/>
      <c r="F16" s="2"/>
      <c r="G16" s="1"/>
      <c r="H16" s="1"/>
      <c r="I16" s="43"/>
      <c r="J16" s="45"/>
      <c r="K16" s="43"/>
      <c r="L16" s="43"/>
      <c r="M16" s="43"/>
      <c r="N16" s="45"/>
      <c r="O16" s="43"/>
      <c r="P16" s="43"/>
      <c r="Q16" s="43"/>
      <c r="R16" s="45"/>
      <c r="S16" s="43"/>
    </row>
    <row r="17" spans="2:19" x14ac:dyDescent="0.25">
      <c r="B17" s="44"/>
      <c r="C17" s="43"/>
      <c r="D17" s="43"/>
      <c r="E17" s="43"/>
      <c r="F17" s="45"/>
      <c r="G17" s="43"/>
      <c r="H17" s="43"/>
      <c r="I17" s="43"/>
      <c r="J17" s="45"/>
      <c r="K17" s="43"/>
      <c r="L17" s="43"/>
      <c r="M17" s="43"/>
      <c r="N17" s="45"/>
      <c r="O17" s="43"/>
      <c r="P17" s="43"/>
      <c r="Q17" s="43"/>
      <c r="R17" s="45"/>
      <c r="S17" s="43"/>
    </row>
    <row r="18" spans="2:19" x14ac:dyDescent="0.25">
      <c r="B18" s="43"/>
      <c r="C18" s="43"/>
      <c r="D18" s="43"/>
      <c r="E18" s="43"/>
      <c r="F18" s="43"/>
      <c r="G18" s="43"/>
      <c r="H18" s="43"/>
      <c r="I18" s="43"/>
      <c r="J18" s="45"/>
      <c r="K18" s="43"/>
      <c r="L18" s="43"/>
      <c r="M18" s="43"/>
      <c r="N18" s="45"/>
      <c r="O18" s="43"/>
      <c r="P18" s="43"/>
      <c r="Q18" s="43"/>
      <c r="R18" s="45"/>
      <c r="S18" s="43"/>
    </row>
    <row r="19" spans="2:19" x14ac:dyDescent="0.25">
      <c r="B19" s="44"/>
      <c r="C19" s="43"/>
      <c r="D19" s="43"/>
      <c r="E19" s="43"/>
      <c r="F19" s="45"/>
      <c r="G19" s="43"/>
      <c r="H19" s="43"/>
      <c r="I19" s="43"/>
      <c r="J19" s="45"/>
      <c r="K19" s="43"/>
      <c r="L19" s="43"/>
      <c r="M19" s="43"/>
      <c r="N19" s="45"/>
      <c r="O19" s="43"/>
      <c r="P19" s="43"/>
      <c r="Q19" s="43"/>
      <c r="R19" s="45"/>
      <c r="S19" s="43"/>
    </row>
    <row r="22" spans="2:19" ht="15" customHeight="1" x14ac:dyDescent="0.25"/>
    <row r="23" spans="2:19" ht="15" customHeight="1" x14ac:dyDescent="0.25"/>
  </sheetData>
  <mergeCells count="6">
    <mergeCell ref="B6:B8"/>
    <mergeCell ref="C6:R6"/>
    <mergeCell ref="C7:F7"/>
    <mergeCell ref="G7:J7"/>
    <mergeCell ref="K7:N7"/>
    <mergeCell ref="O7:R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4"/>
  <sheetViews>
    <sheetView workbookViewId="0">
      <selection activeCell="B20" sqref="B20:S29"/>
    </sheetView>
  </sheetViews>
  <sheetFormatPr defaultRowHeight="15" x14ac:dyDescent="0.25"/>
  <cols>
    <col min="1" max="16384" width="9.140625" style="16"/>
  </cols>
  <sheetData>
    <row r="1" spans="2:19" x14ac:dyDescent="0.25">
      <c r="B1" s="44"/>
      <c r="C1" s="43"/>
      <c r="D1" s="43"/>
      <c r="E1" s="43"/>
      <c r="F1" s="45"/>
      <c r="G1" s="43"/>
      <c r="H1" s="43"/>
      <c r="I1" s="43"/>
      <c r="J1" s="45"/>
      <c r="K1" s="43"/>
      <c r="L1" s="43"/>
      <c r="M1" s="43"/>
      <c r="N1" s="45"/>
      <c r="O1" s="43"/>
      <c r="P1" s="43"/>
      <c r="Q1" s="43"/>
      <c r="R1" s="45"/>
      <c r="S1" s="43"/>
    </row>
    <row r="2" spans="2:19" x14ac:dyDescent="0.25">
      <c r="B2" s="44"/>
      <c r="C2" s="43"/>
      <c r="D2" s="43"/>
      <c r="E2" s="43"/>
      <c r="F2" s="45"/>
      <c r="G2" s="43"/>
      <c r="H2" s="43"/>
      <c r="I2" s="43"/>
      <c r="J2" s="45"/>
      <c r="K2" s="43"/>
      <c r="L2" s="43"/>
      <c r="M2" s="43"/>
      <c r="N2" s="45"/>
      <c r="O2" s="43"/>
      <c r="P2" s="43"/>
      <c r="Q2" s="43"/>
      <c r="R2" s="45"/>
      <c r="S2" s="43"/>
    </row>
    <row r="3" spans="2:19" x14ac:dyDescent="0.25">
      <c r="B3" s="44"/>
      <c r="C3" s="43"/>
      <c r="D3" s="43"/>
      <c r="E3" s="43"/>
      <c r="F3" s="45"/>
      <c r="G3" s="43"/>
      <c r="H3" s="43"/>
      <c r="I3" s="43"/>
      <c r="J3" s="45"/>
      <c r="K3" s="43"/>
      <c r="L3" s="43"/>
      <c r="M3" s="43"/>
      <c r="N3" s="45"/>
      <c r="O3" s="43"/>
      <c r="P3" s="43"/>
      <c r="Q3" s="43"/>
      <c r="R3" s="45"/>
      <c r="S3" s="43"/>
    </row>
    <row r="4" spans="2:19" x14ac:dyDescent="0.25">
      <c r="B4" s="20" t="s">
        <v>292</v>
      </c>
      <c r="C4" s="43"/>
      <c r="D4" s="43"/>
      <c r="E4" s="43"/>
      <c r="F4" s="45"/>
      <c r="G4" s="43"/>
      <c r="H4" s="43"/>
      <c r="I4" s="43"/>
      <c r="J4" s="45"/>
      <c r="K4" s="43"/>
      <c r="L4" s="43"/>
      <c r="M4" s="43"/>
      <c r="N4" s="45"/>
      <c r="O4" s="43"/>
      <c r="P4" s="43"/>
      <c r="Q4" s="43"/>
      <c r="R4" s="45"/>
      <c r="S4" s="43"/>
    </row>
    <row r="5" spans="2:19" x14ac:dyDescent="0.25">
      <c r="B5" s="18" t="s">
        <v>289</v>
      </c>
      <c r="C5" s="46"/>
      <c r="D5" s="46"/>
      <c r="E5" s="46"/>
      <c r="F5" s="47"/>
      <c r="G5" s="46"/>
      <c r="H5" s="46"/>
      <c r="I5" s="46"/>
      <c r="J5" s="47"/>
      <c r="K5" s="46"/>
      <c r="L5" s="46"/>
      <c r="M5" s="46"/>
      <c r="N5" s="47"/>
      <c r="O5" s="46"/>
      <c r="P5" s="46"/>
      <c r="Q5" s="46"/>
      <c r="R5" s="47"/>
      <c r="S5" s="43"/>
    </row>
    <row r="6" spans="2:19" ht="15" customHeight="1" x14ac:dyDescent="0.25">
      <c r="B6" s="368" t="s">
        <v>28</v>
      </c>
      <c r="C6" s="369" t="s">
        <v>57</v>
      </c>
      <c r="D6" s="369"/>
      <c r="E6" s="369"/>
      <c r="F6" s="369"/>
      <c r="G6" s="369"/>
      <c r="H6" s="369"/>
      <c r="I6" s="369"/>
      <c r="J6" s="369"/>
      <c r="K6" s="369"/>
      <c r="L6" s="369"/>
      <c r="M6" s="369"/>
      <c r="N6" s="369"/>
      <c r="O6" s="369"/>
      <c r="P6" s="369"/>
      <c r="Q6" s="369"/>
      <c r="R6" s="369"/>
      <c r="S6" s="43"/>
    </row>
    <row r="7" spans="2:19" ht="15" customHeight="1" x14ac:dyDescent="0.25">
      <c r="B7" s="368"/>
      <c r="C7" s="367" t="s">
        <v>68</v>
      </c>
      <c r="D7" s="367"/>
      <c r="E7" s="367"/>
      <c r="F7" s="367"/>
      <c r="G7" s="369" t="s">
        <v>69</v>
      </c>
      <c r="H7" s="369"/>
      <c r="I7" s="369"/>
      <c r="J7" s="369"/>
      <c r="K7" s="367" t="s">
        <v>70</v>
      </c>
      <c r="L7" s="367"/>
      <c r="M7" s="367"/>
      <c r="N7" s="367"/>
      <c r="O7" s="369" t="s">
        <v>11</v>
      </c>
      <c r="P7" s="369"/>
      <c r="Q7" s="369"/>
      <c r="R7" s="369"/>
      <c r="S7" s="43"/>
    </row>
    <row r="8" spans="2:19" ht="27" x14ac:dyDescent="0.25">
      <c r="B8" s="368"/>
      <c r="C8" s="119" t="s">
        <v>3</v>
      </c>
      <c r="D8" s="119" t="s">
        <v>4</v>
      </c>
      <c r="E8" s="119" t="s">
        <v>5</v>
      </c>
      <c r="F8" s="234" t="s">
        <v>191</v>
      </c>
      <c r="G8" s="119" t="s">
        <v>3</v>
      </c>
      <c r="H8" s="119" t="s">
        <v>4</v>
      </c>
      <c r="I8" s="119" t="s">
        <v>5</v>
      </c>
      <c r="J8" s="234" t="s">
        <v>191</v>
      </c>
      <c r="K8" s="119" t="s">
        <v>3</v>
      </c>
      <c r="L8" s="119" t="s">
        <v>4</v>
      </c>
      <c r="M8" s="119" t="s">
        <v>5</v>
      </c>
      <c r="N8" s="234" t="s">
        <v>191</v>
      </c>
      <c r="O8" s="119" t="s">
        <v>3</v>
      </c>
      <c r="P8" s="119" t="s">
        <v>4</v>
      </c>
      <c r="Q8" s="119" t="s">
        <v>5</v>
      </c>
      <c r="R8" s="234" t="s">
        <v>191</v>
      </c>
      <c r="S8" s="43"/>
    </row>
    <row r="9" spans="2:19" x14ac:dyDescent="0.25">
      <c r="B9" s="224" t="s">
        <v>172</v>
      </c>
      <c r="C9" s="235">
        <v>29</v>
      </c>
      <c r="D9" s="215" t="s">
        <v>84</v>
      </c>
      <c r="E9" s="235">
        <v>58</v>
      </c>
      <c r="F9" s="126" t="s">
        <v>84</v>
      </c>
      <c r="G9" s="235">
        <v>36</v>
      </c>
      <c r="H9" s="119">
        <v>1</v>
      </c>
      <c r="I9" s="235">
        <v>67</v>
      </c>
      <c r="J9" s="126">
        <v>2.78</v>
      </c>
      <c r="K9" s="235">
        <v>74</v>
      </c>
      <c r="L9" s="4">
        <v>3</v>
      </c>
      <c r="M9" s="235">
        <v>149</v>
      </c>
      <c r="N9" s="83">
        <v>4.05</v>
      </c>
      <c r="O9" s="235">
        <v>139</v>
      </c>
      <c r="P9" s="4">
        <v>4</v>
      </c>
      <c r="Q9" s="235">
        <v>274</v>
      </c>
      <c r="R9" s="83">
        <v>2.88</v>
      </c>
      <c r="S9" s="43"/>
    </row>
    <row r="10" spans="2:19" x14ac:dyDescent="0.25">
      <c r="B10" s="224" t="s">
        <v>173</v>
      </c>
      <c r="C10" s="235">
        <v>6</v>
      </c>
      <c r="D10" s="215" t="s">
        <v>84</v>
      </c>
      <c r="E10" s="235">
        <v>8</v>
      </c>
      <c r="F10" s="126" t="s">
        <v>84</v>
      </c>
      <c r="G10" s="235">
        <v>5</v>
      </c>
      <c r="H10" s="119">
        <v>2</v>
      </c>
      <c r="I10" s="235">
        <v>9</v>
      </c>
      <c r="J10" s="126">
        <v>40</v>
      </c>
      <c r="K10" s="235">
        <v>12</v>
      </c>
      <c r="L10" s="4" t="s">
        <v>84</v>
      </c>
      <c r="M10" s="235">
        <v>19</v>
      </c>
      <c r="N10" s="83" t="s">
        <v>84</v>
      </c>
      <c r="O10" s="235">
        <v>23</v>
      </c>
      <c r="P10" s="4">
        <v>2</v>
      </c>
      <c r="Q10" s="235">
        <v>36</v>
      </c>
      <c r="R10" s="83">
        <v>8.6999999999999993</v>
      </c>
      <c r="S10" s="43"/>
    </row>
    <row r="11" spans="2:19" x14ac:dyDescent="0.25">
      <c r="B11" s="224" t="s">
        <v>174</v>
      </c>
      <c r="C11" s="235">
        <v>119</v>
      </c>
      <c r="D11" s="215">
        <v>4</v>
      </c>
      <c r="E11" s="235">
        <v>198</v>
      </c>
      <c r="F11" s="126">
        <v>3.36</v>
      </c>
      <c r="G11" s="235">
        <v>136</v>
      </c>
      <c r="H11" s="119">
        <v>3</v>
      </c>
      <c r="I11" s="235">
        <v>237</v>
      </c>
      <c r="J11" s="126">
        <v>2.21</v>
      </c>
      <c r="K11" s="235">
        <v>428</v>
      </c>
      <c r="L11" s="4">
        <v>10</v>
      </c>
      <c r="M11" s="235">
        <v>651</v>
      </c>
      <c r="N11" s="83">
        <v>2.34</v>
      </c>
      <c r="O11" s="235">
        <v>683</v>
      </c>
      <c r="P11" s="4">
        <v>17</v>
      </c>
      <c r="Q11" s="235">
        <v>1086</v>
      </c>
      <c r="R11" s="83">
        <v>2.4900000000000002</v>
      </c>
      <c r="S11" s="43"/>
    </row>
    <row r="12" spans="2:19" x14ac:dyDescent="0.25">
      <c r="B12" s="224" t="s">
        <v>175</v>
      </c>
      <c r="C12" s="235">
        <v>2</v>
      </c>
      <c r="D12" s="215" t="s">
        <v>84</v>
      </c>
      <c r="E12" s="235">
        <v>6</v>
      </c>
      <c r="F12" s="126" t="s">
        <v>84</v>
      </c>
      <c r="G12" s="235">
        <v>13</v>
      </c>
      <c r="H12" s="119">
        <v>1</v>
      </c>
      <c r="I12" s="235">
        <v>20</v>
      </c>
      <c r="J12" s="126">
        <v>7.69</v>
      </c>
      <c r="K12" s="235">
        <v>15</v>
      </c>
      <c r="L12" s="4" t="s">
        <v>84</v>
      </c>
      <c r="M12" s="235">
        <v>23</v>
      </c>
      <c r="N12" s="83" t="s">
        <v>84</v>
      </c>
      <c r="O12" s="235">
        <v>30</v>
      </c>
      <c r="P12" s="4">
        <v>1</v>
      </c>
      <c r="Q12" s="235">
        <v>49</v>
      </c>
      <c r="R12" s="83">
        <v>3.33</v>
      </c>
      <c r="S12" s="43"/>
    </row>
    <row r="13" spans="2:19" x14ac:dyDescent="0.25">
      <c r="B13" s="224" t="s">
        <v>176</v>
      </c>
      <c r="C13" s="235">
        <v>32</v>
      </c>
      <c r="D13" s="215" t="s">
        <v>84</v>
      </c>
      <c r="E13" s="235">
        <v>60</v>
      </c>
      <c r="F13" s="126" t="s">
        <v>84</v>
      </c>
      <c r="G13" s="235">
        <v>55</v>
      </c>
      <c r="H13" s="119" t="s">
        <v>84</v>
      </c>
      <c r="I13" s="235">
        <v>118</v>
      </c>
      <c r="J13" s="126" t="s">
        <v>84</v>
      </c>
      <c r="K13" s="235">
        <v>139</v>
      </c>
      <c r="L13" s="215">
        <v>2</v>
      </c>
      <c r="M13" s="235">
        <v>278</v>
      </c>
      <c r="N13" s="126">
        <v>1.44</v>
      </c>
      <c r="O13" s="235">
        <v>226</v>
      </c>
      <c r="P13" s="119">
        <v>2</v>
      </c>
      <c r="Q13" s="235">
        <v>456</v>
      </c>
      <c r="R13" s="126">
        <v>0.88</v>
      </c>
      <c r="S13" s="43"/>
    </row>
    <row r="14" spans="2:19" x14ac:dyDescent="0.25">
      <c r="B14" s="21" t="s">
        <v>11</v>
      </c>
      <c r="C14" s="21">
        <v>188</v>
      </c>
      <c r="D14" s="236">
        <v>4</v>
      </c>
      <c r="E14" s="21">
        <v>330</v>
      </c>
      <c r="F14" s="125">
        <v>2.13</v>
      </c>
      <c r="G14" s="21">
        <v>245</v>
      </c>
      <c r="H14" s="124">
        <v>7</v>
      </c>
      <c r="I14" s="21">
        <v>451</v>
      </c>
      <c r="J14" s="125">
        <v>2.86</v>
      </c>
      <c r="K14" s="21">
        <v>668</v>
      </c>
      <c r="L14" s="21">
        <v>15</v>
      </c>
      <c r="M14" s="21">
        <v>1120</v>
      </c>
      <c r="N14" s="24">
        <v>2.25</v>
      </c>
      <c r="O14" s="21">
        <v>1101</v>
      </c>
      <c r="P14" s="21">
        <v>26</v>
      </c>
      <c r="Q14" s="21">
        <v>1901</v>
      </c>
      <c r="R14" s="24">
        <v>2.36</v>
      </c>
      <c r="S14" s="43"/>
    </row>
    <row r="15" spans="2:19" x14ac:dyDescent="0.25">
      <c r="B15" s="237" t="s">
        <v>71</v>
      </c>
      <c r="C15" s="1"/>
      <c r="D15" s="1"/>
      <c r="E15" s="1"/>
      <c r="F15" s="2"/>
      <c r="G15" s="1"/>
      <c r="H15" s="1"/>
      <c r="I15" s="43"/>
      <c r="J15" s="45"/>
      <c r="K15" s="43"/>
      <c r="L15" s="43"/>
      <c r="M15" s="43"/>
      <c r="N15" s="45"/>
      <c r="O15" s="43"/>
      <c r="P15" s="43"/>
      <c r="Q15" s="43"/>
      <c r="R15" s="45"/>
      <c r="S15" s="43"/>
    </row>
    <row r="16" spans="2:19" x14ac:dyDescent="0.25">
      <c r="B16" s="237" t="s">
        <v>277</v>
      </c>
      <c r="C16" s="1"/>
      <c r="D16" s="1"/>
      <c r="E16" s="1"/>
      <c r="F16" s="2"/>
      <c r="G16" s="1"/>
      <c r="H16" s="1"/>
      <c r="I16" s="43"/>
      <c r="J16" s="45"/>
      <c r="K16" s="43"/>
      <c r="L16" s="43"/>
      <c r="M16" s="43"/>
      <c r="N16" s="45"/>
      <c r="O16" s="43"/>
      <c r="P16" s="43"/>
      <c r="Q16" s="43"/>
      <c r="R16" s="45"/>
      <c r="S16" s="43"/>
    </row>
    <row r="17" spans="2:19" x14ac:dyDescent="0.25">
      <c r="B17" s="44"/>
      <c r="C17" s="43"/>
      <c r="D17" s="43"/>
      <c r="E17" s="43"/>
      <c r="F17" s="45"/>
      <c r="G17" s="43"/>
      <c r="H17" s="43"/>
      <c r="I17" s="43"/>
      <c r="J17" s="45"/>
      <c r="K17" s="43"/>
      <c r="L17" s="43"/>
      <c r="M17" s="43"/>
      <c r="N17" s="45"/>
      <c r="O17" s="43"/>
      <c r="P17" s="43"/>
      <c r="Q17" s="43"/>
      <c r="R17" s="45"/>
      <c r="S17" s="43"/>
    </row>
    <row r="18" spans="2:19" x14ac:dyDescent="0.25">
      <c r="B18" s="44"/>
      <c r="C18" s="43"/>
      <c r="D18" s="43"/>
      <c r="E18" s="43"/>
      <c r="F18" s="45"/>
      <c r="G18" s="43"/>
      <c r="H18" s="43"/>
      <c r="I18" s="43"/>
      <c r="J18" s="45"/>
      <c r="K18" s="43"/>
      <c r="L18" s="43"/>
      <c r="M18" s="43"/>
      <c r="N18" s="45"/>
      <c r="O18" s="43"/>
      <c r="P18" s="43"/>
      <c r="Q18" s="43"/>
      <c r="R18" s="45"/>
      <c r="S18" s="43"/>
    </row>
    <row r="19" spans="2:19" x14ac:dyDescent="0.25">
      <c r="B19" s="44"/>
      <c r="C19" s="43"/>
      <c r="D19" s="43"/>
      <c r="E19" s="43"/>
      <c r="F19" s="45"/>
      <c r="G19" s="43"/>
      <c r="H19" s="43"/>
      <c r="I19" s="43"/>
      <c r="J19" s="45"/>
      <c r="K19" s="43"/>
      <c r="L19" s="43"/>
      <c r="M19" s="43"/>
      <c r="N19" s="45"/>
      <c r="O19" s="43"/>
      <c r="P19" s="43"/>
      <c r="Q19" s="43"/>
      <c r="R19" s="45"/>
      <c r="S19" s="43"/>
    </row>
    <row r="23" spans="2:19" ht="15" customHeight="1" x14ac:dyDescent="0.25"/>
    <row r="24" spans="2:19" ht="15" customHeight="1" x14ac:dyDescent="0.25"/>
  </sheetData>
  <mergeCells count="6">
    <mergeCell ref="B6:B8"/>
    <mergeCell ref="C6:R6"/>
    <mergeCell ref="C7:F7"/>
    <mergeCell ref="G7:J7"/>
    <mergeCell ref="K7:N7"/>
    <mergeCell ref="O7:R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22"/>
  <sheetViews>
    <sheetView workbookViewId="0">
      <selection activeCell="F21" sqref="F21"/>
    </sheetView>
  </sheetViews>
  <sheetFormatPr defaultRowHeight="15" x14ac:dyDescent="0.25"/>
  <cols>
    <col min="1" max="1" width="9.140625" style="16"/>
    <col min="2" max="2" width="12.85546875" style="16" customWidth="1"/>
    <col min="3" max="16384" width="9.140625" style="16"/>
  </cols>
  <sheetData>
    <row r="1" spans="2:20" x14ac:dyDescent="0.25">
      <c r="B1" s="19" t="s">
        <v>293</v>
      </c>
      <c r="C1" s="43"/>
      <c r="D1" s="43"/>
      <c r="E1" s="43"/>
      <c r="F1" s="45"/>
      <c r="G1" s="43"/>
      <c r="H1" s="43"/>
      <c r="I1" s="43"/>
      <c r="J1" s="45"/>
      <c r="K1" s="43"/>
      <c r="L1" s="43"/>
      <c r="M1" s="43"/>
      <c r="N1" s="45"/>
      <c r="O1" s="43"/>
      <c r="P1" s="43"/>
      <c r="Q1" s="43"/>
      <c r="R1" s="45"/>
      <c r="S1" s="43"/>
      <c r="T1" s="43"/>
    </row>
    <row r="2" spans="2:20" x14ac:dyDescent="0.25">
      <c r="B2" s="223" t="s">
        <v>289</v>
      </c>
      <c r="C2" s="43"/>
      <c r="D2" s="43"/>
      <c r="E2" s="43"/>
      <c r="F2" s="45"/>
      <c r="G2" s="43"/>
      <c r="H2" s="43"/>
      <c r="I2" s="43"/>
      <c r="J2" s="45"/>
      <c r="K2" s="43"/>
      <c r="L2" s="43"/>
      <c r="M2" s="43"/>
      <c r="N2" s="45"/>
      <c r="O2" s="43"/>
      <c r="P2" s="43"/>
      <c r="Q2" s="43"/>
      <c r="R2" s="45"/>
      <c r="S2" s="43"/>
      <c r="T2" s="43"/>
    </row>
    <row r="3" spans="2:20" ht="15" customHeight="1" x14ac:dyDescent="0.25">
      <c r="B3" s="370" t="s">
        <v>1</v>
      </c>
      <c r="C3" s="369" t="s">
        <v>57</v>
      </c>
      <c r="D3" s="369"/>
      <c r="E3" s="369"/>
      <c r="F3" s="369"/>
      <c r="G3" s="369"/>
      <c r="H3" s="369"/>
      <c r="I3" s="369"/>
      <c r="J3" s="369"/>
      <c r="K3" s="369"/>
      <c r="L3" s="369"/>
      <c r="M3" s="369"/>
      <c r="N3" s="369"/>
      <c r="O3" s="369"/>
      <c r="P3" s="369"/>
      <c r="Q3" s="369"/>
      <c r="R3" s="369"/>
      <c r="S3" s="43"/>
      <c r="T3" s="43"/>
    </row>
    <row r="4" spans="2:20" ht="15" customHeight="1" x14ac:dyDescent="0.25">
      <c r="B4" s="371"/>
      <c r="C4" s="367" t="s">
        <v>68</v>
      </c>
      <c r="D4" s="367"/>
      <c r="E4" s="367"/>
      <c r="F4" s="367"/>
      <c r="G4" s="369" t="s">
        <v>69</v>
      </c>
      <c r="H4" s="369"/>
      <c r="I4" s="369"/>
      <c r="J4" s="369"/>
      <c r="K4" s="367" t="s">
        <v>70</v>
      </c>
      <c r="L4" s="367"/>
      <c r="M4" s="367"/>
      <c r="N4" s="367"/>
      <c r="O4" s="369" t="s">
        <v>11</v>
      </c>
      <c r="P4" s="369"/>
      <c r="Q4" s="369"/>
      <c r="R4" s="369"/>
      <c r="S4" s="43"/>
      <c r="T4" s="43"/>
    </row>
    <row r="5" spans="2:20" ht="27" x14ac:dyDescent="0.25">
      <c r="B5" s="372"/>
      <c r="C5" s="119" t="s">
        <v>3</v>
      </c>
      <c r="D5" s="119" t="s">
        <v>4</v>
      </c>
      <c r="E5" s="119" t="s">
        <v>5</v>
      </c>
      <c r="F5" s="234" t="s">
        <v>191</v>
      </c>
      <c r="G5" s="119" t="s">
        <v>3</v>
      </c>
      <c r="H5" s="119" t="s">
        <v>4</v>
      </c>
      <c r="I5" s="119" t="s">
        <v>5</v>
      </c>
      <c r="J5" s="234" t="s">
        <v>191</v>
      </c>
      <c r="K5" s="119" t="s">
        <v>3</v>
      </c>
      <c r="L5" s="119" t="s">
        <v>4</v>
      </c>
      <c r="M5" s="119" t="s">
        <v>5</v>
      </c>
      <c r="N5" s="234" t="s">
        <v>191</v>
      </c>
      <c r="O5" s="119" t="s">
        <v>3</v>
      </c>
      <c r="P5" s="119" t="s">
        <v>4</v>
      </c>
      <c r="Q5" s="119" t="s">
        <v>5</v>
      </c>
      <c r="R5" s="234" t="s">
        <v>191</v>
      </c>
      <c r="S5" s="43"/>
      <c r="T5" s="43"/>
    </row>
    <row r="6" spans="2:20" x14ac:dyDescent="0.25">
      <c r="B6" s="224" t="s">
        <v>172</v>
      </c>
      <c r="C6" s="235">
        <v>19</v>
      </c>
      <c r="D6" s="119">
        <v>3</v>
      </c>
      <c r="E6" s="235">
        <v>28</v>
      </c>
      <c r="F6" s="126">
        <v>15.79</v>
      </c>
      <c r="G6" s="235">
        <v>21</v>
      </c>
      <c r="H6" s="119">
        <v>1</v>
      </c>
      <c r="I6" s="235">
        <v>45</v>
      </c>
      <c r="J6" s="126">
        <v>4.76</v>
      </c>
      <c r="K6" s="235">
        <v>63</v>
      </c>
      <c r="L6" s="119">
        <v>7</v>
      </c>
      <c r="M6" s="235">
        <v>94</v>
      </c>
      <c r="N6" s="126">
        <v>11.11</v>
      </c>
      <c r="O6" s="235">
        <v>103</v>
      </c>
      <c r="P6" s="4">
        <v>11</v>
      </c>
      <c r="Q6" s="235">
        <v>167</v>
      </c>
      <c r="R6" s="83">
        <v>10.68</v>
      </c>
      <c r="S6" s="43"/>
      <c r="T6" s="43"/>
    </row>
    <row r="7" spans="2:20" x14ac:dyDescent="0.25">
      <c r="B7" s="224" t="s">
        <v>173</v>
      </c>
      <c r="C7" s="235">
        <v>4</v>
      </c>
      <c r="D7" s="119" t="s">
        <v>84</v>
      </c>
      <c r="E7" s="235">
        <v>12</v>
      </c>
      <c r="F7" s="126" t="s">
        <v>84</v>
      </c>
      <c r="G7" s="235">
        <v>9</v>
      </c>
      <c r="H7" s="119" t="s">
        <v>84</v>
      </c>
      <c r="I7" s="235">
        <v>18</v>
      </c>
      <c r="J7" s="126" t="s">
        <v>84</v>
      </c>
      <c r="K7" s="235">
        <v>9</v>
      </c>
      <c r="L7" s="119" t="s">
        <v>84</v>
      </c>
      <c r="M7" s="235">
        <v>19</v>
      </c>
      <c r="N7" s="126" t="s">
        <v>84</v>
      </c>
      <c r="O7" s="235">
        <v>22</v>
      </c>
      <c r="P7" s="4" t="s">
        <v>84</v>
      </c>
      <c r="Q7" s="235">
        <v>49</v>
      </c>
      <c r="R7" s="83" t="s">
        <v>84</v>
      </c>
      <c r="S7" s="43"/>
      <c r="T7" s="43"/>
    </row>
    <row r="8" spans="2:20" x14ac:dyDescent="0.25">
      <c r="B8" s="224" t="s">
        <v>174</v>
      </c>
      <c r="C8" s="235">
        <v>38</v>
      </c>
      <c r="D8" s="119">
        <v>3</v>
      </c>
      <c r="E8" s="235">
        <v>68</v>
      </c>
      <c r="F8" s="126">
        <v>7.89</v>
      </c>
      <c r="G8" s="235">
        <v>34</v>
      </c>
      <c r="H8" s="119">
        <v>4</v>
      </c>
      <c r="I8" s="235">
        <v>51</v>
      </c>
      <c r="J8" s="126">
        <v>11.76</v>
      </c>
      <c r="K8" s="235">
        <v>106</v>
      </c>
      <c r="L8" s="119">
        <v>11</v>
      </c>
      <c r="M8" s="235">
        <v>169</v>
      </c>
      <c r="N8" s="126">
        <v>10.38</v>
      </c>
      <c r="O8" s="235">
        <v>178</v>
      </c>
      <c r="P8" s="4">
        <v>18</v>
      </c>
      <c r="Q8" s="235">
        <v>288</v>
      </c>
      <c r="R8" s="83">
        <v>10.11</v>
      </c>
      <c r="S8" s="43"/>
      <c r="T8" s="43"/>
    </row>
    <row r="9" spans="2:20" x14ac:dyDescent="0.25">
      <c r="B9" s="224" t="s">
        <v>175</v>
      </c>
      <c r="C9" s="235">
        <v>7</v>
      </c>
      <c r="D9" s="119">
        <v>1</v>
      </c>
      <c r="E9" s="235">
        <v>11</v>
      </c>
      <c r="F9" s="126">
        <v>14.29</v>
      </c>
      <c r="G9" s="235">
        <v>9</v>
      </c>
      <c r="H9" s="119" t="s">
        <v>84</v>
      </c>
      <c r="I9" s="235">
        <v>14</v>
      </c>
      <c r="J9" s="126" t="s">
        <v>84</v>
      </c>
      <c r="K9" s="235">
        <v>17</v>
      </c>
      <c r="L9" s="119" t="s">
        <v>84</v>
      </c>
      <c r="M9" s="235">
        <v>30</v>
      </c>
      <c r="N9" s="126" t="s">
        <v>84</v>
      </c>
      <c r="O9" s="235">
        <v>33</v>
      </c>
      <c r="P9" s="4">
        <v>1</v>
      </c>
      <c r="Q9" s="235">
        <v>55</v>
      </c>
      <c r="R9" s="83">
        <v>3.03</v>
      </c>
      <c r="S9" s="43"/>
      <c r="T9" s="43"/>
    </row>
    <row r="10" spans="2:20" x14ac:dyDescent="0.25">
      <c r="B10" s="224" t="s">
        <v>176</v>
      </c>
      <c r="C10" s="235">
        <v>21</v>
      </c>
      <c r="D10" s="119">
        <v>1</v>
      </c>
      <c r="E10" s="235">
        <v>34</v>
      </c>
      <c r="F10" s="119">
        <v>4.76</v>
      </c>
      <c r="G10" s="235">
        <v>31</v>
      </c>
      <c r="H10" s="119">
        <v>1</v>
      </c>
      <c r="I10" s="235">
        <v>58</v>
      </c>
      <c r="J10" s="126">
        <v>3.23</v>
      </c>
      <c r="K10" s="235">
        <v>93</v>
      </c>
      <c r="L10" s="119">
        <v>3</v>
      </c>
      <c r="M10" s="235">
        <v>151</v>
      </c>
      <c r="N10" s="126">
        <v>3.23</v>
      </c>
      <c r="O10" s="235">
        <v>145</v>
      </c>
      <c r="P10" s="119">
        <v>5</v>
      </c>
      <c r="Q10" s="235">
        <v>243</v>
      </c>
      <c r="R10" s="126">
        <v>3.45</v>
      </c>
      <c r="S10" s="43"/>
      <c r="T10" s="43"/>
    </row>
    <row r="11" spans="2:20" x14ac:dyDescent="0.25">
      <c r="B11" s="21" t="s">
        <v>11</v>
      </c>
      <c r="C11" s="21">
        <v>89</v>
      </c>
      <c r="D11" s="124">
        <v>8</v>
      </c>
      <c r="E11" s="21">
        <v>153</v>
      </c>
      <c r="F11" s="125">
        <v>8.99</v>
      </c>
      <c r="G11" s="21">
        <v>104</v>
      </c>
      <c r="H11" s="124">
        <v>6</v>
      </c>
      <c r="I11" s="21">
        <v>186</v>
      </c>
      <c r="J11" s="125">
        <v>5.77</v>
      </c>
      <c r="K11" s="21">
        <v>288</v>
      </c>
      <c r="L11" s="124">
        <v>21</v>
      </c>
      <c r="M11" s="21">
        <v>463</v>
      </c>
      <c r="N11" s="125">
        <v>7.29</v>
      </c>
      <c r="O11" s="21">
        <v>481</v>
      </c>
      <c r="P11" s="21">
        <v>35</v>
      </c>
      <c r="Q11" s="21">
        <v>802</v>
      </c>
      <c r="R11" s="24">
        <v>7.28</v>
      </c>
      <c r="S11" s="43"/>
      <c r="T11" s="43"/>
    </row>
    <row r="12" spans="2:20" x14ac:dyDescent="0.25">
      <c r="B12" s="238" t="s">
        <v>71</v>
      </c>
      <c r="C12" s="1"/>
      <c r="D12" s="1"/>
      <c r="E12" s="1"/>
      <c r="F12" s="2"/>
      <c r="G12" s="1"/>
      <c r="H12" s="1"/>
      <c r="I12" s="5"/>
      <c r="J12" s="1"/>
      <c r="K12" s="1"/>
      <c r="L12" s="1"/>
      <c r="M12" s="2"/>
      <c r="N12" s="1"/>
      <c r="O12" s="1"/>
      <c r="P12" s="5"/>
      <c r="Q12" s="1"/>
      <c r="R12" s="1"/>
      <c r="S12" s="43"/>
      <c r="T12" s="43"/>
    </row>
    <row r="13" spans="2:20" x14ac:dyDescent="0.25">
      <c r="B13" s="237" t="s">
        <v>277</v>
      </c>
      <c r="C13" s="1"/>
      <c r="D13" s="1"/>
      <c r="E13" s="1"/>
      <c r="F13" s="2"/>
      <c r="G13" s="1"/>
      <c r="H13" s="1"/>
      <c r="I13" s="5"/>
      <c r="J13" s="1"/>
      <c r="K13" s="1"/>
      <c r="L13" s="1"/>
      <c r="M13" s="2"/>
      <c r="N13" s="1"/>
      <c r="O13" s="1"/>
      <c r="P13" s="5"/>
      <c r="Q13" s="1"/>
      <c r="R13" s="1"/>
      <c r="S13" s="43"/>
      <c r="T13" s="43"/>
    </row>
    <row r="14" spans="2:20" x14ac:dyDescent="0.25">
      <c r="B14" s="44"/>
      <c r="C14" s="43"/>
      <c r="D14" s="43"/>
      <c r="E14" s="43"/>
      <c r="F14" s="45"/>
      <c r="G14" s="43"/>
      <c r="H14" s="43"/>
      <c r="I14" s="43"/>
      <c r="J14" s="45"/>
      <c r="K14" s="43"/>
      <c r="L14" s="43"/>
      <c r="M14" s="43"/>
      <c r="N14" s="45"/>
      <c r="O14" s="43"/>
      <c r="P14" s="43"/>
      <c r="Q14" s="43"/>
      <c r="R14" s="45"/>
      <c r="S14" s="43"/>
      <c r="T14" s="43"/>
    </row>
    <row r="15" spans="2:20" x14ac:dyDescent="0.25">
      <c r="B15" s="44"/>
      <c r="C15" s="43"/>
      <c r="D15" s="43"/>
      <c r="E15" s="43"/>
      <c r="F15" s="45"/>
      <c r="G15" s="43"/>
      <c r="H15" s="43"/>
      <c r="I15" s="43"/>
      <c r="J15" s="45"/>
      <c r="K15" s="43"/>
      <c r="L15" s="43"/>
      <c r="M15" s="43"/>
      <c r="N15" s="45"/>
      <c r="O15" s="43"/>
      <c r="P15" s="43"/>
      <c r="Q15" s="43"/>
      <c r="R15" s="45"/>
      <c r="S15" s="43"/>
      <c r="T15" s="43"/>
    </row>
    <row r="16" spans="2:20" x14ac:dyDescent="0.25">
      <c r="B16" s="44"/>
      <c r="C16" s="43"/>
      <c r="D16" s="43"/>
      <c r="E16" s="43"/>
      <c r="F16" s="45"/>
      <c r="G16" s="43"/>
      <c r="H16" s="43"/>
      <c r="I16" s="43"/>
      <c r="J16" s="45"/>
      <c r="K16" s="43"/>
      <c r="L16" s="43"/>
      <c r="M16" s="43"/>
      <c r="N16" s="45"/>
      <c r="O16" s="43"/>
      <c r="P16" s="43"/>
      <c r="Q16" s="43"/>
      <c r="R16" s="45"/>
      <c r="S16" s="43"/>
      <c r="T16" s="43"/>
    </row>
    <row r="17" spans="2:20" x14ac:dyDescent="0.25">
      <c r="B17" s="44"/>
      <c r="C17" s="43"/>
      <c r="D17" s="43"/>
      <c r="E17" s="43"/>
      <c r="F17" s="45"/>
      <c r="G17" s="43"/>
      <c r="H17" s="43"/>
      <c r="I17" s="43"/>
      <c r="J17" s="45"/>
      <c r="K17" s="43"/>
      <c r="L17" s="43"/>
      <c r="M17" s="43"/>
      <c r="N17" s="45"/>
      <c r="O17" s="43"/>
      <c r="P17" s="43"/>
      <c r="Q17" s="43"/>
      <c r="R17" s="45"/>
      <c r="S17" s="43"/>
      <c r="T17" s="43"/>
    </row>
    <row r="18" spans="2:20" x14ac:dyDescent="0.25">
      <c r="B18" s="44"/>
      <c r="C18" s="43"/>
      <c r="D18" s="43"/>
      <c r="E18" s="43"/>
      <c r="F18" s="45"/>
      <c r="G18" s="43"/>
      <c r="H18" s="43"/>
      <c r="I18" s="43"/>
      <c r="J18" s="45"/>
      <c r="K18" s="43"/>
      <c r="L18" s="43"/>
      <c r="M18" s="43"/>
      <c r="N18" s="45"/>
      <c r="O18" s="43"/>
      <c r="P18" s="43"/>
      <c r="Q18" s="43"/>
      <c r="R18" s="45"/>
      <c r="S18" s="43"/>
      <c r="T18" s="43"/>
    </row>
    <row r="19" spans="2:20" x14ac:dyDescent="0.25">
      <c r="B19" s="44"/>
      <c r="C19" s="43"/>
      <c r="D19" s="43"/>
      <c r="E19" s="43"/>
      <c r="F19" s="45"/>
      <c r="G19" s="43"/>
      <c r="H19" s="43"/>
      <c r="I19" s="43"/>
      <c r="J19" s="45"/>
      <c r="K19" s="43"/>
      <c r="L19" s="43"/>
      <c r="M19" s="43"/>
      <c r="N19" s="45"/>
      <c r="O19" s="43"/>
      <c r="P19" s="43"/>
      <c r="Q19" s="43"/>
      <c r="R19" s="45"/>
      <c r="S19" s="43"/>
      <c r="T19" s="43"/>
    </row>
    <row r="21" spans="2:20" ht="15" customHeight="1" x14ac:dyDescent="0.25"/>
    <row r="22" spans="2:20" ht="15" customHeight="1" x14ac:dyDescent="0.25"/>
  </sheetData>
  <mergeCells count="6">
    <mergeCell ref="B3:B5"/>
    <mergeCell ref="C3:R3"/>
    <mergeCell ref="C4:F4"/>
    <mergeCell ref="G4:J4"/>
    <mergeCell ref="K4:N4"/>
    <mergeCell ref="O4:R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I17"/>
  <sheetViews>
    <sheetView topLeftCell="A2" workbookViewId="0">
      <selection activeCell="C34" sqref="C34"/>
    </sheetView>
  </sheetViews>
  <sheetFormatPr defaultRowHeight="15" x14ac:dyDescent="0.25"/>
  <cols>
    <col min="1" max="16384" width="9.140625" style="16"/>
  </cols>
  <sheetData>
    <row r="4" spans="2:9" ht="22.5" customHeight="1" x14ac:dyDescent="0.25">
      <c r="B4" s="321" t="s">
        <v>269</v>
      </c>
      <c r="C4" s="322"/>
      <c r="D4" s="322"/>
      <c r="E4" s="322"/>
      <c r="F4" s="322"/>
      <c r="G4" s="322"/>
      <c r="H4" s="322"/>
      <c r="I4" s="322"/>
    </row>
    <row r="5" spans="2:9" ht="15" customHeight="1" x14ac:dyDescent="0.25">
      <c r="B5" s="323" t="s">
        <v>221</v>
      </c>
      <c r="C5" s="324"/>
      <c r="D5" s="324"/>
      <c r="E5" s="324"/>
      <c r="F5" s="324"/>
    </row>
    <row r="6" spans="2:9" x14ac:dyDescent="0.25">
      <c r="B6" s="325" t="s">
        <v>1</v>
      </c>
      <c r="C6" s="328">
        <v>2017</v>
      </c>
      <c r="D6" s="328"/>
      <c r="E6" s="329">
        <v>2016</v>
      </c>
      <c r="F6" s="329"/>
    </row>
    <row r="7" spans="2:9" x14ac:dyDescent="0.25">
      <c r="B7" s="326"/>
      <c r="C7" s="328"/>
      <c r="D7" s="328"/>
      <c r="E7" s="329"/>
      <c r="F7" s="329"/>
    </row>
    <row r="8" spans="2:9" ht="27" x14ac:dyDescent="0.25">
      <c r="B8" s="327"/>
      <c r="C8" s="77" t="s">
        <v>9</v>
      </c>
      <c r="D8" s="77" t="s">
        <v>10</v>
      </c>
      <c r="E8" s="77" t="s">
        <v>9</v>
      </c>
      <c r="F8" s="77" t="s">
        <v>10</v>
      </c>
    </row>
    <row r="9" spans="2:9" x14ac:dyDescent="0.25">
      <c r="B9" s="128" t="s">
        <v>172</v>
      </c>
      <c r="C9" s="30">
        <v>4.8600000000000003</v>
      </c>
      <c r="D9" s="129">
        <v>2.92</v>
      </c>
      <c r="E9" s="34">
        <v>4.5590433482810164</v>
      </c>
      <c r="F9" s="36">
        <v>2.6521739130434785</v>
      </c>
    </row>
    <row r="10" spans="2:9" x14ac:dyDescent="0.25">
      <c r="B10" s="128" t="s">
        <v>173</v>
      </c>
      <c r="C10" s="30">
        <v>2.83</v>
      </c>
      <c r="D10" s="129">
        <v>1.69</v>
      </c>
      <c r="E10" s="34">
        <v>4.3478260869565215</v>
      </c>
      <c r="F10" s="36">
        <v>2.6923076923076925</v>
      </c>
    </row>
    <row r="11" spans="2:9" x14ac:dyDescent="0.25">
      <c r="B11" s="128" t="s">
        <v>174</v>
      </c>
      <c r="C11" s="30">
        <v>1.8</v>
      </c>
      <c r="D11" s="129">
        <v>1.28</v>
      </c>
      <c r="E11" s="34">
        <v>1.7704280155642023</v>
      </c>
      <c r="F11" s="36">
        <v>1.2191854233654877</v>
      </c>
    </row>
    <row r="12" spans="2:9" x14ac:dyDescent="0.25">
      <c r="B12" s="128" t="s">
        <v>175</v>
      </c>
      <c r="C12" s="30">
        <v>3.61</v>
      </c>
      <c r="D12" s="129">
        <v>2.12</v>
      </c>
      <c r="E12" s="34">
        <v>2.4822695035460995</v>
      </c>
      <c r="F12" s="36">
        <v>1.4989293361884368</v>
      </c>
    </row>
    <row r="13" spans="2:9" x14ac:dyDescent="0.25">
      <c r="B13" s="128" t="s">
        <v>176</v>
      </c>
      <c r="C13" s="30">
        <v>2.17</v>
      </c>
      <c r="D13" s="129">
        <v>1.36</v>
      </c>
      <c r="E13" s="34">
        <v>1.5728476821192054</v>
      </c>
      <c r="F13" s="36">
        <v>0.97286226318484392</v>
      </c>
    </row>
    <row r="14" spans="2:9" x14ac:dyDescent="0.25">
      <c r="B14" s="28" t="s">
        <v>96</v>
      </c>
      <c r="C14" s="29">
        <v>2.4300000000000002</v>
      </c>
      <c r="D14" s="29">
        <v>1.61</v>
      </c>
      <c r="E14" s="29">
        <v>2.2290388548057258</v>
      </c>
      <c r="F14" s="29">
        <v>1.441417614387728</v>
      </c>
    </row>
    <row r="15" spans="2:9" x14ac:dyDescent="0.25">
      <c r="B15" s="28" t="s">
        <v>7</v>
      </c>
      <c r="C15" s="29">
        <v>1.9310250210080431</v>
      </c>
      <c r="D15" s="29">
        <v>1.3505085396277106</v>
      </c>
      <c r="E15" s="29">
        <v>1.8675586349699358</v>
      </c>
      <c r="F15" s="29">
        <v>1.3004143263433918</v>
      </c>
    </row>
    <row r="16" spans="2:9" x14ac:dyDescent="0.25">
      <c r="B16" s="92" t="s">
        <v>270</v>
      </c>
    </row>
    <row r="17" spans="2:2" x14ac:dyDescent="0.25">
      <c r="B17" s="92" t="s">
        <v>271</v>
      </c>
    </row>
  </sheetData>
  <mergeCells count="5">
    <mergeCell ref="B5:F5"/>
    <mergeCell ref="B6:B8"/>
    <mergeCell ref="C6:D7"/>
    <mergeCell ref="E6:F7"/>
    <mergeCell ref="B4:I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M18"/>
  <sheetViews>
    <sheetView topLeftCell="E1" workbookViewId="0">
      <selection activeCell="O32" sqref="O32"/>
    </sheetView>
  </sheetViews>
  <sheetFormatPr defaultRowHeight="15" x14ac:dyDescent="0.25"/>
  <cols>
    <col min="1" max="1" width="9.140625" style="16"/>
    <col min="2" max="2" width="16.7109375" style="16" customWidth="1"/>
    <col min="3" max="3" width="5.85546875" style="16" bestFit="1" customWidth="1"/>
    <col min="4" max="4" width="4.28515625" style="16" customWidth="1"/>
    <col min="5" max="5" width="6.7109375" style="16" customWidth="1"/>
    <col min="6" max="6" width="4.42578125" style="16" customWidth="1"/>
    <col min="7" max="7" width="5.85546875" style="16" customWidth="1"/>
    <col min="8" max="8" width="4.28515625" style="16" customWidth="1"/>
    <col min="9" max="9" width="5.5703125" style="16" customWidth="1"/>
    <col min="10" max="10" width="4.42578125" style="16" customWidth="1"/>
    <col min="11" max="11" width="7.42578125" style="16" customWidth="1"/>
    <col min="12" max="12" width="6.5703125" style="16" customWidth="1"/>
    <col min="13" max="13" width="6.85546875" style="16" customWidth="1"/>
    <col min="14" max="16384" width="9.140625" style="16"/>
  </cols>
  <sheetData>
    <row r="3" spans="2:13" x14ac:dyDescent="0.25">
      <c r="B3" s="81" t="s">
        <v>294</v>
      </c>
    </row>
    <row r="4" spans="2:13" ht="15.75" thickBot="1" x14ac:dyDescent="0.3">
      <c r="B4" s="380" t="s">
        <v>130</v>
      </c>
      <c r="C4" s="380"/>
      <c r="D4" s="380"/>
      <c r="E4" s="380"/>
      <c r="F4" s="380"/>
    </row>
    <row r="5" spans="2:13" ht="15" customHeight="1" x14ac:dyDescent="0.25">
      <c r="B5" s="373" t="s">
        <v>131</v>
      </c>
      <c r="C5" s="376">
        <v>2017</v>
      </c>
      <c r="D5" s="376"/>
      <c r="E5" s="376"/>
      <c r="F5" s="376"/>
      <c r="G5" s="376"/>
      <c r="H5" s="376"/>
      <c r="I5" s="376"/>
      <c r="J5" s="376"/>
      <c r="K5" s="378" t="s">
        <v>132</v>
      </c>
      <c r="L5" s="378"/>
      <c r="M5" s="378"/>
    </row>
    <row r="6" spans="2:13" ht="15.75" thickBot="1" x14ac:dyDescent="0.3">
      <c r="B6" s="374"/>
      <c r="C6" s="377"/>
      <c r="D6" s="377"/>
      <c r="E6" s="377"/>
      <c r="F6" s="377"/>
      <c r="G6" s="377"/>
      <c r="H6" s="377"/>
      <c r="I6" s="377"/>
      <c r="J6" s="377"/>
      <c r="K6" s="379" t="s">
        <v>133</v>
      </c>
      <c r="L6" s="379"/>
      <c r="M6" s="379"/>
    </row>
    <row r="7" spans="2:13" ht="27.75" thickBot="1" x14ac:dyDescent="0.3">
      <c r="B7" s="375"/>
      <c r="C7" s="239" t="s">
        <v>134</v>
      </c>
      <c r="D7" s="240" t="s">
        <v>105</v>
      </c>
      <c r="E7" s="239" t="s">
        <v>3</v>
      </c>
      <c r="F7" s="240" t="s">
        <v>105</v>
      </c>
      <c r="G7" s="239" t="s">
        <v>4</v>
      </c>
      <c r="H7" s="240" t="s">
        <v>105</v>
      </c>
      <c r="I7" s="239" t="s">
        <v>5</v>
      </c>
      <c r="J7" s="240" t="s">
        <v>105</v>
      </c>
      <c r="K7" s="239" t="s">
        <v>3</v>
      </c>
      <c r="L7" s="239" t="s">
        <v>4</v>
      </c>
      <c r="M7" s="239" t="s">
        <v>5</v>
      </c>
    </row>
    <row r="8" spans="2:13" ht="15.75" thickBot="1" x14ac:dyDescent="0.3">
      <c r="B8" s="241" t="s">
        <v>135</v>
      </c>
      <c r="C8" s="242">
        <v>15</v>
      </c>
      <c r="D8" s="243">
        <v>2.7272727272727271</v>
      </c>
      <c r="E8" s="244">
        <v>4256</v>
      </c>
      <c r="F8" s="245">
        <v>42.89457770610764</v>
      </c>
      <c r="G8" s="246">
        <v>54</v>
      </c>
      <c r="H8" s="243">
        <v>22.314049586776861</v>
      </c>
      <c r="I8" s="247">
        <v>5948</v>
      </c>
      <c r="J8" s="245">
        <v>40.270819228165202</v>
      </c>
      <c r="K8" s="243">
        <v>2.777106978990588</v>
      </c>
      <c r="L8" s="248">
        <v>14.893617021276611</v>
      </c>
      <c r="M8" s="243">
        <v>-0.20134228187919234</v>
      </c>
    </row>
    <row r="9" spans="2:13" ht="15.75" thickBot="1" x14ac:dyDescent="0.3">
      <c r="B9" s="241" t="s">
        <v>136</v>
      </c>
      <c r="C9" s="242">
        <v>25</v>
      </c>
      <c r="D9" s="243">
        <v>4.5454545454545459</v>
      </c>
      <c r="E9" s="244">
        <v>1317</v>
      </c>
      <c r="F9" s="245">
        <v>13.2735335617819</v>
      </c>
      <c r="G9" s="246">
        <v>40</v>
      </c>
      <c r="H9" s="243">
        <v>16.528925619834713</v>
      </c>
      <c r="I9" s="247">
        <v>2057</v>
      </c>
      <c r="J9" s="245">
        <v>13.926878808395395</v>
      </c>
      <c r="K9" s="243">
        <v>-2.8044280442804421</v>
      </c>
      <c r="L9" s="248">
        <v>21.212121212121218</v>
      </c>
      <c r="M9" s="243">
        <v>-2.9259084473808485</v>
      </c>
    </row>
    <row r="10" spans="2:13" ht="15.75" thickBot="1" x14ac:dyDescent="0.3">
      <c r="B10" s="241" t="s">
        <v>137</v>
      </c>
      <c r="C10" s="242">
        <v>240</v>
      </c>
      <c r="D10" s="243">
        <v>43.636363636363633</v>
      </c>
      <c r="E10" s="244">
        <v>3254</v>
      </c>
      <c r="F10" s="245">
        <v>32.795807296915946</v>
      </c>
      <c r="G10" s="246">
        <v>90</v>
      </c>
      <c r="H10" s="243">
        <v>37.190082644628099</v>
      </c>
      <c r="I10" s="247">
        <v>4963</v>
      </c>
      <c r="J10" s="245">
        <v>33.601895734597157</v>
      </c>
      <c r="K10" s="243" t="s">
        <v>84</v>
      </c>
      <c r="L10" s="248">
        <v>8.4337349397590344</v>
      </c>
      <c r="M10" s="243">
        <v>-3.6871725208616368</v>
      </c>
    </row>
    <row r="11" spans="2:13" ht="15.75" thickBot="1" x14ac:dyDescent="0.3">
      <c r="B11" s="249" t="s">
        <v>138</v>
      </c>
      <c r="C11" s="250">
        <v>280</v>
      </c>
      <c r="D11" s="243">
        <v>50.909090909090907</v>
      </c>
      <c r="E11" s="251">
        <v>8827</v>
      </c>
      <c r="F11" s="252">
        <v>88.963918564805482</v>
      </c>
      <c r="G11" s="253">
        <v>184</v>
      </c>
      <c r="H11" s="254">
        <v>76.033057851239676</v>
      </c>
      <c r="I11" s="255">
        <v>12968</v>
      </c>
      <c r="J11" s="252">
        <v>87.799593771157745</v>
      </c>
      <c r="K11" s="254">
        <v>0.87999999999999545</v>
      </c>
      <c r="L11" s="256">
        <v>12.883435582822074</v>
      </c>
      <c r="M11" s="254">
        <v>-1.9951632406287843</v>
      </c>
    </row>
    <row r="12" spans="2:13" x14ac:dyDescent="0.25">
      <c r="B12" s="25" t="s">
        <v>139</v>
      </c>
      <c r="C12" s="26">
        <v>161</v>
      </c>
      <c r="D12" s="34">
        <v>29.272727272727273</v>
      </c>
      <c r="E12" s="37">
        <v>784</v>
      </c>
      <c r="F12" s="36">
        <v>7.9016327353356175</v>
      </c>
      <c r="G12" s="27">
        <v>52</v>
      </c>
      <c r="H12" s="34">
        <v>21.487603305785125</v>
      </c>
      <c r="I12" s="35">
        <v>1317</v>
      </c>
      <c r="J12" s="36">
        <v>8.9167230873392018</v>
      </c>
      <c r="K12" s="30">
        <v>7.8404401650618922</v>
      </c>
      <c r="L12" s="32">
        <v>33.333333333333314</v>
      </c>
      <c r="M12" s="30">
        <v>8.1280788177339787</v>
      </c>
    </row>
    <row r="13" spans="2:13" ht="15.75" thickBot="1" x14ac:dyDescent="0.3">
      <c r="B13" s="241" t="s">
        <v>140</v>
      </c>
      <c r="C13" s="242">
        <v>106</v>
      </c>
      <c r="D13" s="243">
        <v>19.272727272727273</v>
      </c>
      <c r="E13" s="244">
        <v>303</v>
      </c>
      <c r="F13" s="245">
        <v>3.0538197943962913</v>
      </c>
      <c r="G13" s="246">
        <v>6</v>
      </c>
      <c r="H13" s="243">
        <v>2.4793388429752068</v>
      </c>
      <c r="I13" s="247">
        <v>472</v>
      </c>
      <c r="J13" s="245">
        <v>3.1956668923493567</v>
      </c>
      <c r="K13" s="243">
        <v>2.3648648648648702</v>
      </c>
      <c r="L13" s="248">
        <v>-62.5</v>
      </c>
      <c r="M13" s="243">
        <v>6.7873303167420858</v>
      </c>
    </row>
    <row r="14" spans="2:13" ht="15.75" thickBot="1" x14ac:dyDescent="0.3">
      <c r="B14" s="241" t="s">
        <v>141</v>
      </c>
      <c r="C14" s="242">
        <v>3</v>
      </c>
      <c r="D14" s="243">
        <v>0.54545454545454553</v>
      </c>
      <c r="E14" s="244">
        <v>8</v>
      </c>
      <c r="F14" s="245">
        <v>8.0628905462608341E-2</v>
      </c>
      <c r="G14" s="246" t="s">
        <v>84</v>
      </c>
      <c r="H14" s="243" t="s">
        <v>84</v>
      </c>
      <c r="I14" s="257">
        <v>13</v>
      </c>
      <c r="J14" s="245">
        <v>8.8016249153689913E-2</v>
      </c>
      <c r="K14" s="243">
        <v>14.285714285714278</v>
      </c>
      <c r="L14" s="248" t="s">
        <v>84</v>
      </c>
      <c r="M14" s="243">
        <v>-7.1428571428571388</v>
      </c>
    </row>
    <row r="15" spans="2:13" ht="15.75" thickBot="1" x14ac:dyDescent="0.3">
      <c r="B15" s="258" t="s">
        <v>142</v>
      </c>
      <c r="C15" s="250">
        <v>270</v>
      </c>
      <c r="D15" s="243">
        <v>49.090909090909093</v>
      </c>
      <c r="E15" s="259">
        <v>1095</v>
      </c>
      <c r="F15" s="252">
        <v>11.036081435194516</v>
      </c>
      <c r="G15" s="260">
        <v>58</v>
      </c>
      <c r="H15" s="254">
        <v>23.966942148760332</v>
      </c>
      <c r="I15" s="261">
        <v>1802</v>
      </c>
      <c r="J15" s="262">
        <v>12.200406228842247</v>
      </c>
      <c r="K15" s="254">
        <v>6.3106796116504853</v>
      </c>
      <c r="L15" s="263">
        <v>5.454545454545439</v>
      </c>
      <c r="M15" s="254">
        <v>7.646356033452804</v>
      </c>
    </row>
    <row r="16" spans="2:13" ht="15.75" thickBot="1" x14ac:dyDescent="0.3">
      <c r="B16" s="264" t="s">
        <v>96</v>
      </c>
      <c r="C16" s="265">
        <v>550</v>
      </c>
      <c r="D16" s="266">
        <v>100</v>
      </c>
      <c r="E16" s="267">
        <v>9922</v>
      </c>
      <c r="F16" s="266">
        <v>100</v>
      </c>
      <c r="G16" s="268">
        <v>242</v>
      </c>
      <c r="H16" s="266">
        <v>100</v>
      </c>
      <c r="I16" s="269">
        <v>14770</v>
      </c>
      <c r="J16" s="266">
        <v>100</v>
      </c>
      <c r="K16" s="266">
        <v>1.4519427402862988</v>
      </c>
      <c r="L16" s="266">
        <v>11.0091743119266</v>
      </c>
      <c r="M16" s="266">
        <v>-0.91238427478867834</v>
      </c>
    </row>
    <row r="17" ht="16.5" customHeight="1" x14ac:dyDescent="0.25"/>
    <row r="18" ht="16.5" customHeight="1" x14ac:dyDescent="0.25"/>
  </sheetData>
  <mergeCells count="5">
    <mergeCell ref="B5:B7"/>
    <mergeCell ref="C5:J6"/>
    <mergeCell ref="K5:M5"/>
    <mergeCell ref="K6:M6"/>
    <mergeCell ref="B4:F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H18"/>
  <sheetViews>
    <sheetView workbookViewId="0">
      <selection activeCell="G32" sqref="G32"/>
    </sheetView>
  </sheetViews>
  <sheetFormatPr defaultRowHeight="15" x14ac:dyDescent="0.25"/>
  <cols>
    <col min="1" max="1" width="22.42578125" style="16" customWidth="1"/>
    <col min="2" max="16384" width="9.140625" style="16"/>
  </cols>
  <sheetData>
    <row r="3" spans="1:8" x14ac:dyDescent="0.25">
      <c r="A3" s="81" t="s">
        <v>295</v>
      </c>
      <c r="B3" s="17"/>
      <c r="C3" s="17"/>
      <c r="D3" s="17"/>
      <c r="E3" s="17"/>
      <c r="F3" s="70"/>
      <c r="G3" s="70"/>
      <c r="H3" s="70"/>
    </row>
    <row r="4" spans="1:8" x14ac:dyDescent="0.25">
      <c r="A4" s="380" t="s">
        <v>143</v>
      </c>
      <c r="B4" s="380"/>
      <c r="C4" s="380"/>
      <c r="D4" s="380"/>
      <c r="E4" s="380"/>
      <c r="F4" s="70"/>
      <c r="G4" s="70"/>
      <c r="H4" s="70"/>
    </row>
    <row r="5" spans="1:8" ht="15" customHeight="1" x14ac:dyDescent="0.25">
      <c r="A5" s="381" t="s">
        <v>131</v>
      </c>
      <c r="B5" s="328">
        <v>2017</v>
      </c>
      <c r="C5" s="328"/>
      <c r="D5" s="338">
        <v>2016</v>
      </c>
      <c r="E5" s="338"/>
    </row>
    <row r="6" spans="1:8" x14ac:dyDescent="0.25">
      <c r="A6" s="374"/>
      <c r="B6" s="328"/>
      <c r="C6" s="328"/>
      <c r="D6" s="338"/>
      <c r="E6" s="338"/>
    </row>
    <row r="7" spans="1:8" ht="27" x14ac:dyDescent="0.25">
      <c r="A7" s="382"/>
      <c r="B7" s="77" t="s">
        <v>144</v>
      </c>
      <c r="C7" s="77" t="s">
        <v>10</v>
      </c>
      <c r="D7" s="77" t="s">
        <v>144</v>
      </c>
      <c r="E7" s="77" t="s">
        <v>10</v>
      </c>
    </row>
    <row r="8" spans="1:8" x14ac:dyDescent="0.25">
      <c r="A8" s="270" t="s">
        <v>135</v>
      </c>
      <c r="B8" s="30">
        <v>1.268796992481203</v>
      </c>
      <c r="C8" s="129">
        <v>0.89970009996667777</v>
      </c>
      <c r="D8" s="30">
        <v>1.1349915479352812</v>
      </c>
      <c r="E8" s="129">
        <v>0.7824205094056933</v>
      </c>
    </row>
    <row r="9" spans="1:8" x14ac:dyDescent="0.25">
      <c r="A9" s="270" t="s">
        <v>136</v>
      </c>
      <c r="B9" s="30">
        <v>3.0372057706909641</v>
      </c>
      <c r="C9" s="129">
        <v>1.9074868860276584</v>
      </c>
      <c r="D9" s="30">
        <v>2.4354243542435423</v>
      </c>
      <c r="E9" s="129">
        <v>1.533457249070632</v>
      </c>
    </row>
    <row r="10" spans="1:8" x14ac:dyDescent="0.25">
      <c r="A10" s="270" t="s">
        <v>137</v>
      </c>
      <c r="B10" s="30">
        <v>2.7658266748617084</v>
      </c>
      <c r="C10" s="129">
        <v>1.7811201266574312</v>
      </c>
      <c r="D10" s="30">
        <v>2.5507068223724647</v>
      </c>
      <c r="E10" s="129">
        <v>1.5851795263559971</v>
      </c>
    </row>
    <row r="11" spans="1:8" x14ac:dyDescent="0.25">
      <c r="A11" s="271" t="s">
        <v>138</v>
      </c>
      <c r="B11" s="31">
        <v>2.08451342471961</v>
      </c>
      <c r="C11" s="33">
        <v>1.3990267639902676</v>
      </c>
      <c r="D11" s="31">
        <v>1.8628571428571428</v>
      </c>
      <c r="E11" s="33">
        <v>1.2168719671519224</v>
      </c>
    </row>
    <row r="12" spans="1:8" x14ac:dyDescent="0.25">
      <c r="A12" s="270" t="s">
        <v>139</v>
      </c>
      <c r="B12" s="30">
        <v>6.6326530612244898</v>
      </c>
      <c r="C12" s="129">
        <v>3.7983929875821767</v>
      </c>
      <c r="D12" s="30">
        <v>5.3645116918844566</v>
      </c>
      <c r="E12" s="129">
        <v>3.1026252983293556</v>
      </c>
    </row>
    <row r="13" spans="1:8" x14ac:dyDescent="0.25">
      <c r="A13" s="270" t="s">
        <v>140</v>
      </c>
      <c r="B13" s="30">
        <v>1.9801980198019802</v>
      </c>
      <c r="C13" s="129">
        <v>1.2552301255230125</v>
      </c>
      <c r="D13" s="30">
        <v>5.4054054054054053</v>
      </c>
      <c r="E13" s="129">
        <v>3.4934497816593884</v>
      </c>
    </row>
    <row r="14" spans="1:8" x14ac:dyDescent="0.25">
      <c r="A14" s="270" t="s">
        <v>141</v>
      </c>
      <c r="B14" s="30" t="s">
        <v>84</v>
      </c>
      <c r="C14" s="129" t="s">
        <v>84</v>
      </c>
      <c r="D14" s="30" t="s">
        <v>84</v>
      </c>
      <c r="E14" s="129" t="s">
        <v>84</v>
      </c>
    </row>
    <row r="15" spans="1:8" x14ac:dyDescent="0.25">
      <c r="A15" s="272" t="s">
        <v>142</v>
      </c>
      <c r="B15" s="31">
        <v>5.2968036529680367</v>
      </c>
      <c r="C15" s="33">
        <v>3.118279569892473</v>
      </c>
      <c r="D15" s="31">
        <v>5.3398058252427179</v>
      </c>
      <c r="E15" s="33">
        <v>3.1810294968189705</v>
      </c>
    </row>
    <row r="16" spans="1:8" x14ac:dyDescent="0.25">
      <c r="A16" s="28" t="s">
        <v>96</v>
      </c>
      <c r="B16" s="29">
        <v>2.4390243902439024</v>
      </c>
      <c r="C16" s="29">
        <v>1.6120436983746336</v>
      </c>
      <c r="D16" s="29">
        <v>2.2290388548057258</v>
      </c>
      <c r="E16" s="29">
        <v>1.441417614387728</v>
      </c>
    </row>
    <row r="17" spans="1:8" ht="16.5" x14ac:dyDescent="0.3">
      <c r="A17" s="383" t="s">
        <v>322</v>
      </c>
      <c r="B17" s="384"/>
      <c r="C17" s="384"/>
      <c r="D17" s="384"/>
      <c r="E17" s="384"/>
      <c r="F17" s="384"/>
      <c r="G17" s="384"/>
      <c r="H17" s="384"/>
    </row>
    <row r="18" spans="1:8" x14ac:dyDescent="0.25">
      <c r="A18" s="92" t="s">
        <v>296</v>
      </c>
      <c r="B18" s="92"/>
      <c r="C18" s="92"/>
      <c r="D18" s="92"/>
      <c r="E18" s="92"/>
      <c r="F18" s="92"/>
      <c r="G18" s="92"/>
      <c r="H18" s="92"/>
    </row>
  </sheetData>
  <mergeCells count="5">
    <mergeCell ref="A4:E4"/>
    <mergeCell ref="A5:A7"/>
    <mergeCell ref="B5:C6"/>
    <mergeCell ref="D5:E6"/>
    <mergeCell ref="A17:H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P21"/>
  <sheetViews>
    <sheetView topLeftCell="B1" zoomScaleNormal="100" workbookViewId="0">
      <selection activeCell="I32" sqref="I32"/>
    </sheetView>
  </sheetViews>
  <sheetFormatPr defaultRowHeight="15" x14ac:dyDescent="0.25"/>
  <cols>
    <col min="1" max="1" width="27.28515625" style="16" customWidth="1"/>
    <col min="2" max="16384" width="9.140625" style="16"/>
  </cols>
  <sheetData>
    <row r="2" spans="1:16" x14ac:dyDescent="0.25">
      <c r="A2" s="19" t="s">
        <v>323</v>
      </c>
      <c r="B2" s="19"/>
      <c r="C2" s="19"/>
      <c r="D2" s="19"/>
      <c r="E2" s="19"/>
      <c r="F2" s="19"/>
      <c r="G2" s="19"/>
      <c r="H2" s="19"/>
      <c r="I2" s="19"/>
    </row>
    <row r="3" spans="1:16" x14ac:dyDescent="0.25">
      <c r="A3" s="387" t="s">
        <v>297</v>
      </c>
      <c r="B3" s="388"/>
      <c r="C3" s="388"/>
      <c r="D3" s="388"/>
      <c r="E3" s="388"/>
      <c r="F3" s="388"/>
      <c r="G3" s="388"/>
      <c r="H3" s="388"/>
    </row>
    <row r="4" spans="1:16" ht="15" customHeight="1" x14ac:dyDescent="0.25">
      <c r="A4" s="389" t="s">
        <v>72</v>
      </c>
      <c r="B4" s="390" t="s">
        <v>43</v>
      </c>
      <c r="C4" s="390"/>
      <c r="D4" s="390"/>
      <c r="E4" s="385" t="s">
        <v>73</v>
      </c>
      <c r="F4" s="385"/>
      <c r="G4" s="385"/>
      <c r="H4" s="386" t="s">
        <v>66</v>
      </c>
    </row>
    <row r="5" spans="1:16" x14ac:dyDescent="0.25">
      <c r="A5" s="389"/>
      <c r="B5" s="37" t="s">
        <v>3</v>
      </c>
      <c r="C5" s="37" t="s">
        <v>4</v>
      </c>
      <c r="D5" s="37" t="s">
        <v>5</v>
      </c>
      <c r="E5" s="37" t="s">
        <v>3</v>
      </c>
      <c r="F5" s="37" t="s">
        <v>4</v>
      </c>
      <c r="G5" s="37" t="s">
        <v>5</v>
      </c>
      <c r="H5" s="386"/>
    </row>
    <row r="6" spans="1:16" x14ac:dyDescent="0.25">
      <c r="A6" s="174" t="s">
        <v>74</v>
      </c>
      <c r="B6" s="162">
        <v>676</v>
      </c>
      <c r="C6" s="163">
        <v>32</v>
      </c>
      <c r="D6" s="162">
        <v>1216</v>
      </c>
      <c r="E6" s="273">
        <v>6.81</v>
      </c>
      <c r="F6" s="137">
        <v>13.22</v>
      </c>
      <c r="G6" s="273">
        <v>8.23</v>
      </c>
      <c r="H6" s="137">
        <f>+C6/B6*100</f>
        <v>4.7337278106508878</v>
      </c>
      <c r="J6" s="53"/>
      <c r="K6" s="53"/>
      <c r="L6" s="53"/>
      <c r="M6" s="53"/>
      <c r="N6" s="53"/>
      <c r="O6" s="53"/>
      <c r="P6" s="53"/>
    </row>
    <row r="7" spans="1:16" x14ac:dyDescent="0.25">
      <c r="A7" s="174" t="s">
        <v>75</v>
      </c>
      <c r="B7" s="162">
        <v>3315</v>
      </c>
      <c r="C7" s="163">
        <v>42</v>
      </c>
      <c r="D7" s="162">
        <v>5278</v>
      </c>
      <c r="E7" s="273">
        <v>33.409999999999997</v>
      </c>
      <c r="F7" s="137">
        <v>17.36</v>
      </c>
      <c r="G7" s="273">
        <v>35.729999999999997</v>
      </c>
      <c r="H7" s="137">
        <f t="shared" ref="H7:H19" si="0">+C7/B7*100</f>
        <v>1.2669683257918551</v>
      </c>
      <c r="J7" s="53"/>
      <c r="K7" s="53"/>
      <c r="L7" s="53"/>
      <c r="M7" s="53"/>
      <c r="N7" s="53"/>
      <c r="O7" s="53"/>
      <c r="P7" s="53"/>
    </row>
    <row r="8" spans="1:16" x14ac:dyDescent="0.25">
      <c r="A8" s="174" t="s">
        <v>76</v>
      </c>
      <c r="B8" s="162">
        <v>1185</v>
      </c>
      <c r="C8" s="163">
        <v>17</v>
      </c>
      <c r="D8" s="162">
        <v>1681</v>
      </c>
      <c r="E8" s="273">
        <v>11.94</v>
      </c>
      <c r="F8" s="137">
        <v>7.02</v>
      </c>
      <c r="G8" s="273">
        <v>11.38</v>
      </c>
      <c r="H8" s="137">
        <f t="shared" si="0"/>
        <v>1.4345991561181435</v>
      </c>
      <c r="J8" s="53"/>
      <c r="K8" s="53"/>
      <c r="L8" s="53"/>
      <c r="M8" s="53"/>
      <c r="N8" s="53"/>
      <c r="O8" s="53"/>
      <c r="P8" s="53"/>
    </row>
    <row r="9" spans="1:16" x14ac:dyDescent="0.25">
      <c r="A9" s="174" t="s">
        <v>77</v>
      </c>
      <c r="B9" s="162">
        <v>1824</v>
      </c>
      <c r="C9" s="163">
        <v>33</v>
      </c>
      <c r="D9" s="162">
        <v>3031</v>
      </c>
      <c r="E9" s="273">
        <v>18.38</v>
      </c>
      <c r="F9" s="137">
        <v>13.64</v>
      </c>
      <c r="G9" s="273">
        <v>20.52</v>
      </c>
      <c r="H9" s="137">
        <f t="shared" si="0"/>
        <v>1.8092105263157896</v>
      </c>
      <c r="J9" s="53"/>
      <c r="K9" s="53"/>
      <c r="L9" s="53"/>
      <c r="M9" s="53"/>
      <c r="N9" s="53"/>
      <c r="O9" s="53"/>
      <c r="P9" s="53"/>
    </row>
    <row r="10" spans="1:16" ht="27" x14ac:dyDescent="0.25">
      <c r="A10" s="174" t="s">
        <v>78</v>
      </c>
      <c r="B10" s="162">
        <v>350</v>
      </c>
      <c r="C10" s="163">
        <v>4</v>
      </c>
      <c r="D10" s="162">
        <v>496</v>
      </c>
      <c r="E10" s="273">
        <v>3.53</v>
      </c>
      <c r="F10" s="137">
        <v>1.65</v>
      </c>
      <c r="G10" s="273">
        <v>3.36</v>
      </c>
      <c r="H10" s="137">
        <f t="shared" si="0"/>
        <v>1.1428571428571428</v>
      </c>
      <c r="J10" s="53"/>
      <c r="K10" s="53"/>
      <c r="L10" s="53"/>
      <c r="M10" s="53"/>
      <c r="N10" s="53"/>
      <c r="O10" s="53"/>
      <c r="P10" s="53"/>
    </row>
    <row r="11" spans="1:16" x14ac:dyDescent="0.25">
      <c r="A11" s="274" t="s">
        <v>79</v>
      </c>
      <c r="B11" s="275">
        <v>7350</v>
      </c>
      <c r="C11" s="276">
        <v>128</v>
      </c>
      <c r="D11" s="275">
        <v>11702</v>
      </c>
      <c r="E11" s="277">
        <v>74.08</v>
      </c>
      <c r="F11" s="278">
        <v>52.89</v>
      </c>
      <c r="G11" s="277">
        <v>79.23</v>
      </c>
      <c r="H11" s="278">
        <f t="shared" si="0"/>
        <v>1.7414965986394557</v>
      </c>
      <c r="J11" s="53"/>
      <c r="K11" s="53"/>
      <c r="L11" s="53"/>
      <c r="M11" s="53"/>
      <c r="N11" s="53"/>
      <c r="O11" s="53"/>
      <c r="P11" s="53"/>
    </row>
    <row r="12" spans="1:16" x14ac:dyDescent="0.25">
      <c r="A12" s="174" t="s">
        <v>80</v>
      </c>
      <c r="B12" s="162">
        <v>1051</v>
      </c>
      <c r="C12" s="163">
        <v>48</v>
      </c>
      <c r="D12" s="162">
        <v>1175</v>
      </c>
      <c r="E12" s="273">
        <v>10.59</v>
      </c>
      <c r="F12" s="137">
        <v>19.829999999999998</v>
      </c>
      <c r="G12" s="273">
        <v>7.96</v>
      </c>
      <c r="H12" s="137">
        <f t="shared" si="0"/>
        <v>4.5670789724072316</v>
      </c>
      <c r="J12" s="53"/>
      <c r="K12" s="53"/>
      <c r="L12" s="53"/>
      <c r="M12" s="53"/>
      <c r="N12" s="53"/>
      <c r="O12" s="53"/>
      <c r="P12" s="53"/>
    </row>
    <row r="13" spans="1:16" x14ac:dyDescent="0.25">
      <c r="A13" s="174" t="s">
        <v>81</v>
      </c>
      <c r="B13" s="162">
        <v>121</v>
      </c>
      <c r="C13" s="163">
        <v>1</v>
      </c>
      <c r="D13" s="162">
        <v>146</v>
      </c>
      <c r="E13" s="273">
        <v>1.22</v>
      </c>
      <c r="F13" s="137">
        <v>0.41</v>
      </c>
      <c r="G13" s="273">
        <v>0.99</v>
      </c>
      <c r="H13" s="137">
        <f t="shared" si="0"/>
        <v>0.82644628099173556</v>
      </c>
      <c r="J13" s="53"/>
      <c r="K13" s="53"/>
      <c r="L13" s="53"/>
      <c r="M13" s="53"/>
      <c r="N13" s="53"/>
      <c r="O13" s="53"/>
      <c r="P13" s="53"/>
    </row>
    <row r="14" spans="1:16" x14ac:dyDescent="0.25">
      <c r="A14" s="174" t="s">
        <v>82</v>
      </c>
      <c r="B14" s="162">
        <v>484</v>
      </c>
      <c r="C14" s="163">
        <v>27</v>
      </c>
      <c r="D14" s="162">
        <v>626</v>
      </c>
      <c r="E14" s="273">
        <v>4.88</v>
      </c>
      <c r="F14" s="137">
        <v>11.16</v>
      </c>
      <c r="G14" s="273">
        <v>4.24</v>
      </c>
      <c r="H14" s="137">
        <f t="shared" si="0"/>
        <v>5.5785123966942152</v>
      </c>
      <c r="J14" s="53"/>
      <c r="K14" s="53"/>
      <c r="L14" s="53"/>
      <c r="M14" s="53"/>
      <c r="N14" s="53"/>
      <c r="O14" s="53"/>
      <c r="P14" s="53"/>
    </row>
    <row r="15" spans="1:16" x14ac:dyDescent="0.25">
      <c r="A15" s="174" t="s">
        <v>83</v>
      </c>
      <c r="B15" s="162">
        <v>3</v>
      </c>
      <c r="C15" s="163">
        <v>1</v>
      </c>
      <c r="D15" s="162">
        <v>3</v>
      </c>
      <c r="E15" s="273" t="s">
        <v>84</v>
      </c>
      <c r="F15" s="137">
        <v>0.41</v>
      </c>
      <c r="G15" s="273" t="s">
        <v>84</v>
      </c>
      <c r="H15" s="137">
        <f t="shared" si="0"/>
        <v>33.333333333333329</v>
      </c>
      <c r="J15" s="53"/>
      <c r="K15" s="53"/>
      <c r="L15" s="53"/>
      <c r="M15" s="53"/>
      <c r="N15" s="53"/>
      <c r="O15" s="53"/>
      <c r="P15" s="53"/>
    </row>
    <row r="16" spans="1:16" x14ac:dyDescent="0.25">
      <c r="A16" s="174" t="s">
        <v>85</v>
      </c>
      <c r="B16" s="162">
        <v>769</v>
      </c>
      <c r="C16" s="163">
        <v>34</v>
      </c>
      <c r="D16" s="162">
        <v>956</v>
      </c>
      <c r="E16" s="273">
        <v>7.75</v>
      </c>
      <c r="F16" s="137">
        <v>14.05</v>
      </c>
      <c r="G16" s="273">
        <v>6.47</v>
      </c>
      <c r="H16" s="137">
        <f t="shared" si="0"/>
        <v>4.4213263979193753</v>
      </c>
      <c r="J16" s="53"/>
      <c r="K16" s="53"/>
      <c r="L16" s="53"/>
      <c r="M16" s="53"/>
      <c r="N16" s="53"/>
      <c r="O16" s="53"/>
      <c r="P16" s="53"/>
    </row>
    <row r="17" spans="1:16" x14ac:dyDescent="0.25">
      <c r="A17" s="174" t="s">
        <v>86</v>
      </c>
      <c r="B17" s="162">
        <v>23</v>
      </c>
      <c r="C17" s="163" t="s">
        <v>84</v>
      </c>
      <c r="D17" s="162">
        <v>28</v>
      </c>
      <c r="E17" s="273">
        <v>0.23</v>
      </c>
      <c r="F17" s="137" t="s">
        <v>84</v>
      </c>
      <c r="G17" s="273">
        <v>0.19</v>
      </c>
      <c r="H17" s="137" t="s">
        <v>84</v>
      </c>
      <c r="J17" s="53"/>
      <c r="K17" s="53"/>
      <c r="L17" s="53"/>
      <c r="M17" s="53"/>
      <c r="N17" s="53"/>
      <c r="O17" s="53"/>
      <c r="P17" s="53"/>
    </row>
    <row r="18" spans="1:16" x14ac:dyDescent="0.25">
      <c r="A18" s="174" t="s">
        <v>87</v>
      </c>
      <c r="B18" s="162">
        <v>121</v>
      </c>
      <c r="C18" s="163">
        <v>3</v>
      </c>
      <c r="D18" s="162">
        <v>134</v>
      </c>
      <c r="E18" s="273">
        <v>1.22</v>
      </c>
      <c r="F18" s="137">
        <v>1.24</v>
      </c>
      <c r="G18" s="273">
        <v>0.91</v>
      </c>
      <c r="H18" s="137">
        <f t="shared" si="0"/>
        <v>2.4793388429752068</v>
      </c>
      <c r="J18" s="53"/>
      <c r="K18" s="53"/>
      <c r="L18" s="53"/>
      <c r="M18" s="53"/>
      <c r="N18" s="53"/>
      <c r="O18" s="53"/>
      <c r="P18" s="53"/>
    </row>
    <row r="19" spans="1:16" x14ac:dyDescent="0.25">
      <c r="A19" s="274" t="s">
        <v>88</v>
      </c>
      <c r="B19" s="275">
        <v>2572</v>
      </c>
      <c r="C19" s="276">
        <v>114</v>
      </c>
      <c r="D19" s="275">
        <v>3068</v>
      </c>
      <c r="E19" s="277">
        <v>25.92</v>
      </c>
      <c r="F19" s="278">
        <v>47.11</v>
      </c>
      <c r="G19" s="277">
        <v>20.77</v>
      </c>
      <c r="H19" s="278">
        <f t="shared" si="0"/>
        <v>4.4323483670295492</v>
      </c>
      <c r="J19" s="53"/>
      <c r="K19" s="53"/>
      <c r="L19" s="53"/>
      <c r="M19" s="53"/>
      <c r="N19" s="53"/>
      <c r="O19" s="53"/>
      <c r="P19" s="53"/>
    </row>
    <row r="20" spans="1:16" x14ac:dyDescent="0.25">
      <c r="A20" s="181" t="s">
        <v>89</v>
      </c>
      <c r="B20" s="279">
        <v>9922</v>
      </c>
      <c r="C20" s="279">
        <v>242</v>
      </c>
      <c r="D20" s="279">
        <v>14770</v>
      </c>
      <c r="E20" s="167">
        <v>100</v>
      </c>
      <c r="F20" s="185">
        <v>100</v>
      </c>
      <c r="G20" s="167">
        <v>100</v>
      </c>
      <c r="H20" s="167">
        <f>+C20/B20*100</f>
        <v>2.4390243902439024</v>
      </c>
      <c r="J20" s="53"/>
      <c r="K20" s="53"/>
      <c r="L20" s="53"/>
      <c r="M20" s="53"/>
      <c r="N20" s="53"/>
      <c r="O20" s="53"/>
      <c r="P20" s="53"/>
    </row>
    <row r="21" spans="1:16" ht="11.25" customHeight="1" x14ac:dyDescent="0.25">
      <c r="A21" s="280" t="s">
        <v>324</v>
      </c>
    </row>
  </sheetData>
  <mergeCells count="5">
    <mergeCell ref="E4:G4"/>
    <mergeCell ref="H4:H5"/>
    <mergeCell ref="A3:H3"/>
    <mergeCell ref="A4:A5"/>
    <mergeCell ref="B4:D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11"/>
  <sheetViews>
    <sheetView workbookViewId="0">
      <selection activeCell="F36" sqref="F36"/>
    </sheetView>
  </sheetViews>
  <sheetFormatPr defaultRowHeight="15" x14ac:dyDescent="0.25"/>
  <cols>
    <col min="1" max="1" width="24.42578125" customWidth="1"/>
  </cols>
  <sheetData>
    <row r="1" spans="1:7" x14ac:dyDescent="0.25">
      <c r="A1" s="16"/>
      <c r="B1" s="16"/>
      <c r="C1" s="16"/>
      <c r="D1" s="16"/>
      <c r="E1" s="16"/>
      <c r="F1" s="16"/>
      <c r="G1" s="16"/>
    </row>
    <row r="2" spans="1:7" x14ac:dyDescent="0.25">
      <c r="A2" s="19" t="s">
        <v>298</v>
      </c>
      <c r="B2" s="16"/>
      <c r="C2" s="16"/>
      <c r="D2" s="16"/>
      <c r="E2" s="16"/>
      <c r="F2" s="16"/>
      <c r="G2" s="16"/>
    </row>
    <row r="3" spans="1:7" x14ac:dyDescent="0.25">
      <c r="A3" s="90" t="s">
        <v>102</v>
      </c>
      <c r="B3" s="16"/>
      <c r="C3" s="16"/>
      <c r="D3" s="16"/>
      <c r="E3" s="16"/>
      <c r="F3" s="16"/>
      <c r="G3" s="16"/>
    </row>
    <row r="4" spans="1:7" ht="15" customHeight="1" x14ac:dyDescent="0.25">
      <c r="A4" s="391" t="s">
        <v>103</v>
      </c>
      <c r="B4" s="392" t="s">
        <v>18</v>
      </c>
      <c r="C4" s="392"/>
      <c r="D4" s="357" t="s">
        <v>104</v>
      </c>
      <c r="E4" s="357"/>
      <c r="F4" s="392" t="s">
        <v>11</v>
      </c>
      <c r="G4" s="392"/>
    </row>
    <row r="5" spans="1:7" x14ac:dyDescent="0.25">
      <c r="A5" s="391"/>
      <c r="B5" s="281" t="s">
        <v>43</v>
      </c>
      <c r="C5" s="189" t="s">
        <v>105</v>
      </c>
      <c r="D5" s="281" t="s">
        <v>43</v>
      </c>
      <c r="E5" s="189" t="s">
        <v>105</v>
      </c>
      <c r="F5" s="281" t="s">
        <v>43</v>
      </c>
      <c r="G5" s="189" t="s">
        <v>105</v>
      </c>
    </row>
    <row r="6" spans="1:7" ht="27" x14ac:dyDescent="0.25">
      <c r="A6" s="190" t="s">
        <v>106</v>
      </c>
      <c r="B6" s="282">
        <v>1715</v>
      </c>
      <c r="C6" s="283">
        <v>17.189535932645082</v>
      </c>
      <c r="D6" s="282">
        <v>566</v>
      </c>
      <c r="E6" s="283">
        <v>18.222794591113971</v>
      </c>
      <c r="F6" s="282">
        <v>2281</v>
      </c>
      <c r="G6" s="284">
        <v>17.434839104180998</v>
      </c>
    </row>
    <row r="7" spans="1:7" ht="27" x14ac:dyDescent="0.25">
      <c r="A7" s="190" t="s">
        <v>107</v>
      </c>
      <c r="B7" s="282">
        <v>1098</v>
      </c>
      <c r="C7" s="283">
        <v>11.005312218101635</v>
      </c>
      <c r="D7" s="282">
        <v>131</v>
      </c>
      <c r="E7" s="283">
        <v>4.2176432710882166</v>
      </c>
      <c r="F7" s="282">
        <v>1229</v>
      </c>
      <c r="G7" s="284">
        <v>9.393869907513567</v>
      </c>
    </row>
    <row r="8" spans="1:7" x14ac:dyDescent="0.25">
      <c r="A8" s="190" t="s">
        <v>108</v>
      </c>
      <c r="B8" s="282">
        <v>497</v>
      </c>
      <c r="C8" s="283">
        <v>4.9814573519093912</v>
      </c>
      <c r="D8" s="282">
        <v>67</v>
      </c>
      <c r="E8" s="283">
        <v>2.1571152607855764</v>
      </c>
      <c r="F8" s="282">
        <v>564</v>
      </c>
      <c r="G8" s="284">
        <v>4.3109378582893836</v>
      </c>
    </row>
    <row r="9" spans="1:7" ht="27" x14ac:dyDescent="0.25">
      <c r="A9" s="190" t="s">
        <v>109</v>
      </c>
      <c r="B9" s="282">
        <v>333</v>
      </c>
      <c r="C9" s="283">
        <v>3.3376766563095122</v>
      </c>
      <c r="D9" s="282">
        <v>26</v>
      </c>
      <c r="E9" s="283">
        <v>0.83708950418544747</v>
      </c>
      <c r="F9" s="282">
        <v>359</v>
      </c>
      <c r="G9" s="284">
        <v>2.7440189558969657</v>
      </c>
    </row>
    <row r="10" spans="1:7" ht="27" x14ac:dyDescent="0.25">
      <c r="A10" s="190" t="s">
        <v>110</v>
      </c>
      <c r="B10" s="282">
        <v>225</v>
      </c>
      <c r="C10" s="283">
        <v>2.2551869299388594</v>
      </c>
      <c r="D10" s="282">
        <v>36</v>
      </c>
      <c r="E10" s="283">
        <v>1.1590470057952349</v>
      </c>
      <c r="F10" s="282">
        <v>261</v>
      </c>
      <c r="G10" s="284">
        <v>1.9949552854849804</v>
      </c>
    </row>
    <row r="11" spans="1:7" ht="27" x14ac:dyDescent="0.25">
      <c r="A11" s="190" t="s">
        <v>111</v>
      </c>
      <c r="B11" s="282">
        <v>43</v>
      </c>
      <c r="C11" s="283">
        <v>0.43099127994387088</v>
      </c>
      <c r="D11" s="285">
        <v>2</v>
      </c>
      <c r="E11" s="286">
        <v>6.4391500321957507E-2</v>
      </c>
      <c r="F11" s="282">
        <v>45</v>
      </c>
      <c r="G11" s="284">
        <v>0.34395780784223801</v>
      </c>
    </row>
    <row r="12" spans="1:7" x14ac:dyDescent="0.25">
      <c r="A12" s="190" t="s">
        <v>112</v>
      </c>
      <c r="B12" s="282">
        <v>929</v>
      </c>
      <c r="C12" s="283">
        <v>9.3114162573920023</v>
      </c>
      <c r="D12" s="282">
        <v>466</v>
      </c>
      <c r="E12" s="283">
        <v>15.003219575016097</v>
      </c>
      <c r="F12" s="282">
        <v>1395</v>
      </c>
      <c r="G12" s="284">
        <v>10.662692043109379</v>
      </c>
    </row>
    <row r="13" spans="1:7" x14ac:dyDescent="0.25">
      <c r="A13" s="190" t="s">
        <v>113</v>
      </c>
      <c r="B13" s="282">
        <v>875</v>
      </c>
      <c r="C13" s="283">
        <v>8.7701713942066757</v>
      </c>
      <c r="D13" s="282">
        <v>414</v>
      </c>
      <c r="E13" s="283">
        <v>13.329040566645203</v>
      </c>
      <c r="F13" s="282">
        <v>1289</v>
      </c>
      <c r="G13" s="284">
        <v>9.852480317969885</v>
      </c>
    </row>
    <row r="14" spans="1:7" ht="27" x14ac:dyDescent="0.25">
      <c r="A14" s="190" t="s">
        <v>114</v>
      </c>
      <c r="B14" s="282">
        <v>54</v>
      </c>
      <c r="C14" s="283">
        <v>0.54124486318532627</v>
      </c>
      <c r="D14" s="282">
        <v>52</v>
      </c>
      <c r="E14" s="283">
        <v>1.6741790083708949</v>
      </c>
      <c r="F14" s="282">
        <v>106</v>
      </c>
      <c r="G14" s="283">
        <v>0.81021172513949402</v>
      </c>
    </row>
    <row r="15" spans="1:7" ht="27" x14ac:dyDescent="0.25">
      <c r="A15" s="190" t="s">
        <v>115</v>
      </c>
      <c r="B15" s="282">
        <v>813</v>
      </c>
      <c r="C15" s="283">
        <v>8.1487421068457451</v>
      </c>
      <c r="D15" s="282">
        <v>546</v>
      </c>
      <c r="E15" s="283">
        <v>17.578879587894399</v>
      </c>
      <c r="F15" s="282">
        <v>1359</v>
      </c>
      <c r="G15" s="283">
        <v>10.387525796835588</v>
      </c>
    </row>
    <row r="16" spans="1:7" x14ac:dyDescent="0.25">
      <c r="A16" s="190" t="s">
        <v>116</v>
      </c>
      <c r="B16" s="282">
        <v>883</v>
      </c>
      <c r="C16" s="283">
        <v>8.8503558183822779</v>
      </c>
      <c r="D16" s="282">
        <v>201</v>
      </c>
      <c r="E16" s="283">
        <v>6.4713457823567282</v>
      </c>
      <c r="F16" s="282">
        <v>1084</v>
      </c>
      <c r="G16" s="283">
        <v>8.2855614155774671</v>
      </c>
    </row>
    <row r="17" spans="1:7" x14ac:dyDescent="0.25">
      <c r="A17" s="190" t="s">
        <v>117</v>
      </c>
      <c r="B17" s="282">
        <v>222</v>
      </c>
      <c r="C17" s="283">
        <v>2.2251177708730077</v>
      </c>
      <c r="D17" s="282">
        <v>34</v>
      </c>
      <c r="E17" s="283">
        <v>1.0946555054732776</v>
      </c>
      <c r="F17" s="282">
        <v>256</v>
      </c>
      <c r="G17" s="283">
        <v>1.9567377512802873</v>
      </c>
    </row>
    <row r="18" spans="1:7" x14ac:dyDescent="0.25">
      <c r="A18" s="190" t="s">
        <v>118</v>
      </c>
      <c r="B18" s="282">
        <v>184</v>
      </c>
      <c r="C18" s="283">
        <v>1.8442417560388895</v>
      </c>
      <c r="D18" s="282">
        <v>80</v>
      </c>
      <c r="E18" s="283">
        <v>2.5756600128782998</v>
      </c>
      <c r="F18" s="282">
        <v>264</v>
      </c>
      <c r="G18" s="283">
        <v>2.0178858060077962</v>
      </c>
    </row>
    <row r="19" spans="1:7" x14ac:dyDescent="0.25">
      <c r="A19" s="190" t="s">
        <v>119</v>
      </c>
      <c r="B19" s="282">
        <v>210</v>
      </c>
      <c r="C19" s="283">
        <v>2.1048411346096021</v>
      </c>
      <c r="D19" s="282">
        <v>74</v>
      </c>
      <c r="E19" s="283">
        <v>2.3824855119124275</v>
      </c>
      <c r="F19" s="282">
        <v>284</v>
      </c>
      <c r="G19" s="283">
        <v>2.1707559428265686</v>
      </c>
    </row>
    <row r="20" spans="1:7" ht="27" x14ac:dyDescent="0.25">
      <c r="A20" s="190" t="s">
        <v>120</v>
      </c>
      <c r="B20" s="282">
        <v>291</v>
      </c>
      <c r="C20" s="283">
        <v>2.9167084293875916</v>
      </c>
      <c r="D20" s="285">
        <v>5</v>
      </c>
      <c r="E20" s="287">
        <v>0.16097875080489374</v>
      </c>
      <c r="F20" s="282">
        <v>296</v>
      </c>
      <c r="G20" s="283">
        <v>2.2624780249178325</v>
      </c>
    </row>
    <row r="21" spans="1:7" x14ac:dyDescent="0.25">
      <c r="A21" s="190" t="s">
        <v>121</v>
      </c>
      <c r="B21" s="282">
        <v>284</v>
      </c>
      <c r="C21" s="283">
        <v>2.8465470582339383</v>
      </c>
      <c r="D21" s="282">
        <v>139</v>
      </c>
      <c r="E21" s="283">
        <v>4.4752092723760466</v>
      </c>
      <c r="F21" s="282">
        <v>423</v>
      </c>
      <c r="G21" s="283">
        <v>3.2332033937170372</v>
      </c>
    </row>
    <row r="22" spans="1:7" ht="27" x14ac:dyDescent="0.25">
      <c r="A22" s="190" t="s">
        <v>122</v>
      </c>
      <c r="B22" s="282">
        <v>152</v>
      </c>
      <c r="C22" s="283">
        <v>1.5235040593364739</v>
      </c>
      <c r="D22" s="282">
        <v>9</v>
      </c>
      <c r="E22" s="283">
        <v>0.28976175144880872</v>
      </c>
      <c r="F22" s="282">
        <v>161</v>
      </c>
      <c r="G22" s="283">
        <v>1.2306046013911183</v>
      </c>
    </row>
    <row r="23" spans="1:7" x14ac:dyDescent="0.25">
      <c r="A23" s="190" t="s">
        <v>123</v>
      </c>
      <c r="B23" s="282">
        <v>50</v>
      </c>
      <c r="C23" s="283">
        <v>0.50115265109752427</v>
      </c>
      <c r="D23" s="282">
        <v>42</v>
      </c>
      <c r="E23" s="283">
        <v>1.3522215067611076</v>
      </c>
      <c r="F23" s="282">
        <v>92</v>
      </c>
      <c r="G23" s="283">
        <v>0.70320262936635325</v>
      </c>
    </row>
    <row r="24" spans="1:7" x14ac:dyDescent="0.25">
      <c r="A24" s="190" t="s">
        <v>299</v>
      </c>
      <c r="B24" s="282">
        <v>91</v>
      </c>
      <c r="C24" s="283">
        <v>0.91209782499749414</v>
      </c>
      <c r="D24" s="282">
        <v>29</v>
      </c>
      <c r="E24" s="283">
        <v>0.93367675466838385</v>
      </c>
      <c r="F24" s="282">
        <v>120</v>
      </c>
      <c r="G24" s="283">
        <v>0.91722082091263479</v>
      </c>
    </row>
    <row r="25" spans="1:7" x14ac:dyDescent="0.25">
      <c r="A25" s="190" t="s">
        <v>124</v>
      </c>
      <c r="B25" s="282">
        <v>1706</v>
      </c>
      <c r="C25" s="283">
        <v>17.09932845544753</v>
      </c>
      <c r="D25" s="282">
        <v>398</v>
      </c>
      <c r="E25" s="283">
        <v>12.813908564069543</v>
      </c>
      <c r="F25" s="282">
        <v>2104</v>
      </c>
      <c r="G25" s="283">
        <v>16.081938393334863</v>
      </c>
    </row>
    <row r="26" spans="1:7" ht="27" x14ac:dyDescent="0.25">
      <c r="A26" s="190" t="s">
        <v>125</v>
      </c>
      <c r="B26" s="282">
        <v>406</v>
      </c>
      <c r="C26" s="283">
        <v>4.0693595269118976</v>
      </c>
      <c r="D26" s="282">
        <v>94</v>
      </c>
      <c r="E26" s="283">
        <v>3.0264005151320026</v>
      </c>
      <c r="F26" s="282">
        <v>500</v>
      </c>
      <c r="G26" s="283">
        <v>3.8217534204693115</v>
      </c>
    </row>
    <row r="27" spans="1:7" x14ac:dyDescent="0.25">
      <c r="A27" s="190" t="s">
        <v>126</v>
      </c>
      <c r="B27" s="282">
        <v>407</v>
      </c>
      <c r="C27" s="283">
        <v>4.0793825799338475</v>
      </c>
      <c r="D27" s="282">
        <v>29</v>
      </c>
      <c r="E27" s="283">
        <v>0.93367675466838385</v>
      </c>
      <c r="F27" s="282">
        <v>436</v>
      </c>
      <c r="G27" s="283">
        <v>3.3325689826492395</v>
      </c>
    </row>
    <row r="28" spans="1:7" ht="40.5" x14ac:dyDescent="0.25">
      <c r="A28" s="190" t="s">
        <v>127</v>
      </c>
      <c r="B28" s="282">
        <v>9441</v>
      </c>
      <c r="C28" s="283">
        <v>94.627643580234547</v>
      </c>
      <c r="D28" s="282">
        <v>2843</v>
      </c>
      <c r="E28" s="283">
        <v>91.532517707662592</v>
      </c>
      <c r="F28" s="282">
        <v>12284</v>
      </c>
      <c r="G28" s="283">
        <v>93.892838034090047</v>
      </c>
    </row>
    <row r="29" spans="1:7" x14ac:dyDescent="0.25">
      <c r="A29" s="190" t="s">
        <v>128</v>
      </c>
      <c r="B29" s="282">
        <v>536</v>
      </c>
      <c r="C29" s="283">
        <v>5.3723564197654605</v>
      </c>
      <c r="D29" s="282">
        <v>263</v>
      </c>
      <c r="E29" s="283">
        <v>8.4674822923374116</v>
      </c>
      <c r="F29" s="282">
        <v>799</v>
      </c>
      <c r="G29" s="283">
        <v>6.1071619659099596</v>
      </c>
    </row>
    <row r="30" spans="1:7" x14ac:dyDescent="0.25">
      <c r="A30" s="199" t="s">
        <v>129</v>
      </c>
      <c r="B30" s="288">
        <v>9977</v>
      </c>
      <c r="C30" s="289">
        <v>100</v>
      </c>
      <c r="D30" s="288">
        <v>3106</v>
      </c>
      <c r="E30" s="289">
        <v>100</v>
      </c>
      <c r="F30" s="288">
        <v>13083</v>
      </c>
      <c r="G30" s="289">
        <v>100</v>
      </c>
    </row>
    <row r="31" spans="1:7" ht="30.75" customHeight="1" x14ac:dyDescent="0.25">
      <c r="A31" s="362" t="s">
        <v>300</v>
      </c>
      <c r="B31" s="363"/>
      <c r="C31" s="363"/>
      <c r="D31" s="363"/>
      <c r="E31" s="363"/>
      <c r="F31" s="363"/>
      <c r="G31" s="363"/>
    </row>
    <row r="32" spans="1:7" ht="54.75" customHeight="1" x14ac:dyDescent="0.3">
      <c r="A32" s="383" t="s">
        <v>301</v>
      </c>
      <c r="B32" s="384"/>
      <c r="C32" s="384"/>
      <c r="D32" s="384"/>
      <c r="E32" s="384"/>
      <c r="F32" s="384"/>
      <c r="G32" s="384"/>
    </row>
    <row r="33" spans="1:7" x14ac:dyDescent="0.25">
      <c r="A33" s="16"/>
      <c r="B33" s="16"/>
      <c r="C33" s="16"/>
      <c r="D33" s="16"/>
      <c r="E33" s="16"/>
      <c r="F33" s="16"/>
      <c r="G33" s="16"/>
    </row>
    <row r="34" spans="1:7" x14ac:dyDescent="0.25">
      <c r="A34" s="16"/>
      <c r="B34" s="16"/>
      <c r="C34" s="16"/>
      <c r="D34" s="16"/>
      <c r="E34" s="16"/>
      <c r="F34" s="16"/>
      <c r="G34" s="16"/>
    </row>
    <row r="35" spans="1:7" x14ac:dyDescent="0.25">
      <c r="A35" s="16"/>
      <c r="B35" s="16"/>
      <c r="C35" s="16"/>
      <c r="D35" s="16"/>
      <c r="E35" s="16"/>
      <c r="F35" s="16"/>
      <c r="G35" s="16"/>
    </row>
    <row r="36" spans="1:7" x14ac:dyDescent="0.25">
      <c r="A36" s="16"/>
      <c r="B36" s="16"/>
      <c r="C36" s="16"/>
      <c r="D36" s="16"/>
      <c r="E36" s="16"/>
      <c r="F36" s="16"/>
      <c r="G36" s="16"/>
    </row>
    <row r="37" spans="1:7" x14ac:dyDescent="0.25">
      <c r="A37" s="16"/>
      <c r="B37" s="16"/>
      <c r="C37" s="16"/>
      <c r="D37" s="16"/>
      <c r="E37" s="16"/>
      <c r="F37" s="16"/>
      <c r="G37" s="16"/>
    </row>
    <row r="38" spans="1:7" x14ac:dyDescent="0.25">
      <c r="A38" s="16"/>
      <c r="B38" s="16"/>
      <c r="C38" s="16"/>
      <c r="D38" s="16"/>
      <c r="E38" s="16"/>
      <c r="F38" s="16"/>
      <c r="G38" s="16"/>
    </row>
    <row r="39" spans="1:7" x14ac:dyDescent="0.25">
      <c r="A39" s="16"/>
      <c r="B39" s="16"/>
      <c r="C39" s="16"/>
      <c r="D39" s="16"/>
      <c r="E39" s="16"/>
      <c r="F39" s="16"/>
      <c r="G39" s="16"/>
    </row>
    <row r="40" spans="1:7" x14ac:dyDescent="0.25">
      <c r="A40" s="16"/>
      <c r="B40" s="16"/>
      <c r="C40" s="16"/>
      <c r="D40" s="16"/>
      <c r="E40" s="16"/>
      <c r="F40" s="16"/>
      <c r="G40" s="16"/>
    </row>
    <row r="41" spans="1:7" x14ac:dyDescent="0.25">
      <c r="A41" s="16"/>
      <c r="B41" s="16"/>
      <c r="C41" s="16"/>
      <c r="D41" s="16"/>
      <c r="E41" s="16"/>
      <c r="F41" s="16"/>
      <c r="G41" s="16"/>
    </row>
    <row r="42" spans="1:7" x14ac:dyDescent="0.25">
      <c r="A42" s="16"/>
      <c r="B42" s="16"/>
      <c r="C42" s="16"/>
      <c r="D42" s="16"/>
      <c r="E42" s="16"/>
      <c r="F42" s="16"/>
      <c r="G42" s="16"/>
    </row>
    <row r="43" spans="1:7" x14ac:dyDescent="0.25">
      <c r="A43" s="16"/>
      <c r="B43" s="16"/>
      <c r="C43" s="16"/>
      <c r="D43" s="16"/>
      <c r="E43" s="16"/>
      <c r="F43" s="16"/>
      <c r="G43" s="16"/>
    </row>
    <row r="44" spans="1:7" x14ac:dyDescent="0.25">
      <c r="A44" s="16"/>
      <c r="B44" s="16"/>
      <c r="C44" s="16"/>
      <c r="D44" s="16"/>
      <c r="E44" s="16"/>
      <c r="F44" s="16"/>
      <c r="G44" s="16"/>
    </row>
    <row r="45" spans="1:7" x14ac:dyDescent="0.25">
      <c r="A45" s="16"/>
      <c r="B45" s="16"/>
      <c r="C45" s="16"/>
      <c r="D45" s="16"/>
      <c r="E45" s="16"/>
      <c r="F45" s="16"/>
      <c r="G45" s="16"/>
    </row>
    <row r="46" spans="1:7" x14ac:dyDescent="0.25">
      <c r="A46" s="16"/>
      <c r="B46" s="16"/>
      <c r="C46" s="16"/>
      <c r="D46" s="16"/>
      <c r="E46" s="16"/>
      <c r="F46" s="16"/>
      <c r="G46" s="16"/>
    </row>
    <row r="47" spans="1:7" x14ac:dyDescent="0.25">
      <c r="A47" s="16"/>
      <c r="B47" s="16"/>
      <c r="C47" s="16"/>
      <c r="D47" s="16"/>
      <c r="E47" s="16"/>
      <c r="F47" s="16"/>
      <c r="G47" s="16"/>
    </row>
    <row r="48" spans="1:7" x14ac:dyDescent="0.25">
      <c r="A48" s="16"/>
      <c r="B48" s="16"/>
      <c r="C48" s="16"/>
      <c r="D48" s="16"/>
      <c r="E48" s="16"/>
      <c r="F48" s="16"/>
      <c r="G48" s="16"/>
    </row>
    <row r="49" spans="1:7" x14ac:dyDescent="0.25">
      <c r="A49" s="16"/>
      <c r="B49" s="16"/>
      <c r="C49" s="16"/>
      <c r="D49" s="16"/>
      <c r="E49" s="16"/>
      <c r="F49" s="16"/>
      <c r="G49" s="16"/>
    </row>
    <row r="50" spans="1:7" x14ac:dyDescent="0.25">
      <c r="A50" s="16"/>
      <c r="B50" s="16"/>
      <c r="C50" s="16"/>
      <c r="D50" s="16"/>
      <c r="E50" s="16"/>
      <c r="F50" s="16"/>
      <c r="G50" s="16"/>
    </row>
    <row r="51" spans="1:7" x14ac:dyDescent="0.25">
      <c r="A51" s="16"/>
      <c r="B51" s="16"/>
      <c r="C51" s="16"/>
      <c r="D51" s="16"/>
      <c r="E51" s="16"/>
      <c r="F51" s="16"/>
      <c r="G51" s="16"/>
    </row>
    <row r="52" spans="1:7" x14ac:dyDescent="0.25">
      <c r="A52" s="16"/>
      <c r="B52" s="16"/>
      <c r="C52" s="16"/>
      <c r="D52" s="16"/>
      <c r="E52" s="16"/>
      <c r="F52" s="16"/>
      <c r="G52" s="16"/>
    </row>
    <row r="53" spans="1:7" x14ac:dyDescent="0.25">
      <c r="A53" s="16"/>
      <c r="B53" s="16"/>
      <c r="C53" s="16"/>
      <c r="D53" s="16"/>
      <c r="E53" s="16"/>
      <c r="F53" s="16"/>
      <c r="G53" s="16"/>
    </row>
    <row r="54" spans="1:7" x14ac:dyDescent="0.25">
      <c r="A54" s="16"/>
      <c r="B54" s="16"/>
      <c r="C54" s="16"/>
      <c r="D54" s="16"/>
      <c r="E54" s="16"/>
      <c r="F54" s="16"/>
      <c r="G54" s="16"/>
    </row>
    <row r="55" spans="1:7" x14ac:dyDescent="0.25">
      <c r="A55" s="16"/>
      <c r="B55" s="16"/>
      <c r="C55" s="16"/>
      <c r="D55" s="16"/>
      <c r="E55" s="16"/>
      <c r="F55" s="16"/>
      <c r="G55" s="16"/>
    </row>
    <row r="56" spans="1:7" x14ac:dyDescent="0.25">
      <c r="A56" s="16"/>
      <c r="B56" s="16"/>
      <c r="C56" s="16"/>
      <c r="D56" s="16"/>
      <c r="E56" s="16"/>
      <c r="F56" s="16"/>
      <c r="G56" s="16"/>
    </row>
    <row r="57" spans="1:7" x14ac:dyDescent="0.25">
      <c r="A57" s="16"/>
      <c r="B57" s="16"/>
      <c r="C57" s="16"/>
      <c r="D57" s="16"/>
      <c r="E57" s="16"/>
      <c r="F57" s="16"/>
      <c r="G57" s="16"/>
    </row>
    <row r="58" spans="1:7" x14ac:dyDescent="0.25">
      <c r="A58" s="16"/>
      <c r="B58" s="16"/>
      <c r="C58" s="16"/>
      <c r="D58" s="16"/>
      <c r="E58" s="16"/>
      <c r="F58" s="16"/>
      <c r="G58" s="16"/>
    </row>
    <row r="59" spans="1:7" x14ac:dyDescent="0.25">
      <c r="A59" s="16"/>
      <c r="B59" s="16"/>
      <c r="C59" s="16"/>
      <c r="D59" s="16"/>
      <c r="E59" s="16"/>
      <c r="F59" s="16"/>
      <c r="G59" s="16"/>
    </row>
    <row r="60" spans="1:7" x14ac:dyDescent="0.25">
      <c r="A60" s="16"/>
      <c r="B60" s="16"/>
      <c r="C60" s="16"/>
      <c r="D60" s="16"/>
      <c r="E60" s="16"/>
      <c r="F60" s="16"/>
      <c r="G60" s="16"/>
    </row>
    <row r="61" spans="1:7" x14ac:dyDescent="0.25">
      <c r="A61" s="16"/>
      <c r="B61" s="16"/>
      <c r="C61" s="16"/>
      <c r="D61" s="16"/>
      <c r="E61" s="16"/>
      <c r="F61" s="16"/>
      <c r="G61" s="16"/>
    </row>
    <row r="62" spans="1:7" x14ac:dyDescent="0.25">
      <c r="A62" s="16"/>
      <c r="B62" s="16"/>
      <c r="C62" s="16"/>
      <c r="D62" s="16"/>
      <c r="E62" s="16"/>
      <c r="F62" s="16"/>
      <c r="G62" s="16"/>
    </row>
    <row r="63" spans="1:7" x14ac:dyDescent="0.25">
      <c r="A63" s="16"/>
      <c r="B63" s="16"/>
      <c r="C63" s="16"/>
      <c r="D63" s="16"/>
      <c r="E63" s="16"/>
      <c r="F63" s="16"/>
      <c r="G63" s="16"/>
    </row>
    <row r="64" spans="1:7" x14ac:dyDescent="0.25">
      <c r="A64" s="16"/>
      <c r="B64" s="16"/>
      <c r="C64" s="16"/>
      <c r="D64" s="16"/>
      <c r="E64" s="16"/>
      <c r="F64" s="16"/>
      <c r="G64" s="16"/>
    </row>
    <row r="65" spans="1:7" x14ac:dyDescent="0.25">
      <c r="A65" s="16"/>
      <c r="B65" s="16"/>
      <c r="C65" s="16"/>
      <c r="D65" s="16"/>
      <c r="E65" s="16"/>
      <c r="F65" s="16"/>
      <c r="G65" s="16"/>
    </row>
    <row r="66" spans="1:7" x14ac:dyDescent="0.25">
      <c r="A66" s="16"/>
      <c r="B66" s="16"/>
      <c r="C66" s="16"/>
      <c r="D66" s="16"/>
      <c r="E66" s="16"/>
      <c r="F66" s="16"/>
      <c r="G66" s="16"/>
    </row>
    <row r="67" spans="1:7" x14ac:dyDescent="0.25">
      <c r="A67" s="16"/>
      <c r="B67" s="16"/>
      <c r="C67" s="16"/>
      <c r="D67" s="16"/>
      <c r="E67" s="16"/>
      <c r="F67" s="16"/>
      <c r="G67" s="16"/>
    </row>
    <row r="68" spans="1:7" x14ac:dyDescent="0.25">
      <c r="A68" s="16"/>
      <c r="B68" s="16"/>
      <c r="C68" s="16"/>
      <c r="D68" s="16"/>
      <c r="E68" s="16"/>
      <c r="F68" s="16"/>
      <c r="G68" s="16"/>
    </row>
    <row r="69" spans="1:7" x14ac:dyDescent="0.25">
      <c r="A69" s="16"/>
      <c r="B69" s="16"/>
      <c r="C69" s="16"/>
      <c r="D69" s="16"/>
      <c r="E69" s="16"/>
      <c r="F69" s="16"/>
      <c r="G69" s="16"/>
    </row>
    <row r="70" spans="1:7" x14ac:dyDescent="0.25">
      <c r="A70" s="16"/>
      <c r="B70" s="16"/>
      <c r="C70" s="16"/>
      <c r="D70" s="16"/>
      <c r="E70" s="16"/>
      <c r="F70" s="16"/>
      <c r="G70" s="16"/>
    </row>
    <row r="71" spans="1:7" x14ac:dyDescent="0.25">
      <c r="A71" s="16"/>
      <c r="B71" s="16"/>
      <c r="C71" s="16"/>
      <c r="D71" s="16"/>
      <c r="E71" s="16"/>
      <c r="F71" s="16"/>
      <c r="G71" s="16"/>
    </row>
    <row r="72" spans="1:7" x14ac:dyDescent="0.25">
      <c r="A72" s="16"/>
      <c r="B72" s="16"/>
      <c r="C72" s="16"/>
      <c r="D72" s="16"/>
      <c r="E72" s="16"/>
      <c r="F72" s="16"/>
      <c r="G72" s="16"/>
    </row>
    <row r="73" spans="1:7" x14ac:dyDescent="0.25">
      <c r="A73" s="16"/>
      <c r="B73" s="16"/>
      <c r="C73" s="16"/>
      <c r="D73" s="16"/>
      <c r="E73" s="16"/>
      <c r="F73" s="16"/>
      <c r="G73" s="16"/>
    </row>
    <row r="74" spans="1:7" x14ac:dyDescent="0.25">
      <c r="A74" s="16"/>
      <c r="B74" s="16"/>
      <c r="C74" s="16"/>
      <c r="D74" s="16"/>
      <c r="E74" s="16"/>
      <c r="F74" s="16"/>
      <c r="G74" s="16"/>
    </row>
    <row r="75" spans="1:7" x14ac:dyDescent="0.25">
      <c r="A75" s="16"/>
      <c r="B75" s="16"/>
      <c r="C75" s="16"/>
      <c r="D75" s="16"/>
      <c r="E75" s="16"/>
      <c r="F75" s="16"/>
      <c r="G75" s="16"/>
    </row>
    <row r="76" spans="1:7" x14ac:dyDescent="0.25">
      <c r="A76" s="16"/>
      <c r="B76" s="16"/>
      <c r="C76" s="16"/>
      <c r="D76" s="16"/>
      <c r="E76" s="16"/>
      <c r="F76" s="16"/>
      <c r="G76" s="16"/>
    </row>
    <row r="77" spans="1:7" x14ac:dyDescent="0.25">
      <c r="A77" s="16"/>
      <c r="B77" s="16"/>
      <c r="C77" s="16"/>
      <c r="D77" s="16"/>
      <c r="E77" s="16"/>
      <c r="F77" s="16"/>
      <c r="G77" s="16"/>
    </row>
    <row r="78" spans="1:7" x14ac:dyDescent="0.25">
      <c r="A78" s="16"/>
      <c r="B78" s="16"/>
      <c r="C78" s="16"/>
      <c r="D78" s="16"/>
      <c r="E78" s="16"/>
      <c r="F78" s="16"/>
      <c r="G78" s="16"/>
    </row>
    <row r="79" spans="1:7" x14ac:dyDescent="0.25">
      <c r="A79" s="16"/>
      <c r="B79" s="16"/>
      <c r="C79" s="16"/>
      <c r="D79" s="16"/>
      <c r="E79" s="16"/>
      <c r="F79" s="16"/>
      <c r="G79" s="16"/>
    </row>
    <row r="80" spans="1:7" x14ac:dyDescent="0.25">
      <c r="A80" s="16"/>
      <c r="B80" s="16"/>
      <c r="C80" s="16"/>
      <c r="D80" s="16"/>
      <c r="E80" s="16"/>
      <c r="F80" s="16"/>
      <c r="G80" s="16"/>
    </row>
    <row r="81" spans="1:7" x14ac:dyDescent="0.25">
      <c r="A81" s="16"/>
      <c r="B81" s="16"/>
      <c r="C81" s="16"/>
      <c r="D81" s="16"/>
      <c r="E81" s="16"/>
      <c r="F81" s="16"/>
      <c r="G81" s="16"/>
    </row>
    <row r="82" spans="1:7" x14ac:dyDescent="0.25">
      <c r="A82" s="16"/>
      <c r="B82" s="16"/>
      <c r="C82" s="16"/>
      <c r="D82" s="16"/>
      <c r="E82" s="16"/>
      <c r="F82" s="16"/>
      <c r="G82" s="16"/>
    </row>
    <row r="83" spans="1:7" x14ac:dyDescent="0.25">
      <c r="A83" s="16"/>
      <c r="B83" s="16"/>
      <c r="C83" s="16"/>
      <c r="D83" s="16"/>
      <c r="E83" s="16"/>
      <c r="F83" s="16"/>
      <c r="G83" s="16"/>
    </row>
    <row r="84" spans="1:7" x14ac:dyDescent="0.25">
      <c r="A84" s="16"/>
      <c r="B84" s="16"/>
      <c r="C84" s="16"/>
      <c r="D84" s="16"/>
      <c r="E84" s="16"/>
      <c r="F84" s="16"/>
      <c r="G84" s="16"/>
    </row>
    <row r="85" spans="1:7" x14ac:dyDescent="0.25">
      <c r="A85" s="16"/>
      <c r="B85" s="16"/>
      <c r="C85" s="16"/>
      <c r="D85" s="16"/>
      <c r="E85" s="16"/>
      <c r="F85" s="16"/>
      <c r="G85" s="16"/>
    </row>
    <row r="86" spans="1:7" x14ac:dyDescent="0.25">
      <c r="A86" s="16"/>
      <c r="B86" s="16"/>
      <c r="C86" s="16"/>
      <c r="D86" s="16"/>
      <c r="E86" s="16"/>
      <c r="F86" s="16"/>
      <c r="G86" s="16"/>
    </row>
    <row r="87" spans="1:7" x14ac:dyDescent="0.25">
      <c r="A87" s="16"/>
      <c r="B87" s="16"/>
      <c r="C87" s="16"/>
      <c r="D87" s="16"/>
      <c r="E87" s="16"/>
      <c r="F87" s="16"/>
      <c r="G87" s="16"/>
    </row>
    <row r="88" spans="1:7" x14ac:dyDescent="0.25">
      <c r="A88" s="16"/>
      <c r="B88" s="16"/>
      <c r="C88" s="16"/>
      <c r="D88" s="16"/>
      <c r="E88" s="16"/>
      <c r="F88" s="16"/>
      <c r="G88" s="16"/>
    </row>
    <row r="89" spans="1:7" x14ac:dyDescent="0.25">
      <c r="A89" s="16"/>
      <c r="B89" s="16"/>
      <c r="C89" s="16"/>
      <c r="D89" s="16"/>
      <c r="E89" s="16"/>
      <c r="F89" s="16"/>
      <c r="G89" s="16"/>
    </row>
    <row r="90" spans="1:7" x14ac:dyDescent="0.25">
      <c r="A90" s="16"/>
      <c r="B90" s="16"/>
      <c r="C90" s="16"/>
      <c r="D90" s="16"/>
      <c r="E90" s="16"/>
      <c r="F90" s="16"/>
      <c r="G90" s="16"/>
    </row>
    <row r="91" spans="1:7" x14ac:dyDescent="0.25">
      <c r="A91" s="16"/>
      <c r="B91" s="16"/>
      <c r="C91" s="16"/>
      <c r="D91" s="16"/>
      <c r="E91" s="16"/>
      <c r="F91" s="16"/>
      <c r="G91" s="16"/>
    </row>
    <row r="92" spans="1:7" x14ac:dyDescent="0.25">
      <c r="A92" s="16"/>
      <c r="B92" s="16"/>
      <c r="C92" s="16"/>
      <c r="D92" s="16"/>
      <c r="E92" s="16"/>
      <c r="F92" s="16"/>
      <c r="G92" s="16"/>
    </row>
    <row r="93" spans="1:7" x14ac:dyDescent="0.25">
      <c r="A93" s="16"/>
      <c r="B93" s="16"/>
      <c r="C93" s="16"/>
      <c r="D93" s="16"/>
      <c r="E93" s="16"/>
      <c r="F93" s="16"/>
      <c r="G93" s="16"/>
    </row>
    <row r="94" spans="1:7" x14ac:dyDescent="0.25">
      <c r="A94" s="16"/>
      <c r="B94" s="16"/>
      <c r="C94" s="16"/>
      <c r="D94" s="16"/>
      <c r="E94" s="16"/>
      <c r="F94" s="16"/>
      <c r="G94" s="16"/>
    </row>
    <row r="95" spans="1:7" x14ac:dyDescent="0.25">
      <c r="A95" s="16"/>
      <c r="B95" s="16"/>
      <c r="C95" s="16"/>
      <c r="D95" s="16"/>
      <c r="E95" s="16"/>
      <c r="F95" s="16"/>
      <c r="G95" s="16"/>
    </row>
    <row r="96" spans="1:7" x14ac:dyDescent="0.25">
      <c r="A96" s="16"/>
      <c r="B96" s="16"/>
      <c r="C96" s="16"/>
      <c r="D96" s="16"/>
      <c r="E96" s="16"/>
      <c r="F96" s="16"/>
      <c r="G96" s="16"/>
    </row>
    <row r="97" spans="1:7" x14ac:dyDescent="0.25">
      <c r="A97" s="16"/>
      <c r="B97" s="16"/>
      <c r="C97" s="16"/>
      <c r="D97" s="16"/>
      <c r="E97" s="16"/>
      <c r="F97" s="16"/>
      <c r="G97" s="16"/>
    </row>
    <row r="98" spans="1:7" x14ac:dyDescent="0.25">
      <c r="A98" s="16"/>
      <c r="B98" s="16"/>
      <c r="C98" s="16"/>
      <c r="D98" s="16"/>
      <c r="E98" s="16"/>
      <c r="F98" s="16"/>
      <c r="G98" s="16"/>
    </row>
    <row r="99" spans="1:7" x14ac:dyDescent="0.25">
      <c r="A99" s="16"/>
      <c r="B99" s="16"/>
      <c r="C99" s="16"/>
      <c r="D99" s="16"/>
      <c r="E99" s="16"/>
      <c r="F99" s="16"/>
      <c r="G99" s="16"/>
    </row>
    <row r="100" spans="1:7" x14ac:dyDescent="0.25">
      <c r="A100" s="16"/>
      <c r="B100" s="16"/>
      <c r="C100" s="16"/>
      <c r="D100" s="16"/>
      <c r="E100" s="16"/>
      <c r="F100" s="16"/>
      <c r="G100" s="16"/>
    </row>
    <row r="101" spans="1:7" x14ac:dyDescent="0.25">
      <c r="A101" s="16"/>
      <c r="B101" s="16"/>
      <c r="C101" s="16"/>
      <c r="D101" s="16"/>
      <c r="E101" s="16"/>
      <c r="F101" s="16"/>
      <c r="G101" s="16"/>
    </row>
    <row r="102" spans="1:7" x14ac:dyDescent="0.25">
      <c r="A102" s="16"/>
      <c r="B102" s="16"/>
      <c r="C102" s="16"/>
      <c r="D102" s="16"/>
      <c r="E102" s="16"/>
      <c r="F102" s="16"/>
      <c r="G102" s="16"/>
    </row>
    <row r="103" spans="1:7" x14ac:dyDescent="0.25">
      <c r="A103" s="16"/>
      <c r="B103" s="16"/>
      <c r="C103" s="16"/>
      <c r="D103" s="16"/>
      <c r="E103" s="16"/>
      <c r="F103" s="16"/>
      <c r="G103" s="16"/>
    </row>
    <row r="104" spans="1:7" x14ac:dyDescent="0.25">
      <c r="A104" s="16"/>
      <c r="B104" s="16"/>
      <c r="C104" s="16"/>
      <c r="D104" s="16"/>
      <c r="E104" s="16"/>
      <c r="F104" s="16"/>
      <c r="G104" s="16"/>
    </row>
    <row r="105" spans="1:7" x14ac:dyDescent="0.25">
      <c r="A105" s="16"/>
      <c r="B105" s="16"/>
      <c r="C105" s="16"/>
      <c r="D105" s="16"/>
      <c r="E105" s="16"/>
      <c r="F105" s="16"/>
      <c r="G105" s="16"/>
    </row>
    <row r="106" spans="1:7" x14ac:dyDescent="0.25">
      <c r="A106" s="16"/>
      <c r="B106" s="16"/>
      <c r="C106" s="16"/>
      <c r="D106" s="16"/>
      <c r="E106" s="16"/>
      <c r="F106" s="16"/>
      <c r="G106" s="16"/>
    </row>
    <row r="107" spans="1:7" x14ac:dyDescent="0.25">
      <c r="A107" s="16"/>
      <c r="B107" s="16"/>
      <c r="C107" s="16"/>
      <c r="D107" s="16"/>
      <c r="E107" s="16"/>
      <c r="F107" s="16"/>
      <c r="G107" s="16"/>
    </row>
    <row r="108" spans="1:7" x14ac:dyDescent="0.25">
      <c r="A108" s="16"/>
      <c r="B108" s="16"/>
      <c r="C108" s="16"/>
      <c r="D108" s="16"/>
      <c r="E108" s="16"/>
      <c r="F108" s="16"/>
      <c r="G108" s="16"/>
    </row>
    <row r="109" spans="1:7" x14ac:dyDescent="0.25">
      <c r="A109" s="16"/>
      <c r="B109" s="16"/>
      <c r="C109" s="16"/>
      <c r="D109" s="16"/>
      <c r="E109" s="16"/>
      <c r="F109" s="16"/>
      <c r="G109" s="16"/>
    </row>
    <row r="110" spans="1:7" x14ac:dyDescent="0.25">
      <c r="A110" s="16"/>
      <c r="B110" s="16"/>
      <c r="C110" s="16"/>
      <c r="D110" s="16"/>
      <c r="E110" s="16"/>
      <c r="F110" s="16"/>
      <c r="G110" s="16"/>
    </row>
    <row r="111" spans="1:7" x14ac:dyDescent="0.25">
      <c r="A111" s="16"/>
      <c r="B111" s="16"/>
      <c r="C111" s="16"/>
      <c r="D111" s="16"/>
      <c r="E111" s="16"/>
      <c r="F111" s="16"/>
      <c r="G111" s="16"/>
    </row>
  </sheetData>
  <mergeCells count="6">
    <mergeCell ref="A31:G31"/>
    <mergeCell ref="A32:G32"/>
    <mergeCell ref="A4:A5"/>
    <mergeCell ref="B4:C4"/>
    <mergeCell ref="D4:E4"/>
    <mergeCell ref="F4:G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22"/>
  <sheetViews>
    <sheetView workbookViewId="0">
      <selection activeCell="M14" sqref="M14"/>
    </sheetView>
  </sheetViews>
  <sheetFormatPr defaultRowHeight="15" x14ac:dyDescent="0.25"/>
  <cols>
    <col min="1" max="16384" width="9.140625" style="16"/>
  </cols>
  <sheetData>
    <row r="3" spans="1:9" x14ac:dyDescent="0.25">
      <c r="A3" s="94" t="s">
        <v>302</v>
      </c>
      <c r="B3" s="76"/>
      <c r="C3" s="76"/>
      <c r="D3" s="76"/>
      <c r="E3" s="76"/>
      <c r="F3" s="76"/>
      <c r="G3" s="76"/>
      <c r="H3" s="76"/>
      <c r="I3" s="76"/>
    </row>
    <row r="4" spans="1:9" x14ac:dyDescent="0.25">
      <c r="A4" s="18" t="s">
        <v>160</v>
      </c>
      <c r="B4" s="76"/>
      <c r="C4" s="76"/>
      <c r="D4" s="76"/>
      <c r="E4" s="76"/>
      <c r="F4" s="76"/>
      <c r="G4" s="76"/>
      <c r="H4" s="76"/>
      <c r="I4" s="76"/>
    </row>
    <row r="5" spans="1:9" ht="15" customHeight="1" x14ac:dyDescent="0.25">
      <c r="A5" s="358" t="s">
        <v>159</v>
      </c>
      <c r="B5" s="361" t="s">
        <v>4</v>
      </c>
      <c r="C5" s="361"/>
      <c r="D5" s="361"/>
      <c r="E5" s="361"/>
      <c r="F5" s="360" t="s">
        <v>5</v>
      </c>
      <c r="G5" s="360"/>
      <c r="H5" s="360"/>
      <c r="I5" s="360"/>
    </row>
    <row r="6" spans="1:9" ht="27" x14ac:dyDescent="0.25">
      <c r="A6" s="394"/>
      <c r="B6" s="290" t="s">
        <v>158</v>
      </c>
      <c r="C6" s="290" t="s">
        <v>157</v>
      </c>
      <c r="D6" s="290" t="s">
        <v>156</v>
      </c>
      <c r="E6" s="77" t="s">
        <v>11</v>
      </c>
      <c r="F6" s="290" t="s">
        <v>158</v>
      </c>
      <c r="G6" s="290" t="s">
        <v>157</v>
      </c>
      <c r="H6" s="290" t="s">
        <v>156</v>
      </c>
      <c r="I6" s="77" t="s">
        <v>11</v>
      </c>
    </row>
    <row r="7" spans="1:9" ht="15" customHeight="1" x14ac:dyDescent="0.25">
      <c r="A7" s="359"/>
      <c r="B7" s="393" t="s">
        <v>155</v>
      </c>
      <c r="C7" s="393"/>
      <c r="D7" s="393"/>
      <c r="E7" s="393"/>
      <c r="F7" s="393"/>
      <c r="G7" s="393"/>
      <c r="H7" s="393"/>
      <c r="I7" s="393"/>
    </row>
    <row r="8" spans="1:9" x14ac:dyDescent="0.25">
      <c r="A8" s="23" t="s">
        <v>153</v>
      </c>
      <c r="B8" s="118">
        <v>3</v>
      </c>
      <c r="C8" s="120">
        <v>1</v>
      </c>
      <c r="D8" s="118" t="s">
        <v>84</v>
      </c>
      <c r="E8" s="120">
        <v>4</v>
      </c>
      <c r="F8" s="118">
        <v>36</v>
      </c>
      <c r="G8" s="120">
        <v>450</v>
      </c>
      <c r="H8" s="118">
        <v>111</v>
      </c>
      <c r="I8" s="120">
        <v>597</v>
      </c>
    </row>
    <row r="9" spans="1:9" x14ac:dyDescent="0.25">
      <c r="A9" s="23" t="s">
        <v>148</v>
      </c>
      <c r="B9" s="82">
        <v>33</v>
      </c>
      <c r="C9" s="120">
        <v>15</v>
      </c>
      <c r="D9" s="118">
        <v>3</v>
      </c>
      <c r="E9" s="120">
        <v>51</v>
      </c>
      <c r="F9" s="118">
        <v>3221</v>
      </c>
      <c r="G9" s="120">
        <v>1772</v>
      </c>
      <c r="H9" s="118">
        <v>211</v>
      </c>
      <c r="I9" s="120">
        <v>5204</v>
      </c>
    </row>
    <row r="10" spans="1:9" x14ac:dyDescent="0.25">
      <c r="A10" s="23" t="s">
        <v>147</v>
      </c>
      <c r="B10" s="82">
        <v>37</v>
      </c>
      <c r="C10" s="120">
        <v>4</v>
      </c>
      <c r="D10" s="118">
        <v>5</v>
      </c>
      <c r="E10" s="120">
        <v>46</v>
      </c>
      <c r="F10" s="118">
        <v>2865</v>
      </c>
      <c r="G10" s="120">
        <v>750</v>
      </c>
      <c r="H10" s="118">
        <v>178</v>
      </c>
      <c r="I10" s="120">
        <v>3793</v>
      </c>
    </row>
    <row r="11" spans="1:9" x14ac:dyDescent="0.25">
      <c r="A11" s="23" t="s">
        <v>146</v>
      </c>
      <c r="B11" s="82">
        <v>55</v>
      </c>
      <c r="C11" s="291">
        <v>1</v>
      </c>
      <c r="D11" s="118">
        <v>11</v>
      </c>
      <c r="E11" s="120">
        <v>67</v>
      </c>
      <c r="F11" s="118">
        <v>2485</v>
      </c>
      <c r="G11" s="120">
        <v>737</v>
      </c>
      <c r="H11" s="118">
        <v>321</v>
      </c>
      <c r="I11" s="120">
        <v>3543</v>
      </c>
    </row>
    <row r="12" spans="1:9" x14ac:dyDescent="0.25">
      <c r="A12" s="23" t="s">
        <v>145</v>
      </c>
      <c r="B12" s="82">
        <v>33</v>
      </c>
      <c r="C12" s="120">
        <v>7</v>
      </c>
      <c r="D12" s="118">
        <v>34</v>
      </c>
      <c r="E12" s="120">
        <v>74</v>
      </c>
      <c r="F12" s="118">
        <v>694</v>
      </c>
      <c r="G12" s="120">
        <v>270</v>
      </c>
      <c r="H12" s="118">
        <v>331</v>
      </c>
      <c r="I12" s="120">
        <v>1295</v>
      </c>
    </row>
    <row r="13" spans="1:9" ht="27" x14ac:dyDescent="0.25">
      <c r="A13" s="23" t="s">
        <v>152</v>
      </c>
      <c r="B13" s="118">
        <v>2</v>
      </c>
      <c r="C13" s="120" t="s">
        <v>84</v>
      </c>
      <c r="D13" s="118" t="s">
        <v>84</v>
      </c>
      <c r="E13" s="120">
        <v>2</v>
      </c>
      <c r="F13" s="118">
        <v>162</v>
      </c>
      <c r="G13" s="120">
        <v>158</v>
      </c>
      <c r="H13" s="122">
        <v>18</v>
      </c>
      <c r="I13" s="120">
        <v>338</v>
      </c>
    </row>
    <row r="14" spans="1:9" x14ac:dyDescent="0.25">
      <c r="A14" s="21" t="s">
        <v>151</v>
      </c>
      <c r="B14" s="123">
        <v>163</v>
      </c>
      <c r="C14" s="22">
        <v>28</v>
      </c>
      <c r="D14" s="123">
        <v>53</v>
      </c>
      <c r="E14" s="123">
        <v>244</v>
      </c>
      <c r="F14" s="123">
        <v>9463</v>
      </c>
      <c r="G14" s="123">
        <v>4137</v>
      </c>
      <c r="H14" s="22">
        <v>1170</v>
      </c>
      <c r="I14" s="123">
        <v>14770</v>
      </c>
    </row>
    <row r="15" spans="1:9" ht="15" customHeight="1" x14ac:dyDescent="0.25">
      <c r="A15" s="41"/>
      <c r="B15" s="393" t="s">
        <v>154</v>
      </c>
      <c r="C15" s="393"/>
      <c r="D15" s="393"/>
      <c r="E15" s="393"/>
      <c r="F15" s="393"/>
      <c r="G15" s="393"/>
      <c r="H15" s="393"/>
      <c r="I15" s="393"/>
    </row>
    <row r="16" spans="1:9" x14ac:dyDescent="0.25">
      <c r="A16" s="23" t="s">
        <v>153</v>
      </c>
      <c r="B16" s="122">
        <v>1.8404907975460123</v>
      </c>
      <c r="C16" s="292">
        <v>3.5714285714285712</v>
      </c>
      <c r="D16" s="122" t="s">
        <v>84</v>
      </c>
      <c r="E16" s="293">
        <v>1.639344262295082</v>
      </c>
      <c r="F16" s="149">
        <v>0.3804290394166755</v>
      </c>
      <c r="G16" s="292">
        <v>10.877447425670777</v>
      </c>
      <c r="H16" s="149">
        <v>9.4871794871794872</v>
      </c>
      <c r="I16" s="292">
        <v>4.0419769803656056</v>
      </c>
    </row>
    <row r="17" spans="1:9" x14ac:dyDescent="0.25">
      <c r="A17" s="23" t="s">
        <v>148</v>
      </c>
      <c r="B17" s="149">
        <v>20.245398773006134</v>
      </c>
      <c r="C17" s="292">
        <v>53.571428571428569</v>
      </c>
      <c r="D17" s="122">
        <v>5.6603773584905666</v>
      </c>
      <c r="E17" s="293">
        <v>20.901639344262296</v>
      </c>
      <c r="F17" s="149">
        <v>34.037831554475325</v>
      </c>
      <c r="G17" s="292">
        <v>42.832970751752477</v>
      </c>
      <c r="H17" s="149">
        <v>18.034188034188034</v>
      </c>
      <c r="I17" s="292">
        <v>35.23358158429248</v>
      </c>
    </row>
    <row r="18" spans="1:9" x14ac:dyDescent="0.25">
      <c r="A18" s="23" t="s">
        <v>147</v>
      </c>
      <c r="B18" s="149">
        <v>22.699386503067483</v>
      </c>
      <c r="C18" s="292">
        <v>14.285714285714285</v>
      </c>
      <c r="D18" s="149">
        <v>9.433962264150944</v>
      </c>
      <c r="E18" s="293">
        <v>18.852459016393443</v>
      </c>
      <c r="F18" s="149">
        <v>30.27581105357709</v>
      </c>
      <c r="G18" s="292">
        <v>18.129079042784628</v>
      </c>
      <c r="H18" s="149">
        <v>15.213675213675213</v>
      </c>
      <c r="I18" s="292">
        <v>25.680433310765068</v>
      </c>
    </row>
    <row r="19" spans="1:9" x14ac:dyDescent="0.25">
      <c r="A19" s="23" t="s">
        <v>146</v>
      </c>
      <c r="B19" s="149">
        <v>33.742331288343557</v>
      </c>
      <c r="C19" s="292">
        <v>3.5714285714285712</v>
      </c>
      <c r="D19" s="149">
        <v>20.754716981132077</v>
      </c>
      <c r="E19" s="293">
        <v>27.459016393442624</v>
      </c>
      <c r="F19" s="149">
        <v>26.260171193067738</v>
      </c>
      <c r="G19" s="292">
        <v>17.814841672709694</v>
      </c>
      <c r="H19" s="149">
        <v>27.435897435897438</v>
      </c>
      <c r="I19" s="292">
        <v>23.987813134732566</v>
      </c>
    </row>
    <row r="20" spans="1:9" x14ac:dyDescent="0.25">
      <c r="A20" s="23" t="s">
        <v>145</v>
      </c>
      <c r="B20" s="149">
        <v>20.245398773006134</v>
      </c>
      <c r="C20" s="292">
        <v>25</v>
      </c>
      <c r="D20" s="149">
        <v>64.15094339622641</v>
      </c>
      <c r="E20" s="293">
        <v>30.327868852459016</v>
      </c>
      <c r="F20" s="149">
        <v>7.3338264820881323</v>
      </c>
      <c r="G20" s="292">
        <v>6.5264684554024646</v>
      </c>
      <c r="H20" s="149">
        <v>28.29059829059829</v>
      </c>
      <c r="I20" s="292">
        <v>8.7677725118483423</v>
      </c>
    </row>
    <row r="21" spans="1:9" ht="27" x14ac:dyDescent="0.25">
      <c r="A21" s="23" t="s">
        <v>152</v>
      </c>
      <c r="B21" s="122">
        <v>1.2269938650306749</v>
      </c>
      <c r="C21" s="122" t="s">
        <v>84</v>
      </c>
      <c r="D21" s="122" t="s">
        <v>84</v>
      </c>
      <c r="E21" s="293">
        <v>0.81967213114754101</v>
      </c>
      <c r="F21" s="149">
        <v>1.7119306773750398</v>
      </c>
      <c r="G21" s="292">
        <v>3.8191926516799612</v>
      </c>
      <c r="H21" s="122">
        <v>1.5384615384615385</v>
      </c>
      <c r="I21" s="292">
        <v>2.2884224779959377</v>
      </c>
    </row>
    <row r="22" spans="1:9" x14ac:dyDescent="0.25">
      <c r="A22" s="21" t="s">
        <v>151</v>
      </c>
      <c r="B22" s="144">
        <v>100</v>
      </c>
      <c r="C22" s="93">
        <v>100</v>
      </c>
      <c r="D22" s="144">
        <v>100</v>
      </c>
      <c r="E22" s="144">
        <v>100</v>
      </c>
      <c r="F22" s="144">
        <v>100</v>
      </c>
      <c r="G22" s="144">
        <v>100</v>
      </c>
      <c r="H22" s="93">
        <v>100</v>
      </c>
      <c r="I22" s="144">
        <v>100</v>
      </c>
    </row>
  </sheetData>
  <mergeCells count="5">
    <mergeCell ref="B5:E5"/>
    <mergeCell ref="F5:I5"/>
    <mergeCell ref="B7:I7"/>
    <mergeCell ref="B15:I15"/>
    <mergeCell ref="A5:A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F22"/>
  <sheetViews>
    <sheetView workbookViewId="0">
      <selection activeCell="L19" sqref="L19"/>
    </sheetView>
  </sheetViews>
  <sheetFormatPr defaultRowHeight="15" x14ac:dyDescent="0.25"/>
  <cols>
    <col min="1" max="1" width="21.140625" style="16" customWidth="1"/>
    <col min="2" max="2" width="9.140625" style="16"/>
    <col min="3" max="3" width="12.7109375" style="16" customWidth="1"/>
    <col min="4" max="16384" width="9.140625" style="16"/>
  </cols>
  <sheetData>
    <row r="3" spans="1:6" x14ac:dyDescent="0.25">
      <c r="A3" s="94" t="s">
        <v>303</v>
      </c>
      <c r="B3" s="76"/>
      <c r="C3" s="76"/>
      <c r="D3" s="75"/>
      <c r="E3" s="75"/>
      <c r="F3" s="75"/>
    </row>
    <row r="4" spans="1:6" x14ac:dyDescent="0.25">
      <c r="A4" s="18" t="s">
        <v>325</v>
      </c>
      <c r="B4" s="76"/>
      <c r="C4" s="76"/>
      <c r="D4" s="75"/>
      <c r="E4" s="75"/>
      <c r="F4" s="75"/>
    </row>
    <row r="5" spans="1:6" ht="15" customHeight="1" x14ac:dyDescent="0.25">
      <c r="A5" s="354" t="s">
        <v>326</v>
      </c>
      <c r="B5" s="328" t="s">
        <v>4</v>
      </c>
      <c r="C5" s="328"/>
      <c r="D5" s="329" t="s">
        <v>5</v>
      </c>
      <c r="E5" s="329"/>
      <c r="F5" s="346" t="s">
        <v>167</v>
      </c>
    </row>
    <row r="6" spans="1:6" ht="40.5" x14ac:dyDescent="0.25">
      <c r="A6" s="396"/>
      <c r="B6" s="77" t="s">
        <v>43</v>
      </c>
      <c r="C6" s="77" t="s">
        <v>166</v>
      </c>
      <c r="D6" s="77" t="s">
        <v>165</v>
      </c>
      <c r="E6" s="77" t="s">
        <v>164</v>
      </c>
      <c r="F6" s="346"/>
    </row>
    <row r="7" spans="1:6" ht="15" customHeight="1" x14ac:dyDescent="0.25">
      <c r="A7" s="41"/>
      <c r="B7" s="393" t="s">
        <v>150</v>
      </c>
      <c r="C7" s="393"/>
      <c r="D7" s="393"/>
      <c r="E7" s="393"/>
      <c r="F7" s="41"/>
    </row>
    <row r="8" spans="1:6" ht="15" customHeight="1" x14ac:dyDescent="0.25">
      <c r="A8" s="23" t="s">
        <v>158</v>
      </c>
      <c r="B8" s="214">
        <v>148</v>
      </c>
      <c r="C8" s="126">
        <v>70.813397129186612</v>
      </c>
      <c r="D8" s="118">
        <v>7441</v>
      </c>
      <c r="E8" s="126">
        <v>76.083844580777097</v>
      </c>
      <c r="F8" s="122">
        <v>1.9501910660166031</v>
      </c>
    </row>
    <row r="9" spans="1:6" ht="15" customHeight="1" x14ac:dyDescent="0.25">
      <c r="A9" s="23" t="s">
        <v>157</v>
      </c>
      <c r="B9" s="214">
        <v>21</v>
      </c>
      <c r="C9" s="126">
        <v>10.047846889952153</v>
      </c>
      <c r="D9" s="118">
        <v>1764</v>
      </c>
      <c r="E9" s="126">
        <v>18.036809815950921</v>
      </c>
      <c r="F9" s="122">
        <v>1.1764705882352942</v>
      </c>
    </row>
    <row r="10" spans="1:6" ht="15" customHeight="1" x14ac:dyDescent="0.25">
      <c r="A10" s="23" t="s">
        <v>156</v>
      </c>
      <c r="B10" s="214">
        <v>40</v>
      </c>
      <c r="C10" s="126">
        <v>19.138755980861244</v>
      </c>
      <c r="D10" s="118">
        <v>575</v>
      </c>
      <c r="E10" s="126">
        <v>5.8793456032719833</v>
      </c>
      <c r="F10" s="122">
        <v>6.5040650406504072</v>
      </c>
    </row>
    <row r="11" spans="1:6" ht="15" customHeight="1" x14ac:dyDescent="0.25">
      <c r="A11" s="6" t="s">
        <v>163</v>
      </c>
      <c r="B11" s="294">
        <v>209</v>
      </c>
      <c r="C11" s="295">
        <v>100</v>
      </c>
      <c r="D11" s="296">
        <v>9780</v>
      </c>
      <c r="E11" s="295">
        <v>100</v>
      </c>
      <c r="F11" s="297">
        <v>2.0923015316848534</v>
      </c>
    </row>
    <row r="12" spans="1:6" ht="15" customHeight="1" x14ac:dyDescent="0.25">
      <c r="A12" s="41"/>
      <c r="B12" s="393" t="s">
        <v>149</v>
      </c>
      <c r="C12" s="393"/>
      <c r="D12" s="393"/>
      <c r="E12" s="393"/>
      <c r="F12" s="40"/>
    </row>
    <row r="13" spans="1:6" ht="15" customHeight="1" x14ac:dyDescent="0.25">
      <c r="A13" s="23" t="s">
        <v>158</v>
      </c>
      <c r="B13" s="214">
        <v>15</v>
      </c>
      <c r="C13" s="126">
        <v>42.857142857142854</v>
      </c>
      <c r="D13" s="118">
        <v>2022</v>
      </c>
      <c r="E13" s="126">
        <v>40.521042084168336</v>
      </c>
      <c r="F13" s="122">
        <v>0.73637702503681879</v>
      </c>
    </row>
    <row r="14" spans="1:6" ht="15" customHeight="1" x14ac:dyDescent="0.25">
      <c r="A14" s="23" t="s">
        <v>157</v>
      </c>
      <c r="B14" s="214">
        <v>7</v>
      </c>
      <c r="C14" s="126">
        <v>20</v>
      </c>
      <c r="D14" s="118">
        <v>2373</v>
      </c>
      <c r="E14" s="126">
        <v>47.555110220440881</v>
      </c>
      <c r="F14" s="122">
        <v>0.29411764705882354</v>
      </c>
    </row>
    <row r="15" spans="1:6" ht="15" customHeight="1" x14ac:dyDescent="0.25">
      <c r="A15" s="23" t="s">
        <v>156</v>
      </c>
      <c r="B15" s="214">
        <v>13</v>
      </c>
      <c r="C15" s="126">
        <v>37.142857142857146</v>
      </c>
      <c r="D15" s="118">
        <v>595</v>
      </c>
      <c r="E15" s="126">
        <v>11.923847695390782</v>
      </c>
      <c r="F15" s="122">
        <v>2.138157894736842</v>
      </c>
    </row>
    <row r="16" spans="1:6" ht="15" customHeight="1" x14ac:dyDescent="0.25">
      <c r="A16" s="6" t="s">
        <v>162</v>
      </c>
      <c r="B16" s="294">
        <v>35</v>
      </c>
      <c r="C16" s="295">
        <v>100</v>
      </c>
      <c r="D16" s="296">
        <v>4990</v>
      </c>
      <c r="E16" s="295">
        <v>100</v>
      </c>
      <c r="F16" s="297">
        <v>0.69651741293532343</v>
      </c>
    </row>
    <row r="17" spans="1:6" ht="15" customHeight="1" x14ac:dyDescent="0.25">
      <c r="A17" s="41"/>
      <c r="B17" s="393" t="s">
        <v>161</v>
      </c>
      <c r="C17" s="393"/>
      <c r="D17" s="393"/>
      <c r="E17" s="393"/>
      <c r="F17" s="40"/>
    </row>
    <row r="18" spans="1:6" ht="15" customHeight="1" x14ac:dyDescent="0.25">
      <c r="A18" s="23" t="s">
        <v>158</v>
      </c>
      <c r="B18" s="214">
        <v>163</v>
      </c>
      <c r="C18" s="126">
        <v>66.803278688524586</v>
      </c>
      <c r="D18" s="214">
        <v>9463</v>
      </c>
      <c r="E18" s="126">
        <v>64.069058903182125</v>
      </c>
      <c r="F18" s="122">
        <v>1.6933305630583835</v>
      </c>
    </row>
    <row r="19" spans="1:6" ht="15" customHeight="1" x14ac:dyDescent="0.25">
      <c r="A19" s="23" t="s">
        <v>157</v>
      </c>
      <c r="B19" s="214">
        <v>28</v>
      </c>
      <c r="C19" s="126">
        <v>11.475409836065573</v>
      </c>
      <c r="D19" s="214">
        <v>4137</v>
      </c>
      <c r="E19" s="126">
        <v>28.009478672985782</v>
      </c>
      <c r="F19" s="122">
        <v>0.67226890756302526</v>
      </c>
    </row>
    <row r="20" spans="1:6" ht="15" customHeight="1" x14ac:dyDescent="0.25">
      <c r="A20" s="23" t="s">
        <v>156</v>
      </c>
      <c r="B20" s="214">
        <v>53</v>
      </c>
      <c r="C20" s="126">
        <v>21.721311475409834</v>
      </c>
      <c r="D20" s="214">
        <v>1170</v>
      </c>
      <c r="E20" s="126">
        <v>7.9214624238320912</v>
      </c>
      <c r="F20" s="122">
        <v>4.3336058871627152</v>
      </c>
    </row>
    <row r="21" spans="1:6" ht="15" customHeight="1" x14ac:dyDescent="0.25">
      <c r="A21" s="21" t="s">
        <v>11</v>
      </c>
      <c r="B21" s="236">
        <v>244</v>
      </c>
      <c r="C21" s="24">
        <v>100</v>
      </c>
      <c r="D21" s="123">
        <v>14770</v>
      </c>
      <c r="E21" s="125">
        <v>100</v>
      </c>
      <c r="F21" s="125">
        <v>1.625149860130545</v>
      </c>
    </row>
    <row r="22" spans="1:6" ht="24" customHeight="1" x14ac:dyDescent="0.25">
      <c r="A22" s="395" t="s">
        <v>327</v>
      </c>
      <c r="B22" s="324"/>
      <c r="C22" s="324"/>
      <c r="D22" s="324"/>
      <c r="E22" s="324"/>
      <c r="F22" s="324"/>
    </row>
  </sheetData>
  <mergeCells count="8">
    <mergeCell ref="B7:E7"/>
    <mergeCell ref="B12:E12"/>
    <mergeCell ref="B17:E17"/>
    <mergeCell ref="A22:F22"/>
    <mergeCell ref="A5:A6"/>
    <mergeCell ref="B5:C5"/>
    <mergeCell ref="D5:E5"/>
    <mergeCell ref="F5:F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82"/>
  <sheetViews>
    <sheetView topLeftCell="A7" workbookViewId="0">
      <selection activeCell="G36" sqref="G36"/>
    </sheetView>
  </sheetViews>
  <sheetFormatPr defaultRowHeight="15" x14ac:dyDescent="0.25"/>
  <cols>
    <col min="1" max="1" width="24.7109375" style="16" customWidth="1"/>
    <col min="2" max="6" width="9.140625" style="16"/>
    <col min="7" max="7" width="13.7109375" style="16" bestFit="1" customWidth="1"/>
    <col min="8" max="10" width="9.140625" style="16"/>
    <col min="11" max="11" width="9.5703125" style="16" bestFit="1" customWidth="1"/>
    <col min="12" max="16384" width="9.140625" style="16"/>
  </cols>
  <sheetData>
    <row r="3" spans="1:9" x14ac:dyDescent="0.25">
      <c r="A3" s="298" t="s">
        <v>304</v>
      </c>
    </row>
    <row r="4" spans="1:9" x14ac:dyDescent="0.25">
      <c r="A4" s="331" t="s">
        <v>22</v>
      </c>
      <c r="B4" s="397"/>
      <c r="C4" s="397"/>
      <c r="D4" s="397"/>
      <c r="E4" s="397"/>
      <c r="F4" s="397"/>
    </row>
    <row r="5" spans="1:9" ht="15" customHeight="1" x14ac:dyDescent="0.25">
      <c r="A5" s="299" t="s">
        <v>168</v>
      </c>
      <c r="B5" s="346" t="s">
        <v>3</v>
      </c>
      <c r="C5" s="346" t="s">
        <v>4</v>
      </c>
      <c r="D5" s="346" t="s">
        <v>5</v>
      </c>
      <c r="E5" s="346" t="s">
        <v>305</v>
      </c>
      <c r="F5" s="346" t="s">
        <v>306</v>
      </c>
      <c r="G5" s="346" t="s">
        <v>307</v>
      </c>
      <c r="H5" s="346" t="s">
        <v>14</v>
      </c>
      <c r="I5" s="346" t="s">
        <v>15</v>
      </c>
    </row>
    <row r="6" spans="1:9" x14ac:dyDescent="0.25">
      <c r="A6" s="300" t="s">
        <v>169</v>
      </c>
      <c r="B6" s="346"/>
      <c r="C6" s="346"/>
      <c r="D6" s="346"/>
      <c r="E6" s="346"/>
      <c r="F6" s="346"/>
      <c r="G6" s="346"/>
      <c r="H6" s="346"/>
      <c r="I6" s="346"/>
    </row>
    <row r="7" spans="1:9" x14ac:dyDescent="0.25">
      <c r="A7" s="304" t="s">
        <v>226</v>
      </c>
      <c r="B7" s="139">
        <v>67</v>
      </c>
      <c r="C7" s="305">
        <v>2</v>
      </c>
      <c r="D7" s="139">
        <v>94</v>
      </c>
      <c r="E7" s="187">
        <v>1.26613375663775</v>
      </c>
      <c r="F7" s="186">
        <v>3.7795037511574701</v>
      </c>
      <c r="G7" s="187">
        <v>177.63667630440099</v>
      </c>
      <c r="H7" s="186">
        <v>2.98507462686567</v>
      </c>
      <c r="I7" s="187">
        <v>140.29850746268701</v>
      </c>
    </row>
    <row r="8" spans="1:9" x14ac:dyDescent="0.25">
      <c r="A8" s="301" t="s">
        <v>172</v>
      </c>
      <c r="B8" s="309">
        <v>172</v>
      </c>
      <c r="C8" s="310">
        <v>3</v>
      </c>
      <c r="D8" s="309">
        <v>258</v>
      </c>
      <c r="E8" s="311">
        <v>2.2678278296755798</v>
      </c>
      <c r="F8" s="312">
        <v>3.9555136564109001</v>
      </c>
      <c r="G8" s="311">
        <v>340.17417445133702</v>
      </c>
      <c r="H8" s="312">
        <v>1.7441860465116299</v>
      </c>
      <c r="I8" s="311">
        <v>150</v>
      </c>
    </row>
    <row r="9" spans="1:9" x14ac:dyDescent="0.25">
      <c r="A9" s="304" t="s">
        <v>227</v>
      </c>
      <c r="B9" s="139">
        <v>79</v>
      </c>
      <c r="C9" s="305">
        <v>5</v>
      </c>
      <c r="D9" s="139">
        <v>149</v>
      </c>
      <c r="E9" s="187">
        <v>2.02255533224952</v>
      </c>
      <c r="F9" s="186">
        <v>12.8009831155033</v>
      </c>
      <c r="G9" s="187">
        <v>381.46929684199699</v>
      </c>
      <c r="H9" s="186">
        <v>6.3291139240506302</v>
      </c>
      <c r="I9" s="187">
        <v>188.60759493670901</v>
      </c>
    </row>
    <row r="10" spans="1:9" x14ac:dyDescent="0.25">
      <c r="A10" s="304" t="s">
        <v>228</v>
      </c>
      <c r="B10" s="139">
        <v>120</v>
      </c>
      <c r="C10" s="305">
        <v>2</v>
      </c>
      <c r="D10" s="139">
        <v>204</v>
      </c>
      <c r="E10" s="187">
        <v>3.0156815440289502</v>
      </c>
      <c r="F10" s="186">
        <v>5.0261359067149201</v>
      </c>
      <c r="G10" s="187">
        <v>512.66586248492104</v>
      </c>
      <c r="H10" s="186">
        <v>1.6666666666666701</v>
      </c>
      <c r="I10" s="187">
        <v>170</v>
      </c>
    </row>
    <row r="11" spans="1:9" x14ac:dyDescent="0.25">
      <c r="A11" s="301" t="s">
        <v>173</v>
      </c>
      <c r="B11" s="309">
        <v>105</v>
      </c>
      <c r="C11" s="310">
        <v>1</v>
      </c>
      <c r="D11" s="309">
        <v>159</v>
      </c>
      <c r="E11" s="311">
        <v>1.7538877845891701</v>
      </c>
      <c r="F11" s="312">
        <v>1.67036931865635</v>
      </c>
      <c r="G11" s="311">
        <v>265.58872166636002</v>
      </c>
      <c r="H11" s="312">
        <v>0.952380952380952</v>
      </c>
      <c r="I11" s="311">
        <v>151.42857142857099</v>
      </c>
    </row>
    <row r="12" spans="1:9" x14ac:dyDescent="0.25">
      <c r="A12" s="304" t="s">
        <v>229</v>
      </c>
      <c r="B12" s="139">
        <v>77</v>
      </c>
      <c r="C12" s="305">
        <v>1</v>
      </c>
      <c r="D12" s="139">
        <v>116</v>
      </c>
      <c r="E12" s="187">
        <v>1.2861199265074299</v>
      </c>
      <c r="F12" s="186">
        <v>1.6702856188408199</v>
      </c>
      <c r="G12" s="187">
        <v>193.753131785535</v>
      </c>
      <c r="H12" s="186">
        <v>1.2987012987013</v>
      </c>
      <c r="I12" s="187">
        <v>150.64935064935099</v>
      </c>
    </row>
    <row r="13" spans="1:9" x14ac:dyDescent="0.25">
      <c r="A13" s="304" t="s">
        <v>230</v>
      </c>
      <c r="B13" s="139">
        <v>70</v>
      </c>
      <c r="C13" s="305">
        <v>2</v>
      </c>
      <c r="D13" s="139">
        <v>113</v>
      </c>
      <c r="E13" s="187">
        <v>1.08212560386473</v>
      </c>
      <c r="F13" s="186">
        <v>3.0917874396135301</v>
      </c>
      <c r="G13" s="187">
        <v>174.685990338164</v>
      </c>
      <c r="H13" s="186">
        <v>2.8571428571428599</v>
      </c>
      <c r="I13" s="187">
        <v>161.42857142857099</v>
      </c>
    </row>
    <row r="14" spans="1:9" x14ac:dyDescent="0.25">
      <c r="A14" s="304" t="s">
        <v>231</v>
      </c>
      <c r="B14" s="139">
        <v>57</v>
      </c>
      <c r="C14" s="305">
        <v>6</v>
      </c>
      <c r="D14" s="139">
        <v>87</v>
      </c>
      <c r="E14" s="187">
        <v>1.5110545570224301</v>
      </c>
      <c r="F14" s="186">
        <v>15.9058374423413</v>
      </c>
      <c r="G14" s="187">
        <v>230.63464291394899</v>
      </c>
      <c r="H14" s="186">
        <v>10.526315789473699</v>
      </c>
      <c r="I14" s="187">
        <v>152.63157894736801</v>
      </c>
    </row>
    <row r="15" spans="1:9" x14ac:dyDescent="0.25">
      <c r="A15" s="304" t="s">
        <v>232</v>
      </c>
      <c r="B15" s="139">
        <v>35</v>
      </c>
      <c r="C15" s="305" t="s">
        <v>84</v>
      </c>
      <c r="D15" s="139">
        <v>56</v>
      </c>
      <c r="E15" s="187">
        <v>0.70822246279302703</v>
      </c>
      <c r="F15" s="186" t="s">
        <v>84</v>
      </c>
      <c r="G15" s="187">
        <v>113.315594046884</v>
      </c>
      <c r="H15" s="186" t="s">
        <v>84</v>
      </c>
      <c r="I15" s="187">
        <v>160</v>
      </c>
    </row>
    <row r="16" spans="1:9" x14ac:dyDescent="0.25">
      <c r="A16" s="304" t="s">
        <v>233</v>
      </c>
      <c r="B16" s="139">
        <v>107</v>
      </c>
      <c r="C16" s="305">
        <v>4</v>
      </c>
      <c r="D16" s="139">
        <v>148</v>
      </c>
      <c r="E16" s="187">
        <v>1.3859565042809201</v>
      </c>
      <c r="F16" s="186">
        <v>5.1811458103959698</v>
      </c>
      <c r="G16" s="187">
        <v>191.70239498465</v>
      </c>
      <c r="H16" s="186">
        <v>3.7383177570093502</v>
      </c>
      <c r="I16" s="187">
        <v>138.317757009346</v>
      </c>
    </row>
    <row r="17" spans="1:9" x14ac:dyDescent="0.25">
      <c r="A17" s="304" t="s">
        <v>234</v>
      </c>
      <c r="B17" s="139">
        <v>126</v>
      </c>
      <c r="C17" s="305">
        <v>3</v>
      </c>
      <c r="D17" s="139">
        <v>208</v>
      </c>
      <c r="E17" s="187">
        <v>1.9078479172660201</v>
      </c>
      <c r="F17" s="186">
        <v>4.5424950411095804</v>
      </c>
      <c r="G17" s="187">
        <v>314.94632285026398</v>
      </c>
      <c r="H17" s="186">
        <v>2.38095238095238</v>
      </c>
      <c r="I17" s="187">
        <v>165.079365079365</v>
      </c>
    </row>
    <row r="18" spans="1:9" x14ac:dyDescent="0.25">
      <c r="A18" s="304" t="s">
        <v>235</v>
      </c>
      <c r="B18" s="139">
        <v>146</v>
      </c>
      <c r="C18" s="305">
        <v>12</v>
      </c>
      <c r="D18" s="139">
        <v>231</v>
      </c>
      <c r="E18" s="187">
        <v>1.1764705882352899</v>
      </c>
      <c r="F18" s="186">
        <v>9.6696212731668005</v>
      </c>
      <c r="G18" s="187">
        <v>186.14020950846</v>
      </c>
      <c r="H18" s="186">
        <v>8.2191780821917799</v>
      </c>
      <c r="I18" s="187">
        <v>158.219178082192</v>
      </c>
    </row>
    <row r="19" spans="1:9" x14ac:dyDescent="0.25">
      <c r="A19" s="304" t="s">
        <v>236</v>
      </c>
      <c r="B19" s="139">
        <v>46</v>
      </c>
      <c r="C19" s="305" t="s">
        <v>84</v>
      </c>
      <c r="D19" s="139">
        <v>59</v>
      </c>
      <c r="E19" s="187">
        <v>0.76837630394293999</v>
      </c>
      <c r="F19" s="186" t="s">
        <v>84</v>
      </c>
      <c r="G19" s="187">
        <v>98.552612897029206</v>
      </c>
      <c r="H19" s="186" t="s">
        <v>84</v>
      </c>
      <c r="I19" s="187">
        <v>128.26086956521701</v>
      </c>
    </row>
    <row r="20" spans="1:9" x14ac:dyDescent="0.25">
      <c r="A20" s="304" t="s">
        <v>237</v>
      </c>
      <c r="B20" s="139">
        <v>29</v>
      </c>
      <c r="C20" s="305" t="s">
        <v>84</v>
      </c>
      <c r="D20" s="139">
        <v>38</v>
      </c>
      <c r="E20" s="187">
        <v>0.76538354953219201</v>
      </c>
      <c r="F20" s="186" t="s">
        <v>84</v>
      </c>
      <c r="G20" s="187">
        <v>100.291637524907</v>
      </c>
      <c r="H20" s="186" t="s">
        <v>84</v>
      </c>
      <c r="I20" s="187">
        <v>131.03448275862101</v>
      </c>
    </row>
    <row r="21" spans="1:9" x14ac:dyDescent="0.25">
      <c r="A21" s="301" t="s">
        <v>174</v>
      </c>
      <c r="B21" s="309">
        <v>2374</v>
      </c>
      <c r="C21" s="310">
        <v>25</v>
      </c>
      <c r="D21" s="309">
        <v>3109</v>
      </c>
      <c r="E21" s="311">
        <v>2.4520626401815</v>
      </c>
      <c r="F21" s="312">
        <v>2.5822058131650198</v>
      </c>
      <c r="G21" s="311">
        <v>321.12311492520098</v>
      </c>
      <c r="H21" s="312">
        <v>1.0530749789385001</v>
      </c>
      <c r="I21" s="311">
        <v>130.960404380792</v>
      </c>
    </row>
    <row r="22" spans="1:9" x14ac:dyDescent="0.25">
      <c r="A22" s="304" t="s">
        <v>238</v>
      </c>
      <c r="B22" s="139">
        <v>50</v>
      </c>
      <c r="C22" s="305" t="s">
        <v>84</v>
      </c>
      <c r="D22" s="139">
        <v>89</v>
      </c>
      <c r="E22" s="187">
        <v>1.25530365795486</v>
      </c>
      <c r="F22" s="186" t="s">
        <v>84</v>
      </c>
      <c r="G22" s="187">
        <v>223.44405111596501</v>
      </c>
      <c r="H22" s="186" t="s">
        <v>84</v>
      </c>
      <c r="I22" s="187">
        <v>178</v>
      </c>
    </row>
    <row r="23" spans="1:9" x14ac:dyDescent="0.25">
      <c r="A23" s="304" t="s">
        <v>239</v>
      </c>
      <c r="B23" s="139">
        <v>82</v>
      </c>
      <c r="C23" s="305">
        <v>1</v>
      </c>
      <c r="D23" s="139">
        <v>95</v>
      </c>
      <c r="E23" s="187">
        <v>1.49650056118771</v>
      </c>
      <c r="F23" s="186">
        <v>1.82500068437526</v>
      </c>
      <c r="G23" s="187">
        <v>173.375065015649</v>
      </c>
      <c r="H23" s="186">
        <v>1.2195121951219501</v>
      </c>
      <c r="I23" s="187">
        <v>115.853658536585</v>
      </c>
    </row>
    <row r="24" spans="1:9" x14ac:dyDescent="0.25">
      <c r="A24" s="304" t="s">
        <v>240</v>
      </c>
      <c r="B24" s="139">
        <v>191</v>
      </c>
      <c r="C24" s="305">
        <v>4</v>
      </c>
      <c r="D24" s="139">
        <v>277</v>
      </c>
      <c r="E24" s="187">
        <v>2.3483269707196799</v>
      </c>
      <c r="F24" s="186">
        <v>4.9179622423448803</v>
      </c>
      <c r="G24" s="187">
        <v>340.56888528238301</v>
      </c>
      <c r="H24" s="186">
        <v>2.09424083769634</v>
      </c>
      <c r="I24" s="187">
        <v>145.026178010471</v>
      </c>
    </row>
    <row r="25" spans="1:9" x14ac:dyDescent="0.25">
      <c r="A25" s="304" t="s">
        <v>241</v>
      </c>
      <c r="B25" s="139">
        <v>48</v>
      </c>
      <c r="C25" s="305" t="s">
        <v>84</v>
      </c>
      <c r="D25" s="139">
        <v>69</v>
      </c>
      <c r="E25" s="187">
        <v>1.16759912430066</v>
      </c>
      <c r="F25" s="186" t="s">
        <v>84</v>
      </c>
      <c r="G25" s="187">
        <v>167.842374118219</v>
      </c>
      <c r="H25" s="186" t="s">
        <v>84</v>
      </c>
      <c r="I25" s="187">
        <v>143.75</v>
      </c>
    </row>
    <row r="26" spans="1:9" x14ac:dyDescent="0.25">
      <c r="A26" s="304" t="s">
        <v>242</v>
      </c>
      <c r="B26" s="139">
        <v>56</v>
      </c>
      <c r="C26" s="305">
        <v>5</v>
      </c>
      <c r="D26" s="139">
        <v>69</v>
      </c>
      <c r="E26" s="187">
        <v>1.05666358473121</v>
      </c>
      <c r="F26" s="186">
        <v>9.4344962922429598</v>
      </c>
      <c r="G26" s="187">
        <v>130.19604883295199</v>
      </c>
      <c r="H26" s="186">
        <v>8.9285714285714306</v>
      </c>
      <c r="I26" s="187">
        <v>123.21428571428601</v>
      </c>
    </row>
    <row r="27" spans="1:9" x14ac:dyDescent="0.25">
      <c r="A27" s="304" t="s">
        <v>243</v>
      </c>
      <c r="B27" s="139">
        <v>26</v>
      </c>
      <c r="C27" s="305" t="s">
        <v>84</v>
      </c>
      <c r="D27" s="139">
        <v>33</v>
      </c>
      <c r="E27" s="187">
        <v>0.57438253877082102</v>
      </c>
      <c r="F27" s="186" t="s">
        <v>84</v>
      </c>
      <c r="G27" s="187">
        <v>72.902399151681095</v>
      </c>
      <c r="H27" s="186" t="s">
        <v>84</v>
      </c>
      <c r="I27" s="187">
        <v>126.92307692307701</v>
      </c>
    </row>
    <row r="28" spans="1:9" x14ac:dyDescent="0.25">
      <c r="A28" s="304" t="s">
        <v>244</v>
      </c>
      <c r="B28" s="139">
        <v>64</v>
      </c>
      <c r="C28" s="305">
        <v>2</v>
      </c>
      <c r="D28" s="139">
        <v>99</v>
      </c>
      <c r="E28" s="187">
        <v>1.8264579557940099</v>
      </c>
      <c r="F28" s="186">
        <v>5.7076811118562798</v>
      </c>
      <c r="G28" s="187">
        <v>282.53021503688501</v>
      </c>
      <c r="H28" s="186">
        <v>3.125</v>
      </c>
      <c r="I28" s="187">
        <v>154.6875</v>
      </c>
    </row>
    <row r="29" spans="1:9" x14ac:dyDescent="0.25">
      <c r="A29" s="304" t="s">
        <v>245</v>
      </c>
      <c r="B29" s="139">
        <v>66</v>
      </c>
      <c r="C29" s="305">
        <v>2</v>
      </c>
      <c r="D29" s="139">
        <v>114</v>
      </c>
      <c r="E29" s="187">
        <v>1.55233850387497</v>
      </c>
      <c r="F29" s="186">
        <v>4.7040560723483802</v>
      </c>
      <c r="G29" s="187">
        <v>268.13119612385702</v>
      </c>
      <c r="H29" s="186">
        <v>3.0303030303030298</v>
      </c>
      <c r="I29" s="187">
        <v>172.727272727273</v>
      </c>
    </row>
    <row r="30" spans="1:9" x14ac:dyDescent="0.25">
      <c r="A30" s="304" t="s">
        <v>246</v>
      </c>
      <c r="B30" s="139">
        <v>124</v>
      </c>
      <c r="C30" s="305">
        <v>1</v>
      </c>
      <c r="D30" s="139">
        <v>173</v>
      </c>
      <c r="E30" s="187">
        <v>1.44949559891054</v>
      </c>
      <c r="F30" s="186">
        <v>1.16894806363753</v>
      </c>
      <c r="G30" s="187">
        <v>202.22801500929299</v>
      </c>
      <c r="H30" s="186">
        <v>0.80645161290322598</v>
      </c>
      <c r="I30" s="187">
        <v>139.51612903225799</v>
      </c>
    </row>
    <row r="31" spans="1:9" x14ac:dyDescent="0.25">
      <c r="A31" s="301" t="s">
        <v>175</v>
      </c>
      <c r="B31" s="309">
        <v>144</v>
      </c>
      <c r="C31" s="310">
        <v>1</v>
      </c>
      <c r="D31" s="309">
        <v>239</v>
      </c>
      <c r="E31" s="311">
        <v>2.6442881539563299</v>
      </c>
      <c r="F31" s="312">
        <v>1.8363112180252299</v>
      </c>
      <c r="G31" s="311">
        <v>438.87838110803</v>
      </c>
      <c r="H31" s="312">
        <v>0.69444444444444398</v>
      </c>
      <c r="I31" s="311">
        <v>165.972222222222</v>
      </c>
    </row>
    <row r="32" spans="1:9" x14ac:dyDescent="0.25">
      <c r="A32" s="304" t="s">
        <v>247</v>
      </c>
      <c r="B32" s="139">
        <v>197</v>
      </c>
      <c r="C32" s="305">
        <v>5</v>
      </c>
      <c r="D32" s="139">
        <v>333</v>
      </c>
      <c r="E32" s="187">
        <v>3.8669912060301499</v>
      </c>
      <c r="F32" s="186">
        <v>9.8146984924623109</v>
      </c>
      <c r="G32" s="187">
        <v>653.65891959799001</v>
      </c>
      <c r="H32" s="186">
        <v>2.53807106598985</v>
      </c>
      <c r="I32" s="187">
        <v>169.03553299492401</v>
      </c>
    </row>
    <row r="33" spans="1:9" x14ac:dyDescent="0.25">
      <c r="A33" s="304" t="s">
        <v>248</v>
      </c>
      <c r="B33" s="139">
        <v>89</v>
      </c>
      <c r="C33" s="305" t="s">
        <v>84</v>
      </c>
      <c r="D33" s="139">
        <v>126</v>
      </c>
      <c r="E33" s="187">
        <v>1.6701069619065501</v>
      </c>
      <c r="F33" s="186" t="s">
        <v>84</v>
      </c>
      <c r="G33" s="187">
        <v>236.44210921373599</v>
      </c>
      <c r="H33" s="186" t="s">
        <v>84</v>
      </c>
      <c r="I33" s="187">
        <v>141.57303370786499</v>
      </c>
    </row>
    <row r="34" spans="1:9" x14ac:dyDescent="0.25">
      <c r="A34" s="304" t="s">
        <v>249</v>
      </c>
      <c r="B34" s="139">
        <v>117</v>
      </c>
      <c r="C34" s="305">
        <v>5</v>
      </c>
      <c r="D34" s="139">
        <v>193</v>
      </c>
      <c r="E34" s="187">
        <v>2.9175602214353402</v>
      </c>
      <c r="F34" s="186">
        <v>12.46820607451</v>
      </c>
      <c r="G34" s="187">
        <v>481.27275447608599</v>
      </c>
      <c r="H34" s="186">
        <v>4.2735042735042699</v>
      </c>
      <c r="I34" s="187">
        <v>164.95726495726501</v>
      </c>
    </row>
    <row r="35" spans="1:9" x14ac:dyDescent="0.25">
      <c r="A35" s="304" t="s">
        <v>250</v>
      </c>
      <c r="B35" s="139">
        <v>107</v>
      </c>
      <c r="C35" s="305">
        <v>2</v>
      </c>
      <c r="D35" s="139">
        <v>167</v>
      </c>
      <c r="E35" s="187">
        <v>2.33278102380745</v>
      </c>
      <c r="F35" s="186">
        <v>4.3603383622569103</v>
      </c>
      <c r="G35" s="187">
        <v>364.08825324845202</v>
      </c>
      <c r="H35" s="186">
        <v>1.86915887850467</v>
      </c>
      <c r="I35" s="187">
        <v>156.07476635514001</v>
      </c>
    </row>
    <row r="36" spans="1:9" x14ac:dyDescent="0.25">
      <c r="A36" s="304" t="s">
        <v>251</v>
      </c>
      <c r="B36" s="139">
        <v>56</v>
      </c>
      <c r="C36" s="305">
        <v>1</v>
      </c>
      <c r="D36" s="139">
        <v>93</v>
      </c>
      <c r="E36" s="187">
        <v>1.5721063417646901</v>
      </c>
      <c r="F36" s="186">
        <v>2.80733275315123</v>
      </c>
      <c r="G36" s="187">
        <v>261.08194604306402</v>
      </c>
      <c r="H36" s="186">
        <v>1.78571428571429</v>
      </c>
      <c r="I36" s="187">
        <v>166.07142857142901</v>
      </c>
    </row>
    <row r="37" spans="1:9" x14ac:dyDescent="0.25">
      <c r="A37" s="301" t="s">
        <v>176</v>
      </c>
      <c r="B37" s="309">
        <v>542</v>
      </c>
      <c r="C37" s="310">
        <v>7</v>
      </c>
      <c r="D37" s="309">
        <v>783</v>
      </c>
      <c r="E37" s="311">
        <v>4.0324380626441503</v>
      </c>
      <c r="F37" s="312">
        <v>5.2079458373632903</v>
      </c>
      <c r="G37" s="311">
        <v>582.54594152220795</v>
      </c>
      <c r="H37" s="312">
        <v>1.29151291512915</v>
      </c>
      <c r="I37" s="311">
        <v>144.46494464944601</v>
      </c>
    </row>
    <row r="38" spans="1:9" x14ac:dyDescent="0.25">
      <c r="A38" s="304" t="s">
        <v>252</v>
      </c>
      <c r="B38" s="139">
        <v>91</v>
      </c>
      <c r="C38" s="305">
        <v>1</v>
      </c>
      <c r="D38" s="139">
        <v>116</v>
      </c>
      <c r="E38" s="187">
        <v>1.79276785626336</v>
      </c>
      <c r="F38" s="186">
        <v>1.9700745673223701</v>
      </c>
      <c r="G38" s="187">
        <v>228.52864980939501</v>
      </c>
      <c r="H38" s="186">
        <v>1.0989010989011001</v>
      </c>
      <c r="I38" s="187">
        <v>127.47252747252701</v>
      </c>
    </row>
    <row r="39" spans="1:9" x14ac:dyDescent="0.25">
      <c r="A39" s="14" t="s">
        <v>308</v>
      </c>
      <c r="B39" s="309">
        <v>5660</v>
      </c>
      <c r="C39" s="309">
        <v>103</v>
      </c>
      <c r="D39" s="309">
        <v>8097</v>
      </c>
      <c r="E39" s="311">
        <f>B39*1000/2756333</f>
        <v>2.0534529028241506</v>
      </c>
      <c r="F39" s="312">
        <f>C39*100000/2756333</f>
        <v>3.7368489221004864</v>
      </c>
      <c r="G39" s="311">
        <f>D39*100000/2756333</f>
        <v>293.75986138104503</v>
      </c>
      <c r="H39" s="312">
        <f>C39/B39*100</f>
        <v>1.8197879858657242</v>
      </c>
      <c r="I39" s="311">
        <f>D39/B39*100</f>
        <v>143.0565371024735</v>
      </c>
    </row>
    <row r="40" spans="1:9" x14ac:dyDescent="0.25">
      <c r="A40" s="301" t="s">
        <v>101</v>
      </c>
      <c r="B40" s="309">
        <v>4262</v>
      </c>
      <c r="C40" s="310">
        <v>139</v>
      </c>
      <c r="D40" s="309">
        <v>6673</v>
      </c>
      <c r="E40" s="311">
        <f>B40*1000/3076639</f>
        <v>1.385277895781728</v>
      </c>
      <c r="F40" s="312">
        <f>C40*100000/3076639</f>
        <v>4.5179171166977987</v>
      </c>
      <c r="G40" s="311">
        <f>D40*100000/3076639</f>
        <v>216.89252460233391</v>
      </c>
      <c r="H40" s="312">
        <f>C40/B40*100</f>
        <v>3.2613796339746601</v>
      </c>
      <c r="I40" s="311">
        <f>D40/B40*100</f>
        <v>156.569685593618</v>
      </c>
    </row>
    <row r="41" spans="1:9" x14ac:dyDescent="0.25">
      <c r="A41" s="306" t="s">
        <v>96</v>
      </c>
      <c r="B41" s="307">
        <v>9922</v>
      </c>
      <c r="C41" s="307">
        <v>242</v>
      </c>
      <c r="D41" s="307">
        <v>14770</v>
      </c>
      <c r="E41" s="308">
        <f>B41*1000/5832972</f>
        <v>1.7010196517315701</v>
      </c>
      <c r="F41" s="308">
        <f>C41*100000/5832972</f>
        <v>4.1488284188574882</v>
      </c>
      <c r="G41" s="308">
        <f>D41*100000/5832972</f>
        <v>253.21568490299629</v>
      </c>
      <c r="H41" s="308">
        <f>C41/B41*100</f>
        <v>2.4390243902439024</v>
      </c>
      <c r="I41" s="308">
        <f>D41/B41*100</f>
        <v>148.86111671034067</v>
      </c>
    </row>
    <row r="42" spans="1:9" ht="15" customHeight="1" x14ac:dyDescent="0.25">
      <c r="A42" s="398" t="s">
        <v>170</v>
      </c>
      <c r="B42" s="399"/>
      <c r="C42" s="399"/>
      <c r="D42" s="399"/>
      <c r="E42" s="399"/>
      <c r="F42" s="399"/>
      <c r="G42" s="399"/>
      <c r="H42" s="399"/>
      <c r="I42" s="399"/>
    </row>
    <row r="43" spans="1:9" ht="15" customHeight="1" x14ac:dyDescent="0.25">
      <c r="A43" s="398" t="s">
        <v>171</v>
      </c>
      <c r="B43" s="399"/>
      <c r="C43" s="399"/>
      <c r="D43" s="399"/>
      <c r="E43" s="399"/>
      <c r="F43" s="399"/>
      <c r="G43" s="399"/>
      <c r="H43" s="399"/>
      <c r="I43" s="399"/>
    </row>
    <row r="47" spans="1:9" x14ac:dyDescent="0.25">
      <c r="C47" s="14"/>
      <c r="D47" s="97"/>
      <c r="E47" s="98"/>
      <c r="F47" s="97"/>
      <c r="G47" s="100"/>
      <c r="H47" s="10"/>
      <c r="I47" s="98"/>
    </row>
    <row r="48" spans="1:9" x14ac:dyDescent="0.25">
      <c r="C48" s="15"/>
      <c r="D48" s="95"/>
      <c r="E48" s="96"/>
      <c r="F48" s="95"/>
      <c r="G48" s="101"/>
      <c r="H48" s="10"/>
      <c r="I48" s="96"/>
    </row>
    <row r="49" spans="3:9" x14ac:dyDescent="0.25">
      <c r="C49" s="15"/>
      <c r="D49" s="95"/>
      <c r="E49" s="96"/>
      <c r="F49" s="95"/>
      <c r="G49" s="101"/>
      <c r="H49" s="102"/>
      <c r="I49" s="96"/>
    </row>
    <row r="50" spans="3:9" x14ac:dyDescent="0.25">
      <c r="C50" s="15"/>
      <c r="D50" s="95"/>
      <c r="E50" s="96"/>
      <c r="F50" s="95"/>
      <c r="G50" s="101"/>
      <c r="H50" s="103"/>
      <c r="I50" s="96"/>
    </row>
    <row r="51" spans="3:9" x14ac:dyDescent="0.25">
      <c r="C51" s="14"/>
      <c r="D51" s="97"/>
      <c r="E51" s="10"/>
      <c r="F51" s="97"/>
      <c r="G51" s="100"/>
      <c r="H51" s="104"/>
      <c r="I51" s="98"/>
    </row>
    <row r="52" spans="3:9" x14ac:dyDescent="0.25">
      <c r="C52" s="14"/>
      <c r="D52" s="97"/>
      <c r="E52" s="98"/>
      <c r="F52" s="97"/>
      <c r="G52" s="100"/>
      <c r="H52" s="104"/>
      <c r="I52" s="98"/>
    </row>
    <row r="53" spans="3:9" x14ac:dyDescent="0.25">
      <c r="C53" s="15"/>
      <c r="D53" s="95"/>
      <c r="E53" s="10"/>
      <c r="F53" s="95"/>
      <c r="G53" s="101"/>
      <c r="H53" s="105"/>
      <c r="I53" s="96"/>
    </row>
    <row r="54" spans="3:9" x14ac:dyDescent="0.25">
      <c r="C54" s="15"/>
      <c r="D54" s="95"/>
      <c r="E54" s="10"/>
      <c r="F54" s="95"/>
      <c r="G54" s="101"/>
      <c r="H54" s="102"/>
      <c r="I54" s="96"/>
    </row>
    <row r="55" spans="3:9" x14ac:dyDescent="0.25">
      <c r="C55" s="15"/>
      <c r="D55" s="95"/>
      <c r="E55" s="10"/>
      <c r="F55" s="95"/>
      <c r="G55" s="101"/>
      <c r="H55" s="102"/>
      <c r="I55" s="96"/>
    </row>
    <row r="56" spans="3:9" x14ac:dyDescent="0.25">
      <c r="C56" s="15"/>
      <c r="D56" s="95"/>
      <c r="E56" s="96"/>
      <c r="F56" s="95"/>
      <c r="G56" s="101"/>
      <c r="H56" s="95"/>
      <c r="I56" s="96"/>
    </row>
    <row r="57" spans="3:9" x14ac:dyDescent="0.25">
      <c r="C57" s="15"/>
      <c r="D57" s="95"/>
      <c r="E57" s="10"/>
      <c r="F57" s="95"/>
      <c r="G57" s="101"/>
      <c r="H57" s="10"/>
      <c r="I57" s="96"/>
    </row>
    <row r="58" spans="3:9" x14ac:dyDescent="0.25">
      <c r="C58" s="15"/>
      <c r="D58" s="95"/>
      <c r="E58" s="96"/>
      <c r="F58" s="95"/>
      <c r="G58" s="101"/>
      <c r="H58" s="106"/>
      <c r="I58" s="96"/>
    </row>
    <row r="59" spans="3:9" x14ac:dyDescent="0.25">
      <c r="C59" s="15"/>
      <c r="D59" s="95"/>
      <c r="E59" s="96"/>
      <c r="F59" s="95"/>
      <c r="G59" s="101"/>
      <c r="H59" s="95"/>
      <c r="I59" s="96"/>
    </row>
    <row r="60" spans="3:9" x14ac:dyDescent="0.25">
      <c r="C60" s="15"/>
      <c r="D60" s="95"/>
      <c r="E60" s="96"/>
      <c r="F60" s="95"/>
      <c r="G60" s="101"/>
      <c r="H60" s="105"/>
      <c r="I60" s="96"/>
    </row>
    <row r="61" spans="3:9" x14ac:dyDescent="0.25">
      <c r="C61" s="15"/>
      <c r="D61" s="95"/>
      <c r="E61" s="10"/>
      <c r="F61" s="95"/>
      <c r="G61" s="10"/>
      <c r="H61" s="10"/>
      <c r="I61" s="10"/>
    </row>
    <row r="62" spans="3:9" x14ac:dyDescent="0.25">
      <c r="C62" s="15"/>
      <c r="D62" s="95"/>
      <c r="E62" s="10"/>
      <c r="F62" s="95"/>
      <c r="G62" s="101"/>
      <c r="H62" s="10"/>
      <c r="I62" s="96"/>
    </row>
    <row r="63" spans="3:9" x14ac:dyDescent="0.25">
      <c r="C63" s="15"/>
      <c r="D63" s="95"/>
      <c r="E63" s="10"/>
      <c r="F63" s="95"/>
      <c r="G63" s="101"/>
      <c r="H63" s="10"/>
      <c r="I63" s="96"/>
    </row>
    <row r="64" spans="3:9" x14ac:dyDescent="0.25">
      <c r="C64" s="15"/>
      <c r="D64" s="95"/>
      <c r="E64" s="96"/>
      <c r="F64" s="95"/>
      <c r="G64" s="101"/>
      <c r="H64" s="10"/>
      <c r="I64" s="96"/>
    </row>
    <row r="65" spans="3:9" x14ac:dyDescent="0.25">
      <c r="C65" s="15"/>
      <c r="D65" s="95"/>
      <c r="E65" s="96"/>
      <c r="F65" s="95"/>
      <c r="G65" s="101"/>
      <c r="H65" s="95"/>
      <c r="I65" s="96"/>
    </row>
    <row r="66" spans="3:9" x14ac:dyDescent="0.25">
      <c r="C66" s="15"/>
      <c r="D66" s="95"/>
      <c r="E66" s="10"/>
      <c r="F66" s="95"/>
      <c r="G66" s="101"/>
      <c r="H66" s="10"/>
      <c r="I66" s="96"/>
    </row>
    <row r="67" spans="3:9" x14ac:dyDescent="0.25">
      <c r="C67" s="15"/>
      <c r="D67" s="95"/>
      <c r="E67" s="96"/>
      <c r="F67" s="95"/>
      <c r="G67" s="101"/>
      <c r="H67" s="103"/>
      <c r="I67" s="96"/>
    </row>
    <row r="68" spans="3:9" x14ac:dyDescent="0.25">
      <c r="C68" s="15"/>
      <c r="D68" s="95"/>
      <c r="E68" s="10"/>
      <c r="F68" s="95"/>
      <c r="G68" s="101"/>
      <c r="H68" s="10"/>
      <c r="I68" s="96"/>
    </row>
    <row r="69" spans="3:9" x14ac:dyDescent="0.25">
      <c r="C69" s="15"/>
      <c r="D69" s="95"/>
      <c r="E69" s="96"/>
      <c r="F69" s="95"/>
      <c r="G69" s="101"/>
      <c r="H69" s="10"/>
      <c r="I69" s="96"/>
    </row>
    <row r="70" spans="3:9" x14ac:dyDescent="0.25">
      <c r="C70" s="15"/>
      <c r="D70" s="95"/>
      <c r="E70" s="96"/>
      <c r="F70" s="95"/>
      <c r="G70" s="101"/>
      <c r="H70" s="102"/>
      <c r="I70" s="96"/>
    </row>
    <row r="71" spans="3:9" x14ac:dyDescent="0.25">
      <c r="C71" s="15"/>
      <c r="D71" s="95"/>
      <c r="E71" s="96"/>
      <c r="F71" s="95"/>
      <c r="G71" s="101"/>
      <c r="H71" s="10"/>
      <c r="I71" s="96"/>
    </row>
    <row r="72" spans="3:9" x14ac:dyDescent="0.25">
      <c r="C72" s="14"/>
      <c r="D72" s="97"/>
      <c r="E72" s="98"/>
      <c r="F72" s="97"/>
      <c r="G72" s="100"/>
      <c r="H72" s="10"/>
      <c r="I72" s="98"/>
    </row>
    <row r="73" spans="3:9" x14ac:dyDescent="0.25">
      <c r="C73" s="14"/>
      <c r="D73" s="97"/>
      <c r="E73" s="98"/>
      <c r="F73" s="97"/>
      <c r="G73" s="100"/>
      <c r="H73" s="103"/>
      <c r="I73" s="98"/>
    </row>
    <row r="74" spans="3:9" x14ac:dyDescent="0.25">
      <c r="C74" s="15"/>
      <c r="D74" s="95"/>
      <c r="E74" s="96"/>
      <c r="F74" s="95"/>
      <c r="G74" s="101"/>
      <c r="H74" s="103"/>
      <c r="I74" s="96"/>
    </row>
    <row r="75" spans="3:9" x14ac:dyDescent="0.25">
      <c r="C75" s="15"/>
      <c r="D75" s="95"/>
      <c r="E75" s="10"/>
      <c r="F75" s="95"/>
      <c r="G75" s="101"/>
      <c r="H75" s="10"/>
      <c r="I75" s="96"/>
    </row>
    <row r="76" spans="3:9" x14ac:dyDescent="0.25">
      <c r="C76" s="15"/>
      <c r="D76" s="95"/>
      <c r="E76" s="10"/>
      <c r="F76" s="95"/>
      <c r="G76" s="101"/>
      <c r="H76" s="105"/>
      <c r="I76" s="96"/>
    </row>
    <row r="77" spans="3:9" x14ac:dyDescent="0.25">
      <c r="C77" s="15"/>
      <c r="D77" s="95"/>
      <c r="E77" s="10"/>
      <c r="F77" s="95"/>
      <c r="G77" s="101"/>
      <c r="H77" s="103"/>
      <c r="I77" s="96"/>
    </row>
    <row r="78" spans="3:9" x14ac:dyDescent="0.25">
      <c r="C78" s="15"/>
      <c r="D78" s="95"/>
      <c r="E78" s="96"/>
      <c r="F78" s="95"/>
      <c r="G78" s="101"/>
      <c r="H78" s="10"/>
      <c r="I78" s="96"/>
    </row>
    <row r="79" spans="3:9" x14ac:dyDescent="0.25">
      <c r="C79" s="15"/>
      <c r="D79" s="95"/>
      <c r="E79" s="10"/>
      <c r="F79" s="95"/>
      <c r="G79" s="101"/>
      <c r="H79" s="95"/>
      <c r="I79" s="96"/>
    </row>
    <row r="80" spans="3:9" x14ac:dyDescent="0.25">
      <c r="C80" s="99"/>
      <c r="D80" s="97"/>
      <c r="E80" s="97"/>
      <c r="F80" s="97"/>
      <c r="G80" s="97"/>
      <c r="H80" s="97"/>
      <c r="I80" s="97"/>
    </row>
    <row r="81" spans="3:9" x14ac:dyDescent="0.25">
      <c r="C81" s="14"/>
      <c r="D81" s="97"/>
      <c r="E81" s="98"/>
      <c r="F81" s="97"/>
      <c r="G81" s="98"/>
      <c r="H81" s="97"/>
      <c r="I81" s="98"/>
    </row>
    <row r="82" spans="3:9" x14ac:dyDescent="0.25">
      <c r="C82" s="21"/>
      <c r="D82" s="22"/>
      <c r="E82" s="22"/>
      <c r="F82" s="22"/>
      <c r="G82" s="22"/>
      <c r="H82" s="22"/>
      <c r="I82" s="22"/>
    </row>
  </sheetData>
  <mergeCells count="11">
    <mergeCell ref="A4:F4"/>
    <mergeCell ref="A42:I42"/>
    <mergeCell ref="A43:I43"/>
    <mergeCell ref="B5:B6"/>
    <mergeCell ref="C5:C6"/>
    <mergeCell ref="D5:D6"/>
    <mergeCell ref="E5:E6"/>
    <mergeCell ref="F5:F6"/>
    <mergeCell ref="G5:G6"/>
    <mergeCell ref="H5:H6"/>
    <mergeCell ref="I5:I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43"/>
  <sheetViews>
    <sheetView workbookViewId="0">
      <selection activeCell="I29" sqref="I29"/>
    </sheetView>
  </sheetViews>
  <sheetFormatPr defaultRowHeight="15" x14ac:dyDescent="0.25"/>
  <cols>
    <col min="1" max="1" width="24.140625" style="16" customWidth="1"/>
    <col min="2" max="16384" width="9.140625" style="16"/>
  </cols>
  <sheetData>
    <row r="4" spans="1:7" x14ac:dyDescent="0.25">
      <c r="A4" s="19" t="s">
        <v>309</v>
      </c>
      <c r="B4" s="74"/>
      <c r="C4" s="74"/>
      <c r="D4" s="74"/>
      <c r="E4" s="74"/>
      <c r="F4" s="74"/>
      <c r="G4" s="74"/>
    </row>
    <row r="5" spans="1:7" x14ac:dyDescent="0.25">
      <c r="A5" s="402" t="s">
        <v>97</v>
      </c>
      <c r="B5" s="403"/>
      <c r="C5" s="403"/>
      <c r="D5" s="403"/>
      <c r="E5" s="403"/>
      <c r="F5" s="403"/>
      <c r="G5" s="74"/>
    </row>
    <row r="6" spans="1:7" ht="15" customHeight="1" x14ac:dyDescent="0.25">
      <c r="A6" s="358" t="s">
        <v>328</v>
      </c>
      <c r="B6" s="400" t="s">
        <v>18</v>
      </c>
      <c r="C6" s="400"/>
      <c r="D6" s="400"/>
      <c r="E6" s="401" t="s">
        <v>100</v>
      </c>
      <c r="F6" s="401"/>
      <c r="G6" s="401"/>
    </row>
    <row r="7" spans="1:7" x14ac:dyDescent="0.25">
      <c r="A7" s="359"/>
      <c r="B7" s="77" t="s">
        <v>3</v>
      </c>
      <c r="C7" s="77" t="s">
        <v>4</v>
      </c>
      <c r="D7" s="77" t="s">
        <v>5</v>
      </c>
      <c r="E7" s="77" t="s">
        <v>3</v>
      </c>
      <c r="F7" s="77" t="s">
        <v>4</v>
      </c>
      <c r="G7" s="77" t="s">
        <v>5</v>
      </c>
    </row>
    <row r="8" spans="1:7" x14ac:dyDescent="0.25">
      <c r="A8" s="301" t="s">
        <v>172</v>
      </c>
      <c r="B8" s="302">
        <v>166</v>
      </c>
      <c r="C8" s="303">
        <v>3</v>
      </c>
      <c r="D8" s="302">
        <v>246</v>
      </c>
      <c r="E8" s="303">
        <v>6</v>
      </c>
      <c r="F8" s="309" t="s">
        <v>84</v>
      </c>
      <c r="G8" s="303">
        <v>12</v>
      </c>
    </row>
    <row r="9" spans="1:7" x14ac:dyDescent="0.25">
      <c r="A9" s="304" t="s">
        <v>226</v>
      </c>
      <c r="B9" s="139">
        <v>64</v>
      </c>
      <c r="C9" s="305">
        <v>2</v>
      </c>
      <c r="D9" s="139">
        <v>88</v>
      </c>
      <c r="E9" s="158">
        <v>3</v>
      </c>
      <c r="F9" s="139" t="s">
        <v>84</v>
      </c>
      <c r="G9" s="158">
        <v>6</v>
      </c>
    </row>
    <row r="10" spans="1:7" x14ac:dyDescent="0.25">
      <c r="A10" s="304" t="s">
        <v>227</v>
      </c>
      <c r="B10" s="139">
        <v>58</v>
      </c>
      <c r="C10" s="305">
        <v>2</v>
      </c>
      <c r="D10" s="139">
        <v>105</v>
      </c>
      <c r="E10" s="158">
        <v>21</v>
      </c>
      <c r="F10" s="139">
        <v>3</v>
      </c>
      <c r="G10" s="158">
        <v>44</v>
      </c>
    </row>
    <row r="11" spans="1:7" x14ac:dyDescent="0.25">
      <c r="A11" s="304" t="s">
        <v>228</v>
      </c>
      <c r="B11" s="139">
        <v>62</v>
      </c>
      <c r="C11" s="305">
        <v>1</v>
      </c>
      <c r="D11" s="139">
        <v>101</v>
      </c>
      <c r="E11" s="158">
        <v>58</v>
      </c>
      <c r="F11" s="139">
        <v>1</v>
      </c>
      <c r="G11" s="158">
        <v>103</v>
      </c>
    </row>
    <row r="12" spans="1:7" x14ac:dyDescent="0.25">
      <c r="A12" s="301" t="s">
        <v>173</v>
      </c>
      <c r="B12" s="302">
        <v>79</v>
      </c>
      <c r="C12" s="310" t="s">
        <v>84</v>
      </c>
      <c r="D12" s="302">
        <v>107</v>
      </c>
      <c r="E12" s="303">
        <v>26</v>
      </c>
      <c r="F12" s="309">
        <v>1</v>
      </c>
      <c r="G12" s="303">
        <v>52</v>
      </c>
    </row>
    <row r="13" spans="1:7" x14ac:dyDescent="0.25">
      <c r="A13" s="301" t="s">
        <v>174</v>
      </c>
      <c r="B13" s="302">
        <v>2184</v>
      </c>
      <c r="C13" s="303">
        <v>22</v>
      </c>
      <c r="D13" s="302">
        <v>2837</v>
      </c>
      <c r="E13" s="303">
        <v>190</v>
      </c>
      <c r="F13" s="302">
        <v>3</v>
      </c>
      <c r="G13" s="303">
        <v>273</v>
      </c>
    </row>
    <row r="14" spans="1:7" x14ac:dyDescent="0.25">
      <c r="A14" s="304" t="s">
        <v>229</v>
      </c>
      <c r="B14" s="139">
        <v>48</v>
      </c>
      <c r="C14" s="305" t="s">
        <v>84</v>
      </c>
      <c r="D14" s="139">
        <v>67</v>
      </c>
      <c r="E14" s="158">
        <v>29</v>
      </c>
      <c r="F14" s="139">
        <v>1</v>
      </c>
      <c r="G14" s="158">
        <v>49</v>
      </c>
    </row>
    <row r="15" spans="1:7" x14ac:dyDescent="0.25">
      <c r="A15" s="304" t="s">
        <v>230</v>
      </c>
      <c r="B15" s="139">
        <v>22</v>
      </c>
      <c r="C15" s="305" t="s">
        <v>84</v>
      </c>
      <c r="D15" s="139">
        <v>40</v>
      </c>
      <c r="E15" s="158">
        <v>48</v>
      </c>
      <c r="F15" s="139">
        <v>2</v>
      </c>
      <c r="G15" s="158">
        <v>73</v>
      </c>
    </row>
    <row r="16" spans="1:7" x14ac:dyDescent="0.25">
      <c r="A16" s="304" t="s">
        <v>264</v>
      </c>
      <c r="B16" s="139">
        <v>32</v>
      </c>
      <c r="C16" s="305" t="s">
        <v>84</v>
      </c>
      <c r="D16" s="139">
        <v>45</v>
      </c>
      <c r="E16" s="158">
        <v>15</v>
      </c>
      <c r="F16" s="159">
        <v>2</v>
      </c>
      <c r="G16" s="158">
        <v>20</v>
      </c>
    </row>
    <row r="17" spans="1:7" x14ac:dyDescent="0.25">
      <c r="A17" s="304" t="s">
        <v>231</v>
      </c>
      <c r="B17" s="139">
        <v>30</v>
      </c>
      <c r="C17" s="305">
        <v>2</v>
      </c>
      <c r="D17" s="139">
        <v>47</v>
      </c>
      <c r="E17" s="158">
        <v>27</v>
      </c>
      <c r="F17" s="139">
        <v>4</v>
      </c>
      <c r="G17" s="158">
        <v>40</v>
      </c>
    </row>
    <row r="18" spans="1:7" x14ac:dyDescent="0.25">
      <c r="A18" s="304" t="s">
        <v>232</v>
      </c>
      <c r="B18" s="139">
        <v>33</v>
      </c>
      <c r="C18" s="305" t="s">
        <v>84</v>
      </c>
      <c r="D18" s="139">
        <v>54</v>
      </c>
      <c r="E18" s="158">
        <v>2</v>
      </c>
      <c r="F18" s="139" t="s">
        <v>84</v>
      </c>
      <c r="G18" s="158">
        <v>2</v>
      </c>
    </row>
    <row r="19" spans="1:7" x14ac:dyDescent="0.25">
      <c r="A19" s="304" t="s">
        <v>233</v>
      </c>
      <c r="B19" s="139">
        <v>73</v>
      </c>
      <c r="C19" s="305">
        <v>2</v>
      </c>
      <c r="D19" s="139">
        <v>96</v>
      </c>
      <c r="E19" s="158">
        <v>34</v>
      </c>
      <c r="F19" s="139">
        <v>2</v>
      </c>
      <c r="G19" s="158">
        <v>52</v>
      </c>
    </row>
    <row r="20" spans="1:7" x14ac:dyDescent="0.25">
      <c r="A20" s="304" t="s">
        <v>234</v>
      </c>
      <c r="B20" s="139">
        <v>101</v>
      </c>
      <c r="C20" s="305">
        <v>1</v>
      </c>
      <c r="D20" s="139">
        <v>155</v>
      </c>
      <c r="E20" s="158">
        <v>25</v>
      </c>
      <c r="F20" s="139">
        <v>2</v>
      </c>
      <c r="G20" s="158">
        <v>53</v>
      </c>
    </row>
    <row r="21" spans="1:7" x14ac:dyDescent="0.25">
      <c r="A21" s="304" t="s">
        <v>235</v>
      </c>
      <c r="B21" s="139">
        <v>89</v>
      </c>
      <c r="C21" s="305">
        <v>3</v>
      </c>
      <c r="D21" s="139">
        <v>133</v>
      </c>
      <c r="E21" s="158">
        <v>57</v>
      </c>
      <c r="F21" s="159">
        <v>9</v>
      </c>
      <c r="G21" s="158">
        <v>98</v>
      </c>
    </row>
    <row r="22" spans="1:7" x14ac:dyDescent="0.25">
      <c r="A22" s="304" t="s">
        <v>236</v>
      </c>
      <c r="B22" s="139">
        <v>46</v>
      </c>
      <c r="C22" s="305" t="s">
        <v>84</v>
      </c>
      <c r="D22" s="139">
        <v>59</v>
      </c>
      <c r="E22" s="305" t="s">
        <v>84</v>
      </c>
      <c r="F22" s="139" t="s">
        <v>84</v>
      </c>
      <c r="G22" s="305" t="s">
        <v>84</v>
      </c>
    </row>
    <row r="23" spans="1:7" x14ac:dyDescent="0.25">
      <c r="A23" s="304" t="s">
        <v>237</v>
      </c>
      <c r="B23" s="139">
        <v>22</v>
      </c>
      <c r="C23" s="305" t="s">
        <v>84</v>
      </c>
      <c r="D23" s="139">
        <v>27</v>
      </c>
      <c r="E23" s="305">
        <v>7</v>
      </c>
      <c r="F23" s="139" t="s">
        <v>84</v>
      </c>
      <c r="G23" s="305">
        <v>11</v>
      </c>
    </row>
    <row r="24" spans="1:7" x14ac:dyDescent="0.25">
      <c r="A24" s="304" t="s">
        <v>238</v>
      </c>
      <c r="B24" s="139">
        <v>42</v>
      </c>
      <c r="C24" s="305" t="s">
        <v>84</v>
      </c>
      <c r="D24" s="139">
        <v>76</v>
      </c>
      <c r="E24" s="305">
        <v>8</v>
      </c>
      <c r="F24" s="139" t="s">
        <v>84</v>
      </c>
      <c r="G24" s="305">
        <v>13</v>
      </c>
    </row>
    <row r="25" spans="1:7" x14ac:dyDescent="0.25">
      <c r="A25" s="304" t="s">
        <v>239</v>
      </c>
      <c r="B25" s="139">
        <v>77</v>
      </c>
      <c r="C25" s="305">
        <v>1</v>
      </c>
      <c r="D25" s="139">
        <v>90</v>
      </c>
      <c r="E25" s="158">
        <v>5</v>
      </c>
      <c r="F25" s="139" t="s">
        <v>84</v>
      </c>
      <c r="G25" s="158">
        <v>5</v>
      </c>
    </row>
    <row r="26" spans="1:7" x14ac:dyDescent="0.25">
      <c r="A26" s="304" t="s">
        <v>240</v>
      </c>
      <c r="B26" s="139">
        <v>155</v>
      </c>
      <c r="C26" s="305">
        <v>2</v>
      </c>
      <c r="D26" s="139">
        <v>227</v>
      </c>
      <c r="E26" s="158">
        <v>36</v>
      </c>
      <c r="F26" s="139">
        <v>2</v>
      </c>
      <c r="G26" s="158">
        <v>50</v>
      </c>
    </row>
    <row r="27" spans="1:7" x14ac:dyDescent="0.25">
      <c r="A27" s="304" t="s">
        <v>241</v>
      </c>
      <c r="B27" s="139">
        <v>45</v>
      </c>
      <c r="C27" s="305" t="s">
        <v>84</v>
      </c>
      <c r="D27" s="139">
        <v>65</v>
      </c>
      <c r="E27" s="158">
        <v>3</v>
      </c>
      <c r="F27" s="139" t="s">
        <v>84</v>
      </c>
      <c r="G27" s="158">
        <v>4</v>
      </c>
    </row>
    <row r="28" spans="1:7" x14ac:dyDescent="0.25">
      <c r="A28" s="304" t="s">
        <v>242</v>
      </c>
      <c r="B28" s="139">
        <v>42</v>
      </c>
      <c r="C28" s="305">
        <v>3</v>
      </c>
      <c r="D28" s="139">
        <v>49</v>
      </c>
      <c r="E28" s="158">
        <v>14</v>
      </c>
      <c r="F28" s="139">
        <v>2</v>
      </c>
      <c r="G28" s="158">
        <v>20</v>
      </c>
    </row>
    <row r="29" spans="1:7" x14ac:dyDescent="0.25">
      <c r="A29" s="304" t="s">
        <v>243</v>
      </c>
      <c r="B29" s="139">
        <v>17</v>
      </c>
      <c r="C29" s="305" t="s">
        <v>84</v>
      </c>
      <c r="D29" s="139">
        <v>18</v>
      </c>
      <c r="E29" s="158">
        <v>9</v>
      </c>
      <c r="F29" s="139" t="s">
        <v>84</v>
      </c>
      <c r="G29" s="158">
        <v>15</v>
      </c>
    </row>
    <row r="30" spans="1:7" x14ac:dyDescent="0.25">
      <c r="A30" s="304" t="s">
        <v>244</v>
      </c>
      <c r="B30" s="139">
        <v>61</v>
      </c>
      <c r="C30" s="305">
        <v>2</v>
      </c>
      <c r="D30" s="139">
        <v>95</v>
      </c>
      <c r="E30" s="158">
        <v>3</v>
      </c>
      <c r="F30" s="139" t="s">
        <v>84</v>
      </c>
      <c r="G30" s="305">
        <v>4</v>
      </c>
    </row>
    <row r="31" spans="1:7" x14ac:dyDescent="0.25">
      <c r="A31" s="304" t="s">
        <v>245</v>
      </c>
      <c r="B31" s="139">
        <v>48</v>
      </c>
      <c r="C31" s="305">
        <v>1</v>
      </c>
      <c r="D31" s="139">
        <v>83</v>
      </c>
      <c r="E31" s="158">
        <v>18</v>
      </c>
      <c r="F31" s="139">
        <v>1</v>
      </c>
      <c r="G31" s="158">
        <v>31</v>
      </c>
    </row>
    <row r="32" spans="1:7" x14ac:dyDescent="0.25">
      <c r="A32" s="304" t="s">
        <v>246</v>
      </c>
      <c r="B32" s="139">
        <v>107</v>
      </c>
      <c r="C32" s="305">
        <v>1</v>
      </c>
      <c r="D32" s="139">
        <v>140</v>
      </c>
      <c r="E32" s="158">
        <v>17</v>
      </c>
      <c r="F32" s="139" t="s">
        <v>84</v>
      </c>
      <c r="G32" s="158">
        <v>33</v>
      </c>
    </row>
    <row r="33" spans="1:7" x14ac:dyDescent="0.25">
      <c r="A33" s="301" t="s">
        <v>175</v>
      </c>
      <c r="B33" s="302">
        <v>126</v>
      </c>
      <c r="C33" s="303">
        <v>1</v>
      </c>
      <c r="D33" s="302">
        <v>210</v>
      </c>
      <c r="E33" s="310">
        <v>18</v>
      </c>
      <c r="F33" s="309" t="s">
        <v>84</v>
      </c>
      <c r="G33" s="310">
        <v>29</v>
      </c>
    </row>
    <row r="34" spans="1:7" x14ac:dyDescent="0.25">
      <c r="A34" s="301" t="s">
        <v>176</v>
      </c>
      <c r="B34" s="302">
        <v>448</v>
      </c>
      <c r="C34" s="303">
        <v>6</v>
      </c>
      <c r="D34" s="302">
        <v>622</v>
      </c>
      <c r="E34" s="310">
        <v>94</v>
      </c>
      <c r="F34" s="309">
        <v>1</v>
      </c>
      <c r="G34" s="310">
        <v>161</v>
      </c>
    </row>
    <row r="35" spans="1:7" x14ac:dyDescent="0.25">
      <c r="A35" s="304" t="s">
        <v>247</v>
      </c>
      <c r="B35" s="139">
        <v>134</v>
      </c>
      <c r="C35" s="305">
        <v>3</v>
      </c>
      <c r="D35" s="139">
        <v>209</v>
      </c>
      <c r="E35" s="158">
        <v>63</v>
      </c>
      <c r="F35" s="139">
        <v>2</v>
      </c>
      <c r="G35" s="158">
        <v>124</v>
      </c>
    </row>
    <row r="36" spans="1:7" x14ac:dyDescent="0.25">
      <c r="A36" s="304" t="s">
        <v>248</v>
      </c>
      <c r="B36" s="139">
        <v>78</v>
      </c>
      <c r="C36" s="305" t="s">
        <v>84</v>
      </c>
      <c r="D36" s="139">
        <v>111</v>
      </c>
      <c r="E36" s="158">
        <v>11</v>
      </c>
      <c r="F36" s="139" t="s">
        <v>84</v>
      </c>
      <c r="G36" s="158">
        <v>15</v>
      </c>
    </row>
    <row r="37" spans="1:7" x14ac:dyDescent="0.25">
      <c r="A37" s="304" t="s">
        <v>249</v>
      </c>
      <c r="B37" s="139">
        <v>59</v>
      </c>
      <c r="C37" s="305" t="s">
        <v>84</v>
      </c>
      <c r="D37" s="139">
        <v>94</v>
      </c>
      <c r="E37" s="158">
        <v>58</v>
      </c>
      <c r="F37" s="139">
        <v>5</v>
      </c>
      <c r="G37" s="158">
        <v>99</v>
      </c>
    </row>
    <row r="38" spans="1:7" x14ac:dyDescent="0.25">
      <c r="A38" s="304" t="s">
        <v>250</v>
      </c>
      <c r="B38" s="139">
        <v>90</v>
      </c>
      <c r="C38" s="305" t="s">
        <v>84</v>
      </c>
      <c r="D38" s="139">
        <v>144</v>
      </c>
      <c r="E38" s="158">
        <v>18</v>
      </c>
      <c r="F38" s="159">
        <v>2</v>
      </c>
      <c r="G38" s="158">
        <v>24</v>
      </c>
    </row>
    <row r="39" spans="1:7" x14ac:dyDescent="0.25">
      <c r="A39" s="304" t="s">
        <v>251</v>
      </c>
      <c r="B39" s="139">
        <v>45</v>
      </c>
      <c r="C39" s="305">
        <v>1</v>
      </c>
      <c r="D39" s="139">
        <v>72</v>
      </c>
      <c r="E39" s="158">
        <v>12</v>
      </c>
      <c r="F39" s="139" t="s">
        <v>84</v>
      </c>
      <c r="G39" s="158">
        <v>24</v>
      </c>
    </row>
    <row r="40" spans="1:7" x14ac:dyDescent="0.25">
      <c r="A40" s="304" t="s">
        <v>252</v>
      </c>
      <c r="B40" s="139">
        <v>84</v>
      </c>
      <c r="C40" s="305" t="s">
        <v>84</v>
      </c>
      <c r="D40" s="139">
        <v>104</v>
      </c>
      <c r="E40" s="158">
        <v>7</v>
      </c>
      <c r="F40" s="159">
        <v>1</v>
      </c>
      <c r="G40" s="158">
        <v>12</v>
      </c>
    </row>
    <row r="41" spans="1:7" x14ac:dyDescent="0.25">
      <c r="A41" s="14" t="s">
        <v>267</v>
      </c>
      <c r="B41" s="302">
        <v>4767</v>
      </c>
      <c r="C41" s="303">
        <v>59</v>
      </c>
      <c r="D41" s="302">
        <v>6616</v>
      </c>
      <c r="E41" s="303">
        <v>942</v>
      </c>
      <c r="F41" s="302">
        <v>46</v>
      </c>
      <c r="G41" s="303">
        <v>1551</v>
      </c>
    </row>
    <row r="42" spans="1:7" x14ac:dyDescent="0.25">
      <c r="A42" s="301" t="s">
        <v>101</v>
      </c>
      <c r="B42" s="302">
        <v>2726</v>
      </c>
      <c r="C42" s="303">
        <v>51</v>
      </c>
      <c r="D42" s="302">
        <v>4126</v>
      </c>
      <c r="E42" s="303">
        <v>1463</v>
      </c>
      <c r="F42" s="302">
        <v>85</v>
      </c>
      <c r="G42" s="303">
        <v>2443</v>
      </c>
    </row>
    <row r="43" spans="1:7" x14ac:dyDescent="0.25">
      <c r="A43" s="306" t="s">
        <v>96</v>
      </c>
      <c r="B43" s="307">
        <v>7493</v>
      </c>
      <c r="C43" s="307">
        <v>110</v>
      </c>
      <c r="D43" s="307">
        <v>10742</v>
      </c>
      <c r="E43" s="307">
        <v>2405</v>
      </c>
      <c r="F43" s="307">
        <v>131</v>
      </c>
      <c r="G43" s="307">
        <v>3994</v>
      </c>
    </row>
  </sheetData>
  <mergeCells count="4">
    <mergeCell ref="B6:D6"/>
    <mergeCell ref="E6:G6"/>
    <mergeCell ref="A5:F5"/>
    <mergeCell ref="A6:A7"/>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F28"/>
  <sheetViews>
    <sheetView topLeftCell="B1" workbookViewId="0">
      <selection activeCell="D32" sqref="D32"/>
    </sheetView>
  </sheetViews>
  <sheetFormatPr defaultRowHeight="15" x14ac:dyDescent="0.25"/>
  <cols>
    <col min="1" max="1" width="6.28515625" style="16" customWidth="1"/>
    <col min="2" max="2" width="20.28515625" style="16" customWidth="1"/>
    <col min="3" max="3" width="31" style="16" customWidth="1"/>
    <col min="4" max="4" width="21" style="16" customWidth="1"/>
    <col min="5" max="5" width="16.42578125" style="16" customWidth="1"/>
    <col min="6" max="6" width="16.85546875" style="16" customWidth="1"/>
    <col min="7" max="16384" width="9.140625" style="16"/>
  </cols>
  <sheetData>
    <row r="2" spans="2:6" x14ac:dyDescent="0.25">
      <c r="B2" s="81" t="s">
        <v>310</v>
      </c>
      <c r="C2" s="68"/>
      <c r="D2" s="68"/>
    </row>
    <row r="3" spans="2:6" ht="15.75" thickBot="1" x14ac:dyDescent="0.3"/>
    <row r="4" spans="2:6" ht="15.75" thickBot="1" x14ac:dyDescent="0.3">
      <c r="B4" s="404" t="s">
        <v>197</v>
      </c>
      <c r="C4" s="406" t="s">
        <v>198</v>
      </c>
      <c r="D4" s="406"/>
    </row>
    <row r="5" spans="2:6" ht="15.75" thickBot="1" x14ac:dyDescent="0.3">
      <c r="B5" s="405"/>
      <c r="C5" s="107" t="s">
        <v>199</v>
      </c>
      <c r="D5" s="107" t="s">
        <v>200</v>
      </c>
      <c r="F5" s="59"/>
    </row>
    <row r="6" spans="2:6" ht="15.75" thickBot="1" x14ac:dyDescent="0.3">
      <c r="B6" s="56" t="s">
        <v>96</v>
      </c>
      <c r="C6" s="91">
        <v>187.99049643989378</v>
      </c>
      <c r="D6" s="108">
        <v>1096543302</v>
      </c>
    </row>
    <row r="7" spans="2:6" ht="15.75" thickBot="1" x14ac:dyDescent="0.3">
      <c r="B7" s="56" t="s">
        <v>178</v>
      </c>
      <c r="C7" s="91">
        <v>197.70400031618013</v>
      </c>
      <c r="D7" s="108">
        <v>387679257</v>
      </c>
    </row>
    <row r="8" spans="2:6" ht="15.75" thickBot="1" x14ac:dyDescent="0.3">
      <c r="B8" s="56" t="s">
        <v>177</v>
      </c>
      <c r="C8" s="91">
        <v>204.23082015291658</v>
      </c>
      <c r="D8" s="108">
        <v>116154543</v>
      </c>
    </row>
    <row r="9" spans="2:6" ht="15.75" thickBot="1" x14ac:dyDescent="0.3">
      <c r="B9" s="56" t="s">
        <v>186</v>
      </c>
      <c r="C9" s="91">
        <v>223.94499183329813</v>
      </c>
      <c r="D9" s="108">
        <v>1129089219</v>
      </c>
    </row>
    <row r="10" spans="2:6" ht="15.75" thickBot="1" x14ac:dyDescent="0.3">
      <c r="B10" s="56" t="s">
        <v>201</v>
      </c>
      <c r="C10" s="91">
        <v>233.41207894580873</v>
      </c>
      <c r="D10" s="108">
        <v>29536548</v>
      </c>
    </row>
    <row r="11" spans="2:6" ht="15.75" thickBot="1" x14ac:dyDescent="0.3">
      <c r="B11" s="56" t="s">
        <v>185</v>
      </c>
      <c r="C11" s="91">
        <v>233.83498555573831</v>
      </c>
      <c r="D11" s="108">
        <v>385981005</v>
      </c>
    </row>
    <row r="12" spans="2:6" ht="15.75" thickBot="1" x14ac:dyDescent="0.3">
      <c r="B12" s="56" t="s">
        <v>6</v>
      </c>
      <c r="C12" s="91">
        <v>243.94276653561803</v>
      </c>
      <c r="D12" s="108">
        <v>321692571</v>
      </c>
    </row>
    <row r="13" spans="2:6" ht="15.75" thickBot="1" x14ac:dyDescent="0.3">
      <c r="B13" s="56" t="s">
        <v>183</v>
      </c>
      <c r="C13" s="91">
        <v>253.95776340917243</v>
      </c>
      <c r="D13" s="108">
        <v>78592563</v>
      </c>
    </row>
    <row r="14" spans="2:6" ht="15.75" thickBot="1" x14ac:dyDescent="0.3">
      <c r="B14" s="56" t="s">
        <v>188</v>
      </c>
      <c r="C14" s="91">
        <v>265.7711750682812</v>
      </c>
      <c r="D14" s="108">
        <v>235678968</v>
      </c>
    </row>
    <row r="15" spans="2:6" ht="15.75" thickBot="1" x14ac:dyDescent="0.3">
      <c r="B15" s="56" t="s">
        <v>184</v>
      </c>
      <c r="C15" s="91">
        <v>274.81830246849165</v>
      </c>
      <c r="D15" s="108">
        <v>1204857165</v>
      </c>
    </row>
    <row r="16" spans="2:6" ht="15.75" thickBot="1" x14ac:dyDescent="0.3">
      <c r="B16" s="109" t="s">
        <v>311</v>
      </c>
      <c r="C16" s="91">
        <v>278.59063847683274</v>
      </c>
      <c r="D16" s="108">
        <v>296769792</v>
      </c>
    </row>
    <row r="17" spans="2:5" ht="15.75" thickBot="1" x14ac:dyDescent="0.3">
      <c r="B17" s="56" t="s">
        <v>202</v>
      </c>
      <c r="C17" s="91">
        <v>278.82566686255092</v>
      </c>
      <c r="D17" s="108">
        <v>339248583</v>
      </c>
    </row>
    <row r="18" spans="2:5" ht="15.75" thickBot="1" x14ac:dyDescent="0.3">
      <c r="B18" s="56" t="s">
        <v>8</v>
      </c>
      <c r="C18" s="91">
        <v>281.7637389933347</v>
      </c>
      <c r="D18" s="108">
        <v>1142852040</v>
      </c>
    </row>
    <row r="19" spans="2:5" ht="15.75" thickBot="1" x14ac:dyDescent="0.3">
      <c r="B19" s="56" t="s">
        <v>189</v>
      </c>
      <c r="C19" s="91">
        <v>286.62771185437123</v>
      </c>
      <c r="D19" s="108">
        <v>1406276670</v>
      </c>
    </row>
    <row r="20" spans="2:5" ht="15.75" thickBot="1" x14ac:dyDescent="0.3">
      <c r="B20" s="56" t="s">
        <v>181</v>
      </c>
      <c r="C20" s="91">
        <v>288.54938853449323</v>
      </c>
      <c r="D20" s="108">
        <v>2893490166</v>
      </c>
    </row>
    <row r="21" spans="2:5" ht="15.75" thickBot="1" x14ac:dyDescent="0.3">
      <c r="B21" s="56" t="s">
        <v>179</v>
      </c>
      <c r="C21" s="91">
        <v>321.04535983898688</v>
      </c>
      <c r="D21" s="108">
        <v>1893335634</v>
      </c>
    </row>
    <row r="22" spans="2:5" ht="15.75" thickBot="1" x14ac:dyDescent="0.3">
      <c r="B22" s="56" t="s">
        <v>182</v>
      </c>
      <c r="C22" s="91">
        <v>346.65414123619456</v>
      </c>
      <c r="D22" s="108">
        <v>532080828</v>
      </c>
    </row>
    <row r="23" spans="2:5" ht="15.75" thickBot="1" x14ac:dyDescent="0.3">
      <c r="B23" s="56" t="s">
        <v>203</v>
      </c>
      <c r="C23" s="91">
        <v>393.50661227864612</v>
      </c>
      <c r="D23" s="108">
        <v>1751393652</v>
      </c>
    </row>
    <row r="24" spans="2:5" ht="15.75" thickBot="1" x14ac:dyDescent="0.3">
      <c r="B24" s="56" t="s">
        <v>187</v>
      </c>
      <c r="C24" s="91">
        <v>396.95706650462171</v>
      </c>
      <c r="D24" s="108">
        <v>1484501334</v>
      </c>
    </row>
    <row r="25" spans="2:5" ht="15.75" thickBot="1" x14ac:dyDescent="0.3">
      <c r="B25" s="56" t="s">
        <v>180</v>
      </c>
      <c r="C25" s="91">
        <v>444.59484070655878</v>
      </c>
      <c r="D25" s="108">
        <v>694076568</v>
      </c>
    </row>
    <row r="26" spans="2:5" ht="15.75" thickBot="1" x14ac:dyDescent="0.3">
      <c r="B26" s="57" t="s">
        <v>190</v>
      </c>
      <c r="C26" s="110">
        <v>287.75648190587964</v>
      </c>
      <c r="D26" s="111">
        <f>SUM(D6:D25)</f>
        <v>17419830408</v>
      </c>
    </row>
    <row r="28" spans="2:5" x14ac:dyDescent="0.25">
      <c r="B28" s="395" t="s">
        <v>204</v>
      </c>
      <c r="C28" s="324"/>
      <c r="D28" s="324"/>
      <c r="E28" s="324"/>
    </row>
  </sheetData>
  <mergeCells count="3">
    <mergeCell ref="B4:B5"/>
    <mergeCell ref="C4:D4"/>
    <mergeCell ref="B28:E28"/>
  </mergeCells>
  <conditionalFormatting sqref="D6:D25">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U19"/>
  <sheetViews>
    <sheetView zoomScaleNormal="100" workbookViewId="0">
      <selection activeCell="O16" sqref="O16:O17"/>
    </sheetView>
  </sheetViews>
  <sheetFormatPr defaultRowHeight="15" x14ac:dyDescent="0.25"/>
  <cols>
    <col min="1" max="1" width="16.28515625" style="48" customWidth="1"/>
    <col min="2" max="3" width="9.140625" style="48"/>
    <col min="4" max="4" width="9.7109375" style="48" bestFit="1" customWidth="1"/>
    <col min="5" max="6" width="9.140625" style="48"/>
    <col min="7" max="7" width="9.7109375" style="48" bestFit="1" customWidth="1"/>
    <col min="8" max="8" width="9.140625" style="49"/>
    <col min="9" max="10" width="9.140625" style="48"/>
    <col min="11" max="11" width="9.7109375" style="48" bestFit="1" customWidth="1"/>
    <col min="12" max="15" width="9.140625" style="48"/>
    <col min="16" max="16" width="10.140625" style="48" customWidth="1"/>
    <col min="17" max="16384" width="9.140625" style="48"/>
  </cols>
  <sheetData>
    <row r="2" spans="1:21" x14ac:dyDescent="0.25">
      <c r="A2" s="20" t="s">
        <v>312</v>
      </c>
    </row>
    <row r="3" spans="1:21" x14ac:dyDescent="0.25">
      <c r="A3" s="407" t="s">
        <v>27</v>
      </c>
      <c r="B3" s="407"/>
      <c r="C3" s="407"/>
      <c r="D3" s="407"/>
      <c r="E3" s="407"/>
    </row>
    <row r="4" spans="1:21" ht="15" customHeight="1" x14ac:dyDescent="0.25">
      <c r="A4" s="325" t="s">
        <v>1</v>
      </c>
      <c r="B4" s="408" t="s">
        <v>90</v>
      </c>
      <c r="C4" s="409"/>
      <c r="D4" s="409"/>
      <c r="E4" s="409"/>
      <c r="F4" s="409"/>
      <c r="G4" s="409"/>
      <c r="H4" s="409"/>
      <c r="I4" s="409"/>
      <c r="J4" s="409"/>
      <c r="K4" s="409"/>
      <c r="L4" s="409"/>
      <c r="M4" s="409"/>
      <c r="N4" s="80"/>
      <c r="O4" s="408"/>
      <c r="P4" s="409"/>
      <c r="Q4" s="409"/>
    </row>
    <row r="5" spans="1:21" ht="15" customHeight="1" x14ac:dyDescent="0.25">
      <c r="A5" s="326"/>
      <c r="B5" s="410" t="s">
        <v>91</v>
      </c>
      <c r="C5" s="411"/>
      <c r="D5" s="411"/>
      <c r="E5" s="411"/>
      <c r="F5" s="411"/>
      <c r="G5" s="411"/>
      <c r="H5" s="411"/>
      <c r="I5" s="412" t="s">
        <v>92</v>
      </c>
      <c r="J5" s="411"/>
      <c r="K5" s="411"/>
      <c r="L5" s="411"/>
      <c r="M5" s="410" t="s">
        <v>329</v>
      </c>
      <c r="N5" s="413"/>
      <c r="O5" s="413"/>
      <c r="P5" s="411"/>
      <c r="Q5" s="117"/>
    </row>
    <row r="6" spans="1:21" ht="27" x14ac:dyDescent="0.25">
      <c r="A6" s="327"/>
      <c r="B6" s="79" t="s">
        <v>93</v>
      </c>
      <c r="C6" s="79" t="s">
        <v>94</v>
      </c>
      <c r="D6" s="79" t="s">
        <v>192</v>
      </c>
      <c r="E6" s="79" t="s">
        <v>95</v>
      </c>
      <c r="F6" s="79" t="s">
        <v>193</v>
      </c>
      <c r="G6" s="79" t="s">
        <v>194</v>
      </c>
      <c r="H6" s="79" t="s">
        <v>11</v>
      </c>
      <c r="I6" s="79" t="s">
        <v>93</v>
      </c>
      <c r="J6" s="78" t="s">
        <v>94</v>
      </c>
      <c r="K6" s="78" t="s">
        <v>195</v>
      </c>
      <c r="L6" s="79" t="s">
        <v>11</v>
      </c>
      <c r="M6" s="79" t="s">
        <v>93</v>
      </c>
      <c r="N6" s="79" t="s">
        <v>94</v>
      </c>
      <c r="O6" s="79" t="s">
        <v>95</v>
      </c>
      <c r="P6" s="79" t="s">
        <v>194</v>
      </c>
      <c r="Q6" s="79" t="s">
        <v>11</v>
      </c>
    </row>
    <row r="7" spans="1:21" x14ac:dyDescent="0.25">
      <c r="A7" s="84" t="s">
        <v>172</v>
      </c>
      <c r="B7" s="118">
        <v>92</v>
      </c>
      <c r="C7" s="120">
        <v>256</v>
      </c>
      <c r="D7" s="118" t="s">
        <v>84</v>
      </c>
      <c r="E7" s="120">
        <v>625</v>
      </c>
      <c r="F7" s="118" t="s">
        <v>84</v>
      </c>
      <c r="G7" s="120" t="s">
        <v>84</v>
      </c>
      <c r="H7" s="296">
        <v>973</v>
      </c>
      <c r="I7" s="120">
        <v>101</v>
      </c>
      <c r="J7" s="118">
        <v>1</v>
      </c>
      <c r="K7" s="120" t="s">
        <v>84</v>
      </c>
      <c r="L7" s="296">
        <v>102</v>
      </c>
      <c r="M7" s="120">
        <v>115</v>
      </c>
      <c r="N7" s="118">
        <v>148</v>
      </c>
      <c r="O7" s="120">
        <v>65</v>
      </c>
      <c r="P7" s="296" t="s">
        <v>84</v>
      </c>
      <c r="Q7" s="319">
        <v>328</v>
      </c>
      <c r="S7" s="69"/>
      <c r="T7" s="50"/>
      <c r="U7" s="50"/>
    </row>
    <row r="8" spans="1:21" x14ac:dyDescent="0.25">
      <c r="A8" s="84" t="s">
        <v>173</v>
      </c>
      <c r="B8" s="118">
        <v>23</v>
      </c>
      <c r="C8" s="120">
        <v>61</v>
      </c>
      <c r="D8" s="118" t="s">
        <v>84</v>
      </c>
      <c r="E8" s="120">
        <v>88</v>
      </c>
      <c r="F8" s="118" t="s">
        <v>84</v>
      </c>
      <c r="G8" s="120" t="s">
        <v>84</v>
      </c>
      <c r="H8" s="296">
        <v>172</v>
      </c>
      <c r="I8" s="120">
        <v>7</v>
      </c>
      <c r="J8" s="118" t="s">
        <v>84</v>
      </c>
      <c r="K8" s="120" t="s">
        <v>84</v>
      </c>
      <c r="L8" s="296">
        <v>7</v>
      </c>
      <c r="M8" s="120">
        <v>54</v>
      </c>
      <c r="N8" s="118">
        <v>74</v>
      </c>
      <c r="O8" s="120">
        <v>12</v>
      </c>
      <c r="P8" s="296" t="s">
        <v>84</v>
      </c>
      <c r="Q8" s="319">
        <v>140</v>
      </c>
      <c r="S8" s="69"/>
      <c r="T8" s="50"/>
      <c r="U8" s="50"/>
    </row>
    <row r="9" spans="1:21" x14ac:dyDescent="0.25">
      <c r="A9" s="84" t="s">
        <v>174</v>
      </c>
      <c r="B9" s="118">
        <v>31</v>
      </c>
      <c r="C9" s="120">
        <v>578</v>
      </c>
      <c r="D9" s="118" t="s">
        <v>84</v>
      </c>
      <c r="E9" s="120">
        <v>3831</v>
      </c>
      <c r="F9" s="118" t="s">
        <v>84</v>
      </c>
      <c r="G9" s="120" t="s">
        <v>84</v>
      </c>
      <c r="H9" s="296">
        <v>4440</v>
      </c>
      <c r="I9" s="120">
        <v>359</v>
      </c>
      <c r="J9" s="118" t="s">
        <v>84</v>
      </c>
      <c r="K9" s="120" t="s">
        <v>84</v>
      </c>
      <c r="L9" s="296">
        <v>359</v>
      </c>
      <c r="M9" s="120">
        <v>180</v>
      </c>
      <c r="N9" s="118">
        <v>152</v>
      </c>
      <c r="O9" s="120">
        <v>134</v>
      </c>
      <c r="P9" s="296" t="s">
        <v>84</v>
      </c>
      <c r="Q9" s="319">
        <v>466</v>
      </c>
      <c r="S9" s="69"/>
      <c r="T9" s="50"/>
      <c r="U9" s="50"/>
    </row>
    <row r="10" spans="1:21" x14ac:dyDescent="0.25">
      <c r="A10" s="84" t="s">
        <v>175</v>
      </c>
      <c r="B10" s="118">
        <v>26</v>
      </c>
      <c r="C10" s="120">
        <v>81</v>
      </c>
      <c r="D10" s="118" t="s">
        <v>84</v>
      </c>
      <c r="E10" s="120">
        <v>151</v>
      </c>
      <c r="F10" s="118" t="s">
        <v>84</v>
      </c>
      <c r="G10" s="120" t="s">
        <v>84</v>
      </c>
      <c r="H10" s="296">
        <v>258</v>
      </c>
      <c r="I10" s="120">
        <v>43</v>
      </c>
      <c r="J10" s="118" t="s">
        <v>84</v>
      </c>
      <c r="K10" s="120" t="s">
        <v>84</v>
      </c>
      <c r="L10" s="296">
        <v>43</v>
      </c>
      <c r="M10" s="120">
        <v>19</v>
      </c>
      <c r="N10" s="118">
        <v>90</v>
      </c>
      <c r="O10" s="120">
        <v>33</v>
      </c>
      <c r="P10" s="296" t="s">
        <v>84</v>
      </c>
      <c r="Q10" s="319">
        <v>142</v>
      </c>
      <c r="S10" s="69"/>
      <c r="T10" s="50"/>
      <c r="U10" s="50"/>
    </row>
    <row r="11" spans="1:21" x14ac:dyDescent="0.25">
      <c r="A11" s="84" t="s">
        <v>176</v>
      </c>
      <c r="B11" s="118">
        <v>16</v>
      </c>
      <c r="C11" s="120">
        <v>587</v>
      </c>
      <c r="D11" s="118" t="s">
        <v>84</v>
      </c>
      <c r="E11" s="120">
        <v>1066</v>
      </c>
      <c r="F11" s="118" t="s">
        <v>84</v>
      </c>
      <c r="G11" s="120" t="s">
        <v>84</v>
      </c>
      <c r="H11" s="296">
        <v>1669</v>
      </c>
      <c r="I11" s="120">
        <v>229</v>
      </c>
      <c r="J11" s="118" t="s">
        <v>84</v>
      </c>
      <c r="K11" s="120" t="s">
        <v>84</v>
      </c>
      <c r="L11" s="296">
        <v>229</v>
      </c>
      <c r="M11" s="120">
        <v>70</v>
      </c>
      <c r="N11" s="118">
        <v>356</v>
      </c>
      <c r="O11" s="120">
        <v>168</v>
      </c>
      <c r="P11" s="296" t="s">
        <v>84</v>
      </c>
      <c r="Q11" s="319">
        <v>594</v>
      </c>
      <c r="S11" s="69"/>
      <c r="T11" s="50"/>
      <c r="U11" s="50"/>
    </row>
    <row r="12" spans="1:21" x14ac:dyDescent="0.25">
      <c r="A12" s="21" t="s">
        <v>11</v>
      </c>
      <c r="B12" s="123">
        <v>188</v>
      </c>
      <c r="C12" s="123">
        <v>1563</v>
      </c>
      <c r="D12" s="123" t="s">
        <v>84</v>
      </c>
      <c r="E12" s="123">
        <v>5761</v>
      </c>
      <c r="F12" s="123" t="s">
        <v>84</v>
      </c>
      <c r="G12" s="123"/>
      <c r="H12" s="123">
        <v>7512</v>
      </c>
      <c r="I12" s="123">
        <v>739</v>
      </c>
      <c r="J12" s="123">
        <v>1</v>
      </c>
      <c r="K12" s="123" t="s">
        <v>84</v>
      </c>
      <c r="L12" s="123">
        <v>740</v>
      </c>
      <c r="M12" s="123">
        <v>438</v>
      </c>
      <c r="N12" s="21">
        <v>820</v>
      </c>
      <c r="O12" s="123">
        <v>412</v>
      </c>
      <c r="P12" s="123" t="s">
        <v>84</v>
      </c>
      <c r="Q12" s="123">
        <v>1670</v>
      </c>
      <c r="S12" s="69"/>
      <c r="T12" s="50"/>
      <c r="U12" s="50"/>
    </row>
    <row r="13" spans="1:21" x14ac:dyDescent="0.25">
      <c r="A13" s="313" t="s">
        <v>313</v>
      </c>
    </row>
    <row r="18" ht="15" customHeight="1" x14ac:dyDescent="0.25"/>
    <row r="19" ht="15" customHeight="1" x14ac:dyDescent="0.25"/>
  </sheetData>
  <mergeCells count="7">
    <mergeCell ref="A3:E3"/>
    <mergeCell ref="A4:A6"/>
    <mergeCell ref="B4:M4"/>
    <mergeCell ref="O4:Q4"/>
    <mergeCell ref="B5:H5"/>
    <mergeCell ref="I5:L5"/>
    <mergeCell ref="M5:P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M15"/>
  <sheetViews>
    <sheetView workbookViewId="0">
      <selection activeCell="F32" sqref="F32"/>
    </sheetView>
  </sheetViews>
  <sheetFormatPr defaultRowHeight="15" x14ac:dyDescent="0.25"/>
  <cols>
    <col min="1" max="16384" width="9.140625" style="16"/>
  </cols>
  <sheetData>
    <row r="2" spans="2:13" ht="14.45" customHeight="1" x14ac:dyDescent="0.25">
      <c r="B2" s="321" t="s">
        <v>272</v>
      </c>
      <c r="C2" s="322"/>
      <c r="D2" s="322"/>
      <c r="E2" s="322"/>
      <c r="F2" s="322"/>
      <c r="G2" s="322"/>
      <c r="H2" s="322"/>
    </row>
    <row r="3" spans="2:13" ht="15" customHeight="1" x14ac:dyDescent="0.25">
      <c r="B3" s="331" t="s">
        <v>222</v>
      </c>
      <c r="C3" s="332"/>
      <c r="D3" s="332"/>
      <c r="E3" s="332"/>
      <c r="F3" s="332"/>
    </row>
    <row r="4" spans="2:13" x14ac:dyDescent="0.25">
      <c r="B4" s="325" t="s">
        <v>1</v>
      </c>
      <c r="C4" s="328">
        <v>2017</v>
      </c>
      <c r="D4" s="328"/>
      <c r="E4" s="329">
        <v>2010</v>
      </c>
      <c r="F4" s="329"/>
    </row>
    <row r="5" spans="2:13" x14ac:dyDescent="0.25">
      <c r="B5" s="326"/>
      <c r="C5" s="328"/>
      <c r="D5" s="328"/>
      <c r="E5" s="329"/>
      <c r="F5" s="329"/>
    </row>
    <row r="6" spans="2:13" ht="27" x14ac:dyDescent="0.25">
      <c r="B6" s="327"/>
      <c r="C6" s="77" t="s">
        <v>144</v>
      </c>
      <c r="D6" s="77" t="s">
        <v>10</v>
      </c>
      <c r="E6" s="77" t="s">
        <v>144</v>
      </c>
      <c r="F6" s="77" t="s">
        <v>10</v>
      </c>
    </row>
    <row r="7" spans="2:13" x14ac:dyDescent="0.25">
      <c r="B7" s="128" t="s">
        <v>172</v>
      </c>
      <c r="C7" s="30">
        <v>4.78</v>
      </c>
      <c r="D7" s="129">
        <v>2.88</v>
      </c>
      <c r="E7" s="34">
        <v>3.5258400000000001</v>
      </c>
      <c r="F7" s="36">
        <v>2.0885848037450487</v>
      </c>
      <c r="L7" s="59"/>
      <c r="M7" s="59"/>
    </row>
    <row r="8" spans="2:13" x14ac:dyDescent="0.25">
      <c r="B8" s="128" t="s">
        <v>173</v>
      </c>
      <c r="C8" s="30">
        <v>3.13</v>
      </c>
      <c r="D8" s="129">
        <v>1.87</v>
      </c>
      <c r="E8" s="34">
        <v>2.9748299999999999</v>
      </c>
      <c r="F8" s="36">
        <v>1.8922852983988356</v>
      </c>
      <c r="L8" s="59"/>
      <c r="M8" s="59"/>
    </row>
    <row r="9" spans="2:13" x14ac:dyDescent="0.25">
      <c r="B9" s="128" t="s">
        <v>174</v>
      </c>
      <c r="C9" s="30">
        <v>1.8</v>
      </c>
      <c r="D9" s="129">
        <v>1.28</v>
      </c>
      <c r="E9" s="34">
        <v>1.7017500000000001</v>
      </c>
      <c r="F9" s="36">
        <v>1.1525665399239544</v>
      </c>
      <c r="L9" s="59"/>
      <c r="M9" s="59"/>
    </row>
    <row r="10" spans="2:13" x14ac:dyDescent="0.25">
      <c r="B10" s="128" t="s">
        <v>175</v>
      </c>
      <c r="C10" s="30">
        <v>3.61</v>
      </c>
      <c r="D10" s="129">
        <v>2.12</v>
      </c>
      <c r="E10" s="34">
        <v>2.9557000000000002</v>
      </c>
      <c r="F10" s="36">
        <v>1.7110266159695817</v>
      </c>
      <c r="L10" s="59"/>
      <c r="M10" s="59"/>
    </row>
    <row r="11" spans="2:13" x14ac:dyDescent="0.25">
      <c r="B11" s="128" t="s">
        <v>176</v>
      </c>
      <c r="C11" s="30">
        <v>2.17</v>
      </c>
      <c r="D11" s="129">
        <v>1.36</v>
      </c>
      <c r="E11" s="34">
        <v>2.4835600000000002</v>
      </c>
      <c r="F11" s="36">
        <v>1.555352241537054</v>
      </c>
      <c r="L11" s="59"/>
      <c r="M11" s="59"/>
    </row>
    <row r="12" spans="2:13" x14ac:dyDescent="0.25">
      <c r="B12" s="28" t="s">
        <v>96</v>
      </c>
      <c r="C12" s="29">
        <v>2.44</v>
      </c>
      <c r="D12" s="29">
        <v>1.61</v>
      </c>
      <c r="E12" s="29">
        <v>2.28233</v>
      </c>
      <c r="F12" s="29">
        <v>1.4678687008784097</v>
      </c>
      <c r="L12" s="59"/>
      <c r="M12" s="59"/>
    </row>
    <row r="13" spans="2:13" x14ac:dyDescent="0.25">
      <c r="B13" s="28" t="s">
        <v>7</v>
      </c>
      <c r="C13" s="29">
        <v>1.9310250210080431</v>
      </c>
      <c r="D13" s="29">
        <v>1.3505085396277106</v>
      </c>
      <c r="E13" s="29">
        <v>1.9314826030413574</v>
      </c>
      <c r="F13" s="29">
        <v>1.332107216174385</v>
      </c>
    </row>
    <row r="14" spans="2:13" x14ac:dyDescent="0.25">
      <c r="B14" s="92" t="s">
        <v>270</v>
      </c>
    </row>
    <row r="15" spans="2:13" x14ac:dyDescent="0.25">
      <c r="B15" s="92" t="s">
        <v>271</v>
      </c>
    </row>
  </sheetData>
  <mergeCells count="5">
    <mergeCell ref="B2:H2"/>
    <mergeCell ref="B3:F3"/>
    <mergeCell ref="B4:B6"/>
    <mergeCell ref="C4:D5"/>
    <mergeCell ref="E4:F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H27"/>
  <sheetViews>
    <sheetView zoomScaleNormal="100" workbookViewId="0">
      <selection activeCell="L35" sqref="L35"/>
    </sheetView>
  </sheetViews>
  <sheetFormatPr defaultRowHeight="15" x14ac:dyDescent="0.25"/>
  <cols>
    <col min="1" max="6" width="9.140625" style="16"/>
    <col min="7" max="7" width="9.140625" style="51"/>
    <col min="8" max="16384" width="9.140625" style="16"/>
  </cols>
  <sheetData>
    <row r="2" spans="1:8" x14ac:dyDescent="0.25">
      <c r="A2" s="81" t="s">
        <v>314</v>
      </c>
      <c r="B2" s="11"/>
      <c r="C2" s="11"/>
      <c r="D2" s="11"/>
      <c r="E2" s="11"/>
      <c r="F2" s="11"/>
      <c r="G2" s="52"/>
      <c r="H2" s="12"/>
    </row>
    <row r="3" spans="1:8" ht="15" customHeight="1" x14ac:dyDescent="0.25">
      <c r="A3" s="407" t="s">
        <v>97</v>
      </c>
      <c r="B3" s="407"/>
      <c r="C3" s="407"/>
      <c r="D3" s="407"/>
      <c r="E3" s="407"/>
      <c r="F3" s="407"/>
      <c r="G3" s="407"/>
      <c r="H3" s="407"/>
    </row>
    <row r="4" spans="1:8" ht="15" customHeight="1" x14ac:dyDescent="0.25">
      <c r="A4" s="370" t="s">
        <v>42</v>
      </c>
      <c r="B4" s="414" t="s">
        <v>98</v>
      </c>
      <c r="C4" s="414" t="s">
        <v>94</v>
      </c>
      <c r="D4" s="414" t="s">
        <v>192</v>
      </c>
      <c r="E4" s="414" t="s">
        <v>95</v>
      </c>
      <c r="F4" s="414" t="s">
        <v>193</v>
      </c>
      <c r="G4" s="414" t="s">
        <v>196</v>
      </c>
      <c r="H4" s="416" t="s">
        <v>11</v>
      </c>
    </row>
    <row r="5" spans="1:8" ht="15" customHeight="1" x14ac:dyDescent="0.25">
      <c r="A5" s="372"/>
      <c r="B5" s="415"/>
      <c r="C5" s="415" t="s">
        <v>4</v>
      </c>
      <c r="D5" s="415"/>
      <c r="E5" s="415" t="s">
        <v>5</v>
      </c>
      <c r="F5" s="415"/>
      <c r="G5" s="415" t="s">
        <v>5</v>
      </c>
      <c r="H5" s="417" t="s">
        <v>3</v>
      </c>
    </row>
    <row r="6" spans="1:8" x14ac:dyDescent="0.25">
      <c r="A6" s="7" t="s">
        <v>45</v>
      </c>
      <c r="B6" s="314">
        <v>97</v>
      </c>
      <c r="C6" s="315">
        <v>164</v>
      </c>
      <c r="D6" s="314" t="s">
        <v>84</v>
      </c>
      <c r="E6" s="315">
        <v>424</v>
      </c>
      <c r="F6" s="314" t="s">
        <v>84</v>
      </c>
      <c r="G6" s="315" t="s">
        <v>84</v>
      </c>
      <c r="H6" s="320">
        <v>685</v>
      </c>
    </row>
    <row r="7" spans="1:8" x14ac:dyDescent="0.25">
      <c r="A7" s="7" t="s">
        <v>46</v>
      </c>
      <c r="B7" s="314">
        <v>85</v>
      </c>
      <c r="C7" s="315">
        <v>143</v>
      </c>
      <c r="D7" s="314" t="s">
        <v>84</v>
      </c>
      <c r="E7" s="315">
        <v>454</v>
      </c>
      <c r="F7" s="314" t="s">
        <v>84</v>
      </c>
      <c r="G7" s="315" t="s">
        <v>84</v>
      </c>
      <c r="H7" s="320">
        <v>682</v>
      </c>
    </row>
    <row r="8" spans="1:8" x14ac:dyDescent="0.25">
      <c r="A8" s="7" t="s">
        <v>47</v>
      </c>
      <c r="B8" s="314">
        <v>120</v>
      </c>
      <c r="C8" s="315">
        <v>180</v>
      </c>
      <c r="D8" s="314" t="s">
        <v>84</v>
      </c>
      <c r="E8" s="315">
        <v>554</v>
      </c>
      <c r="F8" s="314" t="s">
        <v>84</v>
      </c>
      <c r="G8" s="315" t="s">
        <v>84</v>
      </c>
      <c r="H8" s="320">
        <v>854</v>
      </c>
    </row>
    <row r="9" spans="1:8" x14ac:dyDescent="0.25">
      <c r="A9" s="7" t="s">
        <v>48</v>
      </c>
      <c r="B9" s="314">
        <v>96</v>
      </c>
      <c r="C9" s="315">
        <v>222</v>
      </c>
      <c r="D9" s="314" t="s">
        <v>84</v>
      </c>
      <c r="E9" s="315">
        <v>531</v>
      </c>
      <c r="F9" s="314" t="s">
        <v>84</v>
      </c>
      <c r="G9" s="315" t="s">
        <v>84</v>
      </c>
      <c r="H9" s="320">
        <v>849</v>
      </c>
    </row>
    <row r="10" spans="1:8" x14ac:dyDescent="0.25">
      <c r="A10" s="7" t="s">
        <v>49</v>
      </c>
      <c r="B10" s="314">
        <v>129</v>
      </c>
      <c r="C10" s="315">
        <v>220</v>
      </c>
      <c r="D10" s="314" t="s">
        <v>84</v>
      </c>
      <c r="E10" s="315">
        <v>589</v>
      </c>
      <c r="F10" s="314" t="s">
        <v>84</v>
      </c>
      <c r="G10" s="315" t="s">
        <v>84</v>
      </c>
      <c r="H10" s="320">
        <v>938</v>
      </c>
    </row>
    <row r="11" spans="1:8" x14ac:dyDescent="0.25">
      <c r="A11" s="7" t="s">
        <v>50</v>
      </c>
      <c r="B11" s="314">
        <v>112</v>
      </c>
      <c r="C11" s="315">
        <v>246</v>
      </c>
      <c r="D11" s="314" t="s">
        <v>84</v>
      </c>
      <c r="E11" s="315">
        <v>616</v>
      </c>
      <c r="F11" s="314" t="s">
        <v>84</v>
      </c>
      <c r="G11" s="315" t="s">
        <v>84</v>
      </c>
      <c r="H11" s="320">
        <v>974</v>
      </c>
    </row>
    <row r="12" spans="1:8" x14ac:dyDescent="0.25">
      <c r="A12" s="7" t="s">
        <v>51</v>
      </c>
      <c r="B12" s="314">
        <v>139</v>
      </c>
      <c r="C12" s="315">
        <v>263</v>
      </c>
      <c r="D12" s="314" t="s">
        <v>84</v>
      </c>
      <c r="E12" s="315">
        <v>577</v>
      </c>
      <c r="F12" s="314" t="s">
        <v>84</v>
      </c>
      <c r="G12" s="315" t="s">
        <v>84</v>
      </c>
      <c r="H12" s="320">
        <v>979</v>
      </c>
    </row>
    <row r="13" spans="1:8" x14ac:dyDescent="0.25">
      <c r="A13" s="7" t="s">
        <v>52</v>
      </c>
      <c r="B13" s="314">
        <v>128</v>
      </c>
      <c r="C13" s="315">
        <v>235</v>
      </c>
      <c r="D13" s="314" t="s">
        <v>84</v>
      </c>
      <c r="E13" s="315">
        <v>495</v>
      </c>
      <c r="F13" s="314" t="s">
        <v>84</v>
      </c>
      <c r="G13" s="315" t="s">
        <v>84</v>
      </c>
      <c r="H13" s="320">
        <v>858</v>
      </c>
    </row>
    <row r="14" spans="1:8" x14ac:dyDescent="0.25">
      <c r="A14" s="7" t="s">
        <v>53</v>
      </c>
      <c r="B14" s="314">
        <v>116</v>
      </c>
      <c r="C14" s="315">
        <v>173</v>
      </c>
      <c r="D14" s="314" t="s">
        <v>84</v>
      </c>
      <c r="E14" s="315">
        <v>472</v>
      </c>
      <c r="F14" s="314" t="s">
        <v>84</v>
      </c>
      <c r="G14" s="315" t="s">
        <v>84</v>
      </c>
      <c r="H14" s="320">
        <v>761</v>
      </c>
    </row>
    <row r="15" spans="1:8" x14ac:dyDescent="0.25">
      <c r="A15" s="7" t="s">
        <v>54</v>
      </c>
      <c r="B15" s="314">
        <v>113</v>
      </c>
      <c r="C15" s="315">
        <v>185</v>
      </c>
      <c r="D15" s="314" t="s">
        <v>84</v>
      </c>
      <c r="E15" s="315">
        <v>556</v>
      </c>
      <c r="F15" s="314" t="s">
        <v>84</v>
      </c>
      <c r="G15" s="315" t="s">
        <v>84</v>
      </c>
      <c r="H15" s="320">
        <v>854</v>
      </c>
    </row>
    <row r="16" spans="1:8" x14ac:dyDescent="0.25">
      <c r="A16" s="7" t="s">
        <v>55</v>
      </c>
      <c r="B16" s="314">
        <v>119</v>
      </c>
      <c r="C16" s="315">
        <v>173</v>
      </c>
      <c r="D16" s="314" t="s">
        <v>84</v>
      </c>
      <c r="E16" s="315">
        <v>483</v>
      </c>
      <c r="F16" s="314" t="s">
        <v>84</v>
      </c>
      <c r="G16" s="315" t="s">
        <v>84</v>
      </c>
      <c r="H16" s="320">
        <v>775</v>
      </c>
    </row>
    <row r="17" spans="1:8" x14ac:dyDescent="0.25">
      <c r="A17" s="7" t="s">
        <v>56</v>
      </c>
      <c r="B17" s="314">
        <v>111</v>
      </c>
      <c r="C17" s="315">
        <v>180</v>
      </c>
      <c r="D17" s="314" t="s">
        <v>84</v>
      </c>
      <c r="E17" s="315">
        <v>422</v>
      </c>
      <c r="F17" s="314" t="s">
        <v>84</v>
      </c>
      <c r="G17" s="315" t="s">
        <v>84</v>
      </c>
      <c r="H17" s="320">
        <v>713</v>
      </c>
    </row>
    <row r="18" spans="1:8" x14ac:dyDescent="0.25">
      <c r="A18" s="21" t="s">
        <v>99</v>
      </c>
      <c r="B18" s="123">
        <v>1365</v>
      </c>
      <c r="C18" s="123">
        <v>2384</v>
      </c>
      <c r="D18" s="123" t="s">
        <v>84</v>
      </c>
      <c r="E18" s="123">
        <v>6173</v>
      </c>
      <c r="F18" s="124" t="s">
        <v>84</v>
      </c>
      <c r="G18" s="123" t="s">
        <v>84</v>
      </c>
      <c r="H18" s="22">
        <v>9922</v>
      </c>
    </row>
    <row r="19" spans="1:8" x14ac:dyDescent="0.25">
      <c r="A19" s="112"/>
    </row>
    <row r="26" spans="1:8" ht="15" customHeight="1" x14ac:dyDescent="0.25"/>
    <row r="27" spans="1:8" ht="15" customHeight="1" x14ac:dyDescent="0.25"/>
  </sheetData>
  <mergeCells count="10">
    <mergeCell ref="A3:E3"/>
    <mergeCell ref="F3:H3"/>
    <mergeCell ref="D4:D5"/>
    <mergeCell ref="G4:G5"/>
    <mergeCell ref="H4:H5"/>
    <mergeCell ref="A4:A5"/>
    <mergeCell ref="B4:B5"/>
    <mergeCell ref="C4:C5"/>
    <mergeCell ref="E4:E5"/>
    <mergeCell ref="F4:F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I17"/>
  <sheetViews>
    <sheetView zoomScaleNormal="100" workbookViewId="0">
      <selection activeCell="A13" sqref="A13"/>
    </sheetView>
  </sheetViews>
  <sheetFormatPr defaultRowHeight="15" x14ac:dyDescent="0.25"/>
  <cols>
    <col min="1" max="16384" width="9.140625" style="16"/>
  </cols>
  <sheetData>
    <row r="2" spans="1:9" x14ac:dyDescent="0.25">
      <c r="A2" s="17" t="s">
        <v>315</v>
      </c>
      <c r="B2" s="67"/>
      <c r="C2" s="67"/>
      <c r="D2" s="67"/>
      <c r="E2" s="67"/>
      <c r="F2" s="67"/>
      <c r="G2" s="67"/>
      <c r="H2" s="67"/>
    </row>
    <row r="3" spans="1:9" x14ac:dyDescent="0.25">
      <c r="A3" s="113" t="s">
        <v>316</v>
      </c>
      <c r="B3" s="9"/>
      <c r="C3" s="9"/>
      <c r="D3" s="9"/>
      <c r="E3" s="9"/>
      <c r="F3" s="9"/>
      <c r="G3" s="9"/>
      <c r="H3" s="8"/>
    </row>
    <row r="4" spans="1:9" x14ac:dyDescent="0.25">
      <c r="A4" s="370" t="s">
        <v>57</v>
      </c>
      <c r="B4" s="414" t="s">
        <v>98</v>
      </c>
      <c r="C4" s="414" t="s">
        <v>94</v>
      </c>
      <c r="D4" s="414" t="s">
        <v>192</v>
      </c>
      <c r="E4" s="414" t="s">
        <v>95</v>
      </c>
      <c r="F4" s="414" t="s">
        <v>193</v>
      </c>
      <c r="G4" s="414" t="s">
        <v>196</v>
      </c>
      <c r="H4" s="416" t="s">
        <v>11</v>
      </c>
    </row>
    <row r="5" spans="1:9" x14ac:dyDescent="0.25">
      <c r="A5" s="372" t="s">
        <v>58</v>
      </c>
      <c r="B5" s="415">
        <v>187</v>
      </c>
      <c r="C5" s="415">
        <v>346</v>
      </c>
      <c r="D5" s="415" t="s">
        <v>84</v>
      </c>
      <c r="E5" s="415">
        <v>949</v>
      </c>
      <c r="F5" s="415" t="s">
        <v>84</v>
      </c>
      <c r="G5" s="415" t="s">
        <v>84</v>
      </c>
      <c r="H5" s="417">
        <v>1482</v>
      </c>
    </row>
    <row r="6" spans="1:9" x14ac:dyDescent="0.25">
      <c r="A6" s="7" t="s">
        <v>59</v>
      </c>
      <c r="B6" s="314">
        <v>186</v>
      </c>
      <c r="C6" s="315">
        <v>308</v>
      </c>
      <c r="D6" s="314" t="s">
        <v>84</v>
      </c>
      <c r="E6" s="314">
        <v>910</v>
      </c>
      <c r="F6" s="315" t="s">
        <v>84</v>
      </c>
      <c r="G6" s="314" t="s">
        <v>84</v>
      </c>
      <c r="H6" s="316">
        <v>1404</v>
      </c>
    </row>
    <row r="7" spans="1:9" x14ac:dyDescent="0.25">
      <c r="A7" s="7" t="s">
        <v>60</v>
      </c>
      <c r="B7" s="314">
        <v>188</v>
      </c>
      <c r="C7" s="315">
        <v>299</v>
      </c>
      <c r="D7" s="314" t="s">
        <v>84</v>
      </c>
      <c r="E7" s="314">
        <v>960</v>
      </c>
      <c r="F7" s="315" t="s">
        <v>84</v>
      </c>
      <c r="G7" s="314" t="s">
        <v>84</v>
      </c>
      <c r="H7" s="316">
        <v>1447</v>
      </c>
    </row>
    <row r="8" spans="1:9" x14ac:dyDescent="0.25">
      <c r="A8" s="7" t="s">
        <v>61</v>
      </c>
      <c r="B8" s="314">
        <v>205</v>
      </c>
      <c r="C8" s="315">
        <v>298</v>
      </c>
      <c r="D8" s="314" t="s">
        <v>84</v>
      </c>
      <c r="E8" s="314">
        <v>951</v>
      </c>
      <c r="F8" s="315" t="s">
        <v>84</v>
      </c>
      <c r="G8" s="314" t="s">
        <v>84</v>
      </c>
      <c r="H8" s="316">
        <v>1454</v>
      </c>
    </row>
    <row r="9" spans="1:9" x14ac:dyDescent="0.25">
      <c r="A9" s="7" t="s">
        <v>62</v>
      </c>
      <c r="B9" s="314">
        <v>207</v>
      </c>
      <c r="C9" s="315">
        <v>321</v>
      </c>
      <c r="D9" s="314" t="s">
        <v>84</v>
      </c>
      <c r="E9" s="314">
        <v>966</v>
      </c>
      <c r="F9" s="315" t="s">
        <v>84</v>
      </c>
      <c r="G9" s="314" t="s">
        <v>84</v>
      </c>
      <c r="H9" s="316">
        <v>1494</v>
      </c>
    </row>
    <row r="10" spans="1:9" x14ac:dyDescent="0.25">
      <c r="A10" s="7" t="s">
        <v>63</v>
      </c>
      <c r="B10" s="314">
        <v>191</v>
      </c>
      <c r="C10" s="315">
        <v>381</v>
      </c>
      <c r="D10" s="314" t="s">
        <v>84</v>
      </c>
      <c r="E10" s="314">
        <v>832</v>
      </c>
      <c r="F10" s="315" t="s">
        <v>84</v>
      </c>
      <c r="G10" s="314" t="s">
        <v>84</v>
      </c>
      <c r="H10" s="316">
        <v>1404</v>
      </c>
    </row>
    <row r="11" spans="1:9" x14ac:dyDescent="0.25">
      <c r="A11" s="7" t="s">
        <v>64</v>
      </c>
      <c r="B11" s="314">
        <v>201</v>
      </c>
      <c r="C11" s="315">
        <v>431</v>
      </c>
      <c r="D11" s="314" t="s">
        <v>84</v>
      </c>
      <c r="E11" s="314">
        <v>605</v>
      </c>
      <c r="F11" s="315" t="s">
        <v>84</v>
      </c>
      <c r="G11" s="314" t="s">
        <v>84</v>
      </c>
      <c r="H11" s="316">
        <v>1237</v>
      </c>
    </row>
    <row r="12" spans="1:9" x14ac:dyDescent="0.25">
      <c r="A12" s="21" t="s">
        <v>11</v>
      </c>
      <c r="B12" s="123">
        <v>1365</v>
      </c>
      <c r="C12" s="123">
        <v>2384</v>
      </c>
      <c r="D12" s="123" t="s">
        <v>84</v>
      </c>
      <c r="E12" s="123">
        <v>6173</v>
      </c>
      <c r="F12" s="124" t="s">
        <v>84</v>
      </c>
      <c r="G12" s="123" t="s">
        <v>84</v>
      </c>
      <c r="H12" s="123">
        <v>9922</v>
      </c>
    </row>
    <row r="13" spans="1:9" x14ac:dyDescent="0.25">
      <c r="A13" s="112"/>
      <c r="B13" s="54"/>
      <c r="C13" s="54"/>
      <c r="D13" s="54"/>
      <c r="E13" s="54"/>
      <c r="F13" s="54"/>
      <c r="G13" s="54"/>
      <c r="H13" s="114"/>
    </row>
    <row r="14" spans="1:9" x14ac:dyDescent="0.25">
      <c r="B14" s="39"/>
      <c r="C14" s="39"/>
      <c r="D14" s="39"/>
      <c r="E14" s="39"/>
      <c r="F14" s="39"/>
      <c r="G14" s="39"/>
    </row>
    <row r="15" spans="1:9" x14ac:dyDescent="0.25">
      <c r="B15" s="39"/>
      <c r="C15" s="39"/>
      <c r="D15" s="39"/>
      <c r="E15" s="39"/>
      <c r="F15" s="39"/>
      <c r="G15" s="39"/>
      <c r="H15" s="39"/>
    </row>
    <row r="16" spans="1:9" x14ac:dyDescent="0.25">
      <c r="B16" s="39"/>
      <c r="C16" s="39"/>
      <c r="D16" s="39"/>
      <c r="E16" s="39"/>
      <c r="F16" s="39"/>
      <c r="G16" s="39"/>
      <c r="H16" s="39"/>
      <c r="I16" s="39"/>
    </row>
    <row r="17" spans="2:9" x14ac:dyDescent="0.25">
      <c r="B17" s="39"/>
      <c r="C17" s="39"/>
      <c r="D17" s="39"/>
      <c r="E17" s="39"/>
      <c r="F17" s="39"/>
      <c r="G17" s="39"/>
      <c r="H17" s="39"/>
      <c r="I17" s="39"/>
    </row>
  </sheetData>
  <mergeCells count="8">
    <mergeCell ref="G4:G5"/>
    <mergeCell ref="H4:H5"/>
    <mergeCell ref="A4:A5"/>
    <mergeCell ref="B4:B5"/>
    <mergeCell ref="C4:C5"/>
    <mergeCell ref="D4:D5"/>
    <mergeCell ref="E4:E5"/>
    <mergeCell ref="F4:F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66"/>
  <sheetViews>
    <sheetView topLeftCell="A35" workbookViewId="0">
      <selection activeCell="H46" sqref="H46"/>
    </sheetView>
  </sheetViews>
  <sheetFormatPr defaultRowHeight="15" x14ac:dyDescent="0.25"/>
  <cols>
    <col min="1" max="16384" width="9.140625" style="16"/>
  </cols>
  <sheetData>
    <row r="2" spans="2:6" x14ac:dyDescent="0.25">
      <c r="B2" s="20" t="s">
        <v>318</v>
      </c>
      <c r="C2" s="11"/>
      <c r="D2" s="11"/>
      <c r="E2" s="11"/>
      <c r="F2" s="12"/>
    </row>
    <row r="3" spans="2:6" ht="15" customHeight="1" x14ac:dyDescent="0.25">
      <c r="B3" s="13" t="s">
        <v>97</v>
      </c>
      <c r="C3" s="62"/>
      <c r="D3" s="62"/>
      <c r="E3" s="62"/>
      <c r="F3" s="62"/>
    </row>
    <row r="4" spans="2:6" ht="15" customHeight="1" x14ac:dyDescent="0.25">
      <c r="B4" s="418" t="s">
        <v>65</v>
      </c>
      <c r="C4" s="419" t="s">
        <v>98</v>
      </c>
      <c r="D4" s="419" t="s">
        <v>94</v>
      </c>
      <c r="E4" s="419" t="s">
        <v>95</v>
      </c>
      <c r="F4" s="420" t="s">
        <v>11</v>
      </c>
    </row>
    <row r="5" spans="2:6" x14ac:dyDescent="0.25">
      <c r="B5" s="418"/>
      <c r="C5" s="346"/>
      <c r="D5" s="346"/>
      <c r="E5" s="346"/>
      <c r="F5" s="421"/>
    </row>
    <row r="6" spans="2:6" x14ac:dyDescent="0.25">
      <c r="B6" s="23">
        <v>1</v>
      </c>
      <c r="C6" s="87">
        <v>35</v>
      </c>
      <c r="D6" s="88">
        <v>123</v>
      </c>
      <c r="E6" s="89">
        <v>77</v>
      </c>
      <c r="F6" s="115">
        <v>235</v>
      </c>
    </row>
    <row r="7" spans="2:6" x14ac:dyDescent="0.25">
      <c r="B7" s="23">
        <v>2</v>
      </c>
      <c r="C7" s="87">
        <v>41</v>
      </c>
      <c r="D7" s="88">
        <v>94</v>
      </c>
      <c r="E7" s="89">
        <v>63</v>
      </c>
      <c r="F7" s="115">
        <v>198</v>
      </c>
    </row>
    <row r="8" spans="2:6" x14ac:dyDescent="0.25">
      <c r="B8" s="23">
        <v>3</v>
      </c>
      <c r="C8" s="87">
        <v>17</v>
      </c>
      <c r="D8" s="88">
        <v>63</v>
      </c>
      <c r="E8" s="89">
        <v>30</v>
      </c>
      <c r="F8" s="115">
        <v>110</v>
      </c>
    </row>
    <row r="9" spans="2:6" x14ac:dyDescent="0.25">
      <c r="B9" s="23">
        <v>4</v>
      </c>
      <c r="C9" s="87">
        <v>22</v>
      </c>
      <c r="D9" s="88">
        <v>52</v>
      </c>
      <c r="E9" s="89">
        <v>43</v>
      </c>
      <c r="F9" s="115">
        <v>117</v>
      </c>
    </row>
    <row r="10" spans="2:6" x14ac:dyDescent="0.25">
      <c r="B10" s="23">
        <v>5</v>
      </c>
      <c r="C10" s="87">
        <v>28</v>
      </c>
      <c r="D10" s="88">
        <v>39</v>
      </c>
      <c r="E10" s="89">
        <v>21</v>
      </c>
      <c r="F10" s="116">
        <v>88</v>
      </c>
    </row>
    <row r="11" spans="2:6" x14ac:dyDescent="0.25">
      <c r="B11" s="23">
        <v>6</v>
      </c>
      <c r="C11" s="87">
        <v>28</v>
      </c>
      <c r="D11" s="88">
        <v>42</v>
      </c>
      <c r="E11" s="89">
        <v>26</v>
      </c>
      <c r="F11" s="115">
        <v>96</v>
      </c>
    </row>
    <row r="12" spans="2:6" x14ac:dyDescent="0.25">
      <c r="B12" s="23">
        <v>7</v>
      </c>
      <c r="C12" s="87">
        <v>34</v>
      </c>
      <c r="D12" s="88">
        <v>74</v>
      </c>
      <c r="E12" s="89">
        <v>48</v>
      </c>
      <c r="F12" s="115">
        <v>156</v>
      </c>
    </row>
    <row r="13" spans="2:6" x14ac:dyDescent="0.25">
      <c r="B13" s="23">
        <v>8</v>
      </c>
      <c r="C13" s="87">
        <v>57</v>
      </c>
      <c r="D13" s="88">
        <v>87</v>
      </c>
      <c r="E13" s="89">
        <v>187</v>
      </c>
      <c r="F13" s="115">
        <v>331</v>
      </c>
    </row>
    <row r="14" spans="2:6" x14ac:dyDescent="0.25">
      <c r="B14" s="23">
        <v>9</v>
      </c>
      <c r="C14" s="87">
        <v>79</v>
      </c>
      <c r="D14" s="88">
        <v>82</v>
      </c>
      <c r="E14" s="89">
        <v>481</v>
      </c>
      <c r="F14" s="115">
        <v>642</v>
      </c>
    </row>
    <row r="15" spans="2:6" x14ac:dyDescent="0.25">
      <c r="B15" s="23">
        <v>10</v>
      </c>
      <c r="C15" s="87">
        <v>77</v>
      </c>
      <c r="D15" s="88">
        <v>66</v>
      </c>
      <c r="E15" s="89">
        <v>414</v>
      </c>
      <c r="F15" s="115">
        <v>557</v>
      </c>
    </row>
    <row r="16" spans="2:6" x14ac:dyDescent="0.25">
      <c r="B16" s="23">
        <v>11</v>
      </c>
      <c r="C16" s="87">
        <v>62</v>
      </c>
      <c r="D16" s="88">
        <v>83</v>
      </c>
      <c r="E16" s="89">
        <v>429</v>
      </c>
      <c r="F16" s="115">
        <v>574</v>
      </c>
    </row>
    <row r="17" spans="2:7" x14ac:dyDescent="0.25">
      <c r="B17" s="23">
        <v>12</v>
      </c>
      <c r="C17" s="87">
        <v>62</v>
      </c>
      <c r="D17" s="88">
        <v>79</v>
      </c>
      <c r="E17" s="89">
        <v>466</v>
      </c>
      <c r="F17" s="115">
        <v>607</v>
      </c>
    </row>
    <row r="18" spans="2:7" x14ac:dyDescent="0.25">
      <c r="B18" s="23">
        <v>13</v>
      </c>
      <c r="C18" s="87">
        <v>65</v>
      </c>
      <c r="D18" s="88">
        <v>111</v>
      </c>
      <c r="E18" s="89">
        <v>484</v>
      </c>
      <c r="F18" s="115">
        <v>660</v>
      </c>
    </row>
    <row r="19" spans="2:7" x14ac:dyDescent="0.25">
      <c r="B19" s="23">
        <v>14</v>
      </c>
      <c r="C19" s="87">
        <v>83</v>
      </c>
      <c r="D19" s="88">
        <v>155</v>
      </c>
      <c r="E19" s="89">
        <v>406</v>
      </c>
      <c r="F19" s="115">
        <v>644</v>
      </c>
    </row>
    <row r="20" spans="2:7" x14ac:dyDescent="0.25">
      <c r="B20" s="23">
        <v>15</v>
      </c>
      <c r="C20" s="87">
        <v>71</v>
      </c>
      <c r="D20" s="88">
        <v>114</v>
      </c>
      <c r="E20" s="89">
        <v>317</v>
      </c>
      <c r="F20" s="115">
        <v>502</v>
      </c>
    </row>
    <row r="21" spans="2:7" x14ac:dyDescent="0.25">
      <c r="B21" s="23">
        <v>16</v>
      </c>
      <c r="C21" s="87">
        <v>62</v>
      </c>
      <c r="D21" s="88">
        <v>102</v>
      </c>
      <c r="E21" s="89">
        <v>408</v>
      </c>
      <c r="F21" s="115">
        <v>572</v>
      </c>
    </row>
    <row r="22" spans="2:7" x14ac:dyDescent="0.25">
      <c r="B22" s="23">
        <v>17</v>
      </c>
      <c r="C22" s="87">
        <v>84</v>
      </c>
      <c r="D22" s="88">
        <v>110</v>
      </c>
      <c r="E22" s="89">
        <v>434</v>
      </c>
      <c r="F22" s="115">
        <v>628</v>
      </c>
    </row>
    <row r="23" spans="2:7" x14ac:dyDescent="0.25">
      <c r="B23" s="23">
        <v>18</v>
      </c>
      <c r="C23" s="87">
        <v>103</v>
      </c>
      <c r="D23" s="88">
        <v>127</v>
      </c>
      <c r="E23" s="89">
        <v>497</v>
      </c>
      <c r="F23" s="115">
        <v>727</v>
      </c>
    </row>
    <row r="24" spans="2:7" x14ac:dyDescent="0.25">
      <c r="B24" s="23">
        <v>19</v>
      </c>
      <c r="C24" s="87">
        <v>73</v>
      </c>
      <c r="D24" s="88">
        <v>138</v>
      </c>
      <c r="E24" s="89">
        <v>464</v>
      </c>
      <c r="F24" s="115">
        <v>675</v>
      </c>
    </row>
    <row r="25" spans="2:7" x14ac:dyDescent="0.25">
      <c r="B25" s="23">
        <v>20</v>
      </c>
      <c r="C25" s="87">
        <v>62</v>
      </c>
      <c r="D25" s="88">
        <v>148</v>
      </c>
      <c r="E25" s="89">
        <v>366</v>
      </c>
      <c r="F25" s="115">
        <v>576</v>
      </c>
    </row>
    <row r="26" spans="2:7" x14ac:dyDescent="0.25">
      <c r="B26" s="23">
        <v>21</v>
      </c>
      <c r="C26" s="87">
        <v>76</v>
      </c>
      <c r="D26" s="88">
        <v>124</v>
      </c>
      <c r="E26" s="89">
        <v>216</v>
      </c>
      <c r="F26" s="115">
        <v>416</v>
      </c>
    </row>
    <row r="27" spans="2:7" x14ac:dyDescent="0.25">
      <c r="B27" s="23">
        <v>22</v>
      </c>
      <c r="C27" s="87">
        <v>70</v>
      </c>
      <c r="D27" s="88">
        <v>147</v>
      </c>
      <c r="E27" s="89">
        <v>105</v>
      </c>
      <c r="F27" s="115">
        <v>322</v>
      </c>
    </row>
    <row r="28" spans="2:7" x14ac:dyDescent="0.25">
      <c r="B28" s="23">
        <v>23</v>
      </c>
      <c r="C28" s="87">
        <v>42</v>
      </c>
      <c r="D28" s="88">
        <v>114</v>
      </c>
      <c r="E28" s="89">
        <v>72</v>
      </c>
      <c r="F28" s="115">
        <v>228</v>
      </c>
    </row>
    <row r="29" spans="2:7" x14ac:dyDescent="0.25">
      <c r="B29" s="23">
        <v>24</v>
      </c>
      <c r="C29" s="87">
        <v>32</v>
      </c>
      <c r="D29" s="88">
        <v>110</v>
      </c>
      <c r="E29" s="89">
        <v>46</v>
      </c>
      <c r="F29" s="115">
        <v>188</v>
      </c>
    </row>
    <row r="30" spans="2:7" x14ac:dyDescent="0.25">
      <c r="B30" s="4" t="s">
        <v>67</v>
      </c>
      <c r="C30" s="87" t="s">
        <v>84</v>
      </c>
      <c r="D30" s="88" t="s">
        <v>84</v>
      </c>
      <c r="E30" s="89">
        <v>73</v>
      </c>
      <c r="F30" s="115">
        <v>73</v>
      </c>
    </row>
    <row r="31" spans="2:7" x14ac:dyDescent="0.25">
      <c r="B31" s="21" t="s">
        <v>11</v>
      </c>
      <c r="C31" s="22">
        <v>1365</v>
      </c>
      <c r="D31" s="22">
        <v>2384</v>
      </c>
      <c r="E31" s="22">
        <v>6173</v>
      </c>
      <c r="F31" s="22">
        <v>9922</v>
      </c>
      <c r="G31" s="55"/>
    </row>
    <row r="32" spans="2:7" x14ac:dyDescent="0.25">
      <c r="B32" s="112"/>
    </row>
    <row r="36" spans="2:7" x14ac:dyDescent="0.25">
      <c r="B36" s="81" t="s">
        <v>317</v>
      </c>
      <c r="C36" s="11"/>
      <c r="D36" s="11"/>
      <c r="E36" s="11"/>
      <c r="F36" s="12"/>
    </row>
    <row r="37" spans="2:7" x14ac:dyDescent="0.25">
      <c r="B37" s="90" t="s">
        <v>97</v>
      </c>
      <c r="C37" s="62"/>
      <c r="D37" s="62"/>
      <c r="E37" s="62"/>
      <c r="F37" s="62"/>
    </row>
    <row r="38" spans="2:7" ht="15" customHeight="1" x14ac:dyDescent="0.25">
      <c r="B38" s="418" t="s">
        <v>65</v>
      </c>
      <c r="C38" s="346" t="s">
        <v>98</v>
      </c>
      <c r="D38" s="346" t="s">
        <v>94</v>
      </c>
      <c r="E38" s="346" t="s">
        <v>95</v>
      </c>
      <c r="F38" s="346" t="s">
        <v>193</v>
      </c>
      <c r="G38" s="421" t="s">
        <v>11</v>
      </c>
    </row>
    <row r="39" spans="2:7" x14ac:dyDescent="0.25">
      <c r="B39" s="418"/>
      <c r="C39" s="346"/>
      <c r="D39" s="346"/>
      <c r="E39" s="346"/>
      <c r="F39" s="346"/>
      <c r="G39" s="421"/>
    </row>
    <row r="40" spans="2:7" x14ac:dyDescent="0.25">
      <c r="B40" s="23">
        <v>1</v>
      </c>
      <c r="C40" s="214">
        <v>725</v>
      </c>
      <c r="D40" s="215">
        <v>1179</v>
      </c>
      <c r="E40" s="216">
        <v>1290</v>
      </c>
      <c r="F40" s="216">
        <v>2</v>
      </c>
      <c r="G40" s="317">
        <v>3196</v>
      </c>
    </row>
    <row r="41" spans="2:7" x14ac:dyDescent="0.25">
      <c r="B41" s="23">
        <v>2</v>
      </c>
      <c r="C41" s="214">
        <v>544</v>
      </c>
      <c r="D41" s="215">
        <v>832</v>
      </c>
      <c r="E41" s="216">
        <v>853</v>
      </c>
      <c r="F41" s="216">
        <v>5</v>
      </c>
      <c r="G41" s="317">
        <v>2234</v>
      </c>
    </row>
    <row r="42" spans="2:7" x14ac:dyDescent="0.25">
      <c r="B42" s="23">
        <v>3</v>
      </c>
      <c r="C42" s="214">
        <v>429</v>
      </c>
      <c r="D42" s="215">
        <v>625</v>
      </c>
      <c r="E42" s="216">
        <v>641</v>
      </c>
      <c r="F42" s="216" t="s">
        <v>84</v>
      </c>
      <c r="G42" s="317">
        <v>1695</v>
      </c>
    </row>
    <row r="43" spans="2:7" x14ac:dyDescent="0.25">
      <c r="B43" s="23">
        <v>4</v>
      </c>
      <c r="C43" s="214">
        <v>383</v>
      </c>
      <c r="D43" s="215">
        <v>512</v>
      </c>
      <c r="E43" s="216">
        <v>515</v>
      </c>
      <c r="F43" s="216" t="s">
        <v>84</v>
      </c>
      <c r="G43" s="317">
        <v>1410</v>
      </c>
    </row>
    <row r="44" spans="2:7" x14ac:dyDescent="0.25">
      <c r="B44" s="23">
        <v>5</v>
      </c>
      <c r="C44" s="214">
        <v>411</v>
      </c>
      <c r="D44" s="215">
        <v>497</v>
      </c>
      <c r="E44" s="216">
        <v>478</v>
      </c>
      <c r="F44" s="216" t="s">
        <v>84</v>
      </c>
      <c r="G44" s="318">
        <v>1386</v>
      </c>
    </row>
    <row r="45" spans="2:7" x14ac:dyDescent="0.25">
      <c r="B45" s="23">
        <v>6</v>
      </c>
      <c r="C45" s="214">
        <v>522</v>
      </c>
      <c r="D45" s="215">
        <v>718</v>
      </c>
      <c r="E45" s="216">
        <v>590</v>
      </c>
      <c r="F45" s="216" t="s">
        <v>84</v>
      </c>
      <c r="G45" s="317">
        <v>1830</v>
      </c>
    </row>
    <row r="46" spans="2:7" x14ac:dyDescent="0.25">
      <c r="B46" s="23">
        <v>7</v>
      </c>
      <c r="C46" s="214">
        <v>812</v>
      </c>
      <c r="D46" s="215">
        <v>1004</v>
      </c>
      <c r="E46" s="216">
        <v>1255</v>
      </c>
      <c r="F46" s="216">
        <v>2</v>
      </c>
      <c r="G46" s="317">
        <v>3073</v>
      </c>
    </row>
    <row r="47" spans="2:7" x14ac:dyDescent="0.25">
      <c r="B47" s="23">
        <v>8</v>
      </c>
      <c r="C47" s="214">
        <v>1352</v>
      </c>
      <c r="D47" s="215">
        <v>1256</v>
      </c>
      <c r="E47" s="216">
        <v>5705</v>
      </c>
      <c r="F47" s="216">
        <v>5</v>
      </c>
      <c r="G47" s="317">
        <v>8318</v>
      </c>
    </row>
    <row r="48" spans="2:7" x14ac:dyDescent="0.25">
      <c r="B48" s="23">
        <v>9</v>
      </c>
      <c r="C48" s="214">
        <v>1322</v>
      </c>
      <c r="D48" s="215">
        <v>1118</v>
      </c>
      <c r="E48" s="216">
        <v>8763</v>
      </c>
      <c r="F48" s="216">
        <v>7</v>
      </c>
      <c r="G48" s="317">
        <v>11210</v>
      </c>
    </row>
    <row r="49" spans="2:7" x14ac:dyDescent="0.25">
      <c r="B49" s="23">
        <v>10</v>
      </c>
      <c r="C49" s="214">
        <v>1309</v>
      </c>
      <c r="D49" s="215">
        <v>1131</v>
      </c>
      <c r="E49" s="216">
        <v>7979</v>
      </c>
      <c r="F49" s="216">
        <v>9</v>
      </c>
      <c r="G49" s="317">
        <v>10428</v>
      </c>
    </row>
    <row r="50" spans="2:7" x14ac:dyDescent="0.25">
      <c r="B50" s="23">
        <v>11</v>
      </c>
      <c r="C50" s="214">
        <v>1305</v>
      </c>
      <c r="D50" s="215">
        <v>1392</v>
      </c>
      <c r="E50" s="216">
        <v>8236</v>
      </c>
      <c r="F50" s="216">
        <v>5</v>
      </c>
      <c r="G50" s="317">
        <v>10938</v>
      </c>
    </row>
    <row r="51" spans="2:7" x14ac:dyDescent="0.25">
      <c r="B51" s="23">
        <v>12</v>
      </c>
      <c r="C51" s="214">
        <v>1316</v>
      </c>
      <c r="D51" s="215">
        <v>1525</v>
      </c>
      <c r="E51" s="216">
        <v>8274</v>
      </c>
      <c r="F51" s="216">
        <v>8</v>
      </c>
      <c r="G51" s="317">
        <v>11123</v>
      </c>
    </row>
    <row r="52" spans="2:7" x14ac:dyDescent="0.25">
      <c r="B52" s="23">
        <v>13</v>
      </c>
      <c r="C52" s="214">
        <v>1393</v>
      </c>
      <c r="D52" s="215">
        <v>1738</v>
      </c>
      <c r="E52" s="216">
        <v>8326</v>
      </c>
      <c r="F52" s="216">
        <v>9</v>
      </c>
      <c r="G52" s="317">
        <v>11466</v>
      </c>
    </row>
    <row r="53" spans="2:7" x14ac:dyDescent="0.25">
      <c r="B53" s="23">
        <v>14</v>
      </c>
      <c r="C53" s="214">
        <v>1466</v>
      </c>
      <c r="D53" s="215">
        <v>1601</v>
      </c>
      <c r="E53" s="216">
        <v>7623</v>
      </c>
      <c r="F53" s="216">
        <v>10</v>
      </c>
      <c r="G53" s="317">
        <v>10700</v>
      </c>
    </row>
    <row r="54" spans="2:7" x14ac:dyDescent="0.25">
      <c r="B54" s="23">
        <v>15</v>
      </c>
      <c r="C54" s="214">
        <v>1397</v>
      </c>
      <c r="D54" s="215">
        <v>1558</v>
      </c>
      <c r="E54" s="216">
        <v>7171</v>
      </c>
      <c r="F54" s="216">
        <v>4</v>
      </c>
      <c r="G54" s="317">
        <v>10130</v>
      </c>
    </row>
    <row r="55" spans="2:7" x14ac:dyDescent="0.25">
      <c r="B55" s="23">
        <v>16</v>
      </c>
      <c r="C55" s="214">
        <v>1486</v>
      </c>
      <c r="D55" s="215">
        <v>1574</v>
      </c>
      <c r="E55" s="216">
        <v>7441</v>
      </c>
      <c r="F55" s="216">
        <v>5</v>
      </c>
      <c r="G55" s="317">
        <v>10506</v>
      </c>
    </row>
    <row r="56" spans="2:7" x14ac:dyDescent="0.25">
      <c r="B56" s="23">
        <v>17</v>
      </c>
      <c r="C56" s="214">
        <v>1540</v>
      </c>
      <c r="D56" s="215">
        <v>1709</v>
      </c>
      <c r="E56" s="216">
        <v>8129</v>
      </c>
      <c r="F56" s="216">
        <v>9</v>
      </c>
      <c r="G56" s="317">
        <v>11387</v>
      </c>
    </row>
    <row r="57" spans="2:7" x14ac:dyDescent="0.25">
      <c r="B57" s="23">
        <v>18</v>
      </c>
      <c r="C57" s="214">
        <v>1789</v>
      </c>
      <c r="D57" s="215">
        <v>2261</v>
      </c>
      <c r="E57" s="216">
        <v>9777</v>
      </c>
      <c r="F57" s="216">
        <v>13</v>
      </c>
      <c r="G57" s="317">
        <v>13840</v>
      </c>
    </row>
    <row r="58" spans="2:7" x14ac:dyDescent="0.25">
      <c r="B58" s="23">
        <v>19</v>
      </c>
      <c r="C58" s="214">
        <v>1748</v>
      </c>
      <c r="D58" s="215">
        <v>2574</v>
      </c>
      <c r="E58" s="216">
        <v>8645</v>
      </c>
      <c r="F58" s="216">
        <v>9</v>
      </c>
      <c r="G58" s="317">
        <v>12976</v>
      </c>
    </row>
    <row r="59" spans="2:7" x14ac:dyDescent="0.25">
      <c r="B59" s="23">
        <v>20</v>
      </c>
      <c r="C59" s="214">
        <v>1594</v>
      </c>
      <c r="D59" s="215">
        <v>2460</v>
      </c>
      <c r="E59" s="216">
        <v>5568</v>
      </c>
      <c r="F59" s="216">
        <v>5</v>
      </c>
      <c r="G59" s="317">
        <v>9627</v>
      </c>
    </row>
    <row r="60" spans="2:7" x14ac:dyDescent="0.25">
      <c r="B60" s="23">
        <v>21</v>
      </c>
      <c r="C60" s="214">
        <v>1114</v>
      </c>
      <c r="D60" s="215">
        <v>1757</v>
      </c>
      <c r="E60" s="216">
        <v>3338</v>
      </c>
      <c r="F60" s="216">
        <v>2</v>
      </c>
      <c r="G60" s="317">
        <v>6211</v>
      </c>
    </row>
    <row r="61" spans="2:7" x14ac:dyDescent="0.25">
      <c r="B61" s="23">
        <v>22</v>
      </c>
      <c r="C61" s="214">
        <v>833</v>
      </c>
      <c r="D61" s="215">
        <v>1386</v>
      </c>
      <c r="E61" s="216">
        <v>2099</v>
      </c>
      <c r="F61" s="216" t="s">
        <v>84</v>
      </c>
      <c r="G61" s="317">
        <v>4318</v>
      </c>
    </row>
    <row r="62" spans="2:7" x14ac:dyDescent="0.25">
      <c r="B62" s="23">
        <v>23</v>
      </c>
      <c r="C62" s="214">
        <v>681</v>
      </c>
      <c r="D62" s="215">
        <v>1104</v>
      </c>
      <c r="E62" s="216">
        <v>1683</v>
      </c>
      <c r="F62" s="216" t="s">
        <v>84</v>
      </c>
      <c r="G62" s="317">
        <v>3468</v>
      </c>
    </row>
    <row r="63" spans="2:7" x14ac:dyDescent="0.25">
      <c r="B63" s="23">
        <v>24</v>
      </c>
      <c r="C63" s="214">
        <v>571</v>
      </c>
      <c r="D63" s="215">
        <v>1022</v>
      </c>
      <c r="E63" s="216">
        <v>1483</v>
      </c>
      <c r="F63" s="216">
        <v>1</v>
      </c>
      <c r="G63" s="215">
        <v>3077</v>
      </c>
    </row>
    <row r="64" spans="2:7" x14ac:dyDescent="0.25">
      <c r="B64" s="23" t="s">
        <v>67</v>
      </c>
      <c r="C64" s="214">
        <v>8</v>
      </c>
      <c r="D64" s="215" t="s">
        <v>84</v>
      </c>
      <c r="E64" s="216">
        <v>375</v>
      </c>
      <c r="F64" s="216">
        <v>3</v>
      </c>
      <c r="G64" s="317">
        <v>386</v>
      </c>
    </row>
    <row r="65" spans="2:7" x14ac:dyDescent="0.25">
      <c r="B65" s="21" t="s">
        <v>11</v>
      </c>
      <c r="C65" s="123">
        <v>26050</v>
      </c>
      <c r="D65" s="123">
        <v>32533</v>
      </c>
      <c r="E65" s="123">
        <v>116237</v>
      </c>
      <c r="F65" s="22">
        <v>113</v>
      </c>
      <c r="G65" s="22">
        <v>174933</v>
      </c>
    </row>
    <row r="66" spans="2:7" x14ac:dyDescent="0.25">
      <c r="B66" s="112"/>
    </row>
  </sheetData>
  <mergeCells count="11">
    <mergeCell ref="G38:G39"/>
    <mergeCell ref="B38:B39"/>
    <mergeCell ref="C38:C39"/>
    <mergeCell ref="D38:D39"/>
    <mergeCell ref="E38:E39"/>
    <mergeCell ref="F38:F39"/>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I29"/>
  <sheetViews>
    <sheetView topLeftCell="A20" zoomScaleNormal="100" zoomScaleSheetLayoutView="100" workbookViewId="0">
      <selection activeCell="G39" sqref="G39"/>
    </sheetView>
  </sheetViews>
  <sheetFormatPr defaultRowHeight="15" x14ac:dyDescent="0.25"/>
  <cols>
    <col min="1" max="7" width="9.140625" style="16"/>
    <col min="8" max="8" width="10.140625" style="16" customWidth="1"/>
    <col min="9" max="9" width="10.7109375" style="16" customWidth="1"/>
    <col min="10" max="16384" width="9.140625" style="16"/>
  </cols>
  <sheetData>
    <row r="2" spans="2:9" x14ac:dyDescent="0.25">
      <c r="B2" s="321" t="s">
        <v>274</v>
      </c>
      <c r="C2" s="322"/>
      <c r="D2" s="322"/>
      <c r="E2" s="322"/>
      <c r="F2" s="322"/>
      <c r="G2" s="322"/>
      <c r="H2" s="322"/>
      <c r="I2" s="322"/>
    </row>
    <row r="3" spans="2:9" ht="14.45" customHeight="1" x14ac:dyDescent="0.25">
      <c r="B3" s="333" t="s">
        <v>223</v>
      </c>
      <c r="C3" s="334"/>
      <c r="D3" s="334"/>
      <c r="E3" s="334"/>
      <c r="F3" s="334"/>
      <c r="I3" s="64"/>
    </row>
    <row r="4" spans="2:9" ht="81" customHeight="1" x14ac:dyDescent="0.25">
      <c r="B4" s="130" t="s">
        <v>319</v>
      </c>
      <c r="C4" s="131" t="s">
        <v>3</v>
      </c>
      <c r="D4" s="131" t="s">
        <v>4</v>
      </c>
      <c r="E4" s="131" t="s">
        <v>5</v>
      </c>
      <c r="F4" s="132" t="s">
        <v>275</v>
      </c>
      <c r="G4" s="132" t="s">
        <v>191</v>
      </c>
      <c r="H4" s="132" t="s">
        <v>224</v>
      </c>
      <c r="I4" s="132" t="s">
        <v>225</v>
      </c>
    </row>
    <row r="5" spans="2:9" x14ac:dyDescent="0.25">
      <c r="B5" s="133">
        <v>2001</v>
      </c>
      <c r="C5" s="134">
        <v>10309</v>
      </c>
      <c r="D5" s="135">
        <v>357</v>
      </c>
      <c r="E5" s="134">
        <v>16043</v>
      </c>
      <c r="F5" s="136">
        <v>6.2590700000000004</v>
      </c>
      <c r="G5" s="137">
        <v>3.46299</v>
      </c>
      <c r="H5" s="138" t="s">
        <v>84</v>
      </c>
      <c r="I5" s="139" t="s">
        <v>84</v>
      </c>
    </row>
    <row r="6" spans="2:9" x14ac:dyDescent="0.25">
      <c r="B6" s="133">
        <v>2002</v>
      </c>
      <c r="C6" s="134">
        <v>12232</v>
      </c>
      <c r="D6" s="135">
        <v>341</v>
      </c>
      <c r="E6" s="134">
        <v>18906</v>
      </c>
      <c r="F6" s="136">
        <v>5.9831899999999996</v>
      </c>
      <c r="G6" s="137">
        <v>2.7877700000000001</v>
      </c>
      <c r="H6" s="140">
        <v>-4.4817999999999998</v>
      </c>
      <c r="I6" s="137">
        <v>-4.4817999999999998</v>
      </c>
    </row>
    <row r="7" spans="2:9" x14ac:dyDescent="0.25">
      <c r="B7" s="133">
        <v>2003</v>
      </c>
      <c r="C7" s="134">
        <v>11386</v>
      </c>
      <c r="D7" s="135">
        <v>388</v>
      </c>
      <c r="E7" s="134">
        <v>17144</v>
      </c>
      <c r="F7" s="136">
        <v>6.79521</v>
      </c>
      <c r="G7" s="137">
        <v>3.4076900000000001</v>
      </c>
      <c r="H7" s="140">
        <v>13.782999999999999</v>
      </c>
      <c r="I7" s="137">
        <v>8.6835000000000004</v>
      </c>
    </row>
    <row r="8" spans="2:9" x14ac:dyDescent="0.25">
      <c r="B8" s="133">
        <v>2004</v>
      </c>
      <c r="C8" s="134">
        <v>10220</v>
      </c>
      <c r="D8" s="135">
        <v>408</v>
      </c>
      <c r="E8" s="134">
        <v>15389</v>
      </c>
      <c r="F8" s="136">
        <v>7.1182299999999996</v>
      </c>
      <c r="G8" s="137">
        <v>3.9921700000000002</v>
      </c>
      <c r="H8" s="140">
        <v>5.1546000000000003</v>
      </c>
      <c r="I8" s="137">
        <v>14.2857</v>
      </c>
    </row>
    <row r="9" spans="2:9" x14ac:dyDescent="0.25">
      <c r="B9" s="133">
        <v>2005</v>
      </c>
      <c r="C9" s="134">
        <v>11508</v>
      </c>
      <c r="D9" s="135">
        <v>368</v>
      </c>
      <c r="E9" s="134">
        <v>17321</v>
      </c>
      <c r="F9" s="136">
        <v>6.4086999999999996</v>
      </c>
      <c r="G9" s="137">
        <v>3.1977799999999998</v>
      </c>
      <c r="H9" s="140">
        <v>-9.8039000000000005</v>
      </c>
      <c r="I9" s="137">
        <v>3.0811999999999999</v>
      </c>
    </row>
    <row r="10" spans="2:9" x14ac:dyDescent="0.25">
      <c r="B10" s="133">
        <v>2006</v>
      </c>
      <c r="C10" s="134">
        <v>10968</v>
      </c>
      <c r="D10" s="135">
        <v>324</v>
      </c>
      <c r="E10" s="134">
        <v>16455</v>
      </c>
      <c r="F10" s="136">
        <v>5.6449600000000002</v>
      </c>
      <c r="G10" s="137">
        <v>2.9540500000000001</v>
      </c>
      <c r="H10" s="140">
        <v>-11.9565</v>
      </c>
      <c r="I10" s="137">
        <v>-9.2437000000000005</v>
      </c>
    </row>
    <row r="11" spans="2:9" x14ac:dyDescent="0.25">
      <c r="B11" s="133">
        <v>2007</v>
      </c>
      <c r="C11" s="134">
        <v>11278</v>
      </c>
      <c r="D11" s="135">
        <v>320</v>
      </c>
      <c r="E11" s="134">
        <v>16750</v>
      </c>
      <c r="F11" s="136">
        <v>5.5709499999999998</v>
      </c>
      <c r="G11" s="137">
        <v>2.83738</v>
      </c>
      <c r="H11" s="140">
        <v>-1.2345999999999999</v>
      </c>
      <c r="I11" s="137">
        <v>-10.364100000000001</v>
      </c>
    </row>
    <row r="12" spans="2:9" x14ac:dyDescent="0.25">
      <c r="B12" s="133">
        <v>2008</v>
      </c>
      <c r="C12" s="134">
        <v>11529</v>
      </c>
      <c r="D12" s="135">
        <v>329</v>
      </c>
      <c r="E12" s="134">
        <v>17380</v>
      </c>
      <c r="F12" s="136">
        <v>5.7214099999999997</v>
      </c>
      <c r="G12" s="137">
        <v>2.8536700000000002</v>
      </c>
      <c r="H12" s="140">
        <v>2.8125</v>
      </c>
      <c r="I12" s="137">
        <v>-7.8430999999999997</v>
      </c>
    </row>
    <row r="13" spans="2:9" x14ac:dyDescent="0.25">
      <c r="B13" s="133">
        <v>2009</v>
      </c>
      <c r="C13" s="134">
        <v>11745</v>
      </c>
      <c r="D13" s="135">
        <v>288</v>
      </c>
      <c r="E13" s="134">
        <v>17813</v>
      </c>
      <c r="F13" s="136">
        <v>5.00488</v>
      </c>
      <c r="G13" s="137">
        <v>2.4521099999999998</v>
      </c>
      <c r="H13" s="140">
        <v>-12.462</v>
      </c>
      <c r="I13" s="137">
        <v>-19.3277</v>
      </c>
    </row>
    <row r="14" spans="2:9" x14ac:dyDescent="0.25">
      <c r="B14" s="133">
        <v>2010</v>
      </c>
      <c r="C14" s="134">
        <v>11129</v>
      </c>
      <c r="D14" s="135">
        <v>254</v>
      </c>
      <c r="E14" s="134">
        <v>17050</v>
      </c>
      <c r="F14" s="136">
        <v>4.4081099999999998</v>
      </c>
      <c r="G14" s="137">
        <v>2.28233</v>
      </c>
      <c r="H14" s="140">
        <v>-11.8056</v>
      </c>
      <c r="I14" s="137">
        <v>-28.851500000000001</v>
      </c>
    </row>
    <row r="15" spans="2:9" x14ac:dyDescent="0.25">
      <c r="B15" s="133">
        <v>2011</v>
      </c>
      <c r="C15" s="134">
        <v>10225</v>
      </c>
      <c r="D15" s="135">
        <v>243</v>
      </c>
      <c r="E15" s="134">
        <v>15294</v>
      </c>
      <c r="F15" s="136">
        <v>4.2149900000000002</v>
      </c>
      <c r="G15" s="137">
        <v>2.3765299999999998</v>
      </c>
      <c r="H15" s="140">
        <v>-4.3307000000000002</v>
      </c>
      <c r="I15" s="137">
        <v>-31.9328</v>
      </c>
    </row>
    <row r="16" spans="2:9" x14ac:dyDescent="0.25">
      <c r="B16" s="133">
        <v>2012</v>
      </c>
      <c r="C16" s="134">
        <v>9698</v>
      </c>
      <c r="D16" s="135">
        <v>242</v>
      </c>
      <c r="E16" s="134">
        <v>14802</v>
      </c>
      <c r="F16" s="136">
        <v>4.1962299999999999</v>
      </c>
      <c r="G16" s="137">
        <v>2.4953599999999998</v>
      </c>
      <c r="H16" s="140">
        <v>-0.41149999999999998</v>
      </c>
      <c r="I16" s="137">
        <v>-32.212899999999998</v>
      </c>
    </row>
    <row r="17" spans="2:9" x14ac:dyDescent="0.25">
      <c r="B17" s="133">
        <v>2013</v>
      </c>
      <c r="C17" s="134">
        <v>9103</v>
      </c>
      <c r="D17" s="135">
        <v>273</v>
      </c>
      <c r="E17" s="134">
        <v>13854</v>
      </c>
      <c r="F17" s="136">
        <v>4.6908399999999997</v>
      </c>
      <c r="G17" s="137">
        <v>2.9990100000000002</v>
      </c>
      <c r="H17" s="140">
        <v>12.809900000000001</v>
      </c>
      <c r="I17" s="137">
        <v>-23.529399999999999</v>
      </c>
    </row>
    <row r="18" spans="2:9" x14ac:dyDescent="0.25">
      <c r="B18" s="133">
        <v>2014</v>
      </c>
      <c r="C18" s="134">
        <v>9182</v>
      </c>
      <c r="D18" s="135">
        <v>233</v>
      </c>
      <c r="E18" s="134">
        <v>13980</v>
      </c>
      <c r="F18" s="136">
        <v>3.97221</v>
      </c>
      <c r="G18" s="137">
        <v>2.5375700000000001</v>
      </c>
      <c r="H18" s="140">
        <v>-14.651999999999999</v>
      </c>
      <c r="I18" s="137">
        <v>-34.733899999999998</v>
      </c>
    </row>
    <row r="19" spans="2:9" x14ac:dyDescent="0.25">
      <c r="B19" s="133">
        <v>2015</v>
      </c>
      <c r="C19" s="134">
        <v>9111</v>
      </c>
      <c r="D19" s="135">
        <v>235</v>
      </c>
      <c r="E19" s="134">
        <v>13755</v>
      </c>
      <c r="F19" s="136">
        <v>4.0128500000000003</v>
      </c>
      <c r="G19" s="137">
        <v>2.5792999999999999</v>
      </c>
      <c r="H19" s="140">
        <v>0.85840000000000005</v>
      </c>
      <c r="I19" s="137">
        <v>-34.173699999999997</v>
      </c>
    </row>
    <row r="20" spans="2:9" x14ac:dyDescent="0.25">
      <c r="B20" s="133">
        <v>2016</v>
      </c>
      <c r="C20" s="134">
        <v>9780</v>
      </c>
      <c r="D20" s="135">
        <v>218</v>
      </c>
      <c r="E20" s="134">
        <v>14906</v>
      </c>
      <c r="F20" s="136">
        <v>3.7296999999999998</v>
      </c>
      <c r="G20" s="137">
        <v>2.2290399999999999</v>
      </c>
      <c r="H20" s="140">
        <v>-7.234</v>
      </c>
      <c r="I20" s="137">
        <v>-38.935600000000001</v>
      </c>
    </row>
    <row r="21" spans="2:9" x14ac:dyDescent="0.25">
      <c r="B21" s="133">
        <v>2017</v>
      </c>
      <c r="C21" s="134">
        <v>9922</v>
      </c>
      <c r="D21" s="135">
        <v>242</v>
      </c>
      <c r="E21" s="134">
        <v>14770</v>
      </c>
      <c r="F21" s="136">
        <v>4.1488300000000002</v>
      </c>
      <c r="G21" s="137">
        <v>2.4390200000000002</v>
      </c>
      <c r="H21" s="138">
        <v>11.0092</v>
      </c>
      <c r="I21" s="139">
        <v>-32.212899999999998</v>
      </c>
    </row>
    <row r="22" spans="2:9" x14ac:dyDescent="0.25">
      <c r="B22" s="141" t="s">
        <v>276</v>
      </c>
      <c r="C22" s="1"/>
      <c r="D22" s="1"/>
      <c r="E22" s="1"/>
      <c r="F22" s="1"/>
      <c r="G22" s="1"/>
      <c r="H22" s="1"/>
      <c r="I22" s="1"/>
    </row>
    <row r="23" spans="2:9" x14ac:dyDescent="0.25">
      <c r="B23" s="142" t="s">
        <v>277</v>
      </c>
      <c r="C23" s="61"/>
      <c r="D23" s="1"/>
      <c r="E23" s="1"/>
      <c r="F23" s="1"/>
      <c r="G23" s="1"/>
      <c r="H23" s="1"/>
      <c r="I23" s="1"/>
    </row>
    <row r="24" spans="2:9" x14ac:dyDescent="0.25">
      <c r="B24" s="142" t="s">
        <v>273</v>
      </c>
      <c r="C24" s="61"/>
      <c r="D24" s="1"/>
      <c r="E24" s="1"/>
      <c r="F24" s="1"/>
      <c r="G24" s="1"/>
      <c r="H24" s="1"/>
      <c r="I24" s="1"/>
    </row>
    <row r="28" spans="2:9" ht="14.45" customHeight="1" x14ac:dyDescent="0.25"/>
    <row r="29" spans="2:9" ht="22.9" customHeight="1" x14ac:dyDescent="0.25"/>
  </sheetData>
  <mergeCells count="2">
    <mergeCell ref="B2:I2"/>
    <mergeCell ref="B3:F3"/>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2" manualBreakCount="2">
    <brk id="24" max="16383" man="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J18"/>
  <sheetViews>
    <sheetView workbookViewId="0">
      <selection activeCell="H20" sqref="H20"/>
    </sheetView>
  </sheetViews>
  <sheetFormatPr defaultRowHeight="15" x14ac:dyDescent="0.25"/>
  <cols>
    <col min="1" max="1" width="9.140625" style="16"/>
    <col min="2" max="2" width="14" style="16" customWidth="1"/>
    <col min="3" max="7" width="9.140625" style="16"/>
    <col min="8" max="8" width="7.7109375" style="16" customWidth="1"/>
    <col min="9" max="9" width="7" style="16" customWidth="1"/>
    <col min="10" max="16384" width="9.140625" style="16"/>
  </cols>
  <sheetData>
    <row r="4" spans="2:10" x14ac:dyDescent="0.25">
      <c r="B4" s="81" t="s">
        <v>278</v>
      </c>
    </row>
    <row r="5" spans="2:10" x14ac:dyDescent="0.25">
      <c r="B5" s="143" t="s">
        <v>253</v>
      </c>
    </row>
    <row r="6" spans="2:10" ht="15" customHeight="1" x14ac:dyDescent="0.25">
      <c r="B6" s="335"/>
      <c r="C6" s="328" t="s">
        <v>96</v>
      </c>
      <c r="D6" s="328" t="s">
        <v>8</v>
      </c>
      <c r="E6" s="329" t="s">
        <v>7</v>
      </c>
      <c r="F6" s="329"/>
      <c r="G6" s="328" t="s">
        <v>96</v>
      </c>
      <c r="H6" s="328" t="s">
        <v>8</v>
      </c>
      <c r="I6" s="329" t="s">
        <v>7</v>
      </c>
      <c r="J6" s="329" t="s">
        <v>7</v>
      </c>
    </row>
    <row r="7" spans="2:10" ht="15" customHeight="1" x14ac:dyDescent="0.25">
      <c r="B7" s="336"/>
      <c r="C7" s="338" t="s">
        <v>43</v>
      </c>
      <c r="D7" s="338"/>
      <c r="E7" s="338"/>
      <c r="F7" s="338"/>
      <c r="G7" s="338" t="s">
        <v>44</v>
      </c>
      <c r="H7" s="338"/>
      <c r="I7" s="338"/>
      <c r="J7" s="338"/>
    </row>
    <row r="8" spans="2:10" x14ac:dyDescent="0.25">
      <c r="B8" s="337"/>
      <c r="C8" s="145">
        <v>2010</v>
      </c>
      <c r="D8" s="145">
        <v>2017</v>
      </c>
      <c r="E8" s="145">
        <v>2010</v>
      </c>
      <c r="F8" s="145">
        <v>2017</v>
      </c>
      <c r="G8" s="146">
        <v>2010</v>
      </c>
      <c r="H8" s="146">
        <v>2017</v>
      </c>
      <c r="I8" s="146">
        <v>2010</v>
      </c>
      <c r="J8" s="146">
        <v>2017</v>
      </c>
    </row>
    <row r="9" spans="2:10" x14ac:dyDescent="0.25">
      <c r="B9" s="4" t="s">
        <v>254</v>
      </c>
      <c r="C9" s="118">
        <v>7</v>
      </c>
      <c r="D9" s="147">
        <v>2</v>
      </c>
      <c r="E9" s="148">
        <v>70</v>
      </c>
      <c r="F9" s="147">
        <v>43</v>
      </c>
      <c r="G9" s="149">
        <v>2.7559055118110236</v>
      </c>
      <c r="H9" s="150">
        <v>0.826446280991736</v>
      </c>
      <c r="I9" s="151">
        <v>1.7015070491006319</v>
      </c>
      <c r="J9" s="150">
        <v>1.2729425695677916</v>
      </c>
    </row>
    <row r="10" spans="2:10" x14ac:dyDescent="0.25">
      <c r="B10" s="4" t="s">
        <v>255</v>
      </c>
      <c r="C10" s="118">
        <v>65</v>
      </c>
      <c r="D10" s="147">
        <v>30</v>
      </c>
      <c r="E10" s="148">
        <v>668</v>
      </c>
      <c r="F10" s="147">
        <v>374</v>
      </c>
      <c r="G10" s="149">
        <v>25.590551181102363</v>
      </c>
      <c r="H10" s="150">
        <v>12.396694214876034</v>
      </c>
      <c r="I10" s="151">
        <v>16.237238697131744</v>
      </c>
      <c r="J10" s="150">
        <v>11.071640023682653</v>
      </c>
    </row>
    <row r="11" spans="2:10" x14ac:dyDescent="0.25">
      <c r="B11" s="4" t="s">
        <v>256</v>
      </c>
      <c r="C11" s="118">
        <v>41</v>
      </c>
      <c r="D11" s="147">
        <v>74</v>
      </c>
      <c r="E11" s="148">
        <v>1064</v>
      </c>
      <c r="F11" s="147">
        <v>1109</v>
      </c>
      <c r="G11" s="149">
        <v>16.141732283464567</v>
      </c>
      <c r="H11" s="150">
        <v>30.578512396694212</v>
      </c>
      <c r="I11" s="151">
        <v>25.862907146329604</v>
      </c>
      <c r="J11" s="150">
        <v>32.830076968620489</v>
      </c>
    </row>
    <row r="12" spans="2:10" x14ac:dyDescent="0.25">
      <c r="B12" s="4" t="s">
        <v>257</v>
      </c>
      <c r="C12" s="118">
        <v>141</v>
      </c>
      <c r="D12" s="147">
        <v>136</v>
      </c>
      <c r="E12" s="148">
        <v>2312</v>
      </c>
      <c r="F12" s="147">
        <v>1852</v>
      </c>
      <c r="G12" s="149">
        <v>55.511811023622052</v>
      </c>
      <c r="H12" s="150">
        <v>56.198347107438018</v>
      </c>
      <c r="I12" s="151">
        <v>56.198347107438018</v>
      </c>
      <c r="J12" s="150">
        <v>54.825340438129068</v>
      </c>
    </row>
    <row r="13" spans="2:10" x14ac:dyDescent="0.25">
      <c r="B13" s="21" t="s">
        <v>258</v>
      </c>
      <c r="C13" s="123">
        <v>254</v>
      </c>
      <c r="D13" s="123">
        <v>242</v>
      </c>
      <c r="E13" s="123">
        <v>4114</v>
      </c>
      <c r="F13" s="123">
        <v>3378</v>
      </c>
      <c r="G13" s="144">
        <v>100</v>
      </c>
      <c r="H13" s="144">
        <v>100</v>
      </c>
      <c r="I13" s="144">
        <v>100</v>
      </c>
      <c r="J13" s="144">
        <v>100</v>
      </c>
    </row>
    <row r="18" ht="15" customHeight="1" x14ac:dyDescent="0.25"/>
  </sheetData>
  <mergeCells count="7">
    <mergeCell ref="B6:B8"/>
    <mergeCell ref="C6:D6"/>
    <mergeCell ref="E6:F6"/>
    <mergeCell ref="G6:H6"/>
    <mergeCell ref="I6:J6"/>
    <mergeCell ref="C7:F7"/>
    <mergeCell ref="G7:J7"/>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3"/>
  <sheetViews>
    <sheetView zoomScaleNormal="100" workbookViewId="0">
      <selection activeCell="H39" sqref="H39"/>
    </sheetView>
  </sheetViews>
  <sheetFormatPr defaultRowHeight="12" x14ac:dyDescent="0.2"/>
  <cols>
    <col min="1" max="1" width="13.5703125" style="72" customWidth="1"/>
    <col min="2" max="2" width="10" style="72" customWidth="1"/>
    <col min="3" max="3" width="6.7109375" style="72" customWidth="1"/>
    <col min="4" max="5" width="9.140625" style="72" bestFit="1" customWidth="1"/>
    <col min="6" max="6" width="9.28515625" style="72" customWidth="1"/>
    <col min="7" max="7" width="8.5703125" style="72" customWidth="1"/>
    <col min="8" max="8" width="4.85546875" style="72" customWidth="1"/>
    <col min="9" max="9" width="5.42578125" style="72" bestFit="1" customWidth="1"/>
    <col min="10" max="13" width="5" style="72" bestFit="1" customWidth="1"/>
    <col min="14" max="14" width="4" style="72" bestFit="1" customWidth="1"/>
    <col min="15" max="15" width="10.28515625" style="72" bestFit="1" customWidth="1"/>
    <col min="16" max="16" width="5.28515625" style="72" bestFit="1" customWidth="1"/>
    <col min="17" max="17" width="13.140625" style="72" bestFit="1" customWidth="1"/>
    <col min="18" max="18" width="12" style="72" bestFit="1" customWidth="1"/>
    <col min="19" max="19" width="16.28515625" style="72" bestFit="1" customWidth="1"/>
    <col min="20" max="16384" width="9.140625" style="72"/>
  </cols>
  <sheetData>
    <row r="1" spans="1:9" ht="12.75" customHeight="1" x14ac:dyDescent="0.2"/>
    <row r="2" spans="1:9" ht="15" x14ac:dyDescent="0.25">
      <c r="A2" s="81" t="s">
        <v>279</v>
      </c>
      <c r="B2" s="71"/>
      <c r="C2" s="71"/>
      <c r="D2" s="71"/>
      <c r="E2" s="71"/>
      <c r="F2" s="71"/>
      <c r="G2" s="71"/>
      <c r="H2" s="71"/>
      <c r="I2" s="16"/>
    </row>
    <row r="3" spans="1:9" ht="15" x14ac:dyDescent="0.25">
      <c r="A3" s="58" t="s">
        <v>253</v>
      </c>
      <c r="B3" s="16"/>
      <c r="C3" s="16"/>
      <c r="D3" s="16"/>
      <c r="E3" s="16"/>
      <c r="F3" s="16"/>
      <c r="G3" s="16"/>
      <c r="H3" s="16"/>
      <c r="I3" s="16"/>
    </row>
    <row r="4" spans="1:9" ht="12.75" customHeight="1" x14ac:dyDescent="0.25">
      <c r="A4" s="335"/>
      <c r="B4" s="328" t="s">
        <v>96</v>
      </c>
      <c r="C4" s="328" t="s">
        <v>8</v>
      </c>
      <c r="D4" s="329" t="s">
        <v>7</v>
      </c>
      <c r="E4" s="329" t="s">
        <v>7</v>
      </c>
      <c r="F4" s="328" t="s">
        <v>96</v>
      </c>
      <c r="G4" s="328" t="s">
        <v>8</v>
      </c>
      <c r="H4" s="329" t="s">
        <v>7</v>
      </c>
      <c r="I4" s="329" t="s">
        <v>7</v>
      </c>
    </row>
    <row r="5" spans="1:9" ht="12.75" customHeight="1" x14ac:dyDescent="0.25">
      <c r="A5" s="336"/>
      <c r="B5" s="338" t="s">
        <v>43</v>
      </c>
      <c r="C5" s="338"/>
      <c r="D5" s="338"/>
      <c r="E5" s="338"/>
      <c r="F5" s="338" t="s">
        <v>44</v>
      </c>
      <c r="G5" s="338"/>
      <c r="H5" s="338"/>
      <c r="I5" s="338"/>
    </row>
    <row r="6" spans="1:9" ht="13.5" x14ac:dyDescent="0.25">
      <c r="A6" s="337"/>
      <c r="B6" s="152">
        <v>2010</v>
      </c>
      <c r="C6" s="146">
        <v>2017</v>
      </c>
      <c r="D6" s="146">
        <v>2010</v>
      </c>
      <c r="E6" s="146">
        <v>2017</v>
      </c>
      <c r="F6" s="145">
        <v>2010</v>
      </c>
      <c r="G6" s="145">
        <v>2017</v>
      </c>
      <c r="H6" s="145">
        <v>2010</v>
      </c>
      <c r="I6" s="145">
        <v>2017</v>
      </c>
    </row>
    <row r="7" spans="1:9" ht="13.5" x14ac:dyDescent="0.25">
      <c r="A7" s="4" t="s">
        <v>259</v>
      </c>
      <c r="B7" s="118">
        <v>9</v>
      </c>
      <c r="C7" s="147">
        <v>4</v>
      </c>
      <c r="D7" s="148">
        <v>206</v>
      </c>
      <c r="E7" s="147">
        <v>92</v>
      </c>
      <c r="F7" s="149">
        <v>3.5433070866141732</v>
      </c>
      <c r="G7" s="150">
        <v>1.6528925619834711</v>
      </c>
      <c r="H7" s="151">
        <v>5.0072921730675741</v>
      </c>
      <c r="I7" s="150">
        <v>2.7235050325636472</v>
      </c>
    </row>
    <row r="8" spans="1:9" ht="13.5" x14ac:dyDescent="0.25">
      <c r="A8" s="4" t="s">
        <v>260</v>
      </c>
      <c r="B8" s="118">
        <v>72</v>
      </c>
      <c r="C8" s="147">
        <v>66</v>
      </c>
      <c r="D8" s="148">
        <v>950</v>
      </c>
      <c r="E8" s="147">
        <v>735</v>
      </c>
      <c r="F8" s="149">
        <v>28.346456692913385</v>
      </c>
      <c r="G8" s="150">
        <v>27.27272727272727</v>
      </c>
      <c r="H8" s="151">
        <v>23.091881380651433</v>
      </c>
      <c r="I8" s="150">
        <v>21.758436944937834</v>
      </c>
    </row>
    <row r="9" spans="1:9" ht="13.5" x14ac:dyDescent="0.25">
      <c r="A9" s="4" t="s">
        <v>261</v>
      </c>
      <c r="B9" s="118">
        <v>6</v>
      </c>
      <c r="C9" s="147">
        <v>13</v>
      </c>
      <c r="D9" s="148">
        <v>265</v>
      </c>
      <c r="E9" s="147">
        <v>254</v>
      </c>
      <c r="F9" s="149">
        <v>2.3622047244094486</v>
      </c>
      <c r="G9" s="150">
        <v>5.3719008264462813</v>
      </c>
      <c r="H9" s="151">
        <v>6.4414195430238212</v>
      </c>
      <c r="I9" s="150">
        <v>7.5192421551213737</v>
      </c>
    </row>
    <row r="10" spans="1:9" ht="13.5" x14ac:dyDescent="0.25">
      <c r="A10" s="4" t="s">
        <v>205</v>
      </c>
      <c r="B10" s="118">
        <v>31</v>
      </c>
      <c r="C10" s="147">
        <v>53</v>
      </c>
      <c r="D10" s="148">
        <v>621</v>
      </c>
      <c r="E10" s="147">
        <v>600</v>
      </c>
      <c r="F10" s="149">
        <v>12.204724409448819</v>
      </c>
      <c r="G10" s="150">
        <v>21.900826446280991</v>
      </c>
      <c r="H10" s="151">
        <v>15.094798249878464</v>
      </c>
      <c r="I10" s="150">
        <v>17.761989342806395</v>
      </c>
    </row>
    <row r="11" spans="1:9" ht="13.5" x14ac:dyDescent="0.25">
      <c r="A11" s="4" t="s">
        <v>262</v>
      </c>
      <c r="B11" s="118">
        <v>136</v>
      </c>
      <c r="C11" s="147">
        <v>106</v>
      </c>
      <c r="D11" s="148">
        <v>2072</v>
      </c>
      <c r="E11" s="147">
        <v>1697</v>
      </c>
      <c r="F11" s="149">
        <v>53.543307086614178</v>
      </c>
      <c r="G11" s="150">
        <v>43.801652892561982</v>
      </c>
      <c r="H11" s="151">
        <v>50.36460865337871</v>
      </c>
      <c r="I11" s="150">
        <v>50.236826524570752</v>
      </c>
    </row>
    <row r="12" spans="1:9" ht="13.5" x14ac:dyDescent="0.25">
      <c r="A12" s="21" t="s">
        <v>258</v>
      </c>
      <c r="B12" s="123">
        <v>254</v>
      </c>
      <c r="C12" s="123">
        <f>SUM(C7:C11)</f>
        <v>242</v>
      </c>
      <c r="D12" s="123">
        <v>4114</v>
      </c>
      <c r="E12" s="123">
        <v>3378</v>
      </c>
      <c r="F12" s="144">
        <v>100</v>
      </c>
      <c r="G12" s="144">
        <v>100</v>
      </c>
      <c r="H12" s="144">
        <v>100</v>
      </c>
      <c r="I12" s="144">
        <v>100</v>
      </c>
    </row>
    <row r="13" spans="1:9" x14ac:dyDescent="0.2">
      <c r="A13" s="73" t="s">
        <v>263</v>
      </c>
    </row>
  </sheetData>
  <mergeCells count="7">
    <mergeCell ref="B4:C4"/>
    <mergeCell ref="D4:E4"/>
    <mergeCell ref="F4:G4"/>
    <mergeCell ref="H4:I4"/>
    <mergeCell ref="A4:A6"/>
    <mergeCell ref="B5:E5"/>
    <mergeCell ref="F5:I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I20"/>
  <sheetViews>
    <sheetView workbookViewId="0">
      <selection activeCell="G31" sqref="G31"/>
    </sheetView>
  </sheetViews>
  <sheetFormatPr defaultRowHeight="15" x14ac:dyDescent="0.25"/>
  <cols>
    <col min="1" max="1" width="11.85546875" style="16" customWidth="1"/>
    <col min="2" max="16384" width="9.140625" style="16"/>
  </cols>
  <sheetData>
    <row r="2" spans="1:9" x14ac:dyDescent="0.25">
      <c r="A2" s="81" t="s">
        <v>280</v>
      </c>
    </row>
    <row r="3" spans="1:9" ht="15" customHeight="1" x14ac:dyDescent="0.25">
      <c r="A3" s="153" t="s">
        <v>206</v>
      </c>
    </row>
    <row r="4" spans="1:9" ht="15" customHeight="1" x14ac:dyDescent="0.25">
      <c r="A4" s="339" t="s">
        <v>159</v>
      </c>
      <c r="B4" s="342" t="s">
        <v>96</v>
      </c>
      <c r="C4" s="342"/>
      <c r="D4" s="342"/>
      <c r="E4" s="342"/>
      <c r="F4" s="343" t="s">
        <v>7</v>
      </c>
      <c r="G4" s="343"/>
      <c r="H4" s="343"/>
      <c r="I4" s="343"/>
    </row>
    <row r="5" spans="1:9" x14ac:dyDescent="0.25">
      <c r="A5" s="340"/>
      <c r="B5" s="344">
        <v>2010</v>
      </c>
      <c r="C5" s="344"/>
      <c r="D5" s="345">
        <v>2017</v>
      </c>
      <c r="E5" s="345"/>
      <c r="F5" s="344">
        <v>2010</v>
      </c>
      <c r="G5" s="344"/>
      <c r="H5" s="345">
        <v>2017</v>
      </c>
      <c r="I5" s="345"/>
    </row>
    <row r="6" spans="1:9" x14ac:dyDescent="0.25">
      <c r="A6" s="341"/>
      <c r="B6" s="154" t="s">
        <v>207</v>
      </c>
      <c r="C6" s="154" t="s">
        <v>5</v>
      </c>
      <c r="D6" s="154" t="s">
        <v>207</v>
      </c>
      <c r="E6" s="154" t="s">
        <v>5</v>
      </c>
      <c r="F6" s="154" t="s">
        <v>207</v>
      </c>
      <c r="G6" s="154" t="s">
        <v>5</v>
      </c>
      <c r="H6" s="154" t="s">
        <v>207</v>
      </c>
      <c r="I6" s="154" t="s">
        <v>5</v>
      </c>
    </row>
    <row r="7" spans="1:9" x14ac:dyDescent="0.25">
      <c r="A7" s="155" t="s">
        <v>208</v>
      </c>
      <c r="B7" s="156">
        <v>3</v>
      </c>
      <c r="C7" s="157">
        <v>183</v>
      </c>
      <c r="D7" s="139">
        <v>1</v>
      </c>
      <c r="E7" s="158">
        <v>162</v>
      </c>
      <c r="F7" s="156">
        <v>27</v>
      </c>
      <c r="G7" s="157">
        <v>3381</v>
      </c>
      <c r="H7" s="159">
        <v>10</v>
      </c>
      <c r="I7" s="158">
        <v>3291</v>
      </c>
    </row>
    <row r="8" spans="1:9" x14ac:dyDescent="0.25">
      <c r="A8" s="60" t="s">
        <v>209</v>
      </c>
      <c r="B8" s="156">
        <v>1</v>
      </c>
      <c r="C8" s="157">
        <v>192</v>
      </c>
      <c r="D8" s="156" t="s">
        <v>84</v>
      </c>
      <c r="E8" s="158">
        <v>138</v>
      </c>
      <c r="F8" s="156">
        <v>14</v>
      </c>
      <c r="G8" s="157">
        <v>3137</v>
      </c>
      <c r="H8" s="159">
        <v>15</v>
      </c>
      <c r="I8" s="158">
        <v>2904</v>
      </c>
    </row>
    <row r="9" spans="1:9" x14ac:dyDescent="0.25">
      <c r="A9" s="60" t="s">
        <v>210</v>
      </c>
      <c r="B9" s="156">
        <v>3</v>
      </c>
      <c r="C9" s="157">
        <v>360</v>
      </c>
      <c r="D9" s="139">
        <v>1</v>
      </c>
      <c r="E9" s="158">
        <v>297</v>
      </c>
      <c r="F9" s="156">
        <v>29</v>
      </c>
      <c r="G9" s="157">
        <v>6314</v>
      </c>
      <c r="H9" s="159">
        <v>18</v>
      </c>
      <c r="I9" s="158">
        <v>5320</v>
      </c>
    </row>
    <row r="10" spans="1:9" x14ac:dyDescent="0.25">
      <c r="A10" s="60" t="s">
        <v>211</v>
      </c>
      <c r="B10" s="156">
        <v>13</v>
      </c>
      <c r="C10" s="157">
        <v>936</v>
      </c>
      <c r="D10" s="139">
        <v>3</v>
      </c>
      <c r="E10" s="158">
        <v>676</v>
      </c>
      <c r="F10" s="156">
        <v>121</v>
      </c>
      <c r="G10" s="157">
        <v>14678</v>
      </c>
      <c r="H10" s="159">
        <v>68</v>
      </c>
      <c r="I10" s="158">
        <v>9305</v>
      </c>
    </row>
    <row r="11" spans="1:9" x14ac:dyDescent="0.25">
      <c r="A11" s="60" t="s">
        <v>212</v>
      </c>
      <c r="B11" s="156">
        <v>25</v>
      </c>
      <c r="C11" s="157">
        <v>1881</v>
      </c>
      <c r="D11" s="159">
        <v>14</v>
      </c>
      <c r="E11" s="158">
        <v>1295</v>
      </c>
      <c r="F11" s="156">
        <v>253</v>
      </c>
      <c r="G11" s="157">
        <v>23858</v>
      </c>
      <c r="H11" s="159">
        <v>122</v>
      </c>
      <c r="I11" s="158">
        <v>15587</v>
      </c>
    </row>
    <row r="12" spans="1:9" x14ac:dyDescent="0.25">
      <c r="A12" s="60" t="s">
        <v>213</v>
      </c>
      <c r="B12" s="156">
        <v>27</v>
      </c>
      <c r="C12" s="157">
        <v>2175</v>
      </c>
      <c r="D12" s="139">
        <v>13</v>
      </c>
      <c r="E12" s="158">
        <v>1570</v>
      </c>
      <c r="F12" s="156">
        <v>294</v>
      </c>
      <c r="G12" s="157">
        <v>28690</v>
      </c>
      <c r="H12" s="159">
        <v>184</v>
      </c>
      <c r="I12" s="158">
        <v>20739</v>
      </c>
    </row>
    <row r="13" spans="1:9" x14ac:dyDescent="0.25">
      <c r="A13" s="60" t="s">
        <v>214</v>
      </c>
      <c r="B13" s="156">
        <v>22</v>
      </c>
      <c r="C13" s="157">
        <v>2104</v>
      </c>
      <c r="D13" s="159">
        <v>21</v>
      </c>
      <c r="E13" s="158">
        <v>1663</v>
      </c>
      <c r="F13" s="156">
        <v>351</v>
      </c>
      <c r="G13" s="157">
        <v>32620</v>
      </c>
      <c r="H13" s="159">
        <v>251</v>
      </c>
      <c r="I13" s="158">
        <v>24066</v>
      </c>
    </row>
    <row r="14" spans="1:9" x14ac:dyDescent="0.25">
      <c r="A14" s="60" t="s">
        <v>215</v>
      </c>
      <c r="B14" s="156">
        <v>54</v>
      </c>
      <c r="C14" s="157">
        <v>4567</v>
      </c>
      <c r="D14" s="159">
        <v>46</v>
      </c>
      <c r="E14" s="158">
        <v>3793</v>
      </c>
      <c r="F14" s="156">
        <v>948</v>
      </c>
      <c r="G14" s="157">
        <v>86891</v>
      </c>
      <c r="H14" s="159">
        <v>641</v>
      </c>
      <c r="I14" s="158">
        <v>61442</v>
      </c>
    </row>
    <row r="15" spans="1:9" x14ac:dyDescent="0.25">
      <c r="A15" s="60" t="s">
        <v>216</v>
      </c>
      <c r="B15" s="156">
        <v>34</v>
      </c>
      <c r="C15" s="157">
        <v>1989</v>
      </c>
      <c r="D15" s="159">
        <v>44</v>
      </c>
      <c r="E15" s="158">
        <v>2176</v>
      </c>
      <c r="F15" s="156">
        <v>522</v>
      </c>
      <c r="G15" s="157">
        <v>40907</v>
      </c>
      <c r="H15" s="159">
        <v>496</v>
      </c>
      <c r="I15" s="158">
        <v>41108</v>
      </c>
    </row>
    <row r="16" spans="1:9" x14ac:dyDescent="0.25">
      <c r="A16" s="60" t="s">
        <v>217</v>
      </c>
      <c r="B16" s="156">
        <v>15</v>
      </c>
      <c r="C16" s="157">
        <v>730</v>
      </c>
      <c r="D16" s="159">
        <v>11</v>
      </c>
      <c r="E16" s="158">
        <v>790</v>
      </c>
      <c r="F16" s="156">
        <v>195</v>
      </c>
      <c r="G16" s="157">
        <v>13488</v>
      </c>
      <c r="H16" s="159">
        <v>216</v>
      </c>
      <c r="I16" s="158">
        <v>15680</v>
      </c>
    </row>
    <row r="17" spans="1:9" x14ac:dyDescent="0.25">
      <c r="A17" s="60" t="s">
        <v>218</v>
      </c>
      <c r="B17" s="156">
        <v>13</v>
      </c>
      <c r="C17" s="157">
        <v>542</v>
      </c>
      <c r="D17" s="159">
        <v>12</v>
      </c>
      <c r="E17" s="158">
        <v>577</v>
      </c>
      <c r="F17" s="156">
        <v>202</v>
      </c>
      <c r="G17" s="157">
        <v>11264</v>
      </c>
      <c r="H17" s="159">
        <v>195</v>
      </c>
      <c r="I17" s="158">
        <v>11471</v>
      </c>
    </row>
    <row r="18" spans="1:9" x14ac:dyDescent="0.25">
      <c r="A18" s="60" t="s">
        <v>219</v>
      </c>
      <c r="B18" s="156">
        <v>41</v>
      </c>
      <c r="C18" s="157">
        <v>1071</v>
      </c>
      <c r="D18" s="159">
        <v>74</v>
      </c>
      <c r="E18" s="158">
        <v>1295</v>
      </c>
      <c r="F18" s="156">
        <v>1064</v>
      </c>
      <c r="G18" s="157">
        <v>28223</v>
      </c>
      <c r="H18" s="159">
        <v>1109</v>
      </c>
      <c r="I18" s="158">
        <v>30849</v>
      </c>
    </row>
    <row r="19" spans="1:9" x14ac:dyDescent="0.25">
      <c r="A19" s="60" t="s">
        <v>220</v>
      </c>
      <c r="B19" s="156">
        <v>3</v>
      </c>
      <c r="C19" s="157">
        <v>320</v>
      </c>
      <c r="D19" s="156">
        <v>2</v>
      </c>
      <c r="E19" s="158">
        <v>338</v>
      </c>
      <c r="F19" s="156">
        <v>94</v>
      </c>
      <c r="G19" s="157">
        <v>11269</v>
      </c>
      <c r="H19" s="159">
        <v>53</v>
      </c>
      <c r="I19" s="158">
        <v>4988</v>
      </c>
    </row>
    <row r="20" spans="1:9" x14ac:dyDescent="0.25">
      <c r="A20" s="21" t="s">
        <v>11</v>
      </c>
      <c r="B20" s="123">
        <v>254</v>
      </c>
      <c r="C20" s="22">
        <v>17050</v>
      </c>
      <c r="D20" s="123">
        <f>SUM(D7:D19)</f>
        <v>242</v>
      </c>
      <c r="E20" s="22">
        <f>SUM(E7:E19)</f>
        <v>14770</v>
      </c>
      <c r="F20" s="123">
        <v>4114</v>
      </c>
      <c r="G20" s="22">
        <v>304720</v>
      </c>
      <c r="H20" s="123">
        <v>3378</v>
      </c>
      <c r="I20" s="22">
        <v>246750</v>
      </c>
    </row>
  </sheetData>
  <mergeCells count="7">
    <mergeCell ref="A4:A6"/>
    <mergeCell ref="B4:E4"/>
    <mergeCell ref="F4:I4"/>
    <mergeCell ref="B5:C5"/>
    <mergeCell ref="D5:E5"/>
    <mergeCell ref="F5:G5"/>
    <mergeCell ref="H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25"/>
  <sheetViews>
    <sheetView workbookViewId="0">
      <selection activeCell="G20" sqref="G20"/>
    </sheetView>
  </sheetViews>
  <sheetFormatPr defaultRowHeight="15" x14ac:dyDescent="0.25"/>
  <cols>
    <col min="1" max="1" width="9.140625" style="16"/>
    <col min="2" max="2" width="18.7109375" style="16" customWidth="1"/>
    <col min="3" max="16384" width="9.140625" style="16"/>
  </cols>
  <sheetData>
    <row r="3" spans="2:9" x14ac:dyDescent="0.25">
      <c r="B3" s="81" t="s">
        <v>281</v>
      </c>
      <c r="C3" s="67"/>
      <c r="D3" s="67"/>
      <c r="E3" s="67"/>
      <c r="F3" s="67"/>
      <c r="G3" s="67"/>
    </row>
    <row r="4" spans="2:9" x14ac:dyDescent="0.25">
      <c r="B4" s="160" t="s">
        <v>12</v>
      </c>
      <c r="C4" s="67"/>
      <c r="D4" s="67"/>
      <c r="E4" s="67"/>
      <c r="F4" s="67"/>
      <c r="G4" s="67"/>
    </row>
    <row r="5" spans="2:9" ht="15" customHeight="1" x14ac:dyDescent="0.25">
      <c r="B5" s="347" t="s">
        <v>13</v>
      </c>
      <c r="C5" s="346" t="s">
        <v>3</v>
      </c>
      <c r="D5" s="346" t="s">
        <v>4</v>
      </c>
      <c r="E5" s="346" t="s">
        <v>5</v>
      </c>
      <c r="F5" s="346" t="s">
        <v>14</v>
      </c>
      <c r="G5" s="346" t="s">
        <v>15</v>
      </c>
    </row>
    <row r="6" spans="2:9" x14ac:dyDescent="0.25">
      <c r="B6" s="348"/>
      <c r="C6" s="346"/>
      <c r="D6" s="346"/>
      <c r="E6" s="346"/>
      <c r="F6" s="346" t="s">
        <v>16</v>
      </c>
      <c r="G6" s="346" t="s">
        <v>17</v>
      </c>
    </row>
    <row r="7" spans="2:9" ht="15" customHeight="1" x14ac:dyDescent="0.25">
      <c r="B7" s="161" t="s">
        <v>18</v>
      </c>
      <c r="C7" s="162">
        <v>7512</v>
      </c>
      <c r="D7" s="163">
        <v>112</v>
      </c>
      <c r="E7" s="162">
        <v>10763</v>
      </c>
      <c r="F7" s="164">
        <v>1.49</v>
      </c>
      <c r="G7" s="137">
        <v>143.28</v>
      </c>
    </row>
    <row r="8" spans="2:9" ht="15" customHeight="1" x14ac:dyDescent="0.25">
      <c r="B8" s="161" t="s">
        <v>19</v>
      </c>
      <c r="C8" s="162">
        <v>740</v>
      </c>
      <c r="D8" s="163">
        <v>31</v>
      </c>
      <c r="E8" s="162">
        <v>1210</v>
      </c>
      <c r="F8" s="164">
        <v>4.1900000000000004</v>
      </c>
      <c r="G8" s="137">
        <v>163.51</v>
      </c>
    </row>
    <row r="9" spans="2:9" ht="15" customHeight="1" x14ac:dyDescent="0.25">
      <c r="B9" s="161" t="s">
        <v>20</v>
      </c>
      <c r="C9" s="162">
        <v>1670</v>
      </c>
      <c r="D9" s="163">
        <v>99</v>
      </c>
      <c r="E9" s="162">
        <v>2797</v>
      </c>
      <c r="F9" s="164">
        <v>5.93</v>
      </c>
      <c r="G9" s="137">
        <v>167.49</v>
      </c>
    </row>
    <row r="10" spans="2:9" ht="15" customHeight="1" x14ac:dyDescent="0.25">
      <c r="B10" s="165" t="s">
        <v>11</v>
      </c>
      <c r="C10" s="166">
        <v>9922</v>
      </c>
      <c r="D10" s="166">
        <v>242</v>
      </c>
      <c r="E10" s="166">
        <v>14770</v>
      </c>
      <c r="F10" s="167">
        <v>2.44</v>
      </c>
      <c r="G10" s="167">
        <v>148.86000000000001</v>
      </c>
    </row>
    <row r="11" spans="2:9" x14ac:dyDescent="0.25">
      <c r="B11" s="5" t="s">
        <v>270</v>
      </c>
      <c r="C11" s="43"/>
      <c r="D11" s="43"/>
      <c r="E11" s="43"/>
      <c r="F11" s="45"/>
      <c r="G11" s="45"/>
      <c r="H11" s="43"/>
      <c r="I11" s="5"/>
    </row>
    <row r="12" spans="2:9" x14ac:dyDescent="0.25">
      <c r="B12" s="168" t="s">
        <v>282</v>
      </c>
      <c r="C12" s="169"/>
      <c r="D12" s="169"/>
      <c r="E12" s="169"/>
      <c r="F12" s="170"/>
      <c r="G12" s="170"/>
      <c r="H12" s="169"/>
      <c r="I12" s="168"/>
    </row>
    <row r="13" spans="2:9" x14ac:dyDescent="0.25">
      <c r="B13" s="5" t="s">
        <v>21</v>
      </c>
      <c r="C13" s="1"/>
      <c r="D13" s="1"/>
      <c r="E13" s="1"/>
      <c r="F13" s="2"/>
      <c r="G13" s="2"/>
      <c r="H13" s="1"/>
      <c r="I13" s="5"/>
    </row>
    <row r="20" ht="15" customHeight="1" x14ac:dyDescent="0.25"/>
    <row r="22" ht="15" customHeight="1" x14ac:dyDescent="0.25"/>
    <row r="23" ht="15" customHeight="1" x14ac:dyDescent="0.25"/>
    <row r="24" ht="15" customHeight="1" x14ac:dyDescent="0.25"/>
    <row r="25" ht="15" customHeight="1" x14ac:dyDescent="0.25"/>
  </sheetData>
  <mergeCells count="6">
    <mergeCell ref="G5:G6"/>
    <mergeCell ref="B5:B6"/>
    <mergeCell ref="C5:C6"/>
    <mergeCell ref="D5:D6"/>
    <mergeCell ref="E5:E6"/>
    <mergeCell ref="F5:F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26"/>
  <sheetViews>
    <sheetView workbookViewId="0">
      <selection activeCell="C19" sqref="C19"/>
    </sheetView>
  </sheetViews>
  <sheetFormatPr defaultRowHeight="15" x14ac:dyDescent="0.25"/>
  <cols>
    <col min="1" max="1" width="9.140625" style="16"/>
    <col min="2" max="2" width="18.7109375" style="16" customWidth="1"/>
    <col min="3" max="16384" width="9.140625" style="16"/>
  </cols>
  <sheetData>
    <row r="3" spans="2:9" x14ac:dyDescent="0.25">
      <c r="B3" s="81" t="s">
        <v>320</v>
      </c>
      <c r="C3" s="67"/>
      <c r="D3" s="67"/>
      <c r="E3" s="67"/>
      <c r="F3" s="67"/>
      <c r="G3" s="67"/>
    </row>
    <row r="4" spans="2:9" x14ac:dyDescent="0.25">
      <c r="B4" s="160" t="s">
        <v>265</v>
      </c>
      <c r="C4" s="67"/>
      <c r="D4" s="67"/>
      <c r="E4" s="67"/>
      <c r="F4" s="67"/>
      <c r="G4" s="67"/>
    </row>
    <row r="5" spans="2:9" ht="15" customHeight="1" x14ac:dyDescent="0.25">
      <c r="B5" s="347" t="s">
        <v>13</v>
      </c>
      <c r="C5" s="346" t="s">
        <v>3</v>
      </c>
      <c r="D5" s="346" t="s">
        <v>4</v>
      </c>
      <c r="E5" s="346" t="s">
        <v>5</v>
      </c>
      <c r="F5" s="346" t="s">
        <v>14</v>
      </c>
      <c r="G5" s="346" t="s">
        <v>15</v>
      </c>
    </row>
    <row r="6" spans="2:9" x14ac:dyDescent="0.25">
      <c r="B6" s="348"/>
      <c r="C6" s="346"/>
      <c r="D6" s="346"/>
      <c r="E6" s="346"/>
      <c r="F6" s="346" t="s">
        <v>16</v>
      </c>
      <c r="G6" s="346" t="s">
        <v>17</v>
      </c>
    </row>
    <row r="7" spans="2:9" ht="15" customHeight="1" x14ac:dyDescent="0.25">
      <c r="B7" s="161" t="s">
        <v>18</v>
      </c>
      <c r="C7" s="162">
        <v>7328</v>
      </c>
      <c r="D7" s="163">
        <v>111</v>
      </c>
      <c r="E7" s="162">
        <v>10723</v>
      </c>
      <c r="F7" s="164">
        <v>1.51</v>
      </c>
      <c r="G7" s="137">
        <v>146.33000000000001</v>
      </c>
    </row>
    <row r="8" spans="2:9" ht="15" customHeight="1" x14ac:dyDescent="0.25">
      <c r="B8" s="161" t="s">
        <v>19</v>
      </c>
      <c r="C8" s="162">
        <v>738</v>
      </c>
      <c r="D8" s="163">
        <v>22</v>
      </c>
      <c r="E8" s="162">
        <v>1250</v>
      </c>
      <c r="F8" s="164">
        <v>2.98</v>
      </c>
      <c r="G8" s="137">
        <v>169.38</v>
      </c>
    </row>
    <row r="9" spans="2:9" ht="15" customHeight="1" x14ac:dyDescent="0.25">
      <c r="B9" s="161" t="s">
        <v>20</v>
      </c>
      <c r="C9" s="162">
        <v>1714</v>
      </c>
      <c r="D9" s="163">
        <v>85</v>
      </c>
      <c r="E9" s="162">
        <v>2933</v>
      </c>
      <c r="F9" s="164">
        <v>4.96</v>
      </c>
      <c r="G9" s="137">
        <v>171.12</v>
      </c>
    </row>
    <row r="10" spans="2:9" ht="15" customHeight="1" x14ac:dyDescent="0.25">
      <c r="B10" s="165" t="s">
        <v>11</v>
      </c>
      <c r="C10" s="166">
        <v>9780</v>
      </c>
      <c r="D10" s="166">
        <v>218</v>
      </c>
      <c r="E10" s="166">
        <v>14906</v>
      </c>
      <c r="F10" s="167">
        <v>2.23</v>
      </c>
      <c r="G10" s="167">
        <v>152.41</v>
      </c>
    </row>
    <row r="11" spans="2:9" ht="11.25" customHeight="1" x14ac:dyDescent="0.25">
      <c r="B11" s="5" t="s">
        <v>270</v>
      </c>
      <c r="C11" s="1"/>
      <c r="D11" s="1"/>
      <c r="E11" s="1"/>
      <c r="F11" s="2"/>
      <c r="G11" s="2"/>
      <c r="H11" s="1"/>
      <c r="I11" s="1"/>
    </row>
    <row r="12" spans="2:9" ht="11.25" customHeight="1" x14ac:dyDescent="0.25">
      <c r="B12" s="168" t="s">
        <v>282</v>
      </c>
      <c r="C12" s="1"/>
      <c r="D12" s="1"/>
      <c r="E12" s="1"/>
      <c r="F12" s="2"/>
      <c r="G12" s="2"/>
      <c r="H12" s="1"/>
      <c r="I12" s="1"/>
    </row>
    <row r="13" spans="2:9" ht="11.25" customHeight="1" x14ac:dyDescent="0.25">
      <c r="B13" s="5" t="s">
        <v>21</v>
      </c>
      <c r="C13" s="1"/>
      <c r="D13" s="1"/>
      <c r="E13" s="1"/>
      <c r="F13" s="2"/>
      <c r="G13" s="2"/>
      <c r="H13" s="1"/>
      <c r="I13" s="1"/>
    </row>
    <row r="21" ht="15" customHeight="1" x14ac:dyDescent="0.25"/>
    <row r="23" ht="15" customHeight="1" x14ac:dyDescent="0.25"/>
    <row r="24" ht="15" customHeight="1" x14ac:dyDescent="0.25"/>
    <row r="25" ht="15" customHeight="1" x14ac:dyDescent="0.25"/>
    <row r="26" ht="15" customHeight="1" x14ac:dyDescent="0.25"/>
  </sheetData>
  <mergeCells count="6">
    <mergeCell ref="G5:G6"/>
    <mergeCell ref="B5:B6"/>
    <mergeCell ref="C5:C6"/>
    <mergeCell ref="D5:D6"/>
    <mergeCell ref="E5:E6"/>
    <mergeCell ref="F5: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gianmarco schiesaro</cp:lastModifiedBy>
  <dcterms:created xsi:type="dcterms:W3CDTF">2018-09-24T07:48:16Z</dcterms:created>
  <dcterms:modified xsi:type="dcterms:W3CDTF">2018-11-13T09:46:35Z</dcterms:modified>
</cp:coreProperties>
</file>