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45" windowWidth="14505" windowHeight="11895" firstSheet="10" activeTab="24"/>
  </bookViews>
  <sheets>
    <sheet name="Tav.1" sheetId="49" r:id="rId1"/>
    <sheet name="Tav.2" sheetId="66" r:id="rId2"/>
    <sheet name="Tav. 2 bis " sheetId="55" r:id="rId3"/>
    <sheet name="Tav.3" sheetId="56" r:id="rId4"/>
    <sheet name="Tav.4.1" sheetId="74" r:id="rId5"/>
    <sheet name="Tav.4.2" sheetId="75" r:id="rId6"/>
    <sheet name="Tav.4.3" sheetId="29" r:id="rId7"/>
    <sheet name="Tav.5" sheetId="67" r:id="rId8"/>
    <sheet name="Tav.5.1" sheetId="68" r:id="rId9"/>
    <sheet name="Tav.5bis" sheetId="69" r:id="rId10"/>
    <sheet name="Tav.6" sheetId="57" r:id="rId11"/>
    <sheet name="Tav.6.1" sheetId="58" r:id="rId12"/>
    <sheet name="Tav.6.2" sheetId="59" r:id="rId13"/>
    <sheet name="Tav.7" sheetId="60" r:id="rId14"/>
    <sheet name="Tav.8" sheetId="61" r:id="rId15"/>
    <sheet name="Tav.9" sheetId="51" r:id="rId16"/>
    <sheet name="Tav.10" sheetId="52" r:id="rId17"/>
    <sheet name="Tav.10.1" sheetId="53" r:id="rId18"/>
    <sheet name="Tav.10.2" sheetId="54" r:id="rId19"/>
    <sheet name="Tav.11" sheetId="72" r:id="rId20"/>
    <sheet name="Tav.12" sheetId="73" r:id="rId21"/>
    <sheet name="Tav.13" sheetId="62" r:id="rId22"/>
    <sheet name="Tav.14" sheetId="24" r:id="rId23"/>
    <sheet name="Tav. 15" sheetId="81" r:id="rId24"/>
    <sheet name="Tav. 16" sheetId="80" r:id="rId25"/>
    <sheet name="Tav.17" sheetId="71" r:id="rId26"/>
    <sheet name="Tav.18" sheetId="76" r:id="rId27"/>
    <sheet name="Tav.19" sheetId="70" r:id="rId28"/>
    <sheet name="Tav.20" sheetId="63" r:id="rId29"/>
    <sheet name="Tav.21" sheetId="64" r:id="rId30"/>
    <sheet name="Tav.22" sheetId="65" r:id="rId31"/>
    <sheet name="Tav.23" sheetId="50" r:id="rId32"/>
  </sheets>
  <definedNames>
    <definedName name="_xlnm.Print_Area" localSheetId="3">Tav.3!$A$2:$L$27</definedName>
  </definedNames>
  <calcPr calcId="145621"/>
</workbook>
</file>

<file path=xl/calcChain.xml><?xml version="1.0" encoding="utf-8"?>
<calcChain xmlns="http://schemas.openxmlformats.org/spreadsheetml/2006/main">
  <c r="F21" i="29" l="1"/>
  <c r="E21" i="29"/>
  <c r="D13" i="75" l="1"/>
  <c r="D10" i="75" l="1"/>
  <c r="D8" i="75"/>
  <c r="D12" i="75"/>
  <c r="D9" i="75"/>
  <c r="D11" i="75"/>
  <c r="I14" i="71" l="1"/>
  <c r="H14" i="71"/>
  <c r="G14" i="71"/>
  <c r="F14" i="71"/>
  <c r="E14" i="71"/>
  <c r="I13" i="71"/>
  <c r="H13" i="71"/>
  <c r="G13" i="71"/>
  <c r="F13" i="71"/>
  <c r="E13" i="71"/>
  <c r="I12" i="71"/>
  <c r="H12" i="71"/>
  <c r="G12" i="71"/>
  <c r="F12" i="71"/>
  <c r="E12" i="71"/>
  <c r="H21" i="62" l="1"/>
  <c r="H20" i="62"/>
  <c r="H19" i="62"/>
  <c r="H18" i="62"/>
  <c r="H17" i="62"/>
  <c r="H15" i="62"/>
  <c r="H14" i="62"/>
  <c r="H13" i="62"/>
  <c r="H12" i="62"/>
  <c r="H11" i="62"/>
  <c r="H10" i="62"/>
  <c r="H9" i="62"/>
  <c r="H8" i="62"/>
  <c r="H7" i="62"/>
  <c r="K11" i="49" l="1"/>
  <c r="J11" i="49"/>
  <c r="I11" i="49"/>
</calcChain>
</file>

<file path=xl/sharedStrings.xml><?xml version="1.0" encoding="utf-8"?>
<sst xmlns="http://schemas.openxmlformats.org/spreadsheetml/2006/main" count="794" uniqueCount="303">
  <si>
    <t>Anni 2017 e 2016, valori assoluti e variazioni percentuali</t>
  </si>
  <si>
    <t>PROVINCE</t>
  </si>
  <si>
    <t>Variazioni %                                           2017/2016</t>
  </si>
  <si>
    <t>Incidenti</t>
  </si>
  <si>
    <t>Morti</t>
  </si>
  <si>
    <t>Feriti</t>
  </si>
  <si>
    <t>Abruzzo</t>
  </si>
  <si>
    <t>Italia</t>
  </si>
  <si>
    <t>Puglia</t>
  </si>
  <si>
    <t>Anni 2017-2016</t>
  </si>
  <si>
    <t>Indice mortalità(a)</t>
  </si>
  <si>
    <t>Indice di gravità</t>
  </si>
  <si>
    <t xml:space="preserve"> Indice  di      mortalità(a)</t>
  </si>
  <si>
    <t xml:space="preserve"> Indice   di gravità (b)</t>
  </si>
  <si>
    <t>Totale</t>
  </si>
  <si>
    <t xml:space="preserve">Anno 2017, valori assoluti e indicatori </t>
  </si>
  <si>
    <t>AMBITO STRADALE</t>
  </si>
  <si>
    <t>Indice di mortalità (a)</t>
  </si>
  <si>
    <t>Indice di lesività (b)</t>
  </si>
  <si>
    <t>(a)</t>
  </si>
  <si>
    <t>(b)</t>
  </si>
  <si>
    <t>Strade urbane</t>
  </si>
  <si>
    <t>Autostrade e raccordi</t>
  </si>
  <si>
    <t>Altre strade (c)</t>
  </si>
  <si>
    <t>(c) Sono incluse nella categoria 'Altre strade' le srade Statali, Regionali, Provinciali fuori dell'abitato e Comunali extraurbane</t>
  </si>
  <si>
    <t>Anno 2017, valori assoluti e indicatori</t>
  </si>
  <si>
    <t>TIPO DI STRADA</t>
  </si>
  <si>
    <t>Una carreggiata a senso unico</t>
  </si>
  <si>
    <t>Una carreggiata a doppio senso</t>
  </si>
  <si>
    <t>Doppia carreggiata, più di due carreggiate</t>
  </si>
  <si>
    <t>Anno 2017, valori assoluti</t>
  </si>
  <si>
    <t>PROVINCIA</t>
  </si>
  <si>
    <t>STRADE URBANE</t>
  </si>
  <si>
    <t>STRADE EXTRAURBANE</t>
  </si>
  <si>
    <t>Incrocio</t>
  </si>
  <si>
    <t>Rotatoria</t>
  </si>
  <si>
    <t>Intersezione</t>
  </si>
  <si>
    <t>Rettilineo</t>
  </si>
  <si>
    <t>Curva</t>
  </si>
  <si>
    <t>Anno 2017, composizioni percentuali</t>
  </si>
  <si>
    <t>Anno 2017, valori assoluti e composizioni percentuali</t>
  </si>
  <si>
    <t>MESE</t>
  </si>
  <si>
    <t>Valori assoluti</t>
  </si>
  <si>
    <t>Composizioni percentuali</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</si>
  <si>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</si>
  <si>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</si>
  <si>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</si>
  <si>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</si>
  <si>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</si>
  <si>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</si>
  <si>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</si>
  <si>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</si>
  <si>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</si>
  <si>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</si>
  <si>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</si>
  <si>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</si>
  <si>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</si>
  <si>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</si>
  <si>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</si>
  <si>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</si>
  <si>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</si>
  <si>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</si>
  <si>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</si>
  <si>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</si>
  <si>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ORA DEL GIORNO</t>
  </si>
  <si>
    <t>Venerdì notte</t>
  </si>
  <si>
    <t>Sabato notte</t>
  </si>
  <si>
    <t>Altre notti</t>
  </si>
  <si>
    <t>(a) Dalle ore 22 alle ore 6</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</si>
  <si>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</si>
  <si>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</si>
  <si>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</si>
  <si>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</si>
  <si>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</si>
  <si>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</si>
  <si>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</si>
  <si>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</si>
  <si>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</si>
  <si>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Urto con treno</t>
  </si>
  <si>
    <t>-</t>
  </si>
  <si>
    <t>Fuoriuscita</t>
  </si>
  <si>
    <t>Frenata improvvisa</t>
  </si>
  <si>
    <t>Caduta da veicolo</t>
  </si>
  <si>
    <t>Totale incidenti a veicoli isolati</t>
  </si>
  <si>
    <t>Totale generale</t>
  </si>
  <si>
    <t>CATEGORIA DELLA STRADA</t>
  </si>
  <si>
    <t>Strade Urbane</t>
  </si>
  <si>
    <t>Autostrade e Raccordi</t>
  </si>
  <si>
    <t>Altre Strade (a)</t>
  </si>
  <si>
    <t>Polizia stradale</t>
  </si>
  <si>
    <t>Carabinieri</t>
  </si>
  <si>
    <t>Polizia Municipale</t>
  </si>
  <si>
    <t>Campania</t>
  </si>
  <si>
    <t xml:space="preserve">Anno 2017, valori assoluti </t>
  </si>
  <si>
    <t>Polizia Stradale</t>
  </si>
  <si>
    <t xml:space="preserve">Anno </t>
  </si>
  <si>
    <r>
      <t xml:space="preserve">CAPOLUOGHI                            </t>
    </r>
    <r>
      <rPr>
        <sz val="9"/>
        <color rgb="FF000000"/>
        <rFont val="Arial Narrow"/>
        <family val="2"/>
      </rPr>
      <t>Altri Comuni</t>
    </r>
  </si>
  <si>
    <t xml:space="preserve">Strade extra-urbane </t>
  </si>
  <si>
    <t>Altri comuni</t>
  </si>
  <si>
    <t>Anno 2017, valori assoluti e valori percentuali (a) (b)</t>
  </si>
  <si>
    <t>CAUSE</t>
  </si>
  <si>
    <t>Strade extraurbane</t>
  </si>
  <si>
    <t>%</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</si>
  <si>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</si>
  <si>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</si>
  <si>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</si>
  <si>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</si>
  <si>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</si>
  <si>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</si>
  <si>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</si>
  <si>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</si>
  <si>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</si>
  <si>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</si>
  <si>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</si>
  <si>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</si>
  <si>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</si>
  <si>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</si>
  <si>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</si>
  <si>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</si>
  <si>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</si>
  <si>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</si>
  <si>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Circostanza imprecisata</t>
  </si>
  <si>
    <t>Altre cause relative al comportamento nella circolazione</t>
  </si>
  <si>
    <t>Comportamento scorretto del pedone</t>
  </si>
  <si>
    <t>Cause imputabili al comportamento scorretto del conducente e del pedone nella circolazione</t>
  </si>
  <si>
    <t xml:space="preserve">Altre cause </t>
  </si>
  <si>
    <t>Totale cause</t>
  </si>
  <si>
    <t xml:space="preserve"> Anno 2017, valori assoluti, valori e variazioni percentuali</t>
  </si>
  <si>
    <t>TIPOLOGIA DI COMUNE</t>
  </si>
  <si>
    <t>Variazioni %</t>
  </si>
  <si>
    <t>2017/2016</t>
  </si>
  <si>
    <t>Numero comuni</t>
  </si>
  <si>
    <t>Polo</t>
  </si>
  <si>
    <t>Cintura</t>
  </si>
  <si>
    <t>Totale Centri</t>
  </si>
  <si>
    <t>Intermedio</t>
  </si>
  <si>
    <t>Periferico</t>
  </si>
  <si>
    <t>Ultra periferico</t>
  </si>
  <si>
    <t>Totale Aree interne</t>
  </si>
  <si>
    <t>Anno 2017 e 2016, Indicatori</t>
  </si>
  <si>
    <t xml:space="preserve"> Indice  di      mortalità (a)</t>
  </si>
  <si>
    <t>65 +</t>
  </si>
  <si>
    <t>45-64</t>
  </si>
  <si>
    <t>30-44</t>
  </si>
  <si>
    <t>15-29</t>
  </si>
  <si>
    <t>FEMMINE</t>
  </si>
  <si>
    <t>MASCHI</t>
  </si>
  <si>
    <t xml:space="preserve">Totale </t>
  </si>
  <si>
    <t>Età imprecisata</t>
  </si>
  <si>
    <t>&lt; 14</t>
  </si>
  <si>
    <t>VALORI PERCENTUALI</t>
  </si>
  <si>
    <t>VALORI ASSOLUTI</t>
  </si>
  <si>
    <t>Pedone</t>
  </si>
  <si>
    <t>Persone trasportate</t>
  </si>
  <si>
    <t>Conducente</t>
  </si>
  <si>
    <t>CLASSE DI ETA'</t>
  </si>
  <si>
    <t>Anno 2017, valori assoluti e valori percentuali</t>
  </si>
  <si>
    <t>MASCHI e FEMMINE</t>
  </si>
  <si>
    <t>Totale femmine</t>
  </si>
  <si>
    <t>Totale maschi</t>
  </si>
  <si>
    <t>Composizione  percentuale</t>
  </si>
  <si>
    <t>Valori   assoluti</t>
  </si>
  <si>
    <t>Composizione    percentuale</t>
  </si>
  <si>
    <t>Indice di gravità (a)</t>
  </si>
  <si>
    <t>Categoria di utente</t>
  </si>
  <si>
    <t>CAPOLUOGHI</t>
  </si>
  <si>
    <t>Altri Comuni</t>
  </si>
  <si>
    <t>Potenza</t>
  </si>
  <si>
    <t>Matera</t>
  </si>
  <si>
    <t>Basilicata</t>
  </si>
  <si>
    <t>Calabria</t>
  </si>
  <si>
    <t>Lazio</t>
  </si>
  <si>
    <t>Liguria</t>
  </si>
  <si>
    <t>Lombardia</t>
  </si>
  <si>
    <t>Marche</t>
  </si>
  <si>
    <t>Molise</t>
  </si>
  <si>
    <t>Piemonte</t>
  </si>
  <si>
    <t>Sardegna</t>
  </si>
  <si>
    <t>Sicilia</t>
  </si>
  <si>
    <t>Toscana</t>
  </si>
  <si>
    <t>Umbria</t>
  </si>
  <si>
    <t>Veneto</t>
  </si>
  <si>
    <t>ITALIA</t>
  </si>
  <si>
    <t>Indice di mortalità (b)</t>
  </si>
  <si>
    <t>Pubblica sicurezza</t>
  </si>
  <si>
    <t>Altri</t>
  </si>
  <si>
    <t>Polizia provinciale</t>
  </si>
  <si>
    <t>Polizia municipale</t>
  </si>
  <si>
    <t>Polizia Provinciale</t>
  </si>
  <si>
    <t>REGIONI</t>
  </si>
  <si>
    <t>COSTO SOCIALE (a)</t>
  </si>
  <si>
    <t>PROCAPITE (in euro)</t>
  </si>
  <si>
    <t>TOTALE (in euro)</t>
  </si>
  <si>
    <t xml:space="preserve">Valle d'Aosta/Vallée d'Aoste </t>
  </si>
  <si>
    <t>Friuli-Venezia-Giulia</t>
  </si>
  <si>
    <t>Emilia-Romagna</t>
  </si>
  <si>
    <t>(a) Incidentalità con danni alle persone 2017</t>
  </si>
  <si>
    <t>Pedoni</t>
  </si>
  <si>
    <t>Anni 2010 e 2017, valori assoluti</t>
  </si>
  <si>
    <t>Classe di età</t>
  </si>
  <si>
    <t xml:space="preserve">Morti </t>
  </si>
  <si>
    <t>fino a 5 anni</t>
  </si>
  <si>
    <t>6-9 anni</t>
  </si>
  <si>
    <t>10-14 anni</t>
  </si>
  <si>
    <t>15-17 anni</t>
  </si>
  <si>
    <t>18-20 anni</t>
  </si>
  <si>
    <t>21-24 anni</t>
  </si>
  <si>
    <t>25-29 anni</t>
  </si>
  <si>
    <t>30-44 anni</t>
  </si>
  <si>
    <t>45-54 anni</t>
  </si>
  <si>
    <t>55-59 anni</t>
  </si>
  <si>
    <t>60-64 anni</t>
  </si>
  <si>
    <t>65 anni e più</t>
  </si>
  <si>
    <t>imprecisata</t>
  </si>
  <si>
    <t>Anni 2017 e 2010</t>
  </si>
  <si>
    <t>Anni 2001 - 2017, valori assoluti, indicatori e variazioni percentuali</t>
  </si>
  <si>
    <t>Variazione percentuale numero di morti rispetto all'anno precedente (c)</t>
  </si>
  <si>
    <t>Variazione percentuale numero di morti rispetto al 2001</t>
  </si>
  <si>
    <t>Melfi</t>
  </si>
  <si>
    <t>Pisticci</t>
  </si>
  <si>
    <t>Policoro</t>
  </si>
  <si>
    <t>Anni 2010 e 2017, valori percentuali e valori assoluti</t>
  </si>
  <si>
    <t>Bambini (0 - 14)</t>
  </si>
  <si>
    <t>Giovani (15 - 24)</t>
  </si>
  <si>
    <t>Anziani (65+)</t>
  </si>
  <si>
    <t>Altri utenti</t>
  </si>
  <si>
    <t>TOTALE</t>
  </si>
  <si>
    <t>Ciclomotori  (a)</t>
  </si>
  <si>
    <t>Motocicli (a)</t>
  </si>
  <si>
    <t>Velocipedi (a)</t>
  </si>
  <si>
    <t>Altri Utenti</t>
  </si>
  <si>
    <t>(a) Conducenti e passeggeri</t>
  </si>
  <si>
    <t>(a) Rapporto tra il numero dei morti e il numero dei morti e dei feriti in incidenti stradali con lesioni a persone, moltiplicato 100</t>
  </si>
  <si>
    <t xml:space="preserve">Anno 2016 valori assoluti e indicatori </t>
  </si>
  <si>
    <t>Anno 2017, valori assoluti e indicatore</t>
  </si>
  <si>
    <t>TAVOLA 1. INCIDENTI STRADALI, MORTI E FERITI PER PROVINCIA. BASILICATA.</t>
  </si>
  <si>
    <t xml:space="preserve">TAVOLA 2: INDICE DI MORTALITA' E DI GRAVITA' PER PROVINCA. BASILICATA  </t>
  </si>
  <si>
    <t>(a) Rapporto tra il numero dei morti e il numero degli incidenti stradali con lesioni a persone, moltiplicato 100.</t>
  </si>
  <si>
    <t>(b) Rapporto tra il numero dei morti e il numero dei morti e dei feriti in incidenti stradali con lesioni a persone, moltiplicato 100.</t>
  </si>
  <si>
    <t>TAVOLA 2bis. INDICI DI MORTALITA' E GRAVITA' PER PROVINCIA. BASILICATA</t>
  </si>
  <si>
    <t>(c) La variazione percentuale annua è calcolata per l'anno t rispetto all'anno t.1 su base variabile.</t>
  </si>
  <si>
    <t>TAVOLA 3. INCIDENTI STRADALI CON LESIONI A PERSONE MORTI E FERITI. BASILICATA</t>
  </si>
  <si>
    <t>Morti per 100.000 abitanti (a)</t>
  </si>
  <si>
    <t>(a) Morti su popolazione media residente (per 100.000).</t>
  </si>
  <si>
    <t>(b) Rapporto tra il numero dei morti e il numero degli incidenti stradali con lesioni a persone, moltiplicato 100.</t>
  </si>
  <si>
    <t xml:space="preserve">TAVOLA 4.1. UTENTI VULNERABILI  MORTI IN INCIDENTI STRADALI PER ETA' IN BASILICATA E IN ITALIA. </t>
  </si>
  <si>
    <t xml:space="preserve">TAVOLA 4.2. UTENTI VULNERABILI  MORTI IN INCIDENTI STRADALI PER RUOLO IN BASILICATA E IN ITALIA. </t>
  </si>
  <si>
    <t xml:space="preserve">TAVOLA 4.3. UTENTI  MORTI E FERITI IN INCIDENTI STRADALI PER CLASSI DI ETA' IN BASILICATA E IN ITALIA. </t>
  </si>
  <si>
    <t>TAVOLA 5. INCIDENTI STRADALI CON LESIONI A PERSONE SECONDO LA CATEGORIA DELLA STRADA. BASILICATA.</t>
  </si>
  <si>
    <t>(b) Rapporto tra il numero dei feriti e il numero degli incidenti stradali con lesioni a persone, moltiplicato 100.</t>
  </si>
  <si>
    <t>(a) Rapporto tra il numero dei morti e il numero degli incidenti con lesioni a persone, moltiplicato 100.</t>
  </si>
  <si>
    <t>TAVOLA 5.1 INCIDENTI STRADALI CON LESIONI A PERSONE SECONDO LA CATEGORIA DELLA STRADA . BASILICATA</t>
  </si>
  <si>
    <t>TAVOLA 5bis. INCIDENTI STRADALI CON LESIONI A PERSONE SECONDO IL TIPO DI STRADA.BASILICATA</t>
  </si>
  <si>
    <t>TAVOLA 6. INCIDENTI STRADALI CON LESIONI A PERSONE PER PROVINCIA, CARATTERISTICA DELLA STRADA E AMBITO STRADALE. BASILICATA.</t>
  </si>
  <si>
    <t xml:space="preserve">TAVOLA 6.1. INCIDENTI STRADALI CON LESIONI A PERSONE PER PROVINCIA, CARATTERISTICA DELLA STRADA E AMBITO STRADALE. BASILICATA. </t>
  </si>
  <si>
    <t>TAVOLA  6.2. INCIDENTI STRADALI CON LESIONI A PERSONE PER PROVINCIA, CARATTERISTICA DELLA STRADA E AMBITO STRADALE. BASILICATA.</t>
  </si>
  <si>
    <t xml:space="preserve">TAVOLA 7. INCIDENTI STRADALI CON LESIONI A PERSONE, MORTI E FERITI PER MESE. BASILICATA. </t>
  </si>
  <si>
    <t>TAVOLA 8. INCIDENTI STRADALI CON LESIONI A PERSONE MORTI E FERITI PER GIORNO DELLA SETTIMANA. BASILICATA.</t>
  </si>
  <si>
    <t xml:space="preserve">TAVOLA 10. INCIDENTI STRADALI CON LESIONI A PERSONE, MORTI E FERITI E INDICE DI MORTALITA', PER PROVINCIA, GIORNO DELLA SETTIMANA E FASCIA ORARIA NOTTURNA (a). BASILICATA.  </t>
  </si>
  <si>
    <t>Anno 2017, valori assoluti e indice di mortalità.</t>
  </si>
  <si>
    <t>(a) Dalle ore 22 alle ore 6.</t>
  </si>
  <si>
    <t xml:space="preserve">TAVOLA 10.1. INCIDENTI STRADALI CON LESIONI A PERSONE, MORTI E FERITI E INDICE DI MORTALITA', PER PROVINCIA, GIORNO DELLA SETTIMANA E FASCIA ORARIA NOTTURNA (a). STRADE URBANE. BASILICATA. </t>
  </si>
  <si>
    <t xml:space="preserve">TAVOLA 10.2. INCIDENTI STRADALI CON LESIONI A PERSONE, MORTI E FERITI E INDICE DI MORTALITA', PER PROVINCIA, GIORNO DELLA SETTIMANA E FASCIA ORARIA NOTTURNA (a). STRADE EXTRAURBANE. BASILICATA. </t>
  </si>
  <si>
    <t>Tavola 11. INCIDENTI STRADALI, MORTI E FERITI PER TIPOLOGIA DI COMUNE. BASILICATA.</t>
  </si>
  <si>
    <t>TAVOLA 12. INCIDENTI STRADALI, MORTI E FERITI PER TIPOLOGIA DI COMUNE. BASILICATA.</t>
  </si>
  <si>
    <t xml:space="preserve">TAVOLA 14. CAUSE ACCERTATE O PRESUNTE DI INCIDENTE SECONDO L’AMBITO STRADALE. BASILICATA. </t>
  </si>
  <si>
    <t>Buche, ecc. evitato</t>
  </si>
  <si>
    <t>a) Il totale del prospetto risulta superiore al numero degli incidenti poiché include tutte le circostanze accertate o presunte, corrispondenti ai conducenti dei veicoli A e B coinvolti nell’incidente, registrate dalle forze dell’ordine al momento del rilievo.</t>
  </si>
  <si>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</si>
  <si>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 xml:space="preserve">TAVOLA 15. MORTI E FERITI PER CATEGORIA DI UTENTI E CLASSE DI ETÀ. BASILICATA. </t>
  </si>
  <si>
    <t>TAVOLA 16. MORTI E FERITI PER CATEGORIA DI UTENTI E GENERE. BASILICATA.</t>
  </si>
  <si>
    <t>TAVOLA 17. INCIDENTI STRADALI, MORTI E FERITI NEI COMUNI CAPOLUOGO E NEI COMUNI CON ALMENO 15.000 ABITANTI. BASILICATA</t>
  </si>
  <si>
    <t>Incidenti per 1.000 ab.</t>
  </si>
  <si>
    <t>Morti per 100.000 ab.</t>
  </si>
  <si>
    <t>Feriti per 100.000 ab.</t>
  </si>
  <si>
    <t>Totale comuni &gt;15.000 abitanti</t>
  </si>
  <si>
    <t xml:space="preserve">TAVOLA 18. INCIDENTI STRADALI, MORTI E FERITI PER CATEGORIA DELLA STRADA NEI COMUNI CAPOLUOGO E NEI COMUNI CON ALMENO 15.000 ABITANTI. BASILICATA. </t>
  </si>
  <si>
    <t>Totale comuni &gt; 15.000 abitanti</t>
  </si>
  <si>
    <t>TAVOLA 19. COSTI SOCIALI TOTALI E PRO.CAPITE PER REGIONE. ITALIA 2017</t>
  </si>
  <si>
    <t>Trentino.A.Adige</t>
  </si>
  <si>
    <t>(a) Sono incluse nella categoria 'Altre strade': le strade Statali, Regionali, Provinciali fuori dall'abitato e Comunali extraurbane.</t>
  </si>
  <si>
    <t xml:space="preserve">TAVOLA 21. INCIDENTI STRADALI CON LESIONI A PERSONE PER ORGANO DI RILEVAZIONE E MESE.BASILICATA . </t>
  </si>
  <si>
    <t xml:space="preserve">TAVOLA 22. INCIDENTI STRADALI CON LESIONI A PERSONE PER ORGANO DI RILEVAZIONE E GIORNO DELLA SETTIMANA. BASILICATA. </t>
  </si>
  <si>
    <t>TAVOLA 23. INCIDENTI STRADALI CON LESIONI A PERSONE PER ORGANO DI RILEVAZIONE E ORA DEL GIORNO. BASILICATA.</t>
  </si>
  <si>
    <t>ANNO</t>
  </si>
  <si>
    <t xml:space="preserve">Basilicata </t>
  </si>
  <si>
    <t xml:space="preserve">Italia </t>
  </si>
  <si>
    <r>
      <t xml:space="preserve">(a) Rapporto percentuale tra il numero dei morti e il numero degli incidenti </t>
    </r>
    <r>
      <rPr>
        <sz val="7.5"/>
        <color rgb="FF000000"/>
        <rFont val="Arial Narrow"/>
        <family val="2"/>
      </rPr>
      <t>con lesioni a persone.</t>
    </r>
  </si>
  <si>
    <t>Altro (paasaggio a livello, dosso, pendenza, galleria)</t>
  </si>
  <si>
    <t>Strade ExtraUrbane</t>
  </si>
  <si>
    <t>TAVOLA 9. INCIDENTI STRADALI CON LESIONI A PERSONE, MORTI E FERITI PER ORA DEL GIORNO. BASILICATA.</t>
  </si>
  <si>
    <r>
      <t xml:space="preserve">(b) Rapporto percentuale tra il numero dei feriti e il numero degli incidenti </t>
    </r>
    <r>
      <rPr>
        <sz val="7.5"/>
        <color rgb="FF000000"/>
        <rFont val="Arial Narrow"/>
        <family val="2"/>
      </rPr>
      <t>con lesioni a persone.</t>
    </r>
  </si>
  <si>
    <t>(b) Rapporto percentuale tra il numero dei morti e il complesso degli infortunati (morti e feriti) in incidenti stradali con lesioni a persone.</t>
  </si>
  <si>
    <t>(a) Rapporto percentuale  tra il numero dei morti e il numero degli incidenti stradali con lesioni a persone.</t>
  </si>
  <si>
    <t xml:space="preserve">TAVOLA 13. INCIDENTI STRADALI CON LESIONI A PERSONE, MORTI E FERITI SECONDO LA NATURA.BASILICATA. </t>
  </si>
  <si>
    <t>NATURA DELL’INCIDENTE</t>
  </si>
  <si>
    <t>Indice di   mortalità (a)</t>
  </si>
  <si>
    <t>Anno 2017, valori assoluti, composizioni percentuali e indice di gravità</t>
  </si>
  <si>
    <t>(a) Rapporto percentuale tra il numero dei morti e il numero degli incidenti strdali con lesioni a persone.</t>
  </si>
  <si>
    <t>(b) Rapporto percentuale tra il numero dei feriti e il numero degli incidenti stradali con lesioni a persone.</t>
  </si>
  <si>
    <r>
      <t xml:space="preserve">TAVOLA </t>
    </r>
    <r>
      <rPr>
        <b/>
        <sz val="10"/>
        <color rgb="FF808080"/>
        <rFont val="Arial Narrow"/>
        <family val="2"/>
      </rPr>
      <t>20</t>
    </r>
    <r>
      <rPr>
        <b/>
        <sz val="10"/>
        <color rgb="FFB2B2B2"/>
        <rFont val="Arial Narrow"/>
        <family val="2"/>
      </rPr>
      <t>.</t>
    </r>
    <r>
      <rPr>
        <b/>
        <sz val="10"/>
        <color theme="0" tint="-0.499984740745262"/>
        <rFont val="Arial Narrow"/>
        <family val="2"/>
      </rPr>
      <t xml:space="preserve"> INCIDENTI STRADALI CON LESIONI A PERSONE PER ORGANO DI RILEVAZIONE, CATEGORIA DELLA STRADA E PROVINCIA. BASILICATA .</t>
    </r>
  </si>
  <si>
    <t>Anno 2017, valori assoluti e composizioni percentuali e indice di mortalità</t>
  </si>
  <si>
    <t>Anno 2017, valori assoluti e indice di mortalità</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</si>
</sst>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4" formatCode="_-&quot;€&quot;\ * #,##0.00_-;\-&quot;€&quot;\ * #,##0.00_-;_-&quot;€&quot;\ * &quot;-&quot;??_-;_-@_-"/>
    <numFmt numFmtId="43" formatCode="_-* #,##0.00_-;\-* #,##0.00_-;_-* &quot;-&quot;??_-;_-@_-"/>
    <numFmt numFmtId="164" formatCode="0.0"/>
    <numFmt numFmtId="165" formatCode="#,##0.0"/>
    <numFmt numFmtId="166" formatCode="0.0000"/>
    <numFmt numFmtId="167" formatCode="_(* #,##0_);_(* \(#,##0\);_(* &quot;-&quot;_);_(@_)"/>
    <numFmt numFmtId="168" formatCode="_(&quot;$&quot;* #,##0_);_(&quot;$&quot;* \(#,##0\);_(&quot;$&quot;* &quot;-&quot;_);_(@_)"/>
    <numFmt numFmtId="169" formatCode="_-* #,##0_-;\-* #,##0_-;_-* &quot;-&quot;??_-;_-@_-"/>
  </numFmts>
  <fonts count="55" x14ac:knownFonts="1">
    <font>
      <sz val="11"/>
      <color theme="1"/>
      <name val="Calibri"/>
      <family val="2"/>
      <scheme val="minor"/>
    </font>
    <font>
      <b/>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sz val="10"/>
      <name val="MS Sans Serif"/>
      <family val="2"/>
    </font>
    <font>
      <sz val="9"/>
      <color theme="1"/>
      <name val="Calibri"/>
      <family val="2"/>
      <scheme val="minor"/>
    </font>
    <font>
      <sz val="8"/>
      <color theme="1"/>
      <name val="Arial"/>
      <family val="2"/>
    </font>
    <font>
      <b/>
      <sz val="9"/>
      <color theme="1"/>
      <name val="Arial Narrow"/>
      <family val="2"/>
    </font>
    <font>
      <sz val="9"/>
      <color theme="1"/>
      <name val="Arial Narrow"/>
      <family val="2"/>
    </font>
    <font>
      <sz val="9"/>
      <name val="Arial Narrow"/>
      <family val="2"/>
    </font>
    <font>
      <b/>
      <sz val="9"/>
      <name val="Arial Narrow"/>
      <family val="2"/>
    </font>
    <font>
      <sz val="7.5"/>
      <color rgb="FF000000"/>
      <name val="Arial Narrow"/>
      <family val="2"/>
    </font>
    <font>
      <sz val="9.5"/>
      <color theme="1"/>
      <name val="Arial Narrow"/>
      <family val="2"/>
    </font>
    <font>
      <sz val="7.5"/>
      <color theme="1"/>
      <name val="Arial Narrow"/>
      <family val="2"/>
    </font>
    <font>
      <sz val="11"/>
      <color theme="1"/>
      <name val="Arial Narrow"/>
      <family val="2"/>
    </font>
    <font>
      <sz val="9.5"/>
      <name val="Arial Narrow"/>
      <family val="2"/>
    </font>
    <font>
      <sz val="9.5"/>
      <name val="Calibri"/>
      <family val="2"/>
      <scheme val="minor"/>
    </font>
    <font>
      <b/>
      <sz val="10"/>
      <color theme="0" tint="-0.499984740745262"/>
      <name val="Arial Narrow"/>
      <family val="2"/>
    </font>
    <font>
      <b/>
      <sz val="8"/>
      <color theme="0" tint="-0.499984740745262"/>
      <name val="Arial"/>
      <family val="2"/>
    </font>
    <font>
      <b/>
      <sz val="9"/>
      <color theme="0"/>
      <name val="Arial Narrow"/>
      <family val="2"/>
    </font>
    <font>
      <sz val="9"/>
      <color rgb="FFFFFFFF"/>
      <name val="Arial Narrow"/>
      <family val="2"/>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7"/>
      <color theme="1"/>
      <name val="Arial"/>
      <family val="2"/>
    </font>
    <font>
      <sz val="7.5"/>
      <color rgb="FF000000"/>
      <name val="Arial"/>
      <family val="2"/>
    </font>
    <font>
      <b/>
      <sz val="10"/>
      <color theme="0"/>
      <name val="Arial"/>
      <family val="2"/>
    </font>
    <font>
      <sz val="11"/>
      <name val="Calibri"/>
      <family val="2"/>
      <scheme val="minor"/>
    </font>
    <font>
      <b/>
      <sz val="10"/>
      <name val="Arial Narrow"/>
      <family val="2"/>
    </font>
    <font>
      <b/>
      <sz val="8"/>
      <color theme="1"/>
      <name val="Arial"/>
      <family val="2"/>
    </font>
    <font>
      <sz val="8"/>
      <color theme="1"/>
      <name val="Arial Narrow"/>
      <family val="2"/>
    </font>
    <font>
      <b/>
      <sz val="10"/>
      <color rgb="FFB2B2B2"/>
      <name val="Arial Narrow"/>
      <family val="2"/>
    </font>
    <font>
      <sz val="10"/>
      <name val="Arial Narrow"/>
      <family val="2"/>
    </font>
  </fonts>
  <fills count="35">
    <fill>
      <patternFill patternType="none"/>
    </fill>
    <fill>
      <patternFill patternType="gray125"/>
    </fill>
    <fill>
      <patternFill patternType="solid">
        <fgColor rgb="FFF2F2F2"/>
        <bgColor indexed="64"/>
      </patternFill>
    </fill>
    <fill>
      <patternFill patternType="solid">
        <fgColor theme="0"/>
        <bgColor indexed="64"/>
      </patternFill>
    </fill>
    <fill>
      <patternFill patternType="solid">
        <fgColor rgb="FFA71433"/>
        <bgColor indexed="64"/>
      </patternFill>
    </fill>
    <fill>
      <patternFill patternType="solid">
        <fgColor theme="0" tint="-4.9989318521683403E-2"/>
        <bgColor indexed="64"/>
      </patternFill>
    </fill>
    <fill>
      <patternFill patternType="solid">
        <fgColor rgb="FFFDFBF3"/>
        <bgColor indexed="64"/>
      </patternFill>
    </fill>
    <fill>
      <patternFill patternType="solid">
        <fgColor rgb="FFFF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00000"/>
        <bgColor indexed="64"/>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indexed="65"/>
        <bgColor theme="0"/>
      </patternFill>
    </fill>
  </fills>
  <borders count="17">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style="medium">
        <color indexed="64"/>
      </bottom>
      <diagonal/>
    </border>
    <border>
      <left/>
      <right/>
      <top/>
      <bottom style="medium">
        <color rgb="FF000000"/>
      </bottom>
      <diagonal/>
    </border>
  </borders>
  <cellStyleXfs count="101">
    <xf numFmtId="0" fontId="0" fillId="0" borderId="0"/>
    <xf numFmtId="0" fontId="8" fillId="0" borderId="0"/>
    <xf numFmtId="43" fontId="25" fillId="0" borderId="0" applyFont="0" applyFill="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1" borderId="0" applyNumberFormat="0" applyBorder="0" applyAlignment="0" applyProtection="0"/>
    <xf numFmtId="0" fontId="26" fillId="14" borderId="0" applyNumberFormat="0" applyBorder="0" applyAlignment="0" applyProtection="0"/>
    <xf numFmtId="0" fontId="26" fillId="17"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1" borderId="0" applyNumberFormat="0" applyBorder="0" applyAlignment="0" applyProtection="0"/>
    <xf numFmtId="0" fontId="26" fillId="14" borderId="0" applyNumberFormat="0" applyBorder="0" applyAlignment="0" applyProtection="0"/>
    <xf numFmtId="0" fontId="26" fillId="17" borderId="0" applyNumberFormat="0" applyBorder="0" applyAlignment="0" applyProtection="0"/>
    <xf numFmtId="0" fontId="27" fillId="18"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18"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5" borderId="0" applyNumberFormat="0" applyBorder="0" applyAlignment="0" applyProtection="0"/>
    <xf numFmtId="0" fontId="28" fillId="9" borderId="0" applyNumberFormat="0" applyBorder="0" applyAlignment="0" applyProtection="0"/>
    <xf numFmtId="0" fontId="29" fillId="26" borderId="6" applyNumberFormat="0" applyAlignment="0" applyProtection="0"/>
    <xf numFmtId="0" fontId="29" fillId="26" borderId="6" applyNumberFormat="0" applyAlignment="0" applyProtection="0"/>
    <xf numFmtId="0" fontId="30" fillId="0" borderId="7" applyNumberFormat="0" applyFill="0" applyAlignment="0" applyProtection="0"/>
    <xf numFmtId="0" fontId="31" fillId="27" borderId="8" applyNumberFormat="0" applyAlignment="0" applyProtection="0"/>
    <xf numFmtId="0" fontId="31" fillId="27" borderId="8" applyNumberFormat="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5" borderId="0" applyNumberFormat="0" applyBorder="0" applyAlignment="0" applyProtection="0"/>
    <xf numFmtId="43" fontId="32" fillId="0" borderId="0" applyFont="0" applyFill="0" applyBorder="0" applyAlignment="0" applyProtection="0"/>
    <xf numFmtId="44" fontId="32" fillId="0" borderId="0" applyFont="0" applyFill="0" applyBorder="0" applyAlignment="0" applyProtection="0"/>
    <xf numFmtId="0" fontId="33" fillId="0" borderId="0" applyNumberFormat="0" applyFill="0" applyBorder="0" applyAlignment="0" applyProtection="0"/>
    <xf numFmtId="0" fontId="34" fillId="10" borderId="0" applyNumberFormat="0" applyBorder="0" applyAlignment="0" applyProtection="0"/>
    <xf numFmtId="0" fontId="35" fillId="0" borderId="9" applyNumberFormat="0" applyFill="0" applyAlignment="0" applyProtection="0"/>
    <xf numFmtId="0" fontId="36" fillId="0" borderId="10" applyNumberFormat="0" applyFill="0" applyAlignment="0" applyProtection="0"/>
    <xf numFmtId="0" fontId="37" fillId="0" borderId="11" applyNumberFormat="0" applyFill="0" applyAlignment="0" applyProtection="0"/>
    <xf numFmtId="0" fontId="37" fillId="0" borderId="0" applyNumberFormat="0" applyFill="0" applyBorder="0" applyAlignment="0" applyProtection="0"/>
    <xf numFmtId="0" fontId="38" fillId="13" borderId="6" applyNumberFormat="0" applyAlignment="0" applyProtection="0"/>
    <xf numFmtId="0" fontId="30" fillId="0" borderId="7" applyNumberFormat="0" applyFill="0" applyAlignment="0" applyProtection="0"/>
    <xf numFmtId="167" fontId="39" fillId="0" borderId="0" applyFont="0" applyFill="0" applyBorder="0" applyAlignment="0" applyProtection="0"/>
    <xf numFmtId="41" fontId="32" fillId="0" borderId="0" applyFont="0" applyFill="0" applyBorder="0" applyAlignment="0" applyProtection="0"/>
    <xf numFmtId="0" fontId="40" fillId="28" borderId="0" applyNumberFormat="0" applyBorder="0" applyAlignment="0" applyProtection="0"/>
    <xf numFmtId="0" fontId="40" fillId="28" borderId="0" applyNumberFormat="0" applyBorder="0" applyAlignment="0" applyProtection="0"/>
    <xf numFmtId="0" fontId="32" fillId="0" borderId="0" applyNumberFormat="0" applyFill="0" applyBorder="0" applyAlignment="0" applyProtection="0"/>
    <xf numFmtId="0" fontId="32" fillId="0" borderId="0"/>
    <xf numFmtId="0" fontId="32" fillId="0" borderId="0"/>
    <xf numFmtId="0" fontId="32" fillId="0" borderId="0"/>
    <xf numFmtId="0" fontId="32" fillId="0" borderId="0"/>
    <xf numFmtId="0" fontId="32" fillId="0" borderId="0"/>
    <xf numFmtId="0" fontId="8" fillId="0" borderId="0"/>
    <xf numFmtId="0" fontId="32" fillId="0" borderId="0"/>
    <xf numFmtId="0" fontId="32" fillId="0" borderId="0"/>
    <xf numFmtId="0" fontId="25" fillId="0" borderId="0"/>
    <xf numFmtId="0" fontId="25" fillId="0" borderId="0"/>
    <xf numFmtId="0" fontId="32" fillId="0" borderId="0"/>
    <xf numFmtId="0" fontId="32" fillId="29" borderId="12" applyNumberFormat="0" applyFont="0" applyAlignment="0" applyProtection="0"/>
    <xf numFmtId="0" fontId="32" fillId="29" borderId="12" applyNumberFormat="0" applyFont="0" applyAlignment="0" applyProtection="0"/>
    <xf numFmtId="0" fontId="41" fillId="26" borderId="13" applyNumberFormat="0" applyAlignment="0" applyProtection="0"/>
    <xf numFmtId="0" fontId="42" fillId="0" borderId="0" applyNumberFormat="0" applyFill="0" applyBorder="0" applyProtection="0"/>
    <xf numFmtId="0" fontId="43" fillId="0" borderId="0" applyNumberFormat="0" applyFill="0" applyBorder="0" applyAlignment="0" applyProtection="0"/>
    <xf numFmtId="0" fontId="33" fillId="0" borderId="0" applyNumberFormat="0" applyFill="0" applyBorder="0" applyAlignment="0" applyProtection="0"/>
    <xf numFmtId="0" fontId="44" fillId="0" borderId="0" applyNumberFormat="0" applyFill="0" applyBorder="0" applyAlignment="0" applyProtection="0"/>
    <xf numFmtId="0" fontId="35" fillId="0" borderId="9" applyNumberFormat="0" applyFill="0" applyAlignment="0" applyProtection="0"/>
    <xf numFmtId="0" fontId="36" fillId="0" borderId="10" applyNumberFormat="0" applyFill="0" applyAlignment="0" applyProtection="0"/>
    <xf numFmtId="0" fontId="37" fillId="0" borderId="11" applyNumberFormat="0" applyFill="0" applyAlignment="0" applyProtection="0"/>
    <xf numFmtId="0" fontId="37" fillId="0" borderId="0" applyNumberFormat="0" applyFill="0" applyBorder="0" applyAlignment="0" applyProtection="0"/>
    <xf numFmtId="0" fontId="44" fillId="0" borderId="0" applyNumberFormat="0" applyFill="0" applyBorder="0" applyAlignment="0" applyProtection="0"/>
    <xf numFmtId="0" fontId="45" fillId="0" borderId="14" applyNumberFormat="0" applyFill="0" applyAlignment="0" applyProtection="0"/>
    <xf numFmtId="0" fontId="45" fillId="0" borderId="14" applyNumberFormat="0" applyFill="0" applyAlignment="0" applyProtection="0"/>
    <xf numFmtId="0" fontId="28" fillId="9" borderId="0" applyNumberFormat="0" applyBorder="0" applyAlignment="0" applyProtection="0"/>
    <xf numFmtId="0" fontId="34" fillId="10" borderId="0" applyNumberFormat="0" applyBorder="0" applyAlignment="0" applyProtection="0"/>
    <xf numFmtId="168" fontId="39" fillId="0" borderId="0" applyFont="0" applyFill="0" applyBorder="0" applyAlignment="0" applyProtection="0"/>
    <xf numFmtId="0" fontId="43" fillId="0" borderId="0" applyNumberFormat="0" applyFill="0" applyBorder="0" applyAlignment="0" applyProtection="0"/>
  </cellStyleXfs>
  <cellXfs count="430">
    <xf numFmtId="0" fontId="0" fillId="0" borderId="0" xfId="0"/>
    <xf numFmtId="0" fontId="17" fillId="0" borderId="0" xfId="0" applyFont="1"/>
    <xf numFmtId="2" fontId="17" fillId="0" borderId="0" xfId="0" applyNumberFormat="1" applyFont="1"/>
    <xf numFmtId="0" fontId="5" fillId="0" borderId="1" xfId="0" applyFont="1" applyBorder="1" applyAlignment="1">
      <alignment wrapText="1"/>
    </xf>
    <xf numFmtId="0" fontId="15" fillId="0" borderId="0" xfId="0" applyFont="1" applyFill="1" applyAlignment="1">
      <alignment horizontal="left" vertical="top"/>
    </xf>
    <xf numFmtId="0" fontId="4" fillId="0" borderId="1" xfId="0" applyFont="1" applyBorder="1" applyAlignment="1">
      <alignment horizontal="left" wrapText="1"/>
    </xf>
    <xf numFmtId="0" fontId="5" fillId="0" borderId="1" xfId="0" applyFont="1" applyBorder="1" applyAlignment="1">
      <alignment horizontal="left" vertical="top"/>
    </xf>
    <xf numFmtId="2" fontId="10" fillId="0" borderId="0" xfId="0" applyNumberFormat="1" applyFont="1" applyBorder="1"/>
    <xf numFmtId="0" fontId="10" fillId="0" borderId="0" xfId="0" applyFont="1" applyBorder="1"/>
    <xf numFmtId="0" fontId="4" fillId="0" borderId="1" xfId="0" applyFont="1" applyBorder="1" applyAlignment="1">
      <alignment horizontal="left" vertical="center" wrapText="1"/>
    </xf>
    <xf numFmtId="0" fontId="5" fillId="3" borderId="1" xfId="0" applyFont="1" applyFill="1" applyBorder="1" applyAlignment="1">
      <alignment wrapText="1"/>
    </xf>
    <xf numFmtId="0" fontId="22" fillId="0" borderId="0" xfId="0" applyFont="1" applyAlignment="1"/>
    <xf numFmtId="166" fontId="22" fillId="0" borderId="0" xfId="0" applyNumberFormat="1" applyFont="1" applyAlignment="1"/>
    <xf numFmtId="0" fontId="11" fillId="3" borderId="1" xfId="0" applyFont="1" applyFill="1" applyBorder="1" applyAlignment="1">
      <alignment horizontal="left"/>
    </xf>
    <xf numFmtId="0" fontId="12" fillId="3" borderId="1" xfId="0" applyFont="1" applyFill="1" applyBorder="1" applyAlignment="1">
      <alignment horizontal="left"/>
    </xf>
    <xf numFmtId="0" fontId="0" fillId="0" borderId="0" xfId="0"/>
    <xf numFmtId="0" fontId="2" fillId="0" borderId="0" xfId="0" applyFont="1" applyAlignment="1"/>
    <xf numFmtId="0" fontId="19" fillId="0" borderId="0" xfId="0" applyFont="1" applyAlignment="1"/>
    <xf numFmtId="0" fontId="2" fillId="0" borderId="0" xfId="0" applyFont="1" applyBorder="1" applyAlignment="1"/>
    <xf numFmtId="0" fontId="21" fillId="0" borderId="0" xfId="0" applyFont="1" applyAlignment="1"/>
    <xf numFmtId="0" fontId="6" fillId="4" borderId="1" xfId="0" applyFont="1" applyFill="1" applyBorder="1" applyAlignment="1">
      <alignment wrapText="1"/>
    </xf>
    <xf numFmtId="3" fontId="6" fillId="4" borderId="1" xfId="0" applyNumberFormat="1" applyFont="1" applyFill="1" applyBorder="1" applyAlignment="1">
      <alignment wrapText="1"/>
    </xf>
    <xf numFmtId="0" fontId="5" fillId="0" borderId="1" xfId="0" applyFont="1" applyBorder="1" applyAlignment="1">
      <alignment horizontal="left" wrapText="1"/>
    </xf>
    <xf numFmtId="164" fontId="6" fillId="4" borderId="1" xfId="0" applyNumberFormat="1" applyFont="1" applyFill="1" applyBorder="1" applyAlignment="1">
      <alignment wrapText="1"/>
    </xf>
    <xf numFmtId="0" fontId="6" fillId="4" borderId="1" xfId="0" applyFont="1" applyFill="1" applyBorder="1" applyAlignment="1">
      <alignment vertical="center" wrapText="1"/>
    </xf>
    <xf numFmtId="164" fontId="6" fillId="4" borderId="1" xfId="0" applyNumberFormat="1" applyFont="1" applyFill="1" applyBorder="1" applyAlignment="1">
      <alignment horizontal="right" vertical="center" wrapText="1"/>
    </xf>
    <xf numFmtId="164" fontId="5" fillId="2" borderId="1" xfId="0" applyNumberFormat="1" applyFont="1" applyFill="1" applyBorder="1" applyAlignment="1">
      <alignment horizontal="right" vertical="center" wrapText="1"/>
    </xf>
    <xf numFmtId="164" fontId="4" fillId="2" borderId="1" xfId="0" applyNumberFormat="1" applyFont="1" applyFill="1" applyBorder="1" applyAlignment="1">
      <alignment horizontal="right" vertical="center" wrapText="1"/>
    </xf>
    <xf numFmtId="164" fontId="4" fillId="0" borderId="1" xfId="0" applyNumberFormat="1" applyFont="1" applyBorder="1" applyAlignment="1">
      <alignment horizontal="right" vertical="center" wrapText="1"/>
    </xf>
    <xf numFmtId="164" fontId="5" fillId="5" borderId="1" xfId="0" applyNumberFormat="1" applyFont="1" applyFill="1" applyBorder="1" applyAlignment="1">
      <alignment horizontal="right" vertical="center" wrapText="1"/>
    </xf>
    <xf numFmtId="164" fontId="5" fillId="3" borderId="1" xfId="0" applyNumberFormat="1" applyFont="1" applyFill="1" applyBorder="1" applyAlignment="1">
      <alignment horizontal="right" vertical="center" wrapText="1"/>
    </xf>
    <xf numFmtId="0" fontId="5" fillId="3" borderId="1" xfId="0" applyFont="1" applyFill="1" applyBorder="1" applyAlignment="1">
      <alignment horizontal="right" vertical="center"/>
    </xf>
    <xf numFmtId="0" fontId="5" fillId="3" borderId="1" xfId="0" applyFont="1" applyFill="1" applyBorder="1" applyAlignment="1">
      <alignment horizontal="right" vertical="center" wrapText="1"/>
    </xf>
    <xf numFmtId="0" fontId="0" fillId="0" borderId="0" xfId="0" applyBorder="1"/>
    <xf numFmtId="164" fontId="46" fillId="3" borderId="1" xfId="0" applyNumberFormat="1" applyFont="1" applyFill="1" applyBorder="1" applyAlignment="1">
      <alignment horizontal="left" wrapText="1"/>
    </xf>
    <xf numFmtId="0" fontId="46" fillId="3" borderId="1" xfId="0" applyFont="1" applyFill="1" applyBorder="1" applyAlignment="1">
      <alignment horizontal="left" wrapText="1"/>
    </xf>
    <xf numFmtId="0" fontId="4" fillId="3" borderId="1" xfId="0" applyFont="1" applyFill="1" applyBorder="1" applyAlignment="1">
      <alignment wrapText="1"/>
    </xf>
    <xf numFmtId="0" fontId="0" fillId="0" borderId="0" xfId="0" applyAlignment="1">
      <alignment wrapText="1"/>
    </xf>
    <xf numFmtId="0" fontId="10" fillId="0" borderId="0" xfId="0" applyFont="1"/>
    <xf numFmtId="0" fontId="10" fillId="0" borderId="0" xfId="0" applyFont="1" applyAlignment="1">
      <alignment horizontal="left"/>
    </xf>
    <xf numFmtId="2" fontId="10" fillId="0" borderId="0" xfId="0" applyNumberFormat="1" applyFont="1"/>
    <xf numFmtId="0" fontId="42" fillId="0" borderId="0" xfId="0" applyFont="1"/>
    <xf numFmtId="0" fontId="0" fillId="0" borderId="0" xfId="0" applyFont="1"/>
    <xf numFmtId="169" fontId="25" fillId="0" borderId="0" xfId="2" applyNumberFormat="1" applyFont="1"/>
    <xf numFmtId="0" fontId="0" fillId="0" borderId="3" xfId="0" applyFont="1" applyBorder="1"/>
    <xf numFmtId="0" fontId="24" fillId="4" borderId="1" xfId="0" applyFont="1" applyFill="1" applyBorder="1" applyAlignment="1">
      <alignment wrapText="1"/>
    </xf>
    <xf numFmtId="3" fontId="0" fillId="0" borderId="0" xfId="0" applyNumberFormat="1" applyFont="1"/>
    <xf numFmtId="0" fontId="0" fillId="0" borderId="0" xfId="0" applyAlignment="1">
      <alignment horizontal="center"/>
    </xf>
    <xf numFmtId="0" fontId="22" fillId="0" borderId="0" xfId="0" applyFont="1" applyAlignment="1">
      <alignment horizontal="center"/>
    </xf>
    <xf numFmtId="0" fontId="5" fillId="0" borderId="5" xfId="0" applyFont="1" applyBorder="1" applyAlignment="1">
      <alignment horizontal="left" wrapText="1"/>
    </xf>
    <xf numFmtId="49" fontId="48" fillId="30" borderId="3" xfId="0" applyNumberFormat="1" applyFont="1" applyFill="1" applyBorder="1"/>
    <xf numFmtId="164" fontId="0" fillId="0" borderId="0" xfId="0" applyNumberFormat="1"/>
    <xf numFmtId="0" fontId="13" fillId="3" borderId="1" xfId="0" applyFont="1" applyFill="1" applyBorder="1" applyAlignment="1">
      <alignment vertical="top" wrapText="1"/>
    </xf>
    <xf numFmtId="0" fontId="7" fillId="0" borderId="0" xfId="0" applyFont="1" applyAlignment="1">
      <alignment vertical="top"/>
    </xf>
    <xf numFmtId="0" fontId="0" fillId="0" borderId="0" xfId="0" applyAlignment="1"/>
    <xf numFmtId="169" fontId="0" fillId="0" borderId="0" xfId="0" applyNumberFormat="1" applyFont="1"/>
    <xf numFmtId="0" fontId="9" fillId="0" borderId="0" xfId="0" applyFont="1" applyFill="1"/>
    <xf numFmtId="0" fontId="17" fillId="0" borderId="0" xfId="0" quotePrefix="1" applyFont="1"/>
    <xf numFmtId="0" fontId="0" fillId="0" borderId="0" xfId="0" applyAlignment="1"/>
    <xf numFmtId="0" fontId="0" fillId="0" borderId="0" xfId="0" applyBorder="1" applyAlignment="1"/>
    <xf numFmtId="0" fontId="5" fillId="3" borderId="1" xfId="0" applyFont="1" applyFill="1" applyBorder="1" applyAlignment="1">
      <alignment horizontal="right" wrapText="1"/>
    </xf>
    <xf numFmtId="0" fontId="20" fillId="0" borderId="0" xfId="0" applyFont="1" applyAlignment="1">
      <alignment vertical="top"/>
    </xf>
    <xf numFmtId="0" fontId="2" fillId="0" borderId="0" xfId="0" applyFont="1" applyAlignment="1"/>
    <xf numFmtId="164" fontId="5" fillId="0" borderId="1" xfId="0" applyNumberFormat="1" applyFont="1" applyBorder="1" applyAlignment="1">
      <alignment wrapText="1"/>
    </xf>
    <xf numFmtId="0" fontId="5" fillId="3" borderId="1" xfId="0" applyFont="1" applyFill="1" applyBorder="1" applyAlignment="1">
      <alignment wrapText="1"/>
    </xf>
    <xf numFmtId="0" fontId="15" fillId="6" borderId="0" xfId="0" applyFont="1" applyFill="1" applyAlignment="1">
      <alignment vertical="top"/>
    </xf>
    <xf numFmtId="0" fontId="4" fillId="3" borderId="1" xfId="0" applyFont="1" applyFill="1" applyBorder="1" applyAlignment="1">
      <alignment wrapText="1"/>
    </xf>
    <xf numFmtId="0" fontId="19" fillId="0" borderId="0" xfId="0" applyFont="1" applyBorder="1" applyAlignment="1"/>
    <xf numFmtId="0" fontId="5" fillId="3" borderId="2" xfId="0" applyFont="1" applyFill="1" applyBorder="1" applyAlignment="1">
      <alignment wrapText="1"/>
    </xf>
    <xf numFmtId="165" fontId="6" fillId="4" borderId="1" xfId="0" applyNumberFormat="1" applyFont="1" applyFill="1" applyBorder="1" applyAlignment="1">
      <alignment wrapText="1"/>
    </xf>
    <xf numFmtId="0" fontId="2" fillId="0" borderId="0" xfId="0" applyFont="1" applyAlignment="1">
      <alignment vertical="center"/>
    </xf>
    <xf numFmtId="0" fontId="11" fillId="3" borderId="1" xfId="0" applyFont="1" applyFill="1" applyBorder="1" applyAlignment="1"/>
    <xf numFmtId="0" fontId="5" fillId="5" borderId="1" xfId="0" applyFont="1" applyFill="1" applyBorder="1" applyAlignment="1">
      <alignment wrapText="1"/>
    </xf>
    <xf numFmtId="3" fontId="24" fillId="4" borderId="1" xfId="0" applyNumberFormat="1" applyFont="1" applyFill="1" applyBorder="1" applyAlignment="1">
      <alignment wrapText="1"/>
    </xf>
    <xf numFmtId="0" fontId="5" fillId="3" borderId="0" xfId="0" applyFont="1" applyFill="1" applyBorder="1" applyAlignment="1">
      <alignment wrapText="1"/>
    </xf>
    <xf numFmtId="0" fontId="3" fillId="0" borderId="0" xfId="0" applyFont="1" applyBorder="1" applyAlignment="1">
      <alignment vertical="center"/>
    </xf>
    <xf numFmtId="0" fontId="5" fillId="3" borderId="2" xfId="0" applyFont="1" applyFill="1" applyBorder="1" applyAlignment="1">
      <alignment horizontal="right" wrapText="1"/>
    </xf>
    <xf numFmtId="3" fontId="5" fillId="2" borderId="1" xfId="0" applyNumberFormat="1" applyFont="1" applyFill="1" applyBorder="1" applyAlignment="1">
      <alignment horizontal="right" wrapText="1"/>
    </xf>
    <xf numFmtId="0" fontId="5" fillId="0" borderId="1" xfId="0" applyFont="1" applyBorder="1" applyAlignment="1">
      <alignment horizontal="right" wrapText="1"/>
    </xf>
    <xf numFmtId="3" fontId="5" fillId="0" borderId="1" xfId="0" applyNumberFormat="1" applyFont="1" applyBorder="1" applyAlignment="1">
      <alignment horizontal="right" wrapText="1"/>
    </xf>
    <xf numFmtId="0" fontId="5" fillId="2" borderId="1" xfId="0" applyFont="1" applyFill="1" applyBorder="1" applyAlignment="1">
      <alignment horizontal="right" wrapText="1"/>
    </xf>
    <xf numFmtId="164" fontId="5" fillId="2" borderId="1" xfId="0" applyNumberFormat="1" applyFont="1" applyFill="1" applyBorder="1" applyAlignment="1">
      <alignment horizontal="right" wrapText="1"/>
    </xf>
    <xf numFmtId="164" fontId="5" fillId="0" borderId="1" xfId="0" applyNumberFormat="1" applyFont="1" applyBorder="1" applyAlignment="1">
      <alignment horizontal="right" wrapText="1"/>
    </xf>
    <xf numFmtId="3" fontId="6" fillId="4" borderId="1" xfId="0" applyNumberFormat="1" applyFont="1" applyFill="1" applyBorder="1" applyAlignment="1">
      <alignment horizontal="right" wrapText="1"/>
    </xf>
    <xf numFmtId="0" fontId="6" fillId="4" borderId="1" xfId="0" applyFont="1" applyFill="1" applyBorder="1" applyAlignment="1">
      <alignment horizontal="right" wrapText="1"/>
    </xf>
    <xf numFmtId="164" fontId="6" fillId="4" borderId="1" xfId="0" applyNumberFormat="1" applyFont="1" applyFill="1" applyBorder="1" applyAlignment="1">
      <alignment horizontal="right" wrapText="1"/>
    </xf>
    <xf numFmtId="0" fontId="5" fillId="0" borderId="1" xfId="0" applyFont="1" applyBorder="1" applyAlignment="1">
      <alignment vertical="center" wrapText="1"/>
    </xf>
    <xf numFmtId="0" fontId="15" fillId="0" borderId="0" xfId="0" applyFont="1" applyAlignment="1"/>
    <xf numFmtId="0" fontId="17" fillId="0" borderId="0" xfId="0" applyFont="1" applyAlignment="1"/>
    <xf numFmtId="164" fontId="5" fillId="0" borderId="1" xfId="0" applyNumberFormat="1" applyFont="1" applyBorder="1" applyAlignment="1">
      <alignment horizontal="right" vertical="center" wrapText="1"/>
    </xf>
    <xf numFmtId="0" fontId="4" fillId="7" borderId="1" xfId="0" applyFont="1" applyFill="1" applyBorder="1" applyAlignment="1">
      <alignment horizontal="left"/>
    </xf>
    <xf numFmtId="0" fontId="5" fillId="7" borderId="1" xfId="0" applyFont="1" applyFill="1" applyBorder="1" applyAlignment="1">
      <alignment horizontal="right"/>
    </xf>
    <xf numFmtId="0" fontId="5" fillId="7" borderId="1" xfId="0" applyFont="1" applyFill="1" applyBorder="1" applyAlignment="1">
      <alignment horizontal="right" wrapText="1"/>
    </xf>
    <xf numFmtId="1" fontId="5" fillId="0" borderId="1" xfId="0" applyNumberFormat="1" applyFont="1" applyFill="1" applyBorder="1" applyAlignment="1">
      <alignment horizontal="left" vertical="center" wrapText="1"/>
    </xf>
    <xf numFmtId="169" fontId="12" fillId="5" borderId="1" xfId="2" applyNumberFormat="1" applyFont="1" applyFill="1" applyBorder="1" applyAlignment="1">
      <alignment horizontal="right" vertical="center"/>
    </xf>
    <xf numFmtId="169" fontId="12" fillId="0" borderId="1" xfId="2" applyNumberFormat="1" applyFont="1" applyFill="1" applyBorder="1" applyAlignment="1">
      <alignment horizontal="right" vertical="center"/>
    </xf>
    <xf numFmtId="164" fontId="12" fillId="0" borderId="1" xfId="0" applyNumberFormat="1" applyFont="1" applyFill="1" applyBorder="1" applyAlignment="1">
      <alignment horizontal="right" vertical="center" wrapText="1"/>
    </xf>
    <xf numFmtId="164" fontId="12" fillId="5" borderId="1" xfId="0" applyNumberFormat="1" applyFont="1" applyFill="1" applyBorder="1" applyAlignment="1">
      <alignment horizontal="right" vertical="center"/>
    </xf>
    <xf numFmtId="3" fontId="5" fillId="0" borderId="1" xfId="0" applyNumberFormat="1" applyFont="1" applyFill="1" applyBorder="1" applyAlignment="1">
      <alignment horizontal="right" vertical="center" wrapText="1"/>
    </xf>
    <xf numFmtId="3" fontId="12" fillId="5" borderId="1" xfId="0" applyNumberFormat="1" applyFont="1" applyFill="1" applyBorder="1" applyAlignment="1">
      <alignment horizontal="right"/>
    </xf>
    <xf numFmtId="164" fontId="12" fillId="0" borderId="1" xfId="0" applyNumberFormat="1" applyFont="1" applyFill="1" applyBorder="1" applyAlignment="1">
      <alignment horizontal="right" vertical="center"/>
    </xf>
    <xf numFmtId="0" fontId="18" fillId="0" borderId="0" xfId="0" applyFont="1" applyAlignment="1">
      <alignment vertical="center"/>
    </xf>
    <xf numFmtId="0" fontId="10" fillId="0" borderId="0" xfId="0" applyFont="1" applyAlignment="1"/>
    <xf numFmtId="0" fontId="19" fillId="3" borderId="0" xfId="0" applyFont="1" applyFill="1"/>
    <xf numFmtId="0" fontId="0" fillId="3" borderId="0" xfId="0" applyFill="1"/>
    <xf numFmtId="1" fontId="5" fillId="3" borderId="1" xfId="0" applyNumberFormat="1" applyFont="1" applyFill="1" applyBorder="1" applyAlignment="1">
      <alignment horizontal="right" wrapText="1"/>
    </xf>
    <xf numFmtId="0" fontId="5" fillId="3" borderId="1" xfId="0" applyNumberFormat="1" applyFont="1" applyFill="1" applyBorder="1" applyAlignment="1">
      <alignment horizontal="right" wrapText="1"/>
    </xf>
    <xf numFmtId="3" fontId="5" fillId="0" borderId="1" xfId="0" applyNumberFormat="1" applyFont="1" applyFill="1" applyBorder="1" applyAlignment="1">
      <alignment horizontal="right" wrapText="1"/>
    </xf>
    <xf numFmtId="3" fontId="5" fillId="5" borderId="1" xfId="0" applyNumberFormat="1" applyFont="1" applyFill="1" applyBorder="1" applyAlignment="1">
      <alignment horizontal="right" wrapText="1"/>
    </xf>
    <xf numFmtId="165" fontId="5" fillId="2" borderId="1" xfId="0" applyNumberFormat="1" applyFont="1" applyFill="1" applyBorder="1" applyAlignment="1">
      <alignment horizontal="right" wrapText="1"/>
    </xf>
    <xf numFmtId="165" fontId="5" fillId="0" borderId="1" xfId="0" applyNumberFormat="1" applyFont="1" applyFill="1" applyBorder="1" applyAlignment="1">
      <alignment horizontal="right" wrapText="1"/>
    </xf>
    <xf numFmtId="165" fontId="5" fillId="5" borderId="1" xfId="0" applyNumberFormat="1" applyFont="1" applyFill="1" applyBorder="1" applyAlignment="1">
      <alignment horizontal="right" wrapText="1"/>
    </xf>
    <xf numFmtId="165" fontId="6" fillId="4" borderId="1" xfId="0" applyNumberFormat="1" applyFont="1" applyFill="1" applyBorder="1" applyAlignment="1">
      <alignment horizontal="right" wrapText="1"/>
    </xf>
    <xf numFmtId="1" fontId="5" fillId="0" borderId="1" xfId="0" applyNumberFormat="1" applyFont="1" applyFill="1" applyBorder="1" applyAlignment="1">
      <alignment horizontal="right" wrapText="1"/>
    </xf>
    <xf numFmtId="165" fontId="0" fillId="0" borderId="0" xfId="0" applyNumberFormat="1"/>
    <xf numFmtId="0" fontId="19" fillId="0" borderId="0" xfId="0" applyFont="1"/>
    <xf numFmtId="0" fontId="12" fillId="3" borderId="1" xfId="0" applyFont="1" applyFill="1" applyBorder="1" applyAlignment="1">
      <alignment horizontal="right"/>
    </xf>
    <xf numFmtId="0" fontId="13" fillId="3" borderId="3" xfId="0" applyFont="1" applyFill="1" applyBorder="1" applyAlignment="1">
      <alignment vertical="top" wrapText="1"/>
    </xf>
    <xf numFmtId="3" fontId="13" fillId="5" borderId="1" xfId="0" applyNumberFormat="1" applyFont="1" applyFill="1" applyBorder="1" applyAlignment="1">
      <alignment horizontal="right"/>
    </xf>
    <xf numFmtId="3" fontId="13" fillId="3" borderId="1" xfId="0" applyNumberFormat="1" applyFont="1" applyFill="1" applyBorder="1" applyAlignment="1">
      <alignment horizontal="right"/>
    </xf>
    <xf numFmtId="3" fontId="12" fillId="3" borderId="1" xfId="0" applyNumberFormat="1" applyFont="1" applyFill="1" applyBorder="1"/>
    <xf numFmtId="3" fontId="12" fillId="5" borderId="1" xfId="0" applyNumberFormat="1" applyFont="1" applyFill="1" applyBorder="1"/>
    <xf numFmtId="0" fontId="19" fillId="0" borderId="0" xfId="0" applyFont="1" applyAlignment="1">
      <alignment horizontal="left" vertical="center"/>
    </xf>
    <xf numFmtId="0" fontId="12" fillId="3" borderId="1" xfId="0" applyFont="1" applyFill="1" applyBorder="1" applyAlignment="1">
      <alignment horizontal="left" wrapText="1"/>
    </xf>
    <xf numFmtId="3" fontId="12" fillId="5" borderId="1" xfId="0" applyNumberFormat="1" applyFont="1" applyFill="1" applyBorder="1" applyAlignment="1">
      <alignment horizontal="right" vertical="center"/>
    </xf>
    <xf numFmtId="3" fontId="12" fillId="3" borderId="1" xfId="0" applyNumberFormat="1" applyFont="1" applyFill="1" applyBorder="1" applyAlignment="1">
      <alignment horizontal="right" vertical="center"/>
    </xf>
    <xf numFmtId="164" fontId="12" fillId="3" borderId="1" xfId="0" applyNumberFormat="1" applyFont="1" applyFill="1" applyBorder="1" applyAlignment="1">
      <alignment horizontal="right" vertical="center"/>
    </xf>
    <xf numFmtId="0" fontId="23" fillId="4" borderId="1" xfId="0" applyFont="1" applyFill="1" applyBorder="1" applyAlignment="1">
      <alignment horizontal="left" wrapText="1"/>
    </xf>
    <xf numFmtId="3" fontId="23" fillId="4" borderId="1" xfId="0" applyNumberFormat="1" applyFont="1" applyFill="1" applyBorder="1" applyAlignment="1">
      <alignment horizontal="right" vertical="center" wrapText="1"/>
    </xf>
    <xf numFmtId="164" fontId="23" fillId="4" borderId="1" xfId="0" applyNumberFormat="1" applyFont="1" applyFill="1" applyBorder="1" applyAlignment="1">
      <alignment horizontal="right" vertical="center" wrapText="1"/>
    </xf>
    <xf numFmtId="0" fontId="15" fillId="3" borderId="0" xfId="0" applyFont="1" applyFill="1" applyAlignment="1">
      <alignment horizontal="left" vertical="top"/>
    </xf>
    <xf numFmtId="0" fontId="17" fillId="3" borderId="0" xfId="0" applyFont="1" applyFill="1"/>
    <xf numFmtId="2" fontId="17" fillId="3" borderId="0" xfId="0" applyNumberFormat="1" applyFont="1" applyFill="1"/>
    <xf numFmtId="164" fontId="10" fillId="0" borderId="0" xfId="0" applyNumberFormat="1" applyFont="1"/>
    <xf numFmtId="165" fontId="10" fillId="0" borderId="0" xfId="0" applyNumberFormat="1" applyFont="1"/>
    <xf numFmtId="0" fontId="0" fillId="0" borderId="0" xfId="0" applyBorder="1" applyAlignment="1">
      <alignment wrapText="1"/>
    </xf>
    <xf numFmtId="164" fontId="5" fillId="3" borderId="1" xfId="0" applyNumberFormat="1" applyFont="1" applyFill="1" applyBorder="1" applyAlignment="1">
      <alignment horizontal="right" wrapText="1"/>
    </xf>
    <xf numFmtId="0" fontId="3" fillId="0" borderId="0" xfId="0" applyFont="1" applyAlignment="1">
      <alignment horizontal="left" vertical="center"/>
    </xf>
    <xf numFmtId="0" fontId="5" fillId="3" borderId="1" xfId="0" applyFont="1" applyFill="1" applyBorder="1" applyAlignment="1">
      <alignment horizontal="right"/>
    </xf>
    <xf numFmtId="0" fontId="4" fillId="3" borderId="1" xfId="0" applyFont="1" applyFill="1" applyBorder="1" applyAlignment="1">
      <alignment horizontal="right"/>
    </xf>
    <xf numFmtId="0" fontId="12" fillId="3" borderId="1" xfId="0" applyFont="1" applyFill="1" applyBorder="1" applyAlignment="1">
      <alignment horizontal="left" vertical="center" wrapText="1"/>
    </xf>
    <xf numFmtId="0" fontId="12" fillId="5" borderId="1" xfId="0" applyFont="1" applyFill="1" applyBorder="1" applyAlignment="1">
      <alignment horizontal="right" vertical="center"/>
    </xf>
    <xf numFmtId="0" fontId="12" fillId="0" borderId="1" xfId="0" applyFont="1" applyFill="1" applyBorder="1" applyAlignment="1">
      <alignment horizontal="right" vertical="center"/>
    </xf>
    <xf numFmtId="0" fontId="11" fillId="5" borderId="1" xfId="0" applyFont="1" applyFill="1" applyBorder="1" applyAlignment="1">
      <alignment horizontal="right" vertical="center"/>
    </xf>
    <xf numFmtId="0" fontId="12" fillId="0" borderId="1" xfId="0" applyFont="1" applyFill="1" applyBorder="1" applyAlignment="1">
      <alignment horizontal="right"/>
    </xf>
    <xf numFmtId="0" fontId="12" fillId="5" borderId="1" xfId="0" applyFont="1" applyFill="1" applyBorder="1" applyAlignment="1">
      <alignment horizontal="right"/>
    </xf>
    <xf numFmtId="0" fontId="11" fillId="0" borderId="1" xfId="0" applyFont="1" applyFill="1" applyBorder="1" applyAlignment="1">
      <alignment horizontal="right"/>
    </xf>
    <xf numFmtId="0" fontId="23" fillId="4" borderId="1" xfId="0" applyFont="1" applyFill="1" applyBorder="1" applyAlignment="1">
      <alignment horizontal="left" vertical="center" wrapText="1"/>
    </xf>
    <xf numFmtId="3" fontId="23" fillId="4" borderId="1" xfId="0" applyNumberFormat="1" applyFont="1" applyFill="1" applyBorder="1" applyAlignment="1">
      <alignment horizontal="right" wrapText="1"/>
    </xf>
    <xf numFmtId="0" fontId="2" fillId="3" borderId="0" xfId="0" applyFont="1" applyFill="1" applyAlignment="1">
      <alignment vertical="top"/>
    </xf>
    <xf numFmtId="0" fontId="50" fillId="3" borderId="0" xfId="0" applyFont="1" applyFill="1" applyAlignment="1">
      <alignment vertical="top"/>
    </xf>
    <xf numFmtId="0" fontId="50" fillId="3" borderId="0" xfId="0" applyFont="1" applyFill="1" applyAlignment="1"/>
    <xf numFmtId="0" fontId="49" fillId="3" borderId="0" xfId="0" applyFont="1" applyFill="1"/>
    <xf numFmtId="0" fontId="42" fillId="3" borderId="0" xfId="0" applyFont="1" applyFill="1"/>
    <xf numFmtId="0" fontId="19" fillId="0" borderId="0" xfId="0" applyFont="1" applyAlignment="1">
      <alignment vertical="top"/>
    </xf>
    <xf numFmtId="164" fontId="23" fillId="4" borderId="1" xfId="0" applyNumberFormat="1" applyFont="1" applyFill="1" applyBorder="1" applyAlignment="1">
      <alignment horizontal="right" vertical="center"/>
    </xf>
    <xf numFmtId="0" fontId="21" fillId="0" borderId="0" xfId="0" applyFont="1" applyFill="1" applyAlignment="1">
      <alignment vertical="top"/>
    </xf>
    <xf numFmtId="0" fontId="49" fillId="0" borderId="0" xfId="0" applyFont="1" applyAlignment="1"/>
    <xf numFmtId="0" fontId="49" fillId="0" borderId="0" xfId="0" applyFont="1"/>
    <xf numFmtId="164" fontId="12" fillId="5" borderId="1" xfId="0" applyNumberFormat="1" applyFont="1" applyFill="1" applyBorder="1" applyAlignment="1">
      <alignment horizontal="right"/>
    </xf>
    <xf numFmtId="164" fontId="12" fillId="3" borderId="1" xfId="0" applyNumberFormat="1" applyFont="1" applyFill="1" applyBorder="1" applyAlignment="1">
      <alignment horizontal="right"/>
    </xf>
    <xf numFmtId="164" fontId="23" fillId="4" borderId="1" xfId="0" applyNumberFormat="1" applyFont="1" applyFill="1" applyBorder="1" applyAlignment="1">
      <alignment horizontal="right"/>
    </xf>
    <xf numFmtId="0" fontId="5" fillId="31" borderId="1" xfId="0" applyFont="1" applyFill="1" applyBorder="1" applyAlignment="1">
      <alignment horizontal="right"/>
    </xf>
    <xf numFmtId="0" fontId="12" fillId="31" borderId="1" xfId="0" applyFont="1" applyFill="1" applyBorder="1" applyAlignment="1">
      <alignment horizontal="left" vertical="center" wrapText="1"/>
    </xf>
    <xf numFmtId="3" fontId="12" fillId="32" borderId="1" xfId="0" applyNumberFormat="1" applyFont="1" applyFill="1" applyBorder="1" applyAlignment="1">
      <alignment horizontal="right" vertical="center"/>
    </xf>
    <xf numFmtId="3" fontId="12" fillId="31" borderId="1" xfId="0" applyNumberFormat="1" applyFont="1" applyFill="1" applyBorder="1" applyAlignment="1">
      <alignment horizontal="right" vertical="center"/>
    </xf>
    <xf numFmtId="164" fontId="12" fillId="31" borderId="1" xfId="0" applyNumberFormat="1" applyFont="1" applyFill="1" applyBorder="1" applyAlignment="1">
      <alignment horizontal="right" vertical="center"/>
    </xf>
    <xf numFmtId="164" fontId="12" fillId="32" borderId="1" xfId="0" applyNumberFormat="1" applyFont="1" applyFill="1" applyBorder="1" applyAlignment="1">
      <alignment horizontal="right" vertical="center"/>
    </xf>
    <xf numFmtId="3" fontId="12" fillId="31" borderId="1" xfId="0" applyNumberFormat="1" applyFont="1" applyFill="1" applyBorder="1" applyAlignment="1">
      <alignment horizontal="right" vertical="center" wrapText="1"/>
    </xf>
    <xf numFmtId="3" fontId="12" fillId="32" borderId="1" xfId="0" applyNumberFormat="1" applyFont="1" applyFill="1" applyBorder="1" applyAlignment="1">
      <alignment horizontal="right" vertical="center" wrapText="1"/>
    </xf>
    <xf numFmtId="164" fontId="12" fillId="31" borderId="1" xfId="0" applyNumberFormat="1" applyFont="1" applyFill="1" applyBorder="1" applyAlignment="1">
      <alignment horizontal="right" vertical="center" wrapText="1"/>
    </xf>
    <xf numFmtId="164" fontId="12" fillId="32" borderId="1" xfId="0" applyNumberFormat="1" applyFont="1" applyFill="1" applyBorder="1" applyAlignment="1">
      <alignment horizontal="right" vertical="center" wrapText="1"/>
    </xf>
    <xf numFmtId="0" fontId="23" fillId="33" borderId="1" xfId="0" applyFont="1" applyFill="1" applyBorder="1" applyAlignment="1">
      <alignment horizontal="left" vertical="center" wrapText="1"/>
    </xf>
    <xf numFmtId="3" fontId="23" fillId="33" borderId="1" xfId="0" applyNumberFormat="1" applyFont="1" applyFill="1" applyBorder="1" applyAlignment="1">
      <alignment horizontal="right" vertical="center" wrapText="1"/>
    </xf>
    <xf numFmtId="164" fontId="23" fillId="33" borderId="1" xfId="0" applyNumberFormat="1" applyFont="1" applyFill="1" applyBorder="1" applyAlignment="1">
      <alignment horizontal="right" vertical="center" wrapText="1"/>
    </xf>
    <xf numFmtId="166" fontId="10" fillId="0" borderId="0" xfId="0" applyNumberFormat="1" applyFont="1"/>
    <xf numFmtId="1" fontId="10" fillId="0" borderId="0" xfId="0" applyNumberFormat="1" applyFont="1"/>
    <xf numFmtId="3" fontId="12" fillId="0" borderId="1" xfId="0" applyNumberFormat="1" applyFont="1" applyFill="1" applyBorder="1" applyAlignment="1">
      <alignment horizontal="right" vertical="center"/>
    </xf>
    <xf numFmtId="164" fontId="12" fillId="5" borderId="1" xfId="0" applyNumberFormat="1" applyFont="1" applyFill="1" applyBorder="1" applyAlignment="1">
      <alignment horizontal="right" vertical="center" wrapText="1"/>
    </xf>
    <xf numFmtId="0" fontId="5" fillId="0" borderId="1" xfId="0" applyFont="1" applyFill="1" applyBorder="1" applyAlignment="1">
      <alignment horizontal="right"/>
    </xf>
    <xf numFmtId="0" fontId="5" fillId="0" borderId="1" xfId="0" applyFont="1" applyFill="1" applyBorder="1" applyAlignment="1">
      <alignment horizontal="right" wrapText="1"/>
    </xf>
    <xf numFmtId="0" fontId="5" fillId="0" borderId="1" xfId="0" applyFont="1" applyBorder="1" applyAlignment="1">
      <alignment horizontal="left" vertical="center"/>
    </xf>
    <xf numFmtId="3" fontId="5" fillId="5" borderId="1" xfId="0" applyNumberFormat="1" applyFont="1" applyFill="1" applyBorder="1" applyAlignment="1">
      <alignment vertical="center" wrapText="1"/>
    </xf>
    <xf numFmtId="3" fontId="5" fillId="0" borderId="1" xfId="0" applyNumberFormat="1" applyFont="1" applyBorder="1" applyAlignment="1">
      <alignment vertical="center" wrapText="1"/>
    </xf>
    <xf numFmtId="164" fontId="12" fillId="0" borderId="1" xfId="0" applyNumberFormat="1" applyFont="1" applyBorder="1" applyAlignment="1">
      <alignment vertical="center"/>
    </xf>
    <xf numFmtId="164" fontId="12" fillId="5" borderId="1" xfId="0" applyNumberFormat="1" applyFont="1" applyFill="1" applyBorder="1" applyAlignment="1">
      <alignment vertical="center"/>
    </xf>
    <xf numFmtId="3" fontId="5" fillId="0" borderId="1" xfId="0" applyNumberFormat="1" applyFont="1" applyBorder="1" applyAlignment="1">
      <alignment horizontal="right" vertical="center" wrapText="1"/>
    </xf>
    <xf numFmtId="164" fontId="12" fillId="0" borderId="1" xfId="0" applyNumberFormat="1" applyFont="1" applyBorder="1" applyAlignment="1">
      <alignment horizontal="right" vertical="center"/>
    </xf>
    <xf numFmtId="3" fontId="5" fillId="0" borderId="1" xfId="0" applyNumberFormat="1" applyFont="1" applyFill="1" applyBorder="1" applyAlignment="1">
      <alignment vertical="center" wrapText="1"/>
    </xf>
    <xf numFmtId="1" fontId="5" fillId="2" borderId="1" xfId="0" applyNumberFormat="1" applyFont="1" applyFill="1" applyBorder="1" applyAlignment="1">
      <alignment horizontal="right" wrapText="1"/>
    </xf>
    <xf numFmtId="1" fontId="5" fillId="0" borderId="1" xfId="0" applyNumberFormat="1" applyFont="1" applyBorder="1" applyAlignment="1">
      <alignment horizontal="right" wrapText="1"/>
    </xf>
    <xf numFmtId="1" fontId="5" fillId="5" borderId="1" xfId="0" applyNumberFormat="1" applyFont="1" applyFill="1" applyBorder="1" applyAlignment="1">
      <alignment horizontal="right" wrapText="1"/>
    </xf>
    <xf numFmtId="164" fontId="5" fillId="5" borderId="1" xfId="0" applyNumberFormat="1" applyFont="1" applyFill="1" applyBorder="1" applyAlignment="1">
      <alignment horizontal="right" wrapText="1"/>
    </xf>
    <xf numFmtId="0" fontId="23" fillId="4" borderId="1" xfId="0" applyFont="1" applyFill="1" applyBorder="1" applyAlignment="1">
      <alignment horizontal="left" vertical="center"/>
    </xf>
    <xf numFmtId="3" fontId="23" fillId="4" borderId="1" xfId="0" applyNumberFormat="1" applyFont="1" applyFill="1" applyBorder="1" applyAlignment="1">
      <alignment vertical="center" wrapText="1"/>
    </xf>
    <xf numFmtId="164" fontId="23" fillId="4" borderId="1" xfId="0" applyNumberFormat="1" applyFont="1" applyFill="1" applyBorder="1" applyAlignment="1">
      <alignment vertical="center"/>
    </xf>
    <xf numFmtId="3" fontId="10" fillId="0" borderId="0" xfId="0" applyNumberFormat="1" applyFont="1"/>
    <xf numFmtId="0" fontId="19" fillId="0" borderId="0" xfId="0" applyFont="1" applyBorder="1" applyAlignment="1">
      <alignment horizontal="left" vertical="center"/>
    </xf>
    <xf numFmtId="0" fontId="3" fillId="0" borderId="0" xfId="0" applyFont="1" applyBorder="1" applyAlignment="1">
      <alignment horizontal="left" vertical="center"/>
    </xf>
    <xf numFmtId="2" fontId="5" fillId="3" borderId="1" xfId="0" applyNumberFormat="1" applyFont="1" applyFill="1" applyBorder="1" applyAlignment="1">
      <alignment horizontal="right" wrapText="1"/>
    </xf>
    <xf numFmtId="0" fontId="5" fillId="3" borderId="1" xfId="0" applyFont="1" applyFill="1" applyBorder="1" applyAlignment="1">
      <alignment horizontal="left" vertical="center"/>
    </xf>
    <xf numFmtId="0" fontId="5" fillId="5" borderId="1" xfId="0" applyFont="1" applyFill="1" applyBorder="1" applyAlignment="1">
      <alignment vertical="center" wrapText="1"/>
    </xf>
    <xf numFmtId="0" fontId="5" fillId="3" borderId="1" xfId="0" applyFont="1" applyFill="1" applyBorder="1" applyAlignment="1">
      <alignment vertical="center" wrapText="1"/>
    </xf>
    <xf numFmtId="164" fontId="5" fillId="3" borderId="1" xfId="0" applyNumberFormat="1" applyFont="1" applyFill="1" applyBorder="1" applyAlignment="1">
      <alignment vertical="center" wrapText="1"/>
    </xf>
    <xf numFmtId="0" fontId="23" fillId="4" borderId="1" xfId="0" applyFont="1" applyFill="1" applyBorder="1" applyAlignment="1">
      <alignment vertical="center" wrapText="1"/>
    </xf>
    <xf numFmtId="1" fontId="23" fillId="4" borderId="1" xfId="0" applyNumberFormat="1" applyFont="1" applyFill="1" applyBorder="1" applyAlignment="1">
      <alignment horizontal="right" vertical="center" wrapText="1"/>
    </xf>
    <xf numFmtId="0" fontId="23" fillId="4" borderId="1" xfId="0" applyFont="1" applyFill="1" applyBorder="1" applyAlignment="1">
      <alignment horizontal="right" vertical="center" wrapText="1"/>
    </xf>
    <xf numFmtId="164" fontId="23" fillId="4" borderId="1" xfId="0" applyNumberFormat="1" applyFont="1" applyFill="1" applyBorder="1" applyAlignment="1">
      <alignment vertical="center" wrapText="1"/>
    </xf>
    <xf numFmtId="0" fontId="15" fillId="0" borderId="0" xfId="0" applyFont="1" applyBorder="1" applyAlignment="1">
      <alignment horizontal="left" vertical="center"/>
    </xf>
    <xf numFmtId="0" fontId="15" fillId="0" borderId="0" xfId="0" applyFont="1" applyBorder="1" applyAlignment="1">
      <alignment horizontal="left"/>
    </xf>
    <xf numFmtId="0" fontId="52" fillId="0" borderId="0" xfId="0" applyFont="1" applyAlignment="1">
      <alignment horizontal="left"/>
    </xf>
    <xf numFmtId="2" fontId="52" fillId="0" borderId="0" xfId="0" applyNumberFormat="1" applyFont="1" applyAlignment="1">
      <alignment horizontal="left"/>
    </xf>
    <xf numFmtId="2" fontId="10" fillId="0" borderId="0" xfId="0" applyNumberFormat="1" applyFont="1" applyAlignment="1">
      <alignment horizontal="left"/>
    </xf>
    <xf numFmtId="0" fontId="47" fillId="0" borderId="0" xfId="0" applyFont="1" applyBorder="1" applyAlignment="1">
      <alignment horizontal="left"/>
    </xf>
    <xf numFmtId="0" fontId="10" fillId="0" borderId="0" xfId="0" applyFont="1" applyBorder="1" applyAlignment="1">
      <alignment horizontal="left"/>
    </xf>
    <xf numFmtId="2" fontId="5" fillId="0" borderId="1" xfId="0" applyNumberFormat="1" applyFont="1" applyBorder="1" applyAlignment="1">
      <alignment horizontal="right" wrapText="1"/>
    </xf>
    <xf numFmtId="1" fontId="6" fillId="4" borderId="1" xfId="0" applyNumberFormat="1" applyFont="1" applyFill="1" applyBorder="1" applyAlignment="1">
      <alignment horizontal="right" wrapText="1"/>
    </xf>
    <xf numFmtId="0" fontId="15" fillId="0" borderId="0" xfId="0" applyFont="1" applyFill="1" applyAlignment="1">
      <alignment horizontal="left"/>
    </xf>
    <xf numFmtId="0" fontId="47" fillId="0" borderId="0" xfId="0" applyFont="1" applyFill="1" applyAlignment="1">
      <alignment horizontal="left"/>
    </xf>
    <xf numFmtId="0" fontId="5" fillId="7" borderId="5" xfId="0" applyFont="1" applyFill="1" applyBorder="1" applyAlignment="1">
      <alignment horizontal="right" vertical="center" wrapText="1"/>
    </xf>
    <xf numFmtId="0" fontId="5" fillId="7" borderId="5" xfId="0" quotePrefix="1" applyFont="1" applyFill="1" applyBorder="1" applyAlignment="1">
      <alignment horizontal="right" vertical="center" wrapText="1"/>
    </xf>
    <xf numFmtId="0" fontId="5" fillId="7" borderId="5" xfId="0" applyFont="1" applyFill="1" applyBorder="1" applyAlignment="1">
      <alignment vertical="center" wrapText="1"/>
    </xf>
    <xf numFmtId="3" fontId="12" fillId="2" borderId="5" xfId="0" applyNumberFormat="1" applyFont="1" applyFill="1" applyBorder="1" applyAlignment="1">
      <alignment horizontal="right" wrapText="1"/>
    </xf>
    <xf numFmtId="164" fontId="5" fillId="2" borderId="5" xfId="0" applyNumberFormat="1" applyFont="1" applyFill="1" applyBorder="1" applyAlignment="1">
      <alignment horizontal="right" vertical="center" wrapText="1"/>
    </xf>
    <xf numFmtId="3" fontId="5" fillId="7" borderId="5" xfId="0" applyNumberFormat="1" applyFont="1" applyFill="1" applyBorder="1" applyAlignment="1">
      <alignment horizontal="right"/>
    </xf>
    <xf numFmtId="165" fontId="5" fillId="7" borderId="5" xfId="0" applyNumberFormat="1" applyFont="1" applyFill="1" applyBorder="1" applyAlignment="1">
      <alignment horizontal="right" vertical="center"/>
    </xf>
    <xf numFmtId="0" fontId="5" fillId="2" borderId="5" xfId="0" applyFont="1" applyFill="1" applyBorder="1" applyAlignment="1">
      <alignment horizontal="right" vertical="center"/>
    </xf>
    <xf numFmtId="3" fontId="5" fillId="7" borderId="5" xfId="0" applyNumberFormat="1" applyFont="1" applyFill="1" applyBorder="1" applyAlignment="1">
      <alignment horizontal="right" vertical="center"/>
    </xf>
    <xf numFmtId="164" fontId="5" fillId="7" borderId="5" xfId="0" applyNumberFormat="1" applyFont="1" applyFill="1" applyBorder="1" applyAlignment="1">
      <alignment horizontal="right" vertical="center" wrapText="1"/>
    </xf>
    <xf numFmtId="0" fontId="4" fillId="7" borderId="5" xfId="0" applyFont="1" applyFill="1" applyBorder="1" applyAlignment="1">
      <alignment vertical="center" wrapText="1"/>
    </xf>
    <xf numFmtId="3" fontId="11" fillId="2" borderId="5" xfId="0" applyNumberFormat="1" applyFont="1" applyFill="1" applyBorder="1" applyAlignment="1">
      <alignment horizontal="right" wrapText="1"/>
    </xf>
    <xf numFmtId="3" fontId="4" fillId="7" borderId="5" xfId="0" applyNumberFormat="1" applyFont="1" applyFill="1" applyBorder="1" applyAlignment="1">
      <alignment horizontal="right"/>
    </xf>
    <xf numFmtId="165" fontId="4" fillId="7" borderId="5" xfId="0" applyNumberFormat="1" applyFont="1" applyFill="1" applyBorder="1" applyAlignment="1">
      <alignment horizontal="right" vertical="center"/>
    </xf>
    <xf numFmtId="0" fontId="4" fillId="2" borderId="5" xfId="0" applyFont="1" applyFill="1" applyBorder="1" applyAlignment="1">
      <alignment horizontal="right" vertical="center"/>
    </xf>
    <xf numFmtId="164" fontId="4" fillId="2" borderId="5" xfId="0" applyNumberFormat="1" applyFont="1" applyFill="1" applyBorder="1" applyAlignment="1">
      <alignment horizontal="right" vertical="center" wrapText="1"/>
    </xf>
    <xf numFmtId="3" fontId="4" fillId="7" borderId="5" xfId="0" applyNumberFormat="1" applyFont="1" applyFill="1" applyBorder="1" applyAlignment="1">
      <alignment horizontal="right" vertical="center"/>
    </xf>
    <xf numFmtId="164" fontId="4" fillId="7" borderId="5" xfId="0" applyNumberFormat="1" applyFont="1" applyFill="1" applyBorder="1" applyAlignment="1">
      <alignment horizontal="right" vertical="center" wrapText="1"/>
    </xf>
    <xf numFmtId="0" fontId="5" fillId="7" borderId="5" xfId="0" applyFont="1" applyFill="1" applyBorder="1" applyAlignment="1">
      <alignment horizontal="right" vertical="center"/>
    </xf>
    <xf numFmtId="0" fontId="4" fillId="0" borderId="5" xfId="0" applyFont="1" applyBorder="1" applyAlignment="1">
      <alignment vertical="center" wrapText="1"/>
    </xf>
    <xf numFmtId="3" fontId="11" fillId="0" borderId="5" xfId="0" applyNumberFormat="1" applyFont="1" applyBorder="1" applyAlignment="1">
      <alignment horizontal="right" wrapText="1"/>
    </xf>
    <xf numFmtId="0" fontId="4" fillId="2" borderId="5" xfId="0" applyFont="1" applyFill="1" applyBorder="1" applyAlignment="1">
      <alignment horizontal="right" vertical="center" wrapText="1"/>
    </xf>
    <xf numFmtId="3" fontId="4" fillId="0" borderId="5" xfId="0" applyNumberFormat="1" applyFont="1" applyBorder="1" applyAlignment="1">
      <alignment horizontal="right" vertical="center" wrapText="1"/>
    </xf>
    <xf numFmtId="165" fontId="4" fillId="0" borderId="5" xfId="0" applyNumberFormat="1" applyFont="1" applyBorder="1" applyAlignment="1">
      <alignment horizontal="right" vertical="center" wrapText="1"/>
    </xf>
    <xf numFmtId="164" fontId="4" fillId="0" borderId="5" xfId="0" applyNumberFormat="1" applyFont="1" applyBorder="1" applyAlignment="1">
      <alignment horizontal="right" vertical="center" wrapText="1"/>
    </xf>
    <xf numFmtId="0" fontId="6" fillId="4" borderId="5" xfId="0" applyFont="1" applyFill="1" applyBorder="1" applyAlignment="1">
      <alignment vertical="center" wrapText="1"/>
    </xf>
    <xf numFmtId="0" fontId="6" fillId="4" borderId="5" xfId="0" applyFont="1" applyFill="1" applyBorder="1" applyAlignment="1">
      <alignment horizontal="right" wrapText="1"/>
    </xf>
    <xf numFmtId="164" fontId="6" fillId="4" borderId="5" xfId="0" applyNumberFormat="1" applyFont="1" applyFill="1" applyBorder="1" applyAlignment="1">
      <alignment horizontal="right" vertical="center" wrapText="1"/>
    </xf>
    <xf numFmtId="3" fontId="6" fillId="4" borderId="5" xfId="0" applyNumberFormat="1" applyFont="1" applyFill="1" applyBorder="1" applyAlignment="1">
      <alignment horizontal="right" wrapText="1"/>
    </xf>
    <xf numFmtId="0" fontId="6" fillId="4" borderId="5" xfId="0" applyFont="1" applyFill="1" applyBorder="1" applyAlignment="1">
      <alignment horizontal="right" vertical="center" wrapText="1"/>
    </xf>
    <xf numFmtId="3" fontId="6" fillId="4" borderId="5" xfId="0" applyNumberFormat="1" applyFont="1" applyFill="1" applyBorder="1" applyAlignment="1">
      <alignment horizontal="right" vertical="center" wrapText="1"/>
    </xf>
    <xf numFmtId="0" fontId="12" fillId="7" borderId="1" xfId="0" applyFont="1" applyFill="1" applyBorder="1" applyAlignment="1">
      <alignment vertical="center" wrapText="1"/>
    </xf>
    <xf numFmtId="0" fontId="11" fillId="7" borderId="1" xfId="0" applyFont="1" applyFill="1" applyBorder="1" applyAlignment="1">
      <alignment vertical="center" wrapText="1"/>
    </xf>
    <xf numFmtId="0" fontId="11" fillId="0" borderId="1" xfId="0" applyFont="1" applyBorder="1" applyAlignment="1">
      <alignment vertical="center" wrapText="1"/>
    </xf>
    <xf numFmtId="0" fontId="15" fillId="0" borderId="2" xfId="0" applyFont="1" applyBorder="1" applyAlignment="1">
      <alignment vertical="center"/>
    </xf>
    <xf numFmtId="164" fontId="12" fillId="3" borderId="1" xfId="0" applyNumberFormat="1" applyFont="1" applyFill="1" applyBorder="1" applyAlignment="1">
      <alignment horizontal="right" vertical="center" wrapText="1"/>
    </xf>
    <xf numFmtId="0" fontId="11" fillId="3" borderId="1" xfId="0" applyFont="1" applyFill="1" applyBorder="1" applyAlignment="1">
      <alignment horizontal="left" vertical="center" wrapText="1"/>
    </xf>
    <xf numFmtId="3" fontId="11" fillId="5" borderId="1" xfId="0" applyNumberFormat="1" applyFont="1" applyFill="1" applyBorder="1" applyAlignment="1">
      <alignment horizontal="right" vertical="center"/>
    </xf>
    <xf numFmtId="3" fontId="11" fillId="3" borderId="1" xfId="0" applyNumberFormat="1" applyFont="1" applyFill="1" applyBorder="1" applyAlignment="1">
      <alignment horizontal="right" vertical="center"/>
    </xf>
    <xf numFmtId="164" fontId="11" fillId="3" borderId="1" xfId="0" applyNumberFormat="1" applyFont="1" applyFill="1" applyBorder="1" applyAlignment="1">
      <alignment horizontal="right" vertical="center" wrapText="1"/>
    </xf>
    <xf numFmtId="164" fontId="11" fillId="5" borderId="1" xfId="0" applyNumberFormat="1" applyFont="1" applyFill="1" applyBorder="1" applyAlignment="1">
      <alignment horizontal="right" vertical="center"/>
    </xf>
    <xf numFmtId="3" fontId="23" fillId="4" borderId="1" xfId="0" applyNumberFormat="1" applyFont="1" applyFill="1" applyBorder="1" applyAlignment="1">
      <alignment horizontal="right" vertical="center"/>
    </xf>
    <xf numFmtId="0" fontId="16" fillId="0" borderId="0" xfId="0" applyFont="1" applyBorder="1" applyAlignment="1"/>
    <xf numFmtId="0" fontId="13" fillId="0" borderId="1" xfId="1" applyFont="1" applyBorder="1" applyAlignment="1">
      <alignment horizontal="right"/>
    </xf>
    <xf numFmtId="3" fontId="13" fillId="32" borderId="1" xfId="1" applyNumberFormat="1" applyFont="1" applyFill="1" applyBorder="1" applyAlignment="1">
      <alignment vertical="center"/>
    </xf>
    <xf numFmtId="164" fontId="13" fillId="34" borderId="1" xfId="1" applyNumberFormat="1" applyFont="1" applyFill="1" applyBorder="1" applyAlignment="1">
      <alignment vertical="center"/>
    </xf>
    <xf numFmtId="164" fontId="13" fillId="0" borderId="1" xfId="1" applyNumberFormat="1" applyFont="1" applyFill="1" applyBorder="1" applyAlignment="1">
      <alignment vertical="center"/>
    </xf>
    <xf numFmtId="3" fontId="13" fillId="32" borderId="1" xfId="1" applyNumberFormat="1" applyFont="1" applyFill="1" applyBorder="1" applyAlignment="1">
      <alignment horizontal="right" vertical="center"/>
    </xf>
    <xf numFmtId="3" fontId="13" fillId="34" borderId="1" xfId="1" applyNumberFormat="1" applyFont="1" applyFill="1" applyBorder="1" applyAlignment="1">
      <alignment horizontal="right" vertical="center"/>
    </xf>
    <xf numFmtId="165" fontId="13" fillId="31" borderId="1" xfId="1" applyNumberFormat="1" applyFont="1" applyFill="1" applyBorder="1" applyAlignment="1">
      <alignment horizontal="right" vertical="center"/>
    </xf>
    <xf numFmtId="3" fontId="23" fillId="33" borderId="1" xfId="1" applyNumberFormat="1" applyFont="1" applyFill="1" applyBorder="1" applyAlignment="1">
      <alignment vertical="center"/>
    </xf>
    <xf numFmtId="164" fontId="23" fillId="33" borderId="1" xfId="1" applyNumberFormat="1" applyFont="1" applyFill="1" applyBorder="1" applyAlignment="1">
      <alignment vertical="center"/>
    </xf>
    <xf numFmtId="0" fontId="12" fillId="3" borderId="1" xfId="0" applyFont="1" applyFill="1" applyBorder="1" applyAlignment="1">
      <alignment horizontal="right" wrapText="1"/>
    </xf>
    <xf numFmtId="1" fontId="4" fillId="2" borderId="1" xfId="0" applyNumberFormat="1" applyFont="1" applyFill="1" applyBorder="1" applyAlignment="1">
      <alignment horizontal="right" wrapText="1"/>
    </xf>
    <xf numFmtId="3" fontId="4" fillId="2" borderId="1" xfId="0" applyNumberFormat="1" applyFont="1" applyFill="1" applyBorder="1" applyAlignment="1">
      <alignment horizontal="right" wrapText="1"/>
    </xf>
    <xf numFmtId="164" fontId="4" fillId="2" borderId="1" xfId="0" applyNumberFormat="1" applyFont="1" applyFill="1" applyBorder="1" applyAlignment="1">
      <alignment horizontal="right" wrapText="1"/>
    </xf>
    <xf numFmtId="0" fontId="11" fillId="3" borderId="1" xfId="0" applyFont="1" applyFill="1" applyBorder="1"/>
    <xf numFmtId="3" fontId="11" fillId="5" borderId="1" xfId="0" applyNumberFormat="1" applyFont="1" applyFill="1" applyBorder="1"/>
    <xf numFmtId="3" fontId="11" fillId="3" borderId="1" xfId="0" applyNumberFormat="1" applyFont="1" applyFill="1" applyBorder="1"/>
    <xf numFmtId="164" fontId="11" fillId="3" borderId="1" xfId="0" applyNumberFormat="1" applyFont="1" applyFill="1" applyBorder="1"/>
    <xf numFmtId="164" fontId="11" fillId="5" borderId="1" xfId="0" applyNumberFormat="1" applyFont="1" applyFill="1" applyBorder="1"/>
    <xf numFmtId="0" fontId="12" fillId="3" borderId="1" xfId="0" applyFont="1" applyFill="1" applyBorder="1"/>
    <xf numFmtId="3" fontId="12" fillId="3" borderId="1" xfId="0" applyNumberFormat="1" applyFont="1" applyFill="1" applyBorder="1" applyAlignment="1">
      <alignment horizontal="right"/>
    </xf>
    <xf numFmtId="164" fontId="12" fillId="3" borderId="1" xfId="0" applyNumberFormat="1" applyFont="1" applyFill="1" applyBorder="1"/>
    <xf numFmtId="164" fontId="12" fillId="5" borderId="1" xfId="0" applyNumberFormat="1" applyFont="1" applyFill="1" applyBorder="1"/>
    <xf numFmtId="0" fontId="23" fillId="4" borderId="1" xfId="0" applyFont="1" applyFill="1" applyBorder="1"/>
    <xf numFmtId="3" fontId="23" fillId="4" borderId="1" xfId="0" applyNumberFormat="1" applyFont="1" applyFill="1" applyBorder="1"/>
    <xf numFmtId="164" fontId="23" fillId="4" borderId="1" xfId="0" applyNumberFormat="1" applyFont="1" applyFill="1" applyBorder="1"/>
    <xf numFmtId="0" fontId="12" fillId="5" borderId="1" xfId="0" applyNumberFormat="1" applyFont="1" applyFill="1" applyBorder="1" applyAlignment="1">
      <alignment horizontal="right"/>
    </xf>
    <xf numFmtId="0" fontId="12" fillId="3" borderId="1" xfId="0" applyNumberFormat="1" applyFont="1" applyFill="1" applyBorder="1" applyAlignment="1">
      <alignment horizontal="right"/>
    </xf>
    <xf numFmtId="0" fontId="0" fillId="0" borderId="0" xfId="0" applyAlignment="1"/>
    <xf numFmtId="0" fontId="5" fillId="3" borderId="1" xfId="0" applyFont="1" applyFill="1" applyBorder="1" applyAlignment="1">
      <alignment horizontal="right" wrapText="1"/>
    </xf>
    <xf numFmtId="0" fontId="20" fillId="0" borderId="0" xfId="0" applyFont="1" applyBorder="1" applyAlignment="1"/>
    <xf numFmtId="0" fontId="4" fillId="3" borderId="1" xfId="0" applyFont="1" applyFill="1" applyBorder="1" applyAlignment="1">
      <alignment wrapText="1"/>
    </xf>
    <xf numFmtId="3" fontId="11" fillId="3" borderId="1" xfId="0" applyNumberFormat="1" applyFont="1" applyFill="1" applyBorder="1" applyAlignment="1">
      <alignment horizontal="right"/>
    </xf>
    <xf numFmtId="164" fontId="11" fillId="5" borderId="1" xfId="0" applyNumberFormat="1" applyFont="1" applyFill="1" applyBorder="1" applyAlignment="1">
      <alignment horizontal="right"/>
    </xf>
    <xf numFmtId="0" fontId="12" fillId="0" borderId="1" xfId="0" applyFont="1" applyBorder="1" applyAlignment="1">
      <alignment horizontal="right"/>
    </xf>
    <xf numFmtId="0" fontId="12" fillId="0" borderId="1" xfId="0" applyNumberFormat="1" applyFont="1" applyBorder="1" applyAlignment="1">
      <alignment horizontal="right"/>
    </xf>
    <xf numFmtId="0" fontId="11" fillId="5" borderId="1" xfId="0" applyFont="1" applyFill="1" applyBorder="1" applyAlignment="1">
      <alignment horizontal="right"/>
    </xf>
    <xf numFmtId="0" fontId="11" fillId="0" borderId="1" xfId="0" applyFont="1" applyBorder="1" applyAlignment="1">
      <alignment horizontal="right"/>
    </xf>
    <xf numFmtId="0" fontId="11" fillId="0" borderId="1" xfId="0" applyNumberFormat="1" applyFont="1" applyBorder="1" applyAlignment="1">
      <alignment horizontal="right"/>
    </xf>
    <xf numFmtId="0" fontId="11" fillId="5" borderId="1" xfId="0" applyNumberFormat="1" applyFont="1" applyFill="1" applyBorder="1" applyAlignment="1">
      <alignment horizontal="right"/>
    </xf>
    <xf numFmtId="0" fontId="12" fillId="5" borderId="0" xfId="0" applyFont="1" applyFill="1" applyAlignment="1">
      <alignment horizontal="right"/>
    </xf>
    <xf numFmtId="0" fontId="12" fillId="0" borderId="0" xfId="0" applyFont="1" applyAlignment="1">
      <alignment horizontal="right"/>
    </xf>
    <xf numFmtId="0" fontId="12" fillId="0" borderId="0" xfId="0" applyNumberFormat="1" applyFont="1" applyAlignment="1">
      <alignment horizontal="right"/>
    </xf>
    <xf numFmtId="0" fontId="12" fillId="5" borderId="0" xfId="0" applyNumberFormat="1" applyFont="1" applyFill="1" applyAlignment="1">
      <alignment horizontal="right"/>
    </xf>
    <xf numFmtId="3" fontId="11" fillId="5" borderId="1" xfId="0" applyNumberFormat="1" applyFont="1" applyFill="1" applyBorder="1" applyAlignment="1">
      <alignment horizontal="right"/>
    </xf>
    <xf numFmtId="0" fontId="4" fillId="3" borderId="15" xfId="0" applyFont="1" applyFill="1" applyBorder="1" applyAlignment="1">
      <alignment horizontal="right" wrapText="1"/>
    </xf>
    <xf numFmtId="164" fontId="5" fillId="2" borderId="5" xfId="0" applyNumberFormat="1" applyFont="1" applyFill="1" applyBorder="1" applyAlignment="1">
      <alignment horizontal="right" wrapText="1"/>
    </xf>
    <xf numFmtId="3" fontId="12" fillId="3" borderId="15" xfId="0" applyNumberFormat="1" applyFont="1" applyFill="1" applyBorder="1" applyAlignment="1">
      <alignment horizontal="right"/>
    </xf>
    <xf numFmtId="164" fontId="23" fillId="30" borderId="5" xfId="0" applyNumberFormat="1" applyFont="1" applyFill="1" applyBorder="1" applyAlignment="1">
      <alignment horizontal="right" wrapText="1"/>
    </xf>
    <xf numFmtId="3" fontId="23" fillId="30" borderId="15" xfId="0" applyNumberFormat="1" applyFont="1" applyFill="1" applyBorder="1" applyAlignment="1">
      <alignment horizontal="right"/>
    </xf>
    <xf numFmtId="0" fontId="4" fillId="0" borderId="1" xfId="0" applyFont="1" applyFill="1" applyBorder="1" applyAlignment="1">
      <alignment wrapText="1"/>
    </xf>
    <xf numFmtId="169" fontId="4" fillId="3" borderId="1" xfId="2" applyNumberFormat="1" applyFont="1" applyFill="1" applyBorder="1" applyAlignment="1">
      <alignment wrapText="1"/>
    </xf>
    <xf numFmtId="169" fontId="4" fillId="2" borderId="1" xfId="2" applyNumberFormat="1" applyFont="1" applyFill="1" applyBorder="1" applyAlignment="1">
      <alignment horizontal="right" wrapText="1"/>
    </xf>
    <xf numFmtId="3" fontId="5" fillId="3" borderId="1" xfId="0" applyNumberFormat="1" applyFont="1" applyFill="1" applyBorder="1" applyAlignment="1">
      <alignment horizontal="right" wrapText="1"/>
    </xf>
    <xf numFmtId="3" fontId="4" fillId="0" borderId="1" xfId="0" applyNumberFormat="1" applyFont="1" applyFill="1" applyBorder="1" applyAlignment="1">
      <alignment horizontal="right" wrapText="1"/>
    </xf>
    <xf numFmtId="0" fontId="1" fillId="0" borderId="0" xfId="0" applyFont="1"/>
    <xf numFmtId="3" fontId="24" fillId="4" borderId="1" xfId="0" applyNumberFormat="1" applyFont="1" applyFill="1" applyBorder="1" applyAlignment="1">
      <alignment horizontal="right" wrapText="1"/>
    </xf>
    <xf numFmtId="169" fontId="6" fillId="4" borderId="1" xfId="2" applyNumberFormat="1" applyFont="1" applyFill="1" applyBorder="1" applyAlignment="1">
      <alignment horizontal="right" wrapText="1"/>
    </xf>
    <xf numFmtId="3" fontId="5" fillId="5" borderId="1" xfId="0" applyNumberFormat="1" applyFont="1" applyFill="1" applyBorder="1" applyAlignment="1">
      <alignment horizontal="right" vertical="top" wrapText="1"/>
    </xf>
    <xf numFmtId="3" fontId="5" fillId="0" borderId="1" xfId="0" applyNumberFormat="1" applyFont="1" applyFill="1" applyBorder="1" applyAlignment="1">
      <alignment horizontal="right" vertical="top" wrapText="1"/>
    </xf>
    <xf numFmtId="3" fontId="4" fillId="5" borderId="1" xfId="0" applyNumberFormat="1" applyFont="1" applyFill="1" applyBorder="1" applyAlignment="1">
      <alignment horizontal="right" vertical="top" wrapText="1"/>
    </xf>
    <xf numFmtId="1" fontId="4" fillId="3" borderId="1" xfId="0" applyNumberFormat="1" applyFont="1" applyFill="1" applyBorder="1" applyAlignment="1">
      <alignment horizontal="right" wrapText="1"/>
    </xf>
    <xf numFmtId="1" fontId="4" fillId="0" borderId="1" xfId="0" applyNumberFormat="1" applyFont="1" applyBorder="1" applyAlignment="1">
      <alignment horizontal="right" wrapText="1"/>
    </xf>
    <xf numFmtId="1" fontId="0" fillId="0" borderId="0" xfId="0" applyNumberFormat="1"/>
    <xf numFmtId="0" fontId="54" fillId="0" borderId="0" xfId="0" applyFont="1" applyFill="1" applyAlignment="1"/>
    <xf numFmtId="0" fontId="5" fillId="3" borderId="1" xfId="0" applyFont="1" applyFill="1" applyBorder="1" applyAlignment="1">
      <alignment horizontal="right" wrapText="1"/>
    </xf>
    <xf numFmtId="164" fontId="23" fillId="30" borderId="1" xfId="0" applyNumberFormat="1" applyFont="1" applyFill="1" applyBorder="1" applyAlignment="1">
      <alignment horizontal="right" wrapText="1"/>
    </xf>
    <xf numFmtId="165" fontId="4" fillId="2" borderId="1" xfId="0" applyNumberFormat="1" applyFont="1" applyFill="1" applyBorder="1" applyAlignment="1">
      <alignment horizontal="right" wrapText="1"/>
    </xf>
    <xf numFmtId="0" fontId="2" fillId="0" borderId="0" xfId="0" applyFont="1" applyAlignment="1">
      <alignment horizontal="justify"/>
    </xf>
    <xf numFmtId="0" fontId="0" fillId="0" borderId="0" xfId="0" applyAlignment="1"/>
    <xf numFmtId="0" fontId="3" fillId="0" borderId="0" xfId="0" applyFont="1" applyBorder="1" applyAlignment="1">
      <alignment horizontal="justify"/>
    </xf>
    <xf numFmtId="0" fontId="0" fillId="0" borderId="0" xfId="0" applyBorder="1" applyAlignment="1"/>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3" xfId="0" applyFont="1" applyBorder="1" applyAlignment="1">
      <alignment horizontal="left" vertical="center" wrapText="1"/>
    </xf>
    <xf numFmtId="0" fontId="4" fillId="2" borderId="1" xfId="0" applyFont="1" applyFill="1" applyBorder="1" applyAlignment="1">
      <alignment horizontal="center" wrapText="1"/>
    </xf>
    <xf numFmtId="0" fontId="4" fillId="0" borderId="1" xfId="0" applyFont="1" applyBorder="1" applyAlignment="1">
      <alignment horizontal="center" wrapText="1"/>
    </xf>
    <xf numFmtId="0" fontId="0" fillId="0" borderId="1" xfId="0" applyBorder="1" applyAlignment="1">
      <alignment horizontal="center"/>
    </xf>
    <xf numFmtId="0" fontId="19" fillId="0" borderId="0" xfId="0" applyFont="1" applyBorder="1" applyAlignment="1">
      <alignment horizontal="justify"/>
    </xf>
    <xf numFmtId="0" fontId="49" fillId="0" borderId="0" xfId="0" applyFont="1" applyBorder="1" applyAlignment="1"/>
    <xf numFmtId="0" fontId="3" fillId="3" borderId="0" xfId="0" applyFont="1" applyFill="1" applyBorder="1" applyAlignment="1">
      <alignment horizontal="justify"/>
    </xf>
    <xf numFmtId="0" fontId="0" fillId="3" borderId="0" xfId="0" applyFill="1" applyBorder="1" applyAlignment="1"/>
    <xf numFmtId="0" fontId="15" fillId="0" borderId="0" xfId="0" applyFont="1" applyAlignment="1">
      <alignment horizontal="left"/>
    </xf>
    <xf numFmtId="0" fontId="4" fillId="0" borderId="1" xfId="0" applyFont="1" applyFill="1" applyBorder="1" applyAlignment="1">
      <alignment horizontal="center" wrapText="1"/>
    </xf>
    <xf numFmtId="0" fontId="9" fillId="0" borderId="2" xfId="0" applyFont="1" applyBorder="1" applyAlignment="1">
      <alignment horizontal="center"/>
    </xf>
    <xf numFmtId="0" fontId="9" fillId="0" borderId="0" xfId="0" applyFont="1" applyBorder="1" applyAlignment="1">
      <alignment horizontal="center"/>
    </xf>
    <xf numFmtId="0" fontId="9" fillId="0" borderId="3" xfId="0" applyFont="1" applyBorder="1" applyAlignment="1">
      <alignment horizontal="center"/>
    </xf>
    <xf numFmtId="0" fontId="14" fillId="3" borderId="2" xfId="0" applyFont="1" applyFill="1" applyBorder="1" applyAlignment="1">
      <alignment horizontal="left" vertical="center" wrapText="1"/>
    </xf>
    <xf numFmtId="0" fontId="12" fillId="3" borderId="0" xfId="0" applyFont="1" applyFill="1" applyBorder="1" applyAlignment="1">
      <alignment horizontal="left" vertical="center"/>
    </xf>
    <xf numFmtId="0" fontId="12" fillId="3" borderId="3" xfId="0" applyFont="1" applyFill="1" applyBorder="1" applyAlignment="1">
      <alignment horizontal="left" vertical="center"/>
    </xf>
    <xf numFmtId="0" fontId="11" fillId="5" borderId="1" xfId="0" applyFont="1" applyFill="1" applyBorder="1" applyAlignment="1">
      <alignment horizontal="center"/>
    </xf>
    <xf numFmtId="0" fontId="11" fillId="0" borderId="1" xfId="0" applyFont="1" applyBorder="1" applyAlignment="1">
      <alignment horizontal="center"/>
    </xf>
    <xf numFmtId="0" fontId="12" fillId="0" borderId="1" xfId="0" applyFont="1" applyBorder="1" applyAlignment="1">
      <alignment horizontal="center"/>
    </xf>
    <xf numFmtId="0" fontId="12" fillId="5" borderId="1" xfId="0" applyFont="1" applyFill="1" applyBorder="1" applyAlignment="1">
      <alignment horizontal="center"/>
    </xf>
    <xf numFmtId="0" fontId="15" fillId="0" borderId="0" xfId="0" applyFont="1" applyAlignment="1">
      <alignment horizontal="justify" vertical="center"/>
    </xf>
    <xf numFmtId="0" fontId="18" fillId="0" borderId="0" xfId="0" applyFont="1" applyAlignment="1">
      <alignment vertical="center"/>
    </xf>
    <xf numFmtId="0" fontId="5" fillId="3" borderId="1" xfId="0" applyFont="1" applyFill="1" applyBorder="1" applyAlignment="1">
      <alignment horizontal="right" wrapText="1"/>
    </xf>
    <xf numFmtId="0" fontId="4" fillId="3" borderId="2" xfId="0" applyFont="1" applyFill="1" applyBorder="1" applyAlignment="1">
      <alignment horizontal="left" wrapText="1"/>
    </xf>
    <xf numFmtId="0" fontId="4" fillId="3" borderId="3" xfId="0" applyFont="1" applyFill="1" applyBorder="1" applyAlignment="1">
      <alignment horizontal="left" wrapText="1"/>
    </xf>
    <xf numFmtId="0" fontId="5" fillId="3" borderId="2" xfId="0" applyFont="1" applyFill="1" applyBorder="1" applyAlignment="1">
      <alignment horizontal="right" wrapText="1"/>
    </xf>
    <xf numFmtId="0" fontId="5" fillId="3" borderId="3" xfId="0" applyFont="1" applyFill="1" applyBorder="1" applyAlignment="1">
      <alignment horizontal="right" wrapText="1"/>
    </xf>
    <xf numFmtId="0" fontId="14" fillId="0" borderId="1" xfId="0" applyFont="1" applyFill="1" applyBorder="1" applyAlignment="1">
      <alignment horizontal="center"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14" fillId="5" borderId="1" xfId="0" applyFont="1" applyFill="1" applyBorder="1" applyAlignment="1">
      <alignment horizontal="center" vertical="center"/>
    </xf>
    <xf numFmtId="0" fontId="20" fillId="0" borderId="0" xfId="0" applyFont="1" applyBorder="1" applyAlignment="1"/>
    <xf numFmtId="0" fontId="4" fillId="31" borderId="2" xfId="0" applyFont="1" applyFill="1" applyBorder="1" applyAlignment="1">
      <alignment horizontal="left" vertical="center" wrapText="1"/>
    </xf>
    <xf numFmtId="0" fontId="11" fillId="31" borderId="3" xfId="0" applyFont="1" applyFill="1" applyBorder="1" applyAlignment="1">
      <alignment horizontal="left" vertical="center" wrapText="1"/>
    </xf>
    <xf numFmtId="0" fontId="51" fillId="5" borderId="1" xfId="0" applyFont="1" applyFill="1" applyBorder="1" applyAlignment="1">
      <alignment horizontal="center"/>
    </xf>
    <xf numFmtId="0" fontId="4" fillId="31" borderId="1" xfId="0" applyFont="1" applyFill="1" applyBorder="1" applyAlignment="1">
      <alignment horizontal="center"/>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5" borderId="1" xfId="0" applyFont="1" applyFill="1" applyBorder="1" applyAlignment="1">
      <alignment horizontal="center"/>
    </xf>
    <xf numFmtId="0" fontId="4" fillId="3" borderId="1" xfId="0" applyFont="1" applyFill="1" applyBorder="1" applyAlignment="1">
      <alignment horizontal="center"/>
    </xf>
    <xf numFmtId="0" fontId="15" fillId="0" borderId="0" xfId="0" applyFont="1" applyBorder="1" applyAlignment="1">
      <alignment horizontal="justify" vertical="center"/>
    </xf>
    <xf numFmtId="0" fontId="18" fillId="0" borderId="0" xfId="0" applyFont="1" applyBorder="1" applyAlignment="1">
      <alignment vertical="center"/>
    </xf>
    <xf numFmtId="0" fontId="15" fillId="0" borderId="0" xfId="0" applyFont="1" applyBorder="1" applyAlignment="1">
      <alignment horizontal="left" wrapText="1"/>
    </xf>
    <xf numFmtId="0" fontId="4" fillId="3" borderId="0" xfId="0" applyFont="1" applyFill="1" applyBorder="1" applyAlignment="1">
      <alignment horizontal="left" vertical="center"/>
    </xf>
    <xf numFmtId="0" fontId="4" fillId="3" borderId="1" xfId="0" applyFont="1" applyFill="1" applyBorder="1" applyAlignment="1">
      <alignment horizontal="center" vertical="top" wrapText="1"/>
    </xf>
    <xf numFmtId="0" fontId="4" fillId="5" borderId="1" xfId="0" applyFont="1" applyFill="1" applyBorder="1" applyAlignment="1">
      <alignment horizontal="center" vertical="top" wrapText="1"/>
    </xf>
    <xf numFmtId="0" fontId="4" fillId="0" borderId="1" xfId="0" applyFont="1" applyBorder="1" applyAlignment="1">
      <alignment horizontal="left" vertical="center"/>
    </xf>
    <xf numFmtId="0" fontId="4" fillId="0" borderId="1" xfId="0" applyFont="1" applyBorder="1" applyAlignment="1">
      <alignment horizontal="center" vertical="top" wrapText="1"/>
    </xf>
    <xf numFmtId="0" fontId="4" fillId="7" borderId="4" xfId="0" applyFont="1" applyFill="1" applyBorder="1" applyAlignment="1">
      <alignment horizontal="left" vertical="center" wrapText="1"/>
    </xf>
    <xf numFmtId="0" fontId="4" fillId="7" borderId="0" xfId="0" applyFont="1" applyFill="1" applyBorder="1" applyAlignment="1">
      <alignment horizontal="left" vertical="center" wrapText="1"/>
    </xf>
    <xf numFmtId="0" fontId="4" fillId="7" borderId="16"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19" fillId="0" borderId="0" xfId="0" applyFont="1" applyBorder="1" applyAlignment="1">
      <alignment horizontal="left"/>
    </xf>
    <xf numFmtId="0" fontId="4" fillId="7" borderId="2" xfId="0" applyFont="1" applyFill="1" applyBorder="1" applyAlignment="1">
      <alignment horizontal="left" vertical="center" wrapText="1"/>
    </xf>
    <xf numFmtId="0" fontId="4" fillId="7" borderId="3" xfId="0" applyFont="1" applyFill="1" applyBorder="1" applyAlignment="1">
      <alignment horizontal="left" vertical="center" wrapText="1"/>
    </xf>
    <xf numFmtId="0" fontId="15" fillId="0" borderId="0" xfId="0" applyFont="1" applyAlignment="1">
      <alignment horizontal="justify"/>
    </xf>
    <xf numFmtId="0" fontId="18" fillId="0" borderId="0" xfId="0" applyFont="1" applyAlignment="1"/>
    <xf numFmtId="0" fontId="4" fillId="5" borderId="1" xfId="0" applyFont="1" applyFill="1" applyBorder="1" applyAlignment="1">
      <alignment horizontal="center" vertical="center"/>
    </xf>
    <xf numFmtId="0" fontId="5" fillId="0" borderId="1" xfId="0" applyFont="1" applyFill="1" applyBorder="1" applyAlignment="1">
      <alignment horizontal="right" wrapText="1"/>
    </xf>
    <xf numFmtId="0" fontId="4" fillId="3"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19" fillId="0" borderId="0" xfId="0" applyFont="1" applyBorder="1" applyAlignment="1">
      <alignment horizontal="justify" wrapText="1"/>
    </xf>
    <xf numFmtId="0" fontId="19" fillId="0" borderId="0" xfId="0" applyFont="1" applyBorder="1" applyAlignment="1">
      <alignment wrapText="1"/>
    </xf>
    <xf numFmtId="0" fontId="15" fillId="0" borderId="2" xfId="0" applyFont="1" applyBorder="1" applyAlignment="1">
      <alignment horizontal="justify" vertical="center"/>
    </xf>
    <xf numFmtId="0" fontId="4" fillId="31" borderId="2" xfId="0" applyFont="1" applyFill="1" applyBorder="1" applyAlignment="1">
      <alignment horizontal="left" vertical="center"/>
    </xf>
    <xf numFmtId="0" fontId="4" fillId="31" borderId="3" xfId="0" applyFont="1" applyFill="1" applyBorder="1" applyAlignment="1">
      <alignment horizontal="left" vertical="center"/>
    </xf>
    <xf numFmtId="0" fontId="4" fillId="32" borderId="1" xfId="0" applyFont="1" applyFill="1" applyBorder="1" applyAlignment="1">
      <alignment horizontal="center"/>
    </xf>
    <xf numFmtId="0" fontId="12" fillId="3" borderId="1" xfId="0" applyFont="1" applyFill="1" applyBorder="1" applyAlignment="1">
      <alignment horizontal="center" wrapText="1"/>
    </xf>
    <xf numFmtId="0" fontId="4" fillId="3" borderId="0" xfId="0" applyFont="1" applyFill="1" applyBorder="1" applyAlignment="1">
      <alignment horizontal="left" vertical="center" wrapText="1"/>
    </xf>
    <xf numFmtId="0" fontId="15" fillId="0" borderId="0" xfId="0" applyFont="1" applyBorder="1" applyAlignment="1">
      <alignment horizontal="justify"/>
    </xf>
    <xf numFmtId="0" fontId="4" fillId="31" borderId="3" xfId="0" applyFont="1" applyFill="1" applyBorder="1" applyAlignment="1">
      <alignment horizontal="left" vertical="center" wrapText="1"/>
    </xf>
    <xf numFmtId="0" fontId="5" fillId="3" borderId="2" xfId="0" applyFont="1" applyFill="1" applyBorder="1" applyAlignment="1">
      <alignment wrapText="1"/>
    </xf>
    <xf numFmtId="0" fontId="5" fillId="3" borderId="3" xfId="0" applyFont="1" applyFill="1" applyBorder="1" applyAlignment="1">
      <alignment wrapText="1"/>
    </xf>
    <xf numFmtId="0" fontId="4" fillId="5" borderId="1" xfId="0" applyFont="1" applyFill="1" applyBorder="1" applyAlignment="1">
      <alignment horizontal="center" wrapText="1"/>
    </xf>
    <xf numFmtId="0" fontId="4" fillId="3" borderId="1" xfId="0" applyFont="1" applyFill="1" applyBorder="1" applyAlignment="1">
      <alignment horizontal="center" wrapText="1"/>
    </xf>
    <xf numFmtId="0" fontId="19" fillId="3" borderId="0" xfId="0" applyFont="1" applyFill="1" applyBorder="1" applyAlignment="1">
      <alignment horizontal="justify"/>
    </xf>
    <xf numFmtId="0" fontId="19" fillId="3" borderId="0" xfId="0" applyFont="1" applyFill="1" applyBorder="1" applyAlignment="1"/>
    <xf numFmtId="0" fontId="14" fillId="0" borderId="4" xfId="1" applyFont="1" applyBorder="1" applyAlignment="1"/>
    <xf numFmtId="0" fontId="14" fillId="0" borderId="5" xfId="1" applyFont="1" applyBorder="1" applyAlignment="1"/>
    <xf numFmtId="0" fontId="4" fillId="2" borderId="15" xfId="0" applyFont="1" applyFill="1" applyBorder="1" applyAlignment="1">
      <alignment horizontal="center" wrapText="1"/>
    </xf>
    <xf numFmtId="0" fontId="4" fillId="2" borderId="3" xfId="0" applyFont="1" applyFill="1" applyBorder="1" applyAlignment="1">
      <alignment horizontal="center" wrapText="1"/>
    </xf>
    <xf numFmtId="0" fontId="4" fillId="3" borderId="3" xfId="0" applyFont="1" applyFill="1" applyBorder="1" applyAlignment="1">
      <alignment horizontal="center"/>
    </xf>
    <xf numFmtId="0" fontId="4" fillId="3" borderId="2" xfId="0" applyFont="1" applyFill="1" applyBorder="1" applyAlignment="1">
      <alignment horizont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0" fillId="0" borderId="3" xfId="0" applyBorder="1" applyAlignment="1">
      <alignment wrapText="1"/>
    </xf>
    <xf numFmtId="0" fontId="5" fillId="3" borderId="2" xfId="0" applyFont="1" applyFill="1" applyBorder="1" applyAlignment="1">
      <alignment horizontal="center" wrapText="1"/>
    </xf>
    <xf numFmtId="0" fontId="0" fillId="0" borderId="3" xfId="0" applyBorder="1" applyAlignment="1">
      <alignment horizontal="center" wrapText="1"/>
    </xf>
    <xf numFmtId="0" fontId="4" fillId="3" borderId="2" xfId="0" applyFont="1" applyFill="1" applyBorder="1" applyAlignment="1">
      <alignment wrapText="1"/>
    </xf>
    <xf numFmtId="0" fontId="1" fillId="0" borderId="3" xfId="0" applyFont="1" applyBorder="1" applyAlignment="1">
      <alignment wrapText="1"/>
    </xf>
    <xf numFmtId="0" fontId="4" fillId="3" borderId="1" xfId="0" applyFont="1" applyFill="1" applyBorder="1" applyAlignment="1">
      <alignment horizontal="left" wrapText="1"/>
    </xf>
    <xf numFmtId="0" fontId="4" fillId="3" borderId="1" xfId="0" applyFont="1" applyFill="1" applyBorder="1" applyAlignment="1">
      <alignment horizontal="right" wrapText="1"/>
    </xf>
  </cellXfs>
  <cellStyles count="101">
    <cellStyle name="20% - Accent1" xfId="3"/>
    <cellStyle name="20% - Accent2" xfId="4"/>
    <cellStyle name="20% - Accent3" xfId="5"/>
    <cellStyle name="20% - Accent4" xfId="6"/>
    <cellStyle name="20% - Accent5" xfId="7"/>
    <cellStyle name="20% - Accent6" xfId="8"/>
    <cellStyle name="20% - Colore 1 2" xfId="9"/>
    <cellStyle name="20% - Colore 2 2" xfId="10"/>
    <cellStyle name="20% - Colore 3 2" xfId="11"/>
    <cellStyle name="20% - Colore 4 2" xfId="12"/>
    <cellStyle name="20% - Colore 5 2" xfId="13"/>
    <cellStyle name="20% - Colore 6 2" xfId="14"/>
    <cellStyle name="40% - Accent1" xfId="15"/>
    <cellStyle name="40% - Accent2" xfId="16"/>
    <cellStyle name="40% - Accent3" xfId="17"/>
    <cellStyle name="40% - Accent4" xfId="18"/>
    <cellStyle name="40% - Accent5" xfId="19"/>
    <cellStyle name="40% - Accent6" xfId="20"/>
    <cellStyle name="40% - Colore 1 2" xfId="21"/>
    <cellStyle name="40% - Colore 2 2" xfId="22"/>
    <cellStyle name="40% - Colore 3 2" xfId="23"/>
    <cellStyle name="40% - Colore 4 2" xfId="24"/>
    <cellStyle name="40% - Colore 5 2" xfId="25"/>
    <cellStyle name="40% - Colore 6 2" xfId="26"/>
    <cellStyle name="60% - Accent1" xfId="27"/>
    <cellStyle name="60% - Accent2" xfId="28"/>
    <cellStyle name="60% - Accent3" xfId="29"/>
    <cellStyle name="60% - Accent4" xfId="30"/>
    <cellStyle name="60% - Accent5" xfId="31"/>
    <cellStyle name="60% - Accent6" xfId="32"/>
    <cellStyle name="60% - Colore 1 2" xfId="33"/>
    <cellStyle name="60% - Colore 2 2" xfId="34"/>
    <cellStyle name="60% - Colore 3 2" xfId="35"/>
    <cellStyle name="60% - Colore 4 2" xfId="36"/>
    <cellStyle name="60% - Colore 5 2" xfId="37"/>
    <cellStyle name="60% - Colore 6 2" xfId="38"/>
    <cellStyle name="Accent1" xfId="39"/>
    <cellStyle name="Accent2" xfId="40"/>
    <cellStyle name="Accent3" xfId="41"/>
    <cellStyle name="Accent4" xfId="42"/>
    <cellStyle name="Accent5" xfId="43"/>
    <cellStyle name="Accent6" xfId="44"/>
    <cellStyle name="Bad" xfId="45"/>
    <cellStyle name="Calcolo 2" xfId="46"/>
    <cellStyle name="Calculation" xfId="47"/>
    <cellStyle name="Cella collegata 2" xfId="48"/>
    <cellStyle name="Cella da controllare 2" xfId="49"/>
    <cellStyle name="Check Cell" xfId="50"/>
    <cellStyle name="Colore 1 2" xfId="51"/>
    <cellStyle name="Colore 2 2" xfId="52"/>
    <cellStyle name="Colore 3 2" xfId="53"/>
    <cellStyle name="Colore 4 2" xfId="54"/>
    <cellStyle name="Colore 5 2" xfId="55"/>
    <cellStyle name="Colore 6 2" xfId="56"/>
    <cellStyle name="Comma 2" xfId="57"/>
    <cellStyle name="Euro" xfId="58"/>
    <cellStyle name="Explanatory Text" xfId="59"/>
    <cellStyle name="Good" xfId="60"/>
    <cellStyle name="Heading 1" xfId="61"/>
    <cellStyle name="Heading 2" xfId="62"/>
    <cellStyle name="Heading 3" xfId="63"/>
    <cellStyle name="Heading 4" xfId="64"/>
    <cellStyle name="Input 2" xfId="65"/>
    <cellStyle name="Linked Cell" xfId="66"/>
    <cellStyle name="Migliaia" xfId="2" builtinId="3"/>
    <cellStyle name="Migliaia (0)_Foglio1" xfId="67"/>
    <cellStyle name="Migliaia [0] 2" xfId="68"/>
    <cellStyle name="Neutral" xfId="69"/>
    <cellStyle name="Neutrale 2" xfId="70"/>
    <cellStyle name="Normal 2" xfId="71"/>
    <cellStyle name="Normal 3" xfId="72"/>
    <cellStyle name="Normal 3 2" xfId="73"/>
    <cellStyle name="Normal_Cas_05Q3(met adjusted)" xfId="74"/>
    <cellStyle name="Normale" xfId="0" builtinId="0"/>
    <cellStyle name="Normale 2" xfId="1"/>
    <cellStyle name="Normale 2 2" xfId="75"/>
    <cellStyle name="Normale 2 3" xfId="76"/>
    <cellStyle name="Normale 2 4" xfId="77"/>
    <cellStyle name="Normale 3" xfId="78"/>
    <cellStyle name="Normale 3 2" xfId="79"/>
    <cellStyle name="Normale 4" xfId="80"/>
    <cellStyle name="Normale 5" xfId="81"/>
    <cellStyle name="Normale 6" xfId="82"/>
    <cellStyle name="Nota 2" xfId="83"/>
    <cellStyle name="Note" xfId="84"/>
    <cellStyle name="Output 2" xfId="85"/>
    <cellStyle name="Standaard_Verkeersprestaties_v_240513064826" xfId="86"/>
    <cellStyle name="Testo avviso 2" xfId="87"/>
    <cellStyle name="Testo descrittivo 2" xfId="88"/>
    <cellStyle name="Title" xfId="89"/>
    <cellStyle name="Titolo 1 2" xfId="90"/>
    <cellStyle name="Titolo 2 2" xfId="91"/>
    <cellStyle name="Titolo 3 2" xfId="92"/>
    <cellStyle name="Titolo 4 2" xfId="93"/>
    <cellStyle name="Titolo 5" xfId="94"/>
    <cellStyle name="Total" xfId="95"/>
    <cellStyle name="Totale 2" xfId="96"/>
    <cellStyle name="Valore non valido 2" xfId="97"/>
    <cellStyle name="Valore valido 2" xfId="98"/>
    <cellStyle name="Valuta (0)_Foglio1" xfId="99"/>
    <cellStyle name="Warning Text" xfId="1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K11"/>
  <sheetViews>
    <sheetView workbookViewId="0">
      <selection activeCell="H17" sqref="H17"/>
    </sheetView>
  </sheetViews>
  <sheetFormatPr defaultRowHeight="15" x14ac:dyDescent="0.25"/>
  <cols>
    <col min="1" max="1" width="9.140625" style="15"/>
    <col min="2" max="2" width="12.85546875" style="15" customWidth="1"/>
    <col min="3" max="16384" width="9.140625" style="15"/>
  </cols>
  <sheetData>
    <row r="3" spans="2:11" x14ac:dyDescent="0.25">
      <c r="B3" s="329" t="s">
        <v>235</v>
      </c>
      <c r="C3" s="330"/>
      <c r="D3" s="330"/>
      <c r="E3" s="330"/>
      <c r="F3" s="330"/>
      <c r="G3" s="330"/>
      <c r="H3" s="330"/>
      <c r="I3" s="330"/>
      <c r="J3" s="330"/>
      <c r="K3" s="330"/>
    </row>
    <row r="4" spans="2:11" ht="15" customHeight="1" x14ac:dyDescent="0.25">
      <c r="B4" s="331" t="s">
        <v>0</v>
      </c>
      <c r="C4" s="332"/>
      <c r="D4" s="332"/>
      <c r="E4" s="332"/>
      <c r="F4" s="332"/>
      <c r="G4" s="332"/>
      <c r="H4" s="332"/>
      <c r="I4" s="332"/>
      <c r="J4" s="332"/>
      <c r="K4" s="332"/>
    </row>
    <row r="5" spans="2:11" ht="15" customHeight="1" x14ac:dyDescent="0.25">
      <c r="B5" s="333" t="s">
        <v>1</v>
      </c>
      <c r="C5" s="336">
        <v>2017</v>
      </c>
      <c r="D5" s="336"/>
      <c r="E5" s="336"/>
      <c r="F5" s="337">
        <v>2016</v>
      </c>
      <c r="G5" s="337"/>
      <c r="H5" s="337"/>
      <c r="I5" s="336" t="s">
        <v>2</v>
      </c>
      <c r="J5" s="336"/>
      <c r="K5" s="336"/>
    </row>
    <row r="6" spans="2:11" x14ac:dyDescent="0.25">
      <c r="B6" s="334"/>
      <c r="C6" s="336"/>
      <c r="D6" s="336"/>
      <c r="E6" s="336"/>
      <c r="F6" s="337"/>
      <c r="G6" s="337"/>
      <c r="H6" s="337"/>
      <c r="I6" s="338"/>
      <c r="J6" s="338"/>
      <c r="K6" s="338"/>
    </row>
    <row r="7" spans="2:11" x14ac:dyDescent="0.25">
      <c r="B7" s="335"/>
      <c r="C7" s="76" t="s">
        <v>3</v>
      </c>
      <c r="D7" s="76" t="s">
        <v>4</v>
      </c>
      <c r="E7" s="76" t="s">
        <v>5</v>
      </c>
      <c r="F7" s="76" t="s">
        <v>3</v>
      </c>
      <c r="G7" s="76" t="s">
        <v>4</v>
      </c>
      <c r="H7" s="76" t="s">
        <v>5</v>
      </c>
      <c r="I7" s="76" t="s">
        <v>3</v>
      </c>
      <c r="J7" s="76" t="s">
        <v>4</v>
      </c>
      <c r="K7" s="76" t="s">
        <v>5</v>
      </c>
    </row>
    <row r="8" spans="2:11" x14ac:dyDescent="0.25">
      <c r="B8" s="3" t="s">
        <v>167</v>
      </c>
      <c r="C8" s="77">
        <v>481</v>
      </c>
      <c r="D8" s="78">
        <v>20</v>
      </c>
      <c r="E8" s="77">
        <v>765</v>
      </c>
      <c r="F8" s="79">
        <v>547</v>
      </c>
      <c r="G8" s="80">
        <v>22</v>
      </c>
      <c r="H8" s="79">
        <v>911</v>
      </c>
      <c r="I8" s="81">
        <v>-12.07</v>
      </c>
      <c r="J8" s="82">
        <v>-9.09</v>
      </c>
      <c r="K8" s="81">
        <v>-16.03</v>
      </c>
    </row>
    <row r="9" spans="2:11" x14ac:dyDescent="0.25">
      <c r="B9" s="3" t="s">
        <v>168</v>
      </c>
      <c r="C9" s="80">
        <v>367</v>
      </c>
      <c r="D9" s="78">
        <v>13</v>
      </c>
      <c r="E9" s="80">
        <v>590</v>
      </c>
      <c r="F9" s="78">
        <v>398</v>
      </c>
      <c r="G9" s="80">
        <v>20</v>
      </c>
      <c r="H9" s="78">
        <v>608</v>
      </c>
      <c r="I9" s="81">
        <v>-7.79</v>
      </c>
      <c r="J9" s="82">
        <v>-35</v>
      </c>
      <c r="K9" s="81">
        <v>-2.96</v>
      </c>
    </row>
    <row r="10" spans="2:11" x14ac:dyDescent="0.25">
      <c r="B10" s="20" t="s">
        <v>169</v>
      </c>
      <c r="C10" s="83">
        <v>848</v>
      </c>
      <c r="D10" s="84">
        <v>33</v>
      </c>
      <c r="E10" s="83">
        <v>1355</v>
      </c>
      <c r="F10" s="83">
        <v>945</v>
      </c>
      <c r="G10" s="84">
        <v>42</v>
      </c>
      <c r="H10" s="83">
        <v>1519</v>
      </c>
      <c r="I10" s="85">
        <v>-10.26</v>
      </c>
      <c r="J10" s="85">
        <v>-21.43</v>
      </c>
      <c r="K10" s="85">
        <v>-10.8</v>
      </c>
    </row>
    <row r="11" spans="2:11" x14ac:dyDescent="0.25">
      <c r="B11" s="20" t="s">
        <v>7</v>
      </c>
      <c r="C11" s="83">
        <v>174933</v>
      </c>
      <c r="D11" s="83">
        <v>3378</v>
      </c>
      <c r="E11" s="83">
        <v>246750</v>
      </c>
      <c r="F11" s="83">
        <v>175791</v>
      </c>
      <c r="G11" s="83">
        <v>3283</v>
      </c>
      <c r="H11" s="83">
        <v>249175</v>
      </c>
      <c r="I11" s="85">
        <f t="shared" ref="I11:K11" si="0">C11/F11*100-100</f>
        <v>-0.48807959451848149</v>
      </c>
      <c r="J11" s="85">
        <f t="shared" si="0"/>
        <v>2.8936947913493754</v>
      </c>
      <c r="K11" s="85">
        <f t="shared" si="0"/>
        <v>-0.97321159827430392</v>
      </c>
    </row>
  </sheetData>
  <mergeCells count="6">
    <mergeCell ref="B3:K3"/>
    <mergeCell ref="B4:K4"/>
    <mergeCell ref="B5:B7"/>
    <mergeCell ref="C5:E6"/>
    <mergeCell ref="F5:H6"/>
    <mergeCell ref="I5:K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F11"/>
  <sheetViews>
    <sheetView workbookViewId="0">
      <selection activeCell="K19" sqref="K19"/>
    </sheetView>
  </sheetViews>
  <sheetFormatPr defaultRowHeight="15" x14ac:dyDescent="0.25"/>
  <cols>
    <col min="1" max="1" width="9.140625" style="15"/>
    <col min="2" max="2" width="28.140625" style="15" customWidth="1"/>
    <col min="3" max="16384" width="9.140625" style="15"/>
  </cols>
  <sheetData>
    <row r="3" spans="2:6" x14ac:dyDescent="0.25">
      <c r="B3" s="62" t="s">
        <v>252</v>
      </c>
      <c r="C3" s="58"/>
    </row>
    <row r="4" spans="2:6" x14ac:dyDescent="0.25">
      <c r="B4" s="17" t="s">
        <v>234</v>
      </c>
      <c r="C4" s="38"/>
      <c r="E4" s="58"/>
      <c r="F4" s="58"/>
    </row>
    <row r="5" spans="2:6" ht="15" customHeight="1" x14ac:dyDescent="0.25">
      <c r="B5" s="358" t="s">
        <v>26</v>
      </c>
      <c r="C5" s="360" t="s">
        <v>3</v>
      </c>
      <c r="D5" s="360" t="s">
        <v>4</v>
      </c>
      <c r="E5" s="360" t="s">
        <v>5</v>
      </c>
      <c r="F5" s="360" t="s">
        <v>17</v>
      </c>
    </row>
    <row r="6" spans="2:6" x14ac:dyDescent="0.25">
      <c r="B6" s="359"/>
      <c r="C6" s="361"/>
      <c r="D6" s="361"/>
      <c r="E6" s="361"/>
      <c r="F6" s="361" t="s">
        <v>19</v>
      </c>
    </row>
    <row r="7" spans="2:6" x14ac:dyDescent="0.25">
      <c r="B7" s="3" t="s">
        <v>27</v>
      </c>
      <c r="C7" s="77">
        <v>87</v>
      </c>
      <c r="D7" s="79">
        <v>1</v>
      </c>
      <c r="E7" s="108">
        <v>126</v>
      </c>
      <c r="F7" s="136">
        <v>1.1499999999999999</v>
      </c>
    </row>
    <row r="8" spans="2:6" x14ac:dyDescent="0.25">
      <c r="B8" s="3" t="s">
        <v>28</v>
      </c>
      <c r="C8" s="77">
        <v>669</v>
      </c>
      <c r="D8" s="79">
        <v>29</v>
      </c>
      <c r="E8" s="108">
        <v>1054</v>
      </c>
      <c r="F8" s="136">
        <v>4.33</v>
      </c>
    </row>
    <row r="9" spans="2:6" x14ac:dyDescent="0.25">
      <c r="B9" s="3" t="s">
        <v>29</v>
      </c>
      <c r="C9" s="77">
        <v>92</v>
      </c>
      <c r="D9" s="79">
        <v>3</v>
      </c>
      <c r="E9" s="108">
        <v>175</v>
      </c>
      <c r="F9" s="136">
        <v>3.26</v>
      </c>
    </row>
    <row r="10" spans="2:6" x14ac:dyDescent="0.25">
      <c r="B10" s="20" t="s">
        <v>14</v>
      </c>
      <c r="C10" s="83">
        <v>848</v>
      </c>
      <c r="D10" s="83">
        <v>33</v>
      </c>
      <c r="E10" s="83">
        <v>1355</v>
      </c>
      <c r="F10" s="85">
        <v>3.89</v>
      </c>
    </row>
    <row r="11" spans="2:6" x14ac:dyDescent="0.25">
      <c r="B11" s="4" t="s">
        <v>250</v>
      </c>
      <c r="C11" s="38"/>
      <c r="D11" s="38"/>
      <c r="E11" s="38"/>
      <c r="F11" s="40"/>
    </row>
  </sheetData>
  <mergeCells count="5">
    <mergeCell ref="B5:B6"/>
    <mergeCell ref="C5:C6"/>
    <mergeCell ref="D5:D6"/>
    <mergeCell ref="E5:E6"/>
    <mergeCell ref="F5:F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O9"/>
  <sheetViews>
    <sheetView workbookViewId="0">
      <selection activeCell="F20" sqref="F20"/>
    </sheetView>
  </sheetViews>
  <sheetFormatPr defaultRowHeight="15" x14ac:dyDescent="0.25"/>
  <cols>
    <col min="1" max="1" width="9" style="38" customWidth="1"/>
    <col min="2" max="2" width="8.5703125" style="38" customWidth="1"/>
    <col min="3" max="3" width="8.5703125" style="39" customWidth="1"/>
    <col min="4" max="6" width="8.5703125" style="38" customWidth="1"/>
    <col min="7" max="7" width="11" style="38" customWidth="1"/>
    <col min="8" max="13" width="8.85546875" style="38" customWidth="1"/>
    <col min="14" max="14" width="10.42578125" style="38" customWidth="1"/>
    <col min="15" max="15" width="7.42578125" style="38" customWidth="1"/>
    <col min="16" max="16384" width="9.140625" style="15"/>
  </cols>
  <sheetData>
    <row r="3" spans="1:15" s="38" customFormat="1" x14ac:dyDescent="0.25">
      <c r="A3" s="62" t="s">
        <v>253</v>
      </c>
      <c r="B3" s="62"/>
      <c r="C3" s="62"/>
      <c r="D3" s="62"/>
      <c r="E3" s="15"/>
      <c r="F3" s="15"/>
      <c r="G3" s="15"/>
      <c r="H3" s="15"/>
      <c r="I3" s="15"/>
      <c r="J3" s="15"/>
      <c r="K3" s="15"/>
      <c r="L3" s="15"/>
      <c r="M3" s="15"/>
      <c r="N3" s="15"/>
      <c r="O3" s="15"/>
    </row>
    <row r="4" spans="1:15" s="38" customFormat="1" x14ac:dyDescent="0.25">
      <c r="A4" s="122" t="s">
        <v>30</v>
      </c>
      <c r="B4" s="137"/>
      <c r="C4" s="137"/>
      <c r="D4" s="137"/>
      <c r="E4" s="137"/>
      <c r="F4" s="137"/>
      <c r="G4" s="137"/>
      <c r="H4" s="137"/>
      <c r="I4" s="15"/>
      <c r="J4" s="15"/>
      <c r="K4" s="15"/>
      <c r="L4" s="15"/>
      <c r="M4" s="15"/>
      <c r="N4" s="15"/>
      <c r="O4" s="15"/>
    </row>
    <row r="5" spans="1:15" s="38" customFormat="1" ht="13.5" x14ac:dyDescent="0.2">
      <c r="A5" s="363"/>
      <c r="B5" s="365" t="s">
        <v>32</v>
      </c>
      <c r="C5" s="365"/>
      <c r="D5" s="365"/>
      <c r="E5" s="365"/>
      <c r="F5" s="365"/>
      <c r="G5" s="365"/>
      <c r="H5" s="365"/>
      <c r="I5" s="362" t="s">
        <v>33</v>
      </c>
      <c r="J5" s="362"/>
      <c r="K5" s="362"/>
      <c r="L5" s="362"/>
      <c r="M5" s="362"/>
      <c r="N5" s="362"/>
      <c r="O5" s="362"/>
    </row>
    <row r="6" spans="1:15" s="38" customFormat="1" ht="67.5" x14ac:dyDescent="0.25">
      <c r="A6" s="364"/>
      <c r="B6" s="138" t="s">
        <v>34</v>
      </c>
      <c r="C6" s="138" t="s">
        <v>35</v>
      </c>
      <c r="D6" s="138" t="s">
        <v>36</v>
      </c>
      <c r="E6" s="138" t="s">
        <v>37</v>
      </c>
      <c r="F6" s="138" t="s">
        <v>38</v>
      </c>
      <c r="G6" s="60" t="s">
        <v>288</v>
      </c>
      <c r="H6" s="139" t="s">
        <v>14</v>
      </c>
      <c r="I6" s="138" t="s">
        <v>34</v>
      </c>
      <c r="J6" s="138" t="s">
        <v>35</v>
      </c>
      <c r="K6" s="138" t="s">
        <v>36</v>
      </c>
      <c r="L6" s="138" t="s">
        <v>37</v>
      </c>
      <c r="M6" s="138" t="s">
        <v>38</v>
      </c>
      <c r="N6" s="60" t="s">
        <v>288</v>
      </c>
      <c r="O6" s="139" t="s">
        <v>14</v>
      </c>
    </row>
    <row r="7" spans="1:15" s="38" customFormat="1" ht="13.5" x14ac:dyDescent="0.25">
      <c r="A7" s="140" t="s">
        <v>167</v>
      </c>
      <c r="B7" s="141">
        <v>43</v>
      </c>
      <c r="C7" s="142">
        <v>6</v>
      </c>
      <c r="D7" s="141">
        <v>28</v>
      </c>
      <c r="E7" s="142">
        <v>120</v>
      </c>
      <c r="F7" s="141">
        <v>52</v>
      </c>
      <c r="G7" s="142">
        <v>13</v>
      </c>
      <c r="H7" s="143">
        <v>262</v>
      </c>
      <c r="I7" s="144">
        <v>13</v>
      </c>
      <c r="J7" s="145" t="s">
        <v>79</v>
      </c>
      <c r="K7" s="144">
        <v>17</v>
      </c>
      <c r="L7" s="145">
        <v>84</v>
      </c>
      <c r="M7" s="144">
        <v>95</v>
      </c>
      <c r="N7" s="145">
        <v>10</v>
      </c>
      <c r="O7" s="146">
        <v>219</v>
      </c>
    </row>
    <row r="8" spans="1:15" s="38" customFormat="1" ht="13.5" x14ac:dyDescent="0.25">
      <c r="A8" s="140" t="s">
        <v>168</v>
      </c>
      <c r="B8" s="141">
        <v>66</v>
      </c>
      <c r="C8" s="142">
        <v>13</v>
      </c>
      <c r="D8" s="141">
        <v>26</v>
      </c>
      <c r="E8" s="142">
        <v>97</v>
      </c>
      <c r="F8" s="141">
        <v>22</v>
      </c>
      <c r="G8" s="142">
        <v>1</v>
      </c>
      <c r="H8" s="143">
        <v>225</v>
      </c>
      <c r="I8" s="144">
        <v>7</v>
      </c>
      <c r="J8" s="145" t="s">
        <v>79</v>
      </c>
      <c r="K8" s="144">
        <v>4</v>
      </c>
      <c r="L8" s="145">
        <v>95</v>
      </c>
      <c r="M8" s="144">
        <v>35</v>
      </c>
      <c r="N8" s="145">
        <v>1</v>
      </c>
      <c r="O8" s="146">
        <v>142</v>
      </c>
    </row>
    <row r="9" spans="1:15" s="38" customFormat="1" ht="13.5" x14ac:dyDescent="0.25">
      <c r="A9" s="147" t="s">
        <v>14</v>
      </c>
      <c r="B9" s="128">
        <v>109</v>
      </c>
      <c r="C9" s="128">
        <v>19</v>
      </c>
      <c r="D9" s="128">
        <v>54</v>
      </c>
      <c r="E9" s="128">
        <v>217</v>
      </c>
      <c r="F9" s="128">
        <v>74</v>
      </c>
      <c r="G9" s="128">
        <v>14</v>
      </c>
      <c r="H9" s="128">
        <v>487</v>
      </c>
      <c r="I9" s="148">
        <v>20</v>
      </c>
      <c r="J9" s="148"/>
      <c r="K9" s="148">
        <v>21</v>
      </c>
      <c r="L9" s="148">
        <v>179</v>
      </c>
      <c r="M9" s="148">
        <v>130</v>
      </c>
      <c r="N9" s="148">
        <v>11</v>
      </c>
      <c r="O9" s="148">
        <v>361</v>
      </c>
    </row>
  </sheetData>
  <mergeCells count="3">
    <mergeCell ref="I5:O5"/>
    <mergeCell ref="A5:A6"/>
    <mergeCell ref="B5:H5"/>
  </mergeCells>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J9"/>
  <sheetViews>
    <sheetView workbookViewId="0">
      <selection activeCell="G16" sqref="G16"/>
    </sheetView>
  </sheetViews>
  <sheetFormatPr defaultRowHeight="15" x14ac:dyDescent="0.25"/>
  <cols>
    <col min="1" max="1" width="15.42578125" style="38" customWidth="1"/>
    <col min="2" max="6" width="11" style="38" customWidth="1"/>
    <col min="7" max="7" width="10.28515625" style="38" customWidth="1"/>
    <col min="8" max="8" width="11" style="38" customWidth="1"/>
    <col min="9" max="10" width="9.140625" style="15"/>
    <col min="11" max="11" width="31.85546875" style="15" customWidth="1"/>
    <col min="12" max="16384" width="9.140625" style="15"/>
  </cols>
  <sheetData>
    <row r="3" spans="1:10" s="38" customFormat="1" x14ac:dyDescent="0.25">
      <c r="A3" s="149" t="s">
        <v>254</v>
      </c>
      <c r="B3" s="150"/>
      <c r="C3" s="151"/>
      <c r="D3" s="152"/>
      <c r="E3" s="152"/>
      <c r="F3" s="152"/>
      <c r="G3" s="152"/>
      <c r="H3" s="152"/>
      <c r="I3" s="153"/>
      <c r="J3" s="153"/>
    </row>
    <row r="4" spans="1:10" s="38" customFormat="1" ht="12.75" x14ac:dyDescent="0.2">
      <c r="A4" s="154" t="s">
        <v>39</v>
      </c>
      <c r="B4" s="61"/>
      <c r="C4" s="137"/>
      <c r="D4" s="137"/>
      <c r="E4" s="137"/>
      <c r="F4" s="137"/>
      <c r="G4" s="137"/>
      <c r="H4" s="137"/>
    </row>
    <row r="5" spans="1:10" s="38" customFormat="1" ht="13.5" x14ac:dyDescent="0.2">
      <c r="A5" s="363" t="s">
        <v>1</v>
      </c>
      <c r="B5" s="362" t="s">
        <v>86</v>
      </c>
      <c r="C5" s="362"/>
      <c r="D5" s="362"/>
      <c r="E5" s="362"/>
      <c r="F5" s="362"/>
      <c r="G5" s="362"/>
      <c r="H5" s="362"/>
    </row>
    <row r="6" spans="1:10" s="38" customFormat="1" ht="67.5" x14ac:dyDescent="0.25">
      <c r="A6" s="364"/>
      <c r="B6" s="138" t="s">
        <v>34</v>
      </c>
      <c r="C6" s="138" t="s">
        <v>35</v>
      </c>
      <c r="D6" s="138" t="s">
        <v>36</v>
      </c>
      <c r="E6" s="138" t="s">
        <v>37</v>
      </c>
      <c r="F6" s="138" t="s">
        <v>38</v>
      </c>
      <c r="G6" s="60" t="s">
        <v>288</v>
      </c>
      <c r="H6" s="139" t="s">
        <v>14</v>
      </c>
    </row>
    <row r="7" spans="1:10" s="38" customFormat="1" ht="13.5" x14ac:dyDescent="0.2">
      <c r="A7" s="140" t="s">
        <v>167</v>
      </c>
      <c r="B7" s="97">
        <v>16.41</v>
      </c>
      <c r="C7" s="126">
        <v>2.29</v>
      </c>
      <c r="D7" s="97">
        <v>10.69</v>
      </c>
      <c r="E7" s="126">
        <v>45.8</v>
      </c>
      <c r="F7" s="97">
        <v>19.850000000000001</v>
      </c>
      <c r="G7" s="126">
        <v>4.96</v>
      </c>
      <c r="H7" s="97">
        <v>100</v>
      </c>
    </row>
    <row r="8" spans="1:10" s="38" customFormat="1" ht="13.5" x14ac:dyDescent="0.2">
      <c r="A8" s="140" t="s">
        <v>168</v>
      </c>
      <c r="B8" s="97">
        <v>29.33</v>
      </c>
      <c r="C8" s="126">
        <v>5.78</v>
      </c>
      <c r="D8" s="97">
        <v>11.56</v>
      </c>
      <c r="E8" s="126">
        <v>43.11</v>
      </c>
      <c r="F8" s="97">
        <v>9.7799999999999994</v>
      </c>
      <c r="G8" s="126">
        <v>0.44</v>
      </c>
      <c r="H8" s="97">
        <v>100</v>
      </c>
    </row>
    <row r="9" spans="1:10" s="38" customFormat="1" ht="13.5" x14ac:dyDescent="0.2">
      <c r="A9" s="147" t="s">
        <v>14</v>
      </c>
      <c r="B9" s="155">
        <v>22.38</v>
      </c>
      <c r="C9" s="155">
        <v>3.9</v>
      </c>
      <c r="D9" s="155">
        <v>11.09</v>
      </c>
      <c r="E9" s="155">
        <v>44.56</v>
      </c>
      <c r="F9" s="155">
        <v>15.2</v>
      </c>
      <c r="G9" s="155">
        <v>2.87</v>
      </c>
      <c r="H9" s="155">
        <v>100</v>
      </c>
      <c r="I9" s="156"/>
      <c r="J9" s="156"/>
    </row>
  </sheetData>
  <mergeCells count="2">
    <mergeCell ref="A5:A6"/>
    <mergeCell ref="B5:H5"/>
  </mergeCells>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36"/>
  <sheetViews>
    <sheetView workbookViewId="0">
      <selection activeCell="M22" sqref="M22"/>
    </sheetView>
  </sheetViews>
  <sheetFormatPr defaultRowHeight="15" x14ac:dyDescent="0.25"/>
  <cols>
    <col min="1" max="1" width="15.42578125" style="38" customWidth="1"/>
    <col min="2" max="8" width="10.28515625" style="38" customWidth="1"/>
    <col min="9" max="16384" width="9.140625" style="15"/>
  </cols>
  <sheetData>
    <row r="1" spans="1:11" ht="11.25" customHeight="1" x14ac:dyDescent="0.25"/>
    <row r="2" spans="1:11" ht="11.25" customHeight="1" x14ac:dyDescent="0.25"/>
    <row r="3" spans="1:11" s="38" customFormat="1" x14ac:dyDescent="0.25">
      <c r="A3" s="62" t="s">
        <v>255</v>
      </c>
      <c r="B3" s="157"/>
      <c r="C3" s="158"/>
      <c r="D3" s="158"/>
      <c r="E3" s="158"/>
      <c r="F3" s="158"/>
      <c r="G3" s="158"/>
      <c r="H3" s="158"/>
      <c r="I3" s="41"/>
      <c r="J3" s="41"/>
      <c r="K3" s="41"/>
    </row>
    <row r="4" spans="1:11" s="38" customFormat="1" ht="12.75" x14ac:dyDescent="0.2">
      <c r="A4" s="339" t="s">
        <v>39</v>
      </c>
      <c r="B4" s="366"/>
      <c r="C4" s="366"/>
      <c r="D4" s="366"/>
      <c r="E4" s="366"/>
      <c r="F4" s="366"/>
      <c r="G4" s="366"/>
      <c r="H4" s="137"/>
    </row>
    <row r="5" spans="1:11" s="38" customFormat="1" ht="13.5" x14ac:dyDescent="0.2">
      <c r="A5" s="363" t="s">
        <v>1</v>
      </c>
      <c r="B5" s="362" t="s">
        <v>289</v>
      </c>
      <c r="C5" s="362"/>
      <c r="D5" s="362"/>
      <c r="E5" s="362"/>
      <c r="F5" s="362"/>
      <c r="G5" s="362"/>
      <c r="H5" s="362"/>
    </row>
    <row r="6" spans="1:11" s="38" customFormat="1" ht="67.5" customHeight="1" x14ac:dyDescent="0.25">
      <c r="A6" s="364"/>
      <c r="B6" s="138" t="s">
        <v>35</v>
      </c>
      <c r="C6" s="138" t="s">
        <v>36</v>
      </c>
      <c r="D6" s="138" t="s">
        <v>37</v>
      </c>
      <c r="E6" s="138" t="s">
        <v>38</v>
      </c>
      <c r="F6" s="138" t="s">
        <v>288</v>
      </c>
      <c r="G6" s="60" t="s">
        <v>14</v>
      </c>
      <c r="H6" s="139"/>
    </row>
    <row r="7" spans="1:11" s="38" customFormat="1" ht="13.5" x14ac:dyDescent="0.25">
      <c r="A7" s="123" t="s">
        <v>167</v>
      </c>
      <c r="B7" s="159">
        <v>5.94</v>
      </c>
      <c r="C7" s="160" t="s">
        <v>79</v>
      </c>
      <c r="D7" s="159">
        <v>7.76</v>
      </c>
      <c r="E7" s="160">
        <v>38.36</v>
      </c>
      <c r="F7" s="159">
        <v>43.38</v>
      </c>
      <c r="G7" s="160">
        <v>4.57</v>
      </c>
      <c r="H7" s="159">
        <v>100</v>
      </c>
    </row>
    <row r="8" spans="1:11" s="38" customFormat="1" ht="13.5" x14ac:dyDescent="0.25">
      <c r="A8" s="123" t="s">
        <v>168</v>
      </c>
      <c r="B8" s="159">
        <v>4.93</v>
      </c>
      <c r="C8" s="160" t="s">
        <v>79</v>
      </c>
      <c r="D8" s="159">
        <v>2.82</v>
      </c>
      <c r="E8" s="160">
        <v>66.900000000000006</v>
      </c>
      <c r="F8" s="159">
        <v>24.65</v>
      </c>
      <c r="G8" s="160">
        <v>0.7</v>
      </c>
      <c r="H8" s="159">
        <v>100</v>
      </c>
    </row>
    <row r="9" spans="1:11" s="38" customFormat="1" ht="13.5" x14ac:dyDescent="0.25">
      <c r="A9" s="127" t="s">
        <v>14</v>
      </c>
      <c r="B9" s="161">
        <v>5.54</v>
      </c>
      <c r="C9" s="161" t="s">
        <v>79</v>
      </c>
      <c r="D9" s="161">
        <v>5.82</v>
      </c>
      <c r="E9" s="161">
        <v>49.58</v>
      </c>
      <c r="F9" s="161">
        <v>36.01</v>
      </c>
      <c r="G9" s="161">
        <v>3.05</v>
      </c>
      <c r="H9" s="161">
        <v>100</v>
      </c>
    </row>
    <row r="10" spans="1:11" ht="11.25" customHeight="1" x14ac:dyDescent="0.25"/>
    <row r="11" spans="1:11" ht="11.25" customHeight="1" x14ac:dyDescent="0.25"/>
    <row r="12" spans="1:11" ht="11.25" customHeight="1" x14ac:dyDescent="0.25"/>
    <row r="13" spans="1:11" ht="11.25" customHeight="1" x14ac:dyDescent="0.25"/>
    <row r="14" spans="1:11" ht="11.25" customHeight="1" x14ac:dyDescent="0.25"/>
    <row r="15" spans="1:11" ht="11.25" customHeight="1" x14ac:dyDescent="0.25"/>
    <row r="16" spans="1:11" ht="11.25" customHeight="1" x14ac:dyDescent="0.25"/>
    <row r="17" ht="11.25" customHeight="1" x14ac:dyDescent="0.25"/>
    <row r="18" ht="11.25" customHeight="1" x14ac:dyDescent="0.25"/>
    <row r="19" ht="11.25" customHeight="1" x14ac:dyDescent="0.25"/>
    <row r="20" ht="11.25" customHeight="1" x14ac:dyDescent="0.25"/>
    <row r="21" ht="11.25" customHeight="1" x14ac:dyDescent="0.25"/>
    <row r="22" ht="11.25" customHeight="1" x14ac:dyDescent="0.25"/>
    <row r="23" ht="11.25" customHeight="1" x14ac:dyDescent="0.25"/>
    <row r="24" ht="11.25" customHeight="1" x14ac:dyDescent="0.25"/>
    <row r="25" ht="11.25" customHeight="1" x14ac:dyDescent="0.25"/>
    <row r="26" ht="11.25" customHeight="1" x14ac:dyDescent="0.25"/>
    <row r="27" ht="11.25" customHeight="1" x14ac:dyDescent="0.25"/>
    <row r="28" ht="11.25" customHeight="1" x14ac:dyDescent="0.25"/>
    <row r="29" ht="11.25" customHeight="1" x14ac:dyDescent="0.25"/>
    <row r="30" ht="11.25" customHeight="1" x14ac:dyDescent="0.25"/>
    <row r="31" ht="11.25" customHeight="1" x14ac:dyDescent="0.25"/>
    <row r="32" ht="11.25" customHeight="1" x14ac:dyDescent="0.25"/>
    <row r="33" ht="11.25" customHeight="1" x14ac:dyDescent="0.25"/>
    <row r="34" ht="11.25" customHeight="1" x14ac:dyDescent="0.25"/>
    <row r="35" ht="11.25" customHeight="1" x14ac:dyDescent="0.25"/>
    <row r="36" ht="11.25" customHeight="1" x14ac:dyDescent="0.25"/>
  </sheetData>
  <mergeCells count="3">
    <mergeCell ref="A4:G4"/>
    <mergeCell ref="A5:A6"/>
    <mergeCell ref="B5:H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K19"/>
  <sheetViews>
    <sheetView workbookViewId="0">
      <selection activeCell="Q33" sqref="Q33"/>
    </sheetView>
  </sheetViews>
  <sheetFormatPr defaultRowHeight="15" x14ac:dyDescent="0.25"/>
  <cols>
    <col min="1" max="2" width="9.140625" style="38"/>
    <col min="3" max="3" width="9.140625" style="39"/>
    <col min="4" max="6" width="12.42578125" style="38" customWidth="1"/>
    <col min="7" max="7" width="12.42578125" style="175" customWidth="1"/>
    <col min="8" max="16384" width="9.140625" style="15"/>
  </cols>
  <sheetData>
    <row r="3" spans="1:11" s="38" customFormat="1" x14ac:dyDescent="0.25">
      <c r="A3" s="62" t="s">
        <v>256</v>
      </c>
      <c r="B3" s="62"/>
      <c r="C3" s="62"/>
      <c r="D3" s="62"/>
      <c r="E3" s="62"/>
      <c r="F3" s="62"/>
      <c r="G3" s="15"/>
      <c r="H3" s="175"/>
      <c r="I3" s="175"/>
    </row>
    <row r="4" spans="1:11" s="38" customFormat="1" ht="12.75" x14ac:dyDescent="0.2">
      <c r="A4" s="122" t="s">
        <v>40</v>
      </c>
      <c r="B4" s="137"/>
      <c r="C4" s="137"/>
      <c r="D4" s="137"/>
      <c r="E4" s="137"/>
      <c r="F4" s="137"/>
      <c r="G4" s="137"/>
      <c r="H4" s="175"/>
      <c r="I4" s="175"/>
    </row>
    <row r="5" spans="1:11" s="38" customFormat="1" ht="13.5" x14ac:dyDescent="0.25">
      <c r="A5" s="367" t="s">
        <v>41</v>
      </c>
      <c r="B5" s="369" t="s">
        <v>42</v>
      </c>
      <c r="C5" s="369"/>
      <c r="D5" s="369"/>
      <c r="E5" s="370" t="s">
        <v>43</v>
      </c>
      <c r="F5" s="370"/>
      <c r="G5" s="370"/>
      <c r="H5" s="175"/>
      <c r="I5" s="175"/>
    </row>
    <row r="6" spans="1:11" s="38" customFormat="1" ht="13.5" x14ac:dyDescent="0.25">
      <c r="A6" s="368"/>
      <c r="B6" s="162" t="s">
        <v>3</v>
      </c>
      <c r="C6" s="162" t="s">
        <v>4</v>
      </c>
      <c r="D6" s="162" t="s">
        <v>5</v>
      </c>
      <c r="E6" s="162" t="s">
        <v>3</v>
      </c>
      <c r="F6" s="162" t="s">
        <v>4</v>
      </c>
      <c r="G6" s="162" t="s">
        <v>5</v>
      </c>
      <c r="H6" s="175"/>
      <c r="I6" s="175"/>
    </row>
    <row r="7" spans="1:11" s="38" customFormat="1" ht="13.5" x14ac:dyDescent="0.2">
      <c r="A7" s="163" t="s">
        <v>44</v>
      </c>
      <c r="B7" s="164">
        <v>55</v>
      </c>
      <c r="C7" s="165">
        <v>1</v>
      </c>
      <c r="D7" s="164">
        <v>99</v>
      </c>
      <c r="E7" s="166">
        <v>6.4858000000000002</v>
      </c>
      <c r="F7" s="167">
        <v>3.0303</v>
      </c>
      <c r="G7" s="166">
        <v>7.3063000000000002</v>
      </c>
      <c r="H7" s="175"/>
      <c r="I7" s="175"/>
    </row>
    <row r="8" spans="1:11" s="38" customFormat="1" ht="13.5" x14ac:dyDescent="0.2">
      <c r="A8" s="163" t="s">
        <v>45</v>
      </c>
      <c r="B8" s="164">
        <v>38</v>
      </c>
      <c r="C8" s="165">
        <v>2</v>
      </c>
      <c r="D8" s="164">
        <v>65</v>
      </c>
      <c r="E8" s="166">
        <v>4.4810999999999996</v>
      </c>
      <c r="F8" s="167">
        <v>6.0606</v>
      </c>
      <c r="G8" s="166">
        <v>4.7969999999999997</v>
      </c>
      <c r="H8" s="175"/>
      <c r="I8" s="175"/>
    </row>
    <row r="9" spans="1:11" s="38" customFormat="1" ht="13.5" x14ac:dyDescent="0.2">
      <c r="A9" s="163" t="s">
        <v>46</v>
      </c>
      <c r="B9" s="164">
        <v>64</v>
      </c>
      <c r="C9" s="165">
        <v>2</v>
      </c>
      <c r="D9" s="164">
        <v>97</v>
      </c>
      <c r="E9" s="166">
        <v>7.5472000000000001</v>
      </c>
      <c r="F9" s="167">
        <v>6.0606</v>
      </c>
      <c r="G9" s="166">
        <v>7.1586999999999996</v>
      </c>
      <c r="H9" s="175"/>
      <c r="I9" s="175"/>
    </row>
    <row r="10" spans="1:11" s="38" customFormat="1" ht="13.5" x14ac:dyDescent="0.2">
      <c r="A10" s="163" t="s">
        <v>47</v>
      </c>
      <c r="B10" s="164">
        <v>72</v>
      </c>
      <c r="C10" s="165">
        <v>3</v>
      </c>
      <c r="D10" s="164">
        <v>113</v>
      </c>
      <c r="E10" s="166">
        <v>8.4906000000000006</v>
      </c>
      <c r="F10" s="167">
        <v>9.0908999999999995</v>
      </c>
      <c r="G10" s="166">
        <v>8.3394999999999992</v>
      </c>
      <c r="H10" s="175"/>
      <c r="I10" s="175"/>
    </row>
    <row r="11" spans="1:11" s="38" customFormat="1" ht="13.5" x14ac:dyDescent="0.2">
      <c r="A11" s="163" t="s">
        <v>48</v>
      </c>
      <c r="B11" s="164">
        <v>66</v>
      </c>
      <c r="C11" s="165">
        <v>2</v>
      </c>
      <c r="D11" s="164">
        <v>93</v>
      </c>
      <c r="E11" s="166">
        <v>7.7830000000000004</v>
      </c>
      <c r="F11" s="167">
        <v>6.0606</v>
      </c>
      <c r="G11" s="166">
        <v>6.8635000000000002</v>
      </c>
      <c r="H11" s="175"/>
      <c r="I11" s="176"/>
      <c r="J11" s="176"/>
      <c r="K11" s="176"/>
    </row>
    <row r="12" spans="1:11" s="38" customFormat="1" ht="13.5" x14ac:dyDescent="0.2">
      <c r="A12" s="163" t="s">
        <v>49</v>
      </c>
      <c r="B12" s="164">
        <v>92</v>
      </c>
      <c r="C12" s="165">
        <v>4</v>
      </c>
      <c r="D12" s="164">
        <v>147</v>
      </c>
      <c r="E12" s="166">
        <v>10.8491</v>
      </c>
      <c r="F12" s="167">
        <v>12.1212</v>
      </c>
      <c r="G12" s="166">
        <v>10.848699999999999</v>
      </c>
      <c r="H12" s="175"/>
      <c r="I12" s="175"/>
    </row>
    <row r="13" spans="1:11" s="38" customFormat="1" ht="13.5" x14ac:dyDescent="0.2">
      <c r="A13" s="163" t="s">
        <v>50</v>
      </c>
      <c r="B13" s="164">
        <v>82</v>
      </c>
      <c r="C13" s="165">
        <v>5</v>
      </c>
      <c r="D13" s="164">
        <v>139</v>
      </c>
      <c r="E13" s="166">
        <v>9.6698000000000004</v>
      </c>
      <c r="F13" s="167">
        <v>15.1515</v>
      </c>
      <c r="G13" s="166">
        <v>10.2583</v>
      </c>
      <c r="H13" s="175"/>
      <c r="I13" s="175"/>
    </row>
    <row r="14" spans="1:11" s="38" customFormat="1" ht="13.5" x14ac:dyDescent="0.2">
      <c r="A14" s="163" t="s">
        <v>51</v>
      </c>
      <c r="B14" s="164">
        <v>99</v>
      </c>
      <c r="C14" s="165">
        <v>3</v>
      </c>
      <c r="D14" s="164">
        <v>177</v>
      </c>
      <c r="E14" s="166">
        <v>11.6745</v>
      </c>
      <c r="F14" s="167">
        <v>9.0908999999999995</v>
      </c>
      <c r="G14" s="166">
        <v>13.0627</v>
      </c>
      <c r="H14" s="175"/>
      <c r="I14" s="175"/>
    </row>
    <row r="15" spans="1:11" s="38" customFormat="1" ht="13.5" x14ac:dyDescent="0.2">
      <c r="A15" s="163" t="s">
        <v>52</v>
      </c>
      <c r="B15" s="164">
        <v>66</v>
      </c>
      <c r="C15" s="165">
        <v>3</v>
      </c>
      <c r="D15" s="164">
        <v>103</v>
      </c>
      <c r="E15" s="166">
        <v>7.7830000000000004</v>
      </c>
      <c r="F15" s="167">
        <v>9.0908999999999995</v>
      </c>
      <c r="G15" s="166">
        <v>7.6014999999999997</v>
      </c>
      <c r="H15" s="175"/>
      <c r="I15" s="175"/>
    </row>
    <row r="16" spans="1:11" s="38" customFormat="1" ht="13.5" x14ac:dyDescent="0.2">
      <c r="A16" s="163" t="s">
        <v>53</v>
      </c>
      <c r="B16" s="164">
        <v>84</v>
      </c>
      <c r="C16" s="165">
        <v>5</v>
      </c>
      <c r="D16" s="164">
        <v>126</v>
      </c>
      <c r="E16" s="166">
        <v>9.9056999999999995</v>
      </c>
      <c r="F16" s="167">
        <v>15.1515</v>
      </c>
      <c r="G16" s="166">
        <v>9.2988999999999997</v>
      </c>
      <c r="H16" s="175"/>
      <c r="I16" s="175"/>
    </row>
    <row r="17" spans="1:11" s="38" customFormat="1" ht="13.5" x14ac:dyDescent="0.2">
      <c r="A17" s="163" t="s">
        <v>54</v>
      </c>
      <c r="B17" s="164">
        <v>71</v>
      </c>
      <c r="C17" s="165">
        <v>1</v>
      </c>
      <c r="D17" s="164">
        <v>107</v>
      </c>
      <c r="E17" s="166">
        <v>8.3726000000000003</v>
      </c>
      <c r="F17" s="167">
        <v>3.0303</v>
      </c>
      <c r="G17" s="166">
        <v>7.8967000000000001</v>
      </c>
      <c r="H17" s="175"/>
      <c r="I17" s="175"/>
    </row>
    <row r="18" spans="1:11" s="38" customFormat="1" ht="13.5" x14ac:dyDescent="0.2">
      <c r="A18" s="163" t="s">
        <v>55</v>
      </c>
      <c r="B18" s="164">
        <v>59</v>
      </c>
      <c r="C18" s="168">
        <v>2</v>
      </c>
      <c r="D18" s="169">
        <v>89</v>
      </c>
      <c r="E18" s="170">
        <v>6.9574999999999996</v>
      </c>
      <c r="F18" s="171">
        <v>6.0606</v>
      </c>
      <c r="G18" s="170">
        <v>6.5682999999999998</v>
      </c>
      <c r="H18" s="175"/>
      <c r="I18" s="175"/>
    </row>
    <row r="19" spans="1:11" s="38" customFormat="1" ht="13.5" x14ac:dyDescent="0.2">
      <c r="A19" s="172" t="s">
        <v>14</v>
      </c>
      <c r="B19" s="173">
        <v>848</v>
      </c>
      <c r="C19" s="173">
        <v>33</v>
      </c>
      <c r="D19" s="173">
        <v>1355</v>
      </c>
      <c r="E19" s="174">
        <v>100</v>
      </c>
      <c r="F19" s="174">
        <v>100</v>
      </c>
      <c r="G19" s="174">
        <v>100</v>
      </c>
      <c r="H19" s="175"/>
      <c r="I19" s="133"/>
      <c r="J19" s="133"/>
      <c r="K19" s="133"/>
    </row>
  </sheetData>
  <mergeCells count="3">
    <mergeCell ref="A5:A6"/>
    <mergeCell ref="B5:D5"/>
    <mergeCell ref="E5:G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H14"/>
  <sheetViews>
    <sheetView workbookViewId="0">
      <selection activeCell="A40" sqref="A40"/>
    </sheetView>
  </sheetViews>
  <sheetFormatPr defaultRowHeight="15" x14ac:dyDescent="0.25"/>
  <cols>
    <col min="1" max="1" width="10.7109375" style="38" customWidth="1"/>
    <col min="2" max="2" width="9.140625" style="39"/>
    <col min="3" max="5" width="15" style="38" customWidth="1"/>
    <col min="6" max="7" width="15" style="40" customWidth="1"/>
    <col min="8" max="16384" width="9.140625" style="15"/>
  </cols>
  <sheetData>
    <row r="3" spans="1:8" s="38" customFormat="1" x14ac:dyDescent="0.25">
      <c r="A3" s="62" t="s">
        <v>257</v>
      </c>
      <c r="B3" s="62"/>
      <c r="C3" s="62"/>
      <c r="D3" s="62"/>
      <c r="E3" s="62"/>
      <c r="F3" s="62"/>
      <c r="G3" s="15"/>
      <c r="H3" s="40"/>
    </row>
    <row r="4" spans="1:8" s="38" customFormat="1" ht="12.75" x14ac:dyDescent="0.2">
      <c r="A4" s="122" t="s">
        <v>40</v>
      </c>
      <c r="B4" s="137"/>
      <c r="C4" s="137"/>
      <c r="D4" s="137"/>
      <c r="E4" s="137"/>
      <c r="F4" s="137"/>
      <c r="G4" s="137"/>
      <c r="H4" s="40"/>
    </row>
    <row r="5" spans="1:8" s="38" customFormat="1" ht="13.5" x14ac:dyDescent="0.25">
      <c r="A5" s="371" t="s">
        <v>56</v>
      </c>
      <c r="B5" s="373" t="s">
        <v>42</v>
      </c>
      <c r="C5" s="373"/>
      <c r="D5" s="373"/>
      <c r="E5" s="374" t="s">
        <v>43</v>
      </c>
      <c r="F5" s="374"/>
      <c r="G5" s="374"/>
      <c r="H5" s="40"/>
    </row>
    <row r="6" spans="1:8" s="38" customFormat="1" ht="13.5" x14ac:dyDescent="0.25">
      <c r="A6" s="372"/>
      <c r="B6" s="138" t="s">
        <v>3</v>
      </c>
      <c r="C6" s="138" t="s">
        <v>4</v>
      </c>
      <c r="D6" s="138" t="s">
        <v>5</v>
      </c>
      <c r="E6" s="138" t="s">
        <v>3</v>
      </c>
      <c r="F6" s="138" t="s">
        <v>4</v>
      </c>
      <c r="G6" s="138" t="s">
        <v>5</v>
      </c>
      <c r="H6" s="40"/>
    </row>
    <row r="7" spans="1:8" s="38" customFormat="1" ht="13.5" x14ac:dyDescent="0.2">
      <c r="A7" s="140" t="s">
        <v>57</v>
      </c>
      <c r="B7" s="177">
        <v>152</v>
      </c>
      <c r="C7" s="124">
        <v>6</v>
      </c>
      <c r="D7" s="177">
        <v>248</v>
      </c>
      <c r="E7" s="178">
        <v>17.924499999999998</v>
      </c>
      <c r="F7" s="100">
        <v>18.181799999999999</v>
      </c>
      <c r="G7" s="178">
        <v>18.302600000000002</v>
      </c>
      <c r="H7" s="40"/>
    </row>
    <row r="8" spans="1:8" s="38" customFormat="1" ht="13.5" x14ac:dyDescent="0.2">
      <c r="A8" s="140" t="s">
        <v>58</v>
      </c>
      <c r="B8" s="177">
        <v>112</v>
      </c>
      <c r="C8" s="124">
        <v>7</v>
      </c>
      <c r="D8" s="177">
        <v>168</v>
      </c>
      <c r="E8" s="178">
        <v>13.2075</v>
      </c>
      <c r="F8" s="100">
        <v>21.2121</v>
      </c>
      <c r="G8" s="178">
        <v>12.3985</v>
      </c>
      <c r="H8" s="40"/>
    </row>
    <row r="9" spans="1:8" s="38" customFormat="1" ht="13.5" x14ac:dyDescent="0.2">
      <c r="A9" s="140" t="s">
        <v>59</v>
      </c>
      <c r="B9" s="177">
        <v>125</v>
      </c>
      <c r="C9" s="124">
        <v>0</v>
      </c>
      <c r="D9" s="177">
        <v>196</v>
      </c>
      <c r="E9" s="178">
        <v>14.740600000000001</v>
      </c>
      <c r="F9" s="100">
        <v>0</v>
      </c>
      <c r="G9" s="178">
        <v>14.4649</v>
      </c>
      <c r="H9" s="40"/>
    </row>
    <row r="10" spans="1:8" s="38" customFormat="1" ht="13.5" x14ac:dyDescent="0.2">
      <c r="A10" s="140" t="s">
        <v>60</v>
      </c>
      <c r="B10" s="177">
        <v>130</v>
      </c>
      <c r="C10" s="124">
        <v>4</v>
      </c>
      <c r="D10" s="177">
        <v>201</v>
      </c>
      <c r="E10" s="178">
        <v>15.3302</v>
      </c>
      <c r="F10" s="100">
        <v>12.1212</v>
      </c>
      <c r="G10" s="178">
        <v>14.8339</v>
      </c>
      <c r="H10" s="40"/>
    </row>
    <row r="11" spans="1:8" s="38" customFormat="1" ht="13.5" x14ac:dyDescent="0.2">
      <c r="A11" s="140" t="s">
        <v>61</v>
      </c>
      <c r="B11" s="177">
        <v>129</v>
      </c>
      <c r="C11" s="124">
        <v>3</v>
      </c>
      <c r="D11" s="177">
        <v>221</v>
      </c>
      <c r="E11" s="178">
        <v>15.212300000000001</v>
      </c>
      <c r="F11" s="100">
        <v>9.0908999999999995</v>
      </c>
      <c r="G11" s="178">
        <v>16.309999999999999</v>
      </c>
      <c r="H11" s="40"/>
    </row>
    <row r="12" spans="1:8" s="38" customFormat="1" ht="13.5" x14ac:dyDescent="0.2">
      <c r="A12" s="140" t="s">
        <v>62</v>
      </c>
      <c r="B12" s="177">
        <v>110</v>
      </c>
      <c r="C12" s="124">
        <v>1</v>
      </c>
      <c r="D12" s="177">
        <v>173</v>
      </c>
      <c r="E12" s="178">
        <v>12.9717</v>
      </c>
      <c r="F12" s="100">
        <v>3.0303</v>
      </c>
      <c r="G12" s="178">
        <v>12.7675</v>
      </c>
      <c r="H12" s="40"/>
    </row>
    <row r="13" spans="1:8" s="38" customFormat="1" ht="13.5" x14ac:dyDescent="0.2">
      <c r="A13" s="140" t="s">
        <v>63</v>
      </c>
      <c r="B13" s="177">
        <v>90</v>
      </c>
      <c r="C13" s="124">
        <v>12</v>
      </c>
      <c r="D13" s="177">
        <v>148</v>
      </c>
      <c r="E13" s="178">
        <v>10.613200000000001</v>
      </c>
      <c r="F13" s="100">
        <v>36.363599999999998</v>
      </c>
      <c r="G13" s="178">
        <v>10.922499999999999</v>
      </c>
      <c r="H13" s="40"/>
    </row>
    <row r="14" spans="1:8" s="38" customFormat="1" ht="13.5" x14ac:dyDescent="0.2">
      <c r="A14" s="147" t="s">
        <v>14</v>
      </c>
      <c r="B14" s="128">
        <v>848</v>
      </c>
      <c r="C14" s="128">
        <v>33</v>
      </c>
      <c r="D14" s="128">
        <v>1355</v>
      </c>
      <c r="E14" s="129">
        <v>100</v>
      </c>
      <c r="F14" s="129">
        <v>100</v>
      </c>
      <c r="G14" s="129">
        <v>100</v>
      </c>
      <c r="H14" s="40"/>
    </row>
  </sheetData>
  <mergeCells count="3">
    <mergeCell ref="A5:A6"/>
    <mergeCell ref="B5:D5"/>
    <mergeCell ref="E5:G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34"/>
  <sheetViews>
    <sheetView workbookViewId="0">
      <selection activeCell="J24" sqref="J24:K25"/>
    </sheetView>
  </sheetViews>
  <sheetFormatPr defaultRowHeight="15" x14ac:dyDescent="0.25"/>
  <cols>
    <col min="1" max="1" width="14.85546875" style="38" customWidth="1"/>
    <col min="2" max="2" width="10.85546875" style="102" customWidth="1"/>
    <col min="3" max="5" width="10.85546875" style="38" customWidth="1"/>
    <col min="6" max="6" width="10" style="40" customWidth="1"/>
    <col min="7" max="16384" width="9.140625" style="15"/>
  </cols>
  <sheetData>
    <row r="1" spans="1:7" s="38" customFormat="1" ht="11.25" x14ac:dyDescent="0.2">
      <c r="B1" s="102"/>
      <c r="F1" s="40"/>
      <c r="G1" s="40"/>
    </row>
    <row r="2" spans="1:7" s="38" customFormat="1" ht="11.25" x14ac:dyDescent="0.2">
      <c r="B2" s="102"/>
      <c r="F2" s="40"/>
      <c r="G2" s="40"/>
    </row>
    <row r="3" spans="1:7" s="38" customFormat="1" ht="12.75" x14ac:dyDescent="0.2">
      <c r="A3" s="62" t="s">
        <v>290</v>
      </c>
      <c r="B3" s="62"/>
      <c r="C3" s="62"/>
      <c r="D3" s="62"/>
      <c r="E3" s="62"/>
      <c r="F3" s="62"/>
      <c r="G3" s="40"/>
    </row>
    <row r="4" spans="1:7" s="38" customFormat="1" ht="12.75" x14ac:dyDescent="0.2">
      <c r="A4" s="122" t="s">
        <v>25</v>
      </c>
      <c r="B4" s="137"/>
      <c r="C4" s="137"/>
      <c r="D4" s="137"/>
      <c r="E4" s="137"/>
      <c r="F4" s="137"/>
      <c r="G4" s="40"/>
    </row>
    <row r="5" spans="1:7" s="38" customFormat="1" ht="27" x14ac:dyDescent="0.25">
      <c r="A5" s="66" t="s">
        <v>64</v>
      </c>
      <c r="B5" s="179" t="s">
        <v>3</v>
      </c>
      <c r="C5" s="179" t="s">
        <v>4</v>
      </c>
      <c r="D5" s="179" t="s">
        <v>5</v>
      </c>
      <c r="E5" s="180" t="s">
        <v>17</v>
      </c>
      <c r="F5" s="180" t="s">
        <v>18</v>
      </c>
      <c r="G5" s="40"/>
    </row>
    <row r="6" spans="1:7" s="38" customFormat="1" ht="13.5" x14ac:dyDescent="0.2">
      <c r="A6" s="181">
        <v>1</v>
      </c>
      <c r="B6" s="182">
        <v>19</v>
      </c>
      <c r="C6" s="183">
        <v>0</v>
      </c>
      <c r="D6" s="182">
        <v>45</v>
      </c>
      <c r="E6" s="184">
        <v>0</v>
      </c>
      <c r="F6" s="185">
        <v>236.84</v>
      </c>
      <c r="G6" s="40"/>
    </row>
    <row r="7" spans="1:7" s="38" customFormat="1" ht="13.5" x14ac:dyDescent="0.2">
      <c r="A7" s="181">
        <v>2</v>
      </c>
      <c r="B7" s="182">
        <v>12</v>
      </c>
      <c r="C7" s="186">
        <v>0</v>
      </c>
      <c r="D7" s="182">
        <v>19</v>
      </c>
      <c r="E7" s="89">
        <v>0</v>
      </c>
      <c r="F7" s="185">
        <v>158.33000000000001</v>
      </c>
      <c r="G7" s="40"/>
    </row>
    <row r="8" spans="1:7" s="38" customFormat="1" ht="13.5" x14ac:dyDescent="0.2">
      <c r="A8" s="181">
        <v>3</v>
      </c>
      <c r="B8" s="182">
        <v>9</v>
      </c>
      <c r="C8" s="186">
        <v>0</v>
      </c>
      <c r="D8" s="182">
        <v>14</v>
      </c>
      <c r="E8" s="89">
        <v>0</v>
      </c>
      <c r="F8" s="185">
        <v>155.56</v>
      </c>
      <c r="G8" s="40"/>
    </row>
    <row r="9" spans="1:7" s="38" customFormat="1" ht="13.5" x14ac:dyDescent="0.2">
      <c r="A9" s="181">
        <v>4</v>
      </c>
      <c r="B9" s="182">
        <v>7</v>
      </c>
      <c r="C9" s="186">
        <v>0</v>
      </c>
      <c r="D9" s="182">
        <v>13</v>
      </c>
      <c r="E9" s="89">
        <v>0</v>
      </c>
      <c r="F9" s="185">
        <v>185.71</v>
      </c>
      <c r="G9" s="40"/>
    </row>
    <row r="10" spans="1:7" s="38" customFormat="1" ht="13.5" x14ac:dyDescent="0.2">
      <c r="A10" s="181">
        <v>5</v>
      </c>
      <c r="B10" s="182">
        <v>9</v>
      </c>
      <c r="C10" s="186">
        <v>0</v>
      </c>
      <c r="D10" s="182">
        <v>16</v>
      </c>
      <c r="E10" s="89">
        <v>0</v>
      </c>
      <c r="F10" s="185">
        <v>177.78</v>
      </c>
      <c r="G10" s="40"/>
    </row>
    <row r="11" spans="1:7" s="38" customFormat="1" ht="13.5" x14ac:dyDescent="0.2">
      <c r="A11" s="181">
        <v>6</v>
      </c>
      <c r="B11" s="182">
        <v>12</v>
      </c>
      <c r="C11" s="183">
        <v>0</v>
      </c>
      <c r="D11" s="182">
        <v>21</v>
      </c>
      <c r="E11" s="184">
        <v>0</v>
      </c>
      <c r="F11" s="185">
        <v>175</v>
      </c>
      <c r="G11" s="40"/>
    </row>
    <row r="12" spans="1:7" s="38" customFormat="1" ht="13.5" x14ac:dyDescent="0.2">
      <c r="A12" s="181">
        <v>7</v>
      </c>
      <c r="B12" s="182">
        <v>14</v>
      </c>
      <c r="C12" s="186">
        <v>1</v>
      </c>
      <c r="D12" s="182">
        <v>21</v>
      </c>
      <c r="E12" s="187">
        <v>7.14</v>
      </c>
      <c r="F12" s="185">
        <v>150</v>
      </c>
      <c r="G12" s="40"/>
    </row>
    <row r="13" spans="1:7" s="38" customFormat="1" ht="13.5" x14ac:dyDescent="0.2">
      <c r="A13" s="181">
        <v>8</v>
      </c>
      <c r="B13" s="188">
        <v>27</v>
      </c>
      <c r="C13" s="183">
        <v>2</v>
      </c>
      <c r="D13" s="182">
        <v>54</v>
      </c>
      <c r="E13" s="184">
        <v>7.41</v>
      </c>
      <c r="F13" s="185">
        <v>200</v>
      </c>
      <c r="G13" s="40"/>
    </row>
    <row r="14" spans="1:7" s="38" customFormat="1" ht="13.5" x14ac:dyDescent="0.2">
      <c r="A14" s="181">
        <v>9</v>
      </c>
      <c r="B14" s="188">
        <v>40</v>
      </c>
      <c r="C14" s="186">
        <v>0</v>
      </c>
      <c r="D14" s="182">
        <v>57</v>
      </c>
      <c r="E14" s="89">
        <v>0</v>
      </c>
      <c r="F14" s="185">
        <v>142.5</v>
      </c>
      <c r="G14" s="40"/>
    </row>
    <row r="15" spans="1:7" s="38" customFormat="1" ht="13.5" x14ac:dyDescent="0.2">
      <c r="A15" s="181">
        <v>10</v>
      </c>
      <c r="B15" s="188">
        <v>58</v>
      </c>
      <c r="C15" s="183">
        <v>2</v>
      </c>
      <c r="D15" s="182">
        <v>84</v>
      </c>
      <c r="E15" s="184">
        <v>3.45</v>
      </c>
      <c r="F15" s="185">
        <v>144.83000000000001</v>
      </c>
      <c r="G15" s="40"/>
    </row>
    <row r="16" spans="1:7" s="38" customFormat="1" ht="13.5" x14ac:dyDescent="0.2">
      <c r="A16" s="181">
        <v>11</v>
      </c>
      <c r="B16" s="188">
        <v>55</v>
      </c>
      <c r="C16" s="183">
        <v>4</v>
      </c>
      <c r="D16" s="182">
        <v>80</v>
      </c>
      <c r="E16" s="184">
        <v>7.27</v>
      </c>
      <c r="F16" s="185">
        <v>145.44999999999999</v>
      </c>
      <c r="G16" s="40"/>
    </row>
    <row r="17" spans="1:11" s="38" customFormat="1" ht="13.5" x14ac:dyDescent="0.2">
      <c r="A17" s="181">
        <v>12</v>
      </c>
      <c r="B17" s="188">
        <v>66</v>
      </c>
      <c r="C17" s="183">
        <v>1</v>
      </c>
      <c r="D17" s="182">
        <v>102</v>
      </c>
      <c r="E17" s="184">
        <v>1.52</v>
      </c>
      <c r="F17" s="185">
        <v>154.55000000000001</v>
      </c>
      <c r="G17" s="40"/>
    </row>
    <row r="18" spans="1:11" s="38" customFormat="1" ht="13.5" x14ac:dyDescent="0.2">
      <c r="A18" s="181">
        <v>13</v>
      </c>
      <c r="B18" s="188">
        <v>58</v>
      </c>
      <c r="C18" s="186">
        <v>1</v>
      </c>
      <c r="D18" s="182">
        <v>94</v>
      </c>
      <c r="E18" s="187">
        <v>1.72</v>
      </c>
      <c r="F18" s="185">
        <v>162.07</v>
      </c>
      <c r="G18" s="40"/>
    </row>
    <row r="19" spans="1:11" s="38" customFormat="1" ht="13.5" x14ac:dyDescent="0.2">
      <c r="A19" s="181">
        <v>14</v>
      </c>
      <c r="B19" s="188">
        <v>68</v>
      </c>
      <c r="C19" s="183">
        <v>1</v>
      </c>
      <c r="D19" s="182">
        <v>105</v>
      </c>
      <c r="E19" s="184">
        <v>1.47</v>
      </c>
      <c r="F19" s="185">
        <v>154.41</v>
      </c>
      <c r="G19" s="40"/>
    </row>
    <row r="20" spans="1:11" s="38" customFormat="1" ht="13.5" x14ac:dyDescent="0.2">
      <c r="A20" s="181">
        <v>15</v>
      </c>
      <c r="B20" s="188">
        <v>45</v>
      </c>
      <c r="C20" s="183">
        <v>3</v>
      </c>
      <c r="D20" s="182">
        <v>71</v>
      </c>
      <c r="E20" s="184">
        <v>6.67</v>
      </c>
      <c r="F20" s="185">
        <v>157.78</v>
      </c>
      <c r="G20" s="40"/>
    </row>
    <row r="21" spans="1:11" s="38" customFormat="1" ht="13.5" x14ac:dyDescent="0.2">
      <c r="A21" s="181">
        <v>16</v>
      </c>
      <c r="B21" s="188">
        <v>41</v>
      </c>
      <c r="C21" s="183">
        <v>4</v>
      </c>
      <c r="D21" s="182">
        <v>62</v>
      </c>
      <c r="E21" s="184">
        <v>9.76</v>
      </c>
      <c r="F21" s="185">
        <v>151.22</v>
      </c>
      <c r="G21" s="40"/>
    </row>
    <row r="22" spans="1:11" s="38" customFormat="1" ht="13.5" x14ac:dyDescent="0.2">
      <c r="A22" s="181">
        <v>17</v>
      </c>
      <c r="B22" s="188">
        <v>54</v>
      </c>
      <c r="C22" s="183">
        <v>2</v>
      </c>
      <c r="D22" s="182">
        <v>91</v>
      </c>
      <c r="E22" s="184">
        <v>3.7</v>
      </c>
      <c r="F22" s="185">
        <v>168.52</v>
      </c>
      <c r="G22" s="40"/>
    </row>
    <row r="23" spans="1:11" s="38" customFormat="1" ht="13.5" x14ac:dyDescent="0.2">
      <c r="A23" s="181">
        <v>18</v>
      </c>
      <c r="B23" s="188">
        <v>78</v>
      </c>
      <c r="C23" s="183">
        <v>0</v>
      </c>
      <c r="D23" s="182">
        <v>124</v>
      </c>
      <c r="E23" s="184">
        <v>0</v>
      </c>
      <c r="F23" s="185">
        <v>158.97</v>
      </c>
      <c r="G23" s="40"/>
    </row>
    <row r="24" spans="1:11" s="38" customFormat="1" ht="13.5" x14ac:dyDescent="0.2">
      <c r="A24" s="181">
        <v>19</v>
      </c>
      <c r="B24" s="188">
        <v>59</v>
      </c>
      <c r="C24" s="183">
        <v>4</v>
      </c>
      <c r="D24" s="182">
        <v>89</v>
      </c>
      <c r="E24" s="184">
        <v>6.78</v>
      </c>
      <c r="F24" s="185">
        <v>150.85</v>
      </c>
      <c r="G24" s="40"/>
    </row>
    <row r="25" spans="1:11" s="38" customFormat="1" ht="13.5" x14ac:dyDescent="0.2">
      <c r="A25" s="181">
        <v>20</v>
      </c>
      <c r="B25" s="188">
        <v>40</v>
      </c>
      <c r="C25" s="186">
        <v>1</v>
      </c>
      <c r="D25" s="182">
        <v>78</v>
      </c>
      <c r="E25" s="187">
        <v>2.5</v>
      </c>
      <c r="F25" s="185">
        <v>195</v>
      </c>
      <c r="G25" s="40"/>
      <c r="J25" s="196"/>
      <c r="K25" s="196"/>
    </row>
    <row r="26" spans="1:11" s="38" customFormat="1" ht="13.5" x14ac:dyDescent="0.2">
      <c r="A26" s="181">
        <v>21</v>
      </c>
      <c r="B26" s="188">
        <v>34</v>
      </c>
      <c r="C26" s="186">
        <v>1</v>
      </c>
      <c r="D26" s="182">
        <v>48</v>
      </c>
      <c r="E26" s="89">
        <v>2.94</v>
      </c>
      <c r="F26" s="185">
        <v>141.18</v>
      </c>
      <c r="G26" s="40"/>
    </row>
    <row r="27" spans="1:11" s="38" customFormat="1" ht="13.5" x14ac:dyDescent="0.2">
      <c r="A27" s="181">
        <v>22</v>
      </c>
      <c r="B27" s="182">
        <v>29</v>
      </c>
      <c r="C27" s="186">
        <v>4</v>
      </c>
      <c r="D27" s="182">
        <v>43</v>
      </c>
      <c r="E27" s="89">
        <v>13.79</v>
      </c>
      <c r="F27" s="185">
        <v>148.28</v>
      </c>
      <c r="G27" s="40"/>
    </row>
    <row r="28" spans="1:11" s="38" customFormat="1" ht="13.5" x14ac:dyDescent="0.25">
      <c r="A28" s="22">
        <v>23</v>
      </c>
      <c r="B28" s="189">
        <v>7</v>
      </c>
      <c r="C28" s="190">
        <v>2</v>
      </c>
      <c r="D28" s="191">
        <v>9</v>
      </c>
      <c r="E28" s="82">
        <v>28.57</v>
      </c>
      <c r="F28" s="192">
        <v>128.57</v>
      </c>
      <c r="G28" s="40"/>
    </row>
    <row r="29" spans="1:11" s="38" customFormat="1" ht="13.5" x14ac:dyDescent="0.25">
      <c r="A29" s="22">
        <v>24</v>
      </c>
      <c r="B29" s="189">
        <v>7</v>
      </c>
      <c r="C29" s="186">
        <v>0</v>
      </c>
      <c r="D29" s="191">
        <v>15</v>
      </c>
      <c r="E29" s="89">
        <v>0</v>
      </c>
      <c r="F29" s="192">
        <v>214.29</v>
      </c>
      <c r="G29" s="40"/>
    </row>
    <row r="30" spans="1:11" s="38" customFormat="1" ht="13.5" x14ac:dyDescent="0.2">
      <c r="A30" s="193" t="s">
        <v>14</v>
      </c>
      <c r="B30" s="194">
        <v>848</v>
      </c>
      <c r="C30" s="194">
        <v>33</v>
      </c>
      <c r="D30" s="194">
        <v>1355</v>
      </c>
      <c r="E30" s="195">
        <v>3.89</v>
      </c>
      <c r="F30" s="195">
        <v>159.79</v>
      </c>
      <c r="G30" s="40"/>
    </row>
    <row r="31" spans="1:11" s="38" customFormat="1" ht="16.5" x14ac:dyDescent="0.2">
      <c r="A31" s="375" t="s">
        <v>287</v>
      </c>
      <c r="B31" s="376"/>
      <c r="C31" s="376"/>
      <c r="D31" s="376"/>
      <c r="E31" s="376"/>
      <c r="F31" s="376"/>
      <c r="G31" s="40"/>
    </row>
    <row r="32" spans="1:11" s="38" customFormat="1" ht="11.25" x14ac:dyDescent="0.2">
      <c r="A32" s="377" t="s">
        <v>291</v>
      </c>
      <c r="B32" s="377"/>
      <c r="C32" s="377"/>
      <c r="D32" s="377"/>
      <c r="E32" s="377"/>
      <c r="F32" s="377"/>
      <c r="G32" s="40"/>
    </row>
    <row r="34" spans="3:3" x14ac:dyDescent="0.25">
      <c r="C34" s="196"/>
    </row>
  </sheetData>
  <mergeCells count="2">
    <mergeCell ref="A31:F31"/>
    <mergeCell ref="A32:F3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17"/>
  <sheetViews>
    <sheetView workbookViewId="0">
      <selection activeCell="C22" sqref="C22"/>
    </sheetView>
  </sheetViews>
  <sheetFormatPr defaultRowHeight="15" x14ac:dyDescent="0.25"/>
  <cols>
    <col min="1" max="1" width="11.42578125" style="38" customWidth="1"/>
    <col min="2" max="2" width="6.140625" style="38" customWidth="1"/>
    <col min="3" max="3" width="4.7109375" style="38" customWidth="1"/>
    <col min="4" max="4" width="7.5703125" style="39" customWidth="1"/>
    <col min="5" max="5" width="8.42578125" style="38" customWidth="1"/>
    <col min="6" max="6" width="6.85546875" style="38" customWidth="1"/>
    <col min="7" max="7" width="4.85546875" style="38" customWidth="1"/>
    <col min="8" max="8" width="7.140625" style="40" customWidth="1"/>
    <col min="9" max="9" width="8.140625" style="38" customWidth="1"/>
    <col min="10" max="10" width="6.42578125" style="38" customWidth="1"/>
    <col min="11" max="11" width="4.5703125" style="38" customWidth="1"/>
    <col min="12" max="12" width="7.42578125" style="40" customWidth="1"/>
    <col min="13" max="13" width="8" style="38" customWidth="1"/>
    <col min="14" max="14" width="6" style="38" customWidth="1"/>
    <col min="15" max="15" width="4.5703125" style="38" customWidth="1"/>
    <col min="16" max="16" width="7.5703125" style="40" customWidth="1"/>
    <col min="17" max="17" width="8.5703125" style="38" customWidth="1"/>
    <col min="18" max="16384" width="9.140625" style="15"/>
  </cols>
  <sheetData>
    <row r="1" spans="1:20" s="38" customFormat="1" ht="11.25" x14ac:dyDescent="0.2">
      <c r="D1" s="39"/>
      <c r="H1" s="40"/>
      <c r="L1" s="40"/>
      <c r="P1" s="40"/>
      <c r="T1" s="40"/>
    </row>
    <row r="2" spans="1:20" s="38" customFormat="1" ht="11.25" x14ac:dyDescent="0.2">
      <c r="D2" s="39"/>
      <c r="H2" s="40"/>
      <c r="L2" s="40"/>
      <c r="P2" s="40"/>
      <c r="T2" s="40"/>
    </row>
    <row r="3" spans="1:20" s="38" customFormat="1" x14ac:dyDescent="0.25">
      <c r="A3" s="18" t="s">
        <v>258</v>
      </c>
      <c r="B3" s="18"/>
      <c r="C3" s="18"/>
      <c r="D3" s="18"/>
      <c r="E3" s="18"/>
      <c r="F3" s="18"/>
      <c r="G3" s="33"/>
      <c r="H3" s="8"/>
      <c r="I3" s="8"/>
      <c r="J3" s="8"/>
      <c r="K3" s="8"/>
      <c r="L3" s="8"/>
      <c r="M3" s="8"/>
      <c r="N3" s="8"/>
      <c r="O3" s="8"/>
      <c r="P3" s="8"/>
      <c r="Q3" s="8"/>
      <c r="T3" s="40"/>
    </row>
    <row r="4" spans="1:20" s="38" customFormat="1" ht="12.75" x14ac:dyDescent="0.2">
      <c r="A4" s="197" t="s">
        <v>259</v>
      </c>
      <c r="B4" s="198"/>
      <c r="C4" s="198"/>
      <c r="D4" s="198"/>
      <c r="E4" s="198"/>
      <c r="F4" s="198"/>
      <c r="G4" s="198"/>
      <c r="H4" s="8"/>
      <c r="I4" s="8"/>
      <c r="J4" s="8"/>
      <c r="K4" s="8"/>
      <c r="L4" s="8"/>
      <c r="M4" s="8"/>
      <c r="N4" s="8"/>
      <c r="O4" s="8"/>
      <c r="P4" s="8"/>
      <c r="Q4" s="8"/>
      <c r="T4" s="40"/>
    </row>
    <row r="5" spans="1:20" s="38" customFormat="1" ht="13.5" x14ac:dyDescent="0.2">
      <c r="A5" s="363" t="s">
        <v>31</v>
      </c>
      <c r="B5" s="379" t="s">
        <v>56</v>
      </c>
      <c r="C5" s="379"/>
      <c r="D5" s="379"/>
      <c r="E5" s="379"/>
      <c r="F5" s="379"/>
      <c r="G5" s="379"/>
      <c r="H5" s="379"/>
      <c r="I5" s="379"/>
      <c r="J5" s="379"/>
      <c r="K5" s="379"/>
      <c r="L5" s="379"/>
      <c r="M5" s="379"/>
      <c r="N5" s="379"/>
      <c r="O5" s="379"/>
      <c r="P5" s="379"/>
      <c r="Q5" s="379"/>
      <c r="T5" s="40"/>
    </row>
    <row r="6" spans="1:20" s="38" customFormat="1" ht="13.5" x14ac:dyDescent="0.2">
      <c r="A6" s="378"/>
      <c r="B6" s="380" t="s">
        <v>65</v>
      </c>
      <c r="C6" s="380"/>
      <c r="D6" s="380"/>
      <c r="E6" s="380"/>
      <c r="F6" s="379" t="s">
        <v>66</v>
      </c>
      <c r="G6" s="379"/>
      <c r="H6" s="379"/>
      <c r="I6" s="379"/>
      <c r="J6" s="380" t="s">
        <v>67</v>
      </c>
      <c r="K6" s="380"/>
      <c r="L6" s="380"/>
      <c r="M6" s="380"/>
      <c r="N6" s="379" t="s">
        <v>14</v>
      </c>
      <c r="O6" s="379"/>
      <c r="P6" s="379"/>
      <c r="Q6" s="379"/>
      <c r="T6" s="40"/>
    </row>
    <row r="7" spans="1:20" s="38" customFormat="1" ht="27" x14ac:dyDescent="0.25">
      <c r="A7" s="364"/>
      <c r="B7" s="60" t="s">
        <v>3</v>
      </c>
      <c r="C7" s="60" t="s">
        <v>4</v>
      </c>
      <c r="D7" s="60" t="s">
        <v>5</v>
      </c>
      <c r="E7" s="199" t="s">
        <v>183</v>
      </c>
      <c r="F7" s="60" t="s">
        <v>3</v>
      </c>
      <c r="G7" s="60" t="s">
        <v>4</v>
      </c>
      <c r="H7" s="60" t="s">
        <v>5</v>
      </c>
      <c r="I7" s="199" t="s">
        <v>183</v>
      </c>
      <c r="J7" s="60" t="s">
        <v>3</v>
      </c>
      <c r="K7" s="60" t="s">
        <v>4</v>
      </c>
      <c r="L7" s="60" t="s">
        <v>5</v>
      </c>
      <c r="M7" s="199" t="s">
        <v>183</v>
      </c>
      <c r="N7" s="60" t="s">
        <v>3</v>
      </c>
      <c r="O7" s="60" t="s">
        <v>4</v>
      </c>
      <c r="P7" s="60" t="s">
        <v>5</v>
      </c>
      <c r="Q7" s="199" t="s">
        <v>183</v>
      </c>
      <c r="T7" s="40"/>
    </row>
    <row r="8" spans="1:20" s="38" customFormat="1" ht="13.5" x14ac:dyDescent="0.2">
      <c r="A8" s="200" t="s">
        <v>167</v>
      </c>
      <c r="B8" s="201">
        <v>14</v>
      </c>
      <c r="C8" s="32">
        <v>0</v>
      </c>
      <c r="D8" s="201">
        <v>23</v>
      </c>
      <c r="E8" s="30">
        <v>0</v>
      </c>
      <c r="F8" s="201">
        <v>12</v>
      </c>
      <c r="G8" s="32">
        <v>0</v>
      </c>
      <c r="H8" s="201">
        <v>21</v>
      </c>
      <c r="I8" s="30">
        <v>0</v>
      </c>
      <c r="J8" s="201">
        <v>32</v>
      </c>
      <c r="K8" s="202">
        <v>2</v>
      </c>
      <c r="L8" s="201">
        <v>58</v>
      </c>
      <c r="M8" s="203">
        <v>6.25</v>
      </c>
      <c r="N8" s="201">
        <v>58</v>
      </c>
      <c r="O8" s="202">
        <v>2</v>
      </c>
      <c r="P8" s="201">
        <v>102</v>
      </c>
      <c r="Q8" s="203">
        <v>3.45</v>
      </c>
      <c r="T8" s="40"/>
    </row>
    <row r="9" spans="1:20" s="38" customFormat="1" ht="13.5" x14ac:dyDescent="0.2">
      <c r="A9" s="200" t="s">
        <v>168</v>
      </c>
      <c r="B9" s="201">
        <v>6</v>
      </c>
      <c r="C9" s="32">
        <v>3</v>
      </c>
      <c r="D9" s="201">
        <v>8</v>
      </c>
      <c r="E9" s="32">
        <v>50</v>
      </c>
      <c r="F9" s="201">
        <v>8</v>
      </c>
      <c r="G9" s="32">
        <v>0</v>
      </c>
      <c r="H9" s="201">
        <v>18</v>
      </c>
      <c r="I9" s="30">
        <v>0</v>
      </c>
      <c r="J9" s="201">
        <v>39</v>
      </c>
      <c r="K9" s="32">
        <v>1</v>
      </c>
      <c r="L9" s="201">
        <v>67</v>
      </c>
      <c r="M9" s="30">
        <v>2.56</v>
      </c>
      <c r="N9" s="201">
        <v>53</v>
      </c>
      <c r="O9" s="32">
        <v>4</v>
      </c>
      <c r="P9" s="201">
        <v>93</v>
      </c>
      <c r="Q9" s="30">
        <v>7.55</v>
      </c>
      <c r="T9" s="40"/>
    </row>
    <row r="10" spans="1:20" s="38" customFormat="1" ht="13.5" x14ac:dyDescent="0.2">
      <c r="A10" s="193" t="s">
        <v>14</v>
      </c>
      <c r="B10" s="204">
        <v>20</v>
      </c>
      <c r="C10" s="205">
        <v>3</v>
      </c>
      <c r="D10" s="204">
        <v>31</v>
      </c>
      <c r="E10" s="129">
        <v>15</v>
      </c>
      <c r="F10" s="204">
        <v>20</v>
      </c>
      <c r="G10" s="206">
        <v>0</v>
      </c>
      <c r="H10" s="204">
        <v>39</v>
      </c>
      <c r="I10" s="129">
        <v>0</v>
      </c>
      <c r="J10" s="204">
        <v>71</v>
      </c>
      <c r="K10" s="204">
        <v>3</v>
      </c>
      <c r="L10" s="204">
        <v>125</v>
      </c>
      <c r="M10" s="207">
        <v>4.2300000000000004</v>
      </c>
      <c r="N10" s="204">
        <v>111</v>
      </c>
      <c r="O10" s="204">
        <v>6</v>
      </c>
      <c r="P10" s="204">
        <v>195</v>
      </c>
      <c r="Q10" s="207">
        <v>5.41</v>
      </c>
      <c r="T10" s="40"/>
    </row>
    <row r="11" spans="1:20" s="38" customFormat="1" ht="12.75" x14ac:dyDescent="0.25">
      <c r="A11" s="208" t="s">
        <v>260</v>
      </c>
      <c r="B11" s="208"/>
      <c r="C11" s="209"/>
      <c r="D11" s="209"/>
      <c r="E11" s="209"/>
      <c r="F11" s="209"/>
      <c r="G11" s="210"/>
      <c r="H11" s="211"/>
      <c r="I11" s="39"/>
      <c r="J11" s="39"/>
      <c r="K11" s="39"/>
      <c r="L11" s="212"/>
      <c r="M11" s="39"/>
      <c r="N11" s="39"/>
      <c r="O11" s="39"/>
      <c r="P11" s="212"/>
      <c r="Q11" s="39"/>
      <c r="T11" s="40"/>
    </row>
    <row r="12" spans="1:20" s="38" customFormat="1" ht="11.25" x14ac:dyDescent="0.2">
      <c r="A12" s="208" t="s">
        <v>244</v>
      </c>
      <c r="B12" s="213"/>
      <c r="C12" s="213"/>
      <c r="D12" s="213"/>
      <c r="E12" s="213"/>
      <c r="F12" s="213"/>
      <c r="G12" s="214"/>
      <c r="H12" s="212"/>
      <c r="I12" s="39"/>
      <c r="J12" s="39"/>
      <c r="K12" s="39"/>
      <c r="L12" s="212"/>
      <c r="M12" s="39"/>
      <c r="N12" s="39"/>
      <c r="O12" s="39"/>
      <c r="P12" s="212"/>
      <c r="Q12" s="39"/>
      <c r="T12" s="40"/>
    </row>
    <row r="13" spans="1:20" x14ac:dyDescent="0.25">
      <c r="R13" s="38"/>
    </row>
    <row r="14" spans="1:20" x14ac:dyDescent="0.25">
      <c r="R14" s="38"/>
    </row>
    <row r="15" spans="1:20" x14ac:dyDescent="0.25">
      <c r="D15" s="38"/>
      <c r="R15" s="38"/>
    </row>
    <row r="16" spans="1:20" x14ac:dyDescent="0.25">
      <c r="B16" s="133"/>
      <c r="C16" s="133"/>
      <c r="D16" s="133"/>
      <c r="R16" s="38"/>
    </row>
    <row r="17" spans="18:18" x14ac:dyDescent="0.25">
      <c r="R17" s="38"/>
    </row>
  </sheetData>
  <mergeCells count="6">
    <mergeCell ref="A5:A7"/>
    <mergeCell ref="B5:Q5"/>
    <mergeCell ref="B6:E6"/>
    <mergeCell ref="F6:I6"/>
    <mergeCell ref="J6:M6"/>
    <mergeCell ref="N6:Q6"/>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13"/>
  <sheetViews>
    <sheetView workbookViewId="0">
      <selection activeCell="A4" sqref="A4"/>
    </sheetView>
  </sheetViews>
  <sheetFormatPr defaultRowHeight="15" x14ac:dyDescent="0.25"/>
  <cols>
    <col min="1" max="1" width="12.85546875" style="39" customWidth="1"/>
    <col min="2" max="4" width="9.140625" style="38"/>
    <col min="5" max="5" width="9.140625" style="40"/>
    <col min="6" max="8" width="9.140625" style="38"/>
    <col min="9" max="9" width="9.140625" style="40"/>
    <col min="10" max="12" width="9.140625" style="38"/>
    <col min="13" max="13" width="9.140625" style="40"/>
    <col min="14" max="16" width="9.140625" style="38"/>
    <col min="17" max="17" width="9.140625" style="40"/>
    <col min="18" max="16384" width="9.140625" style="15"/>
  </cols>
  <sheetData>
    <row r="1" spans="1:18" s="38" customFormat="1" ht="15" customHeight="1" x14ac:dyDescent="0.2">
      <c r="A1" s="39"/>
      <c r="E1" s="40"/>
      <c r="I1" s="40"/>
      <c r="M1" s="40"/>
      <c r="Q1" s="40"/>
    </row>
    <row r="2" spans="1:18" s="38" customFormat="1" ht="15" customHeight="1" x14ac:dyDescent="0.2">
      <c r="A2" s="39"/>
      <c r="E2" s="40"/>
      <c r="I2" s="40"/>
      <c r="M2" s="40"/>
      <c r="Q2" s="40"/>
    </row>
    <row r="3" spans="1:18" s="38" customFormat="1" ht="15" customHeight="1" x14ac:dyDescent="0.25">
      <c r="A3" s="19" t="s">
        <v>261</v>
      </c>
      <c r="D3" s="18"/>
      <c r="E3" s="18"/>
      <c r="F3" s="18"/>
      <c r="G3" s="33"/>
      <c r="H3" s="8"/>
      <c r="I3" s="8"/>
      <c r="J3" s="8"/>
      <c r="K3" s="8"/>
      <c r="L3" s="8"/>
      <c r="M3" s="18"/>
      <c r="N3" s="8"/>
      <c r="O3" s="8"/>
      <c r="P3" s="8"/>
      <c r="Q3" s="8"/>
    </row>
    <row r="4" spans="1:18" s="38" customFormat="1" ht="15" customHeight="1" x14ac:dyDescent="0.2">
      <c r="A4" s="17" t="s">
        <v>302</v>
      </c>
      <c r="B4" s="41"/>
      <c r="D4" s="198"/>
      <c r="E4" s="198"/>
      <c r="F4" s="198"/>
      <c r="G4" s="198"/>
      <c r="H4" s="8"/>
      <c r="I4" s="8"/>
      <c r="J4" s="8"/>
      <c r="K4" s="8"/>
      <c r="L4" s="8"/>
      <c r="M4" s="8"/>
      <c r="N4" s="8"/>
      <c r="O4" s="8"/>
      <c r="P4" s="8"/>
      <c r="Q4" s="8"/>
    </row>
    <row r="5" spans="1:18" s="38" customFormat="1" ht="15" customHeight="1" x14ac:dyDescent="0.2">
      <c r="A5" s="381" t="s">
        <v>31</v>
      </c>
      <c r="B5" s="382" t="s">
        <v>56</v>
      </c>
      <c r="C5" s="382"/>
      <c r="D5" s="382"/>
      <c r="E5" s="382"/>
      <c r="F5" s="382"/>
      <c r="G5" s="382"/>
      <c r="H5" s="382"/>
      <c r="I5" s="382"/>
      <c r="J5" s="382"/>
      <c r="K5" s="382"/>
      <c r="L5" s="382"/>
      <c r="M5" s="382"/>
      <c r="N5" s="382"/>
      <c r="O5" s="382"/>
      <c r="P5" s="382"/>
      <c r="Q5" s="382"/>
    </row>
    <row r="6" spans="1:18" s="38" customFormat="1" ht="15" customHeight="1" x14ac:dyDescent="0.2">
      <c r="A6" s="381"/>
      <c r="B6" s="380" t="s">
        <v>65</v>
      </c>
      <c r="C6" s="380"/>
      <c r="D6" s="380"/>
      <c r="E6" s="380"/>
      <c r="F6" s="382" t="s">
        <v>66</v>
      </c>
      <c r="G6" s="382"/>
      <c r="H6" s="382"/>
      <c r="I6" s="382"/>
      <c r="J6" s="380" t="s">
        <v>67</v>
      </c>
      <c r="K6" s="380"/>
      <c r="L6" s="380"/>
      <c r="M6" s="380"/>
      <c r="N6" s="382" t="s">
        <v>14</v>
      </c>
      <c r="O6" s="382"/>
      <c r="P6" s="382"/>
      <c r="Q6" s="382"/>
    </row>
    <row r="7" spans="1:18" s="38" customFormat="1" ht="30" customHeight="1" x14ac:dyDescent="0.25">
      <c r="A7" s="381"/>
      <c r="B7" s="78" t="s">
        <v>3</v>
      </c>
      <c r="C7" s="78" t="s">
        <v>4</v>
      </c>
      <c r="D7" s="78" t="s">
        <v>5</v>
      </c>
      <c r="E7" s="215" t="s">
        <v>183</v>
      </c>
      <c r="F7" s="78" t="s">
        <v>3</v>
      </c>
      <c r="G7" s="78" t="s">
        <v>4</v>
      </c>
      <c r="H7" s="78" t="s">
        <v>5</v>
      </c>
      <c r="I7" s="215" t="s">
        <v>183</v>
      </c>
      <c r="J7" s="78" t="s">
        <v>3</v>
      </c>
      <c r="K7" s="78" t="s">
        <v>4</v>
      </c>
      <c r="L7" s="78" t="s">
        <v>5</v>
      </c>
      <c r="M7" s="215" t="s">
        <v>183</v>
      </c>
      <c r="N7" s="78" t="s">
        <v>3</v>
      </c>
      <c r="O7" s="78" t="s">
        <v>4</v>
      </c>
      <c r="P7" s="78" t="s">
        <v>5</v>
      </c>
      <c r="Q7" s="215" t="s">
        <v>183</v>
      </c>
    </row>
    <row r="8" spans="1:18" s="38" customFormat="1" ht="15" customHeight="1" x14ac:dyDescent="0.25">
      <c r="A8" s="200" t="s">
        <v>167</v>
      </c>
      <c r="B8" s="72">
        <v>7</v>
      </c>
      <c r="C8" s="190">
        <v>0</v>
      </c>
      <c r="D8" s="72">
        <v>14</v>
      </c>
      <c r="E8" s="82">
        <v>0</v>
      </c>
      <c r="F8" s="72">
        <v>2</v>
      </c>
      <c r="G8" s="78">
        <v>0</v>
      </c>
      <c r="H8" s="72">
        <v>5</v>
      </c>
      <c r="I8" s="82">
        <v>0</v>
      </c>
      <c r="J8" s="72">
        <v>8</v>
      </c>
      <c r="K8" s="3">
        <v>0</v>
      </c>
      <c r="L8" s="72">
        <v>18</v>
      </c>
      <c r="M8" s="63">
        <v>0</v>
      </c>
      <c r="N8" s="72">
        <v>17</v>
      </c>
      <c r="O8" s="3">
        <v>0</v>
      </c>
      <c r="P8" s="72">
        <v>37</v>
      </c>
      <c r="Q8" s="63">
        <v>0</v>
      </c>
    </row>
    <row r="9" spans="1:18" s="38" customFormat="1" ht="15" customHeight="1" x14ac:dyDescent="0.25">
      <c r="A9" s="200" t="s">
        <v>168</v>
      </c>
      <c r="B9" s="72">
        <v>2</v>
      </c>
      <c r="C9" s="190">
        <v>1</v>
      </c>
      <c r="D9" s="72">
        <v>2</v>
      </c>
      <c r="E9" s="82">
        <v>50</v>
      </c>
      <c r="F9" s="72">
        <v>5</v>
      </c>
      <c r="G9" s="78">
        <v>0</v>
      </c>
      <c r="H9" s="72">
        <v>6</v>
      </c>
      <c r="I9" s="82">
        <v>0</v>
      </c>
      <c r="J9" s="72">
        <v>16</v>
      </c>
      <c r="K9" s="190">
        <v>0</v>
      </c>
      <c r="L9" s="72">
        <v>26</v>
      </c>
      <c r="M9" s="82">
        <v>0</v>
      </c>
      <c r="N9" s="72">
        <v>23</v>
      </c>
      <c r="O9" s="78">
        <v>1</v>
      </c>
      <c r="P9" s="72">
        <v>34</v>
      </c>
      <c r="Q9" s="82">
        <v>4.3499999999999996</v>
      </c>
    </row>
    <row r="10" spans="1:18" s="38" customFormat="1" ht="15" customHeight="1" x14ac:dyDescent="0.25">
      <c r="A10" s="20" t="s">
        <v>14</v>
      </c>
      <c r="B10" s="20">
        <v>9</v>
      </c>
      <c r="C10" s="216">
        <v>1</v>
      </c>
      <c r="D10" s="20">
        <v>16</v>
      </c>
      <c r="E10" s="85">
        <v>11.11</v>
      </c>
      <c r="F10" s="20">
        <v>7</v>
      </c>
      <c r="G10" s="84">
        <v>0</v>
      </c>
      <c r="H10" s="20">
        <v>11</v>
      </c>
      <c r="I10" s="85">
        <v>0</v>
      </c>
      <c r="J10" s="20">
        <v>24</v>
      </c>
      <c r="K10" s="20">
        <v>0</v>
      </c>
      <c r="L10" s="20">
        <v>44</v>
      </c>
      <c r="M10" s="23">
        <v>0</v>
      </c>
      <c r="N10" s="20">
        <v>40</v>
      </c>
      <c r="O10" s="20">
        <v>1</v>
      </c>
      <c r="P10" s="20">
        <v>71</v>
      </c>
      <c r="Q10" s="23">
        <v>2.5</v>
      </c>
    </row>
    <row r="11" spans="1:18" s="38" customFormat="1" ht="15" customHeight="1" x14ac:dyDescent="0.2">
      <c r="A11" s="217" t="s">
        <v>68</v>
      </c>
      <c r="E11" s="40"/>
      <c r="I11" s="40"/>
      <c r="M11" s="40"/>
      <c r="Q11" s="40"/>
    </row>
    <row r="12" spans="1:18" s="38" customFormat="1" ht="15" customHeight="1" x14ac:dyDescent="0.2">
      <c r="A12" s="217" t="s">
        <v>244</v>
      </c>
      <c r="E12" s="40"/>
      <c r="H12" s="212"/>
      <c r="I12" s="39"/>
      <c r="J12" s="39"/>
      <c r="K12" s="39"/>
      <c r="L12" s="212"/>
      <c r="M12" s="39"/>
      <c r="N12" s="39"/>
      <c r="O12" s="39"/>
      <c r="P12" s="212"/>
      <c r="Q12" s="39"/>
    </row>
    <row r="13" spans="1:18" x14ac:dyDescent="0.25">
      <c r="R13" s="38"/>
    </row>
  </sheetData>
  <mergeCells count="6">
    <mergeCell ref="A5:A7"/>
    <mergeCell ref="B5:Q5"/>
    <mergeCell ref="B6:E6"/>
    <mergeCell ref="F6:I6"/>
    <mergeCell ref="J6:M6"/>
    <mergeCell ref="N6:Q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18"/>
  <sheetViews>
    <sheetView workbookViewId="0">
      <selection activeCell="A4" sqref="A4"/>
    </sheetView>
  </sheetViews>
  <sheetFormatPr defaultRowHeight="15" x14ac:dyDescent="0.25"/>
  <cols>
    <col min="1" max="1" width="12.85546875" style="39" customWidth="1"/>
    <col min="2" max="4" width="9.140625" style="38"/>
    <col min="5" max="5" width="9.140625" style="40"/>
    <col min="6" max="8" width="9.140625" style="38"/>
    <col min="9" max="9" width="9.140625" style="40"/>
    <col min="10" max="12" width="9.140625" style="38"/>
    <col min="13" max="13" width="9.140625" style="40"/>
    <col min="14" max="16" width="9.140625" style="38"/>
    <col min="17" max="17" width="9.140625" style="40"/>
    <col min="18" max="16384" width="9.140625" style="15"/>
  </cols>
  <sheetData>
    <row r="1" spans="1:19" s="38" customFormat="1" ht="15" customHeight="1" x14ac:dyDescent="0.2">
      <c r="A1" s="39"/>
      <c r="E1" s="40"/>
      <c r="I1" s="40"/>
      <c r="M1" s="40"/>
      <c r="Q1" s="40"/>
    </row>
    <row r="2" spans="1:19" s="38" customFormat="1" ht="15" customHeight="1" x14ac:dyDescent="0.2">
      <c r="A2" s="39"/>
      <c r="E2" s="40"/>
      <c r="I2" s="40"/>
      <c r="M2" s="40"/>
      <c r="Q2" s="40"/>
    </row>
    <row r="3" spans="1:19" s="38" customFormat="1" ht="15" customHeight="1" x14ac:dyDescent="0.25">
      <c r="A3" s="18" t="s">
        <v>262</v>
      </c>
      <c r="B3" s="18"/>
      <c r="C3" s="18"/>
      <c r="D3" s="18"/>
      <c r="E3" s="18"/>
      <c r="F3" s="18"/>
      <c r="G3" s="33"/>
      <c r="H3" s="8"/>
      <c r="I3" s="8"/>
      <c r="J3" s="8"/>
      <c r="K3" s="8"/>
      <c r="L3" s="8"/>
      <c r="M3" s="8"/>
      <c r="N3" s="8"/>
      <c r="O3" s="8"/>
      <c r="P3" s="8"/>
      <c r="Q3" s="8"/>
    </row>
    <row r="4" spans="1:19" s="38" customFormat="1" ht="15" customHeight="1" x14ac:dyDescent="0.2">
      <c r="A4" s="197" t="s">
        <v>302</v>
      </c>
      <c r="B4" s="198"/>
      <c r="C4" s="198"/>
      <c r="D4" s="198"/>
      <c r="E4" s="198"/>
      <c r="F4" s="198"/>
      <c r="G4" s="198"/>
      <c r="H4" s="8"/>
      <c r="I4" s="8"/>
      <c r="J4" s="8"/>
      <c r="K4" s="8"/>
      <c r="L4" s="8"/>
      <c r="M4" s="8"/>
      <c r="N4" s="8"/>
      <c r="O4" s="8"/>
      <c r="P4" s="8"/>
      <c r="Q4" s="8"/>
    </row>
    <row r="5" spans="1:19" s="38" customFormat="1" ht="15" customHeight="1" x14ac:dyDescent="0.2">
      <c r="A5" s="381" t="s">
        <v>31</v>
      </c>
      <c r="B5" s="382" t="s">
        <v>56</v>
      </c>
      <c r="C5" s="382"/>
      <c r="D5" s="382"/>
      <c r="E5" s="382"/>
      <c r="F5" s="382"/>
      <c r="G5" s="382"/>
      <c r="H5" s="382"/>
      <c r="I5" s="382"/>
      <c r="J5" s="382"/>
      <c r="K5" s="382"/>
      <c r="L5" s="382"/>
      <c r="M5" s="382"/>
      <c r="N5" s="382"/>
      <c r="O5" s="382"/>
      <c r="P5" s="382"/>
      <c r="Q5" s="382"/>
    </row>
    <row r="6" spans="1:19" s="38" customFormat="1" ht="15" customHeight="1" x14ac:dyDescent="0.2">
      <c r="A6" s="381"/>
      <c r="B6" s="380" t="s">
        <v>65</v>
      </c>
      <c r="C6" s="380"/>
      <c r="D6" s="380"/>
      <c r="E6" s="380"/>
      <c r="F6" s="382" t="s">
        <v>66</v>
      </c>
      <c r="G6" s="382"/>
      <c r="H6" s="382"/>
      <c r="I6" s="382"/>
      <c r="J6" s="380" t="s">
        <v>67</v>
      </c>
      <c r="K6" s="380"/>
      <c r="L6" s="380"/>
      <c r="M6" s="380"/>
      <c r="N6" s="382" t="s">
        <v>14</v>
      </c>
      <c r="O6" s="382"/>
      <c r="P6" s="382"/>
      <c r="Q6" s="382"/>
    </row>
    <row r="7" spans="1:19" s="38" customFormat="1" ht="28.5" customHeight="1" x14ac:dyDescent="0.25">
      <c r="A7" s="381"/>
      <c r="B7" s="78" t="s">
        <v>3</v>
      </c>
      <c r="C7" s="78" t="s">
        <v>4</v>
      </c>
      <c r="D7" s="78" t="s">
        <v>5</v>
      </c>
      <c r="E7" s="215" t="s">
        <v>183</v>
      </c>
      <c r="F7" s="78" t="s">
        <v>3</v>
      </c>
      <c r="G7" s="78" t="s">
        <v>4</v>
      </c>
      <c r="H7" s="78" t="s">
        <v>5</v>
      </c>
      <c r="I7" s="215" t="s">
        <v>183</v>
      </c>
      <c r="J7" s="78" t="s">
        <v>3</v>
      </c>
      <c r="K7" s="78" t="s">
        <v>4</v>
      </c>
      <c r="L7" s="78" t="s">
        <v>5</v>
      </c>
      <c r="M7" s="215" t="s">
        <v>183</v>
      </c>
      <c r="N7" s="78" t="s">
        <v>3</v>
      </c>
      <c r="O7" s="78" t="s">
        <v>4</v>
      </c>
      <c r="P7" s="78" t="s">
        <v>5</v>
      </c>
      <c r="Q7" s="215" t="s">
        <v>183</v>
      </c>
    </row>
    <row r="8" spans="1:19" s="38" customFormat="1" ht="15" customHeight="1" x14ac:dyDescent="0.25">
      <c r="A8" s="200" t="s">
        <v>167</v>
      </c>
      <c r="B8" s="72">
        <v>7</v>
      </c>
      <c r="C8" s="78">
        <v>0</v>
      </c>
      <c r="D8" s="72">
        <v>9</v>
      </c>
      <c r="E8" s="82">
        <v>0</v>
      </c>
      <c r="F8" s="72">
        <v>10</v>
      </c>
      <c r="G8" s="78">
        <v>0</v>
      </c>
      <c r="H8" s="72">
        <v>16</v>
      </c>
      <c r="I8" s="82">
        <v>0</v>
      </c>
      <c r="J8" s="72">
        <v>24</v>
      </c>
      <c r="K8" s="78">
        <v>2</v>
      </c>
      <c r="L8" s="72">
        <v>40</v>
      </c>
      <c r="M8" s="82">
        <v>8.33</v>
      </c>
      <c r="N8" s="72">
        <v>41</v>
      </c>
      <c r="O8" s="3">
        <v>2</v>
      </c>
      <c r="P8" s="72">
        <v>65</v>
      </c>
      <c r="Q8" s="63">
        <v>4.88</v>
      </c>
    </row>
    <row r="9" spans="1:19" s="38" customFormat="1" ht="15" customHeight="1" x14ac:dyDescent="0.25">
      <c r="A9" s="200" t="s">
        <v>168</v>
      </c>
      <c r="B9" s="72">
        <v>4</v>
      </c>
      <c r="C9" s="78">
        <v>2</v>
      </c>
      <c r="D9" s="72">
        <v>6</v>
      </c>
      <c r="E9" s="78">
        <v>50</v>
      </c>
      <c r="F9" s="72">
        <v>3</v>
      </c>
      <c r="G9" s="78">
        <v>0</v>
      </c>
      <c r="H9" s="72">
        <v>12</v>
      </c>
      <c r="I9" s="82">
        <v>0</v>
      </c>
      <c r="J9" s="72">
        <v>23</v>
      </c>
      <c r="K9" s="78">
        <v>1</v>
      </c>
      <c r="L9" s="72">
        <v>41</v>
      </c>
      <c r="M9" s="82">
        <v>4.3499999999999996</v>
      </c>
      <c r="N9" s="72">
        <v>30</v>
      </c>
      <c r="O9" s="78">
        <v>3</v>
      </c>
      <c r="P9" s="72">
        <v>59</v>
      </c>
      <c r="Q9" s="82">
        <v>10</v>
      </c>
    </row>
    <row r="10" spans="1:19" s="38" customFormat="1" ht="15" customHeight="1" x14ac:dyDescent="0.25">
      <c r="A10" s="20" t="s">
        <v>14</v>
      </c>
      <c r="B10" s="20">
        <v>11</v>
      </c>
      <c r="C10" s="84">
        <v>2</v>
      </c>
      <c r="D10" s="20">
        <v>15</v>
      </c>
      <c r="E10" s="85">
        <v>18.18</v>
      </c>
      <c r="F10" s="20">
        <v>13</v>
      </c>
      <c r="G10" s="84">
        <v>0</v>
      </c>
      <c r="H10" s="20">
        <v>28</v>
      </c>
      <c r="I10" s="85">
        <v>0</v>
      </c>
      <c r="J10" s="20">
        <v>47</v>
      </c>
      <c r="K10" s="84">
        <v>3</v>
      </c>
      <c r="L10" s="20">
        <v>81</v>
      </c>
      <c r="M10" s="85">
        <v>6.38</v>
      </c>
      <c r="N10" s="20">
        <v>71</v>
      </c>
      <c r="O10" s="20">
        <v>5</v>
      </c>
      <c r="P10" s="20">
        <v>124</v>
      </c>
      <c r="Q10" s="23">
        <v>7.04</v>
      </c>
    </row>
    <row r="11" spans="1:19" s="38" customFormat="1" ht="15" customHeight="1" x14ac:dyDescent="0.2">
      <c r="A11" s="218" t="s">
        <v>68</v>
      </c>
      <c r="E11" s="40"/>
      <c r="I11" s="40"/>
      <c r="M11" s="40"/>
      <c r="Q11" s="40"/>
    </row>
    <row r="12" spans="1:19" s="38" customFormat="1" ht="15" customHeight="1" x14ac:dyDescent="0.2">
      <c r="A12" s="217" t="s">
        <v>244</v>
      </c>
      <c r="B12" s="213"/>
      <c r="C12" s="213"/>
      <c r="D12" s="213"/>
      <c r="E12" s="213"/>
      <c r="F12" s="213"/>
      <c r="G12" s="214"/>
      <c r="H12" s="212"/>
      <c r="I12" s="39"/>
      <c r="J12" s="39"/>
      <c r="K12" s="39"/>
      <c r="L12" s="212"/>
      <c r="M12" s="39"/>
      <c r="N12" s="39"/>
      <c r="O12" s="39"/>
      <c r="P12" s="212"/>
      <c r="Q12" s="39"/>
    </row>
    <row r="13" spans="1:19" x14ac:dyDescent="0.25">
      <c r="R13" s="38"/>
      <c r="S13" s="38"/>
    </row>
    <row r="14" spans="1:19" x14ac:dyDescent="0.25">
      <c r="R14" s="38"/>
      <c r="S14" s="38"/>
    </row>
    <row r="15" spans="1:19" x14ac:dyDescent="0.25">
      <c r="R15" s="38"/>
      <c r="S15" s="38"/>
    </row>
    <row r="16" spans="1:19" x14ac:dyDescent="0.25">
      <c r="R16" s="38"/>
      <c r="S16" s="38"/>
    </row>
    <row r="17" spans="18:19" x14ac:dyDescent="0.25">
      <c r="R17" s="38"/>
      <c r="S17" s="38"/>
    </row>
    <row r="18" spans="18:19" x14ac:dyDescent="0.25">
      <c r="R18" s="38"/>
      <c r="S18" s="38"/>
    </row>
  </sheetData>
  <mergeCells count="6">
    <mergeCell ref="A5:A7"/>
    <mergeCell ref="B5:Q5"/>
    <mergeCell ref="B6:E6"/>
    <mergeCell ref="F6:I6"/>
    <mergeCell ref="J6:M6"/>
    <mergeCell ref="N6:Q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I14"/>
  <sheetViews>
    <sheetView workbookViewId="0">
      <selection activeCell="K14" sqref="K14"/>
    </sheetView>
  </sheetViews>
  <sheetFormatPr defaultRowHeight="15" x14ac:dyDescent="0.25"/>
  <cols>
    <col min="1" max="16384" width="9.140625" style="15"/>
  </cols>
  <sheetData>
    <row r="3" spans="2:9" ht="15" customHeight="1" x14ac:dyDescent="0.25">
      <c r="B3" s="329" t="s">
        <v>236</v>
      </c>
      <c r="C3" s="330"/>
      <c r="D3" s="330"/>
      <c r="E3" s="330"/>
      <c r="F3" s="330"/>
      <c r="G3" s="330"/>
      <c r="H3" s="330"/>
      <c r="I3" s="330"/>
    </row>
    <row r="4" spans="2:9" ht="15" customHeight="1" x14ac:dyDescent="0.25">
      <c r="B4" s="331" t="s">
        <v>9</v>
      </c>
      <c r="C4" s="332"/>
      <c r="D4" s="332"/>
      <c r="E4" s="332"/>
      <c r="F4" s="332"/>
    </row>
    <row r="5" spans="2:9" x14ac:dyDescent="0.25">
      <c r="B5" s="333"/>
      <c r="C5" s="336">
        <v>2017</v>
      </c>
      <c r="D5" s="336">
        <v>2017</v>
      </c>
      <c r="E5" s="337">
        <v>2016</v>
      </c>
      <c r="F5" s="337">
        <v>2016</v>
      </c>
    </row>
    <row r="6" spans="2:9" ht="15" customHeight="1" x14ac:dyDescent="0.25">
      <c r="B6" s="334" t="s">
        <v>1</v>
      </c>
      <c r="C6" s="336" t="s">
        <v>10</v>
      </c>
      <c r="D6" s="336" t="s">
        <v>11</v>
      </c>
      <c r="E6" s="337" t="s">
        <v>10</v>
      </c>
      <c r="F6" s="337" t="s">
        <v>11</v>
      </c>
    </row>
    <row r="7" spans="2:9" ht="27" x14ac:dyDescent="0.25">
      <c r="B7" s="335"/>
      <c r="C7" s="60" t="s">
        <v>12</v>
      </c>
      <c r="D7" s="60" t="s">
        <v>13</v>
      </c>
      <c r="E7" s="60" t="s">
        <v>12</v>
      </c>
      <c r="F7" s="60" t="s">
        <v>13</v>
      </c>
    </row>
    <row r="8" spans="2:9" x14ac:dyDescent="0.25">
      <c r="B8" s="86" t="s">
        <v>167</v>
      </c>
      <c r="C8" s="26">
        <v>4.16</v>
      </c>
      <c r="D8" s="89">
        <v>2.5499999999999998</v>
      </c>
      <c r="E8" s="29">
        <v>4.0199999999999996</v>
      </c>
      <c r="F8" s="30">
        <v>2.36</v>
      </c>
    </row>
    <row r="9" spans="2:9" x14ac:dyDescent="0.25">
      <c r="B9" s="86" t="s">
        <v>168</v>
      </c>
      <c r="C9" s="26">
        <v>3.54</v>
      </c>
      <c r="D9" s="89">
        <v>2.16</v>
      </c>
      <c r="E9" s="29">
        <v>5.03</v>
      </c>
      <c r="F9" s="30">
        <v>3.18</v>
      </c>
    </row>
    <row r="10" spans="2:9" x14ac:dyDescent="0.25">
      <c r="B10" s="24" t="s">
        <v>169</v>
      </c>
      <c r="C10" s="25">
        <v>3.89</v>
      </c>
      <c r="D10" s="25">
        <v>2.38</v>
      </c>
      <c r="E10" s="25">
        <v>4.4400000000000004</v>
      </c>
      <c r="F10" s="25">
        <v>2.69</v>
      </c>
    </row>
    <row r="11" spans="2:9" x14ac:dyDescent="0.25">
      <c r="B11" s="24" t="s">
        <v>7</v>
      </c>
      <c r="C11" s="25">
        <v>1.9310250210080431</v>
      </c>
      <c r="D11" s="25">
        <v>1.3505085396277106</v>
      </c>
      <c r="E11" s="25">
        <v>1.8675586349699358</v>
      </c>
      <c r="F11" s="25">
        <v>1.3004143263433918</v>
      </c>
    </row>
    <row r="12" spans="2:9" x14ac:dyDescent="0.25">
      <c r="B12" s="87" t="s">
        <v>237</v>
      </c>
      <c r="C12" s="88"/>
      <c r="D12" s="88"/>
      <c r="E12" s="88"/>
      <c r="F12" s="88"/>
      <c r="G12" s="88"/>
      <c r="H12" s="88"/>
      <c r="I12" s="88"/>
    </row>
    <row r="13" spans="2:9" x14ac:dyDescent="0.25">
      <c r="B13" s="87" t="s">
        <v>238</v>
      </c>
      <c r="C13" s="88"/>
      <c r="D13" s="88"/>
      <c r="E13" s="88"/>
      <c r="F13" s="88"/>
      <c r="G13" s="88"/>
      <c r="H13" s="88"/>
      <c r="I13" s="88"/>
    </row>
    <row r="14" spans="2:9" x14ac:dyDescent="0.25">
      <c r="B14" s="53"/>
      <c r="C14" s="54"/>
      <c r="D14" s="54"/>
      <c r="E14" s="54"/>
      <c r="F14" s="54"/>
    </row>
  </sheetData>
  <mergeCells count="5">
    <mergeCell ref="B3:I3"/>
    <mergeCell ref="B4:F4"/>
    <mergeCell ref="B5:B7"/>
    <mergeCell ref="C5:D6"/>
    <mergeCell ref="E5:F6"/>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L17"/>
  <sheetViews>
    <sheetView workbookViewId="0">
      <selection activeCell="K24" sqref="K24"/>
    </sheetView>
  </sheetViews>
  <sheetFormatPr defaultRowHeight="15" x14ac:dyDescent="0.25"/>
  <cols>
    <col min="1" max="1" width="16.7109375" style="15" customWidth="1"/>
    <col min="2" max="2" width="6.42578125" style="15" customWidth="1"/>
    <col min="3" max="3" width="4.7109375" style="15" customWidth="1"/>
    <col min="4" max="4" width="6.42578125" style="15" customWidth="1"/>
    <col min="5" max="5" width="4.7109375" style="15" customWidth="1"/>
    <col min="6" max="6" width="6.42578125" style="15" customWidth="1"/>
    <col min="7" max="7" width="4.28515625" style="15" customWidth="1"/>
    <col min="8" max="8" width="6.42578125" style="15" customWidth="1"/>
    <col min="9" max="9" width="4.7109375" style="15" customWidth="1"/>
    <col min="10" max="12" width="6" style="15" customWidth="1"/>
    <col min="13" max="16384" width="9.140625" style="15"/>
  </cols>
  <sheetData>
    <row r="3" spans="1:12" x14ac:dyDescent="0.25">
      <c r="A3" s="62" t="s">
        <v>263</v>
      </c>
      <c r="B3" s="58"/>
      <c r="C3" s="58"/>
      <c r="D3" s="58"/>
      <c r="E3" s="58"/>
      <c r="F3" s="58"/>
      <c r="G3" s="58"/>
      <c r="H3" s="58"/>
    </row>
    <row r="4" spans="1:12" ht="15.75" thickBot="1" x14ac:dyDescent="0.3">
      <c r="A4" s="390" t="s">
        <v>127</v>
      </c>
      <c r="B4" s="390"/>
      <c r="C4" s="390"/>
      <c r="D4" s="390"/>
      <c r="E4" s="390"/>
    </row>
    <row r="5" spans="1:12" x14ac:dyDescent="0.25">
      <c r="A5" s="383" t="s">
        <v>128</v>
      </c>
      <c r="B5" s="386">
        <v>2017</v>
      </c>
      <c r="C5" s="386"/>
      <c r="D5" s="386"/>
      <c r="E5" s="386"/>
      <c r="F5" s="386"/>
      <c r="G5" s="386"/>
      <c r="H5" s="386"/>
      <c r="I5" s="386"/>
      <c r="J5" s="388" t="s">
        <v>129</v>
      </c>
      <c r="K5" s="388"/>
      <c r="L5" s="388"/>
    </row>
    <row r="6" spans="1:12" ht="15.75" thickBot="1" x14ac:dyDescent="0.3">
      <c r="A6" s="384"/>
      <c r="B6" s="387"/>
      <c r="C6" s="387"/>
      <c r="D6" s="387"/>
      <c r="E6" s="387"/>
      <c r="F6" s="387"/>
      <c r="G6" s="387"/>
      <c r="H6" s="387"/>
      <c r="I6" s="387"/>
      <c r="J6" s="389" t="s">
        <v>130</v>
      </c>
      <c r="K6" s="389"/>
      <c r="L6" s="389"/>
    </row>
    <row r="7" spans="1:12" ht="27.75" thickBot="1" x14ac:dyDescent="0.3">
      <c r="A7" s="385"/>
      <c r="B7" s="219" t="s">
        <v>131</v>
      </c>
      <c r="C7" s="220" t="s">
        <v>102</v>
      </c>
      <c r="D7" s="219" t="s">
        <v>3</v>
      </c>
      <c r="E7" s="220" t="s">
        <v>102</v>
      </c>
      <c r="F7" s="219" t="s">
        <v>4</v>
      </c>
      <c r="G7" s="220" t="s">
        <v>102</v>
      </c>
      <c r="H7" s="219" t="s">
        <v>5</v>
      </c>
      <c r="I7" s="220" t="s">
        <v>102</v>
      </c>
      <c r="J7" s="219" t="s">
        <v>3</v>
      </c>
      <c r="K7" s="219" t="s">
        <v>4</v>
      </c>
      <c r="L7" s="219" t="s">
        <v>5</v>
      </c>
    </row>
    <row r="8" spans="1:12" ht="15.75" thickBot="1" x14ac:dyDescent="0.3">
      <c r="A8" s="221" t="s">
        <v>132</v>
      </c>
      <c r="B8" s="222">
        <v>2</v>
      </c>
      <c r="C8" s="223">
        <v>1.5267175572519083</v>
      </c>
      <c r="D8" s="224">
        <v>359</v>
      </c>
      <c r="E8" s="225">
        <v>42.334905660377359</v>
      </c>
      <c r="F8" s="226">
        <v>5</v>
      </c>
      <c r="G8" s="223">
        <v>15.151515151515152</v>
      </c>
      <c r="H8" s="227">
        <v>533</v>
      </c>
      <c r="I8" s="225">
        <v>39.335793357933582</v>
      </c>
      <c r="J8" s="223">
        <v>-14.7268408551069</v>
      </c>
      <c r="K8" s="228" t="s">
        <v>79</v>
      </c>
      <c r="L8" s="223">
        <v>-11.314475873544097</v>
      </c>
    </row>
    <row r="9" spans="1:12" ht="15.75" thickBot="1" x14ac:dyDescent="0.3">
      <c r="A9" s="221" t="s">
        <v>133</v>
      </c>
      <c r="B9" s="222">
        <v>3</v>
      </c>
      <c r="C9" s="223">
        <v>2.2900763358778624</v>
      </c>
      <c r="D9" s="224">
        <v>31</v>
      </c>
      <c r="E9" s="225">
        <v>3.6556603773584904</v>
      </c>
      <c r="F9" s="226">
        <v>1</v>
      </c>
      <c r="G9" s="223">
        <v>3.0303030303030303</v>
      </c>
      <c r="H9" s="227">
        <v>57</v>
      </c>
      <c r="I9" s="225">
        <v>4.2066420664206641</v>
      </c>
      <c r="J9" s="223">
        <v>10.714285714285722</v>
      </c>
      <c r="K9" s="228" t="s">
        <v>79</v>
      </c>
      <c r="L9" s="223">
        <v>23.91304347826086</v>
      </c>
    </row>
    <row r="10" spans="1:12" ht="15.75" thickBot="1" x14ac:dyDescent="0.3">
      <c r="A10" s="221" t="s">
        <v>134</v>
      </c>
      <c r="B10" s="222">
        <v>5</v>
      </c>
      <c r="C10" s="223">
        <v>3.8167938931297711</v>
      </c>
      <c r="D10" s="224">
        <v>390</v>
      </c>
      <c r="E10" s="225">
        <v>45.990566037735846</v>
      </c>
      <c r="F10" s="226">
        <v>6</v>
      </c>
      <c r="G10" s="223">
        <v>18.181818181818183</v>
      </c>
      <c r="H10" s="227">
        <v>590</v>
      </c>
      <c r="I10" s="225">
        <v>43.542435424354245</v>
      </c>
      <c r="J10" s="223">
        <v>-13.140311804008903</v>
      </c>
      <c r="K10" s="228">
        <v>20</v>
      </c>
      <c r="L10" s="223">
        <v>-8.8098918083462081</v>
      </c>
    </row>
    <row r="11" spans="1:12" ht="15.75" thickBot="1" x14ac:dyDescent="0.3">
      <c r="A11" s="229" t="s">
        <v>135</v>
      </c>
      <c r="B11" s="230">
        <v>16</v>
      </c>
      <c r="C11" s="223">
        <v>12.213740458015266</v>
      </c>
      <c r="D11" s="231">
        <v>65</v>
      </c>
      <c r="E11" s="232">
        <v>7.665094339622641</v>
      </c>
      <c r="F11" s="233">
        <v>5</v>
      </c>
      <c r="G11" s="234">
        <v>15.151515151515152</v>
      </c>
      <c r="H11" s="235">
        <v>109</v>
      </c>
      <c r="I11" s="232">
        <v>8.0442804428044283</v>
      </c>
      <c r="J11" s="234">
        <v>-14.473684210526315</v>
      </c>
      <c r="K11" s="236">
        <v>400</v>
      </c>
      <c r="L11" s="234">
        <v>-11.382113821138205</v>
      </c>
    </row>
    <row r="12" spans="1:12" ht="15.75" thickBot="1" x14ac:dyDescent="0.3">
      <c r="A12" s="221" t="s">
        <v>136</v>
      </c>
      <c r="B12" s="222">
        <v>59</v>
      </c>
      <c r="C12" s="223">
        <v>45.038167938931295</v>
      </c>
      <c r="D12" s="224">
        <v>300</v>
      </c>
      <c r="E12" s="225">
        <v>35.377358490566039</v>
      </c>
      <c r="F12" s="226">
        <v>12</v>
      </c>
      <c r="G12" s="223">
        <v>36.363636363636367</v>
      </c>
      <c r="H12" s="227">
        <v>505</v>
      </c>
      <c r="I12" s="225">
        <v>37.269372693726936</v>
      </c>
      <c r="J12" s="223">
        <v>-5.6603773584905639</v>
      </c>
      <c r="K12" s="228">
        <v>-58.620689655172413</v>
      </c>
      <c r="L12" s="223">
        <v>-12.629757785467135</v>
      </c>
    </row>
    <row r="13" spans="1:12" ht="15.75" thickBot="1" x14ac:dyDescent="0.3">
      <c r="A13" s="221" t="s">
        <v>137</v>
      </c>
      <c r="B13" s="222">
        <v>51</v>
      </c>
      <c r="C13" s="223">
        <v>38.931297709923662</v>
      </c>
      <c r="D13" s="224">
        <v>93</v>
      </c>
      <c r="E13" s="225">
        <v>10.966981132075473</v>
      </c>
      <c r="F13" s="226">
        <v>10</v>
      </c>
      <c r="G13" s="223">
        <v>30.303030303030305</v>
      </c>
      <c r="H13" s="237">
        <v>151</v>
      </c>
      <c r="I13" s="225">
        <v>11.143911439114392</v>
      </c>
      <c r="J13" s="223">
        <v>-8.8235294117647101</v>
      </c>
      <c r="K13" s="228">
        <v>42.857142857142861</v>
      </c>
      <c r="L13" s="223">
        <v>-11.695906432748544</v>
      </c>
    </row>
    <row r="14" spans="1:12" ht="15.75" thickBot="1" x14ac:dyDescent="0.3">
      <c r="A14" s="238" t="s">
        <v>138</v>
      </c>
      <c r="B14" s="230">
        <v>126</v>
      </c>
      <c r="C14" s="223">
        <v>96.18320610687023</v>
      </c>
      <c r="D14" s="239">
        <v>458</v>
      </c>
      <c r="E14" s="232">
        <v>54.009433962264154</v>
      </c>
      <c r="F14" s="240">
        <v>27</v>
      </c>
      <c r="G14" s="234">
        <v>81.818181818181827</v>
      </c>
      <c r="H14" s="241">
        <v>765</v>
      </c>
      <c r="I14" s="242">
        <v>56.457564575645755</v>
      </c>
      <c r="J14" s="234">
        <v>-7.6612903225806548</v>
      </c>
      <c r="K14" s="243">
        <v>-27.027027027027032</v>
      </c>
      <c r="L14" s="234">
        <v>-12.27064220183486</v>
      </c>
    </row>
    <row r="15" spans="1:12" ht="15.75" thickBot="1" x14ac:dyDescent="0.3">
      <c r="A15" s="244" t="s">
        <v>169</v>
      </c>
      <c r="B15" s="245">
        <v>131</v>
      </c>
      <c r="C15" s="246">
        <v>100</v>
      </c>
      <c r="D15" s="247">
        <v>848</v>
      </c>
      <c r="E15" s="246">
        <v>100</v>
      </c>
      <c r="F15" s="248">
        <v>33</v>
      </c>
      <c r="G15" s="246">
        <v>100</v>
      </c>
      <c r="H15" s="249">
        <v>1355</v>
      </c>
      <c r="I15" s="246">
        <v>100</v>
      </c>
      <c r="J15" s="246">
        <v>-10.264550264550266</v>
      </c>
      <c r="K15" s="246">
        <v>-21.428571428571431</v>
      </c>
      <c r="L15" s="246">
        <v>-10.796576695194204</v>
      </c>
    </row>
    <row r="16" spans="1:12" ht="16.5" customHeight="1" x14ac:dyDescent="0.25"/>
    <row r="17" ht="16.5" customHeight="1" x14ac:dyDescent="0.25"/>
  </sheetData>
  <mergeCells count="5">
    <mergeCell ref="A5:A7"/>
    <mergeCell ref="B5:I6"/>
    <mergeCell ref="J5:L5"/>
    <mergeCell ref="J6:L6"/>
    <mergeCell ref="A4:E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17"/>
  <sheetViews>
    <sheetView workbookViewId="0">
      <selection activeCell="A17" sqref="A17"/>
    </sheetView>
  </sheetViews>
  <sheetFormatPr defaultRowHeight="15" x14ac:dyDescent="0.25"/>
  <cols>
    <col min="1" max="1" width="21.5703125" style="15" customWidth="1"/>
    <col min="2" max="16384" width="9.140625" style="15"/>
  </cols>
  <sheetData>
    <row r="1" spans="1:8" ht="15" customHeight="1" x14ac:dyDescent="0.25"/>
    <row r="2" spans="1:8" ht="15" customHeight="1" x14ac:dyDescent="0.25"/>
    <row r="3" spans="1:8" x14ac:dyDescent="0.25">
      <c r="A3" s="62" t="s">
        <v>264</v>
      </c>
      <c r="B3" s="58"/>
      <c r="C3" s="58"/>
      <c r="D3" s="58"/>
      <c r="E3" s="58"/>
      <c r="F3" s="58"/>
      <c r="G3" s="58"/>
    </row>
    <row r="4" spans="1:8" x14ac:dyDescent="0.25">
      <c r="A4" s="390" t="s">
        <v>139</v>
      </c>
      <c r="B4" s="390"/>
      <c r="C4" s="390"/>
      <c r="D4" s="390"/>
      <c r="E4" s="390"/>
    </row>
    <row r="5" spans="1:8" x14ac:dyDescent="0.25">
      <c r="A5" s="391" t="s">
        <v>128</v>
      </c>
      <c r="B5" s="336">
        <v>2017</v>
      </c>
      <c r="C5" s="336"/>
      <c r="D5" s="344">
        <v>2016</v>
      </c>
      <c r="E5" s="344"/>
    </row>
    <row r="6" spans="1:8" x14ac:dyDescent="0.25">
      <c r="A6" s="384"/>
      <c r="B6" s="336"/>
      <c r="C6" s="336"/>
      <c r="D6" s="344"/>
      <c r="E6" s="344"/>
    </row>
    <row r="7" spans="1:8" ht="27" x14ac:dyDescent="0.25">
      <c r="A7" s="392"/>
      <c r="B7" s="60" t="s">
        <v>140</v>
      </c>
      <c r="C7" s="60" t="s">
        <v>13</v>
      </c>
      <c r="D7" s="60" t="s">
        <v>140</v>
      </c>
      <c r="E7" s="60" t="s">
        <v>13</v>
      </c>
    </row>
    <row r="8" spans="1:8" x14ac:dyDescent="0.25">
      <c r="A8" s="250" t="s">
        <v>132</v>
      </c>
      <c r="B8" s="26">
        <v>1.392757660167131</v>
      </c>
      <c r="C8" s="89">
        <v>0.92936802973977695</v>
      </c>
      <c r="D8" s="26">
        <v>1.1876484560570071</v>
      </c>
      <c r="E8" s="89">
        <v>0.82508250825082496</v>
      </c>
    </row>
    <row r="9" spans="1:8" x14ac:dyDescent="0.25">
      <c r="A9" s="250" t="s">
        <v>133</v>
      </c>
      <c r="B9" s="26">
        <v>3.225806451612903</v>
      </c>
      <c r="C9" s="89">
        <v>1.7241379310344827</v>
      </c>
      <c r="D9" s="26" t="s">
        <v>79</v>
      </c>
      <c r="E9" s="89" t="s">
        <v>79</v>
      </c>
    </row>
    <row r="10" spans="1:8" x14ac:dyDescent="0.25">
      <c r="A10" s="250" t="s">
        <v>134</v>
      </c>
      <c r="B10" s="26">
        <v>1.5384615384615385</v>
      </c>
      <c r="C10" s="89">
        <v>1.006711409395973</v>
      </c>
      <c r="D10" s="26">
        <v>1.1135857461024499</v>
      </c>
      <c r="E10" s="89">
        <v>0.76687116564417179</v>
      </c>
    </row>
    <row r="11" spans="1:8" x14ac:dyDescent="0.25">
      <c r="A11" s="251" t="s">
        <v>135</v>
      </c>
      <c r="B11" s="27">
        <v>7.6923076923076925</v>
      </c>
      <c r="C11" s="28">
        <v>4.3859649122807012</v>
      </c>
      <c r="D11" s="27">
        <v>1.3157894736842104</v>
      </c>
      <c r="E11" s="28">
        <v>0.80645161290322576</v>
      </c>
    </row>
    <row r="12" spans="1:8" x14ac:dyDescent="0.25">
      <c r="A12" s="250" t="s">
        <v>136</v>
      </c>
      <c r="B12" s="26">
        <v>4</v>
      </c>
      <c r="C12" s="89">
        <v>2.3210831721470022</v>
      </c>
      <c r="D12" s="26">
        <v>9.1194968553459113</v>
      </c>
      <c r="E12" s="89">
        <v>4.7775947281713345</v>
      </c>
    </row>
    <row r="13" spans="1:8" x14ac:dyDescent="0.25">
      <c r="A13" s="250" t="s">
        <v>137</v>
      </c>
      <c r="B13" s="26">
        <v>10.75268817204301</v>
      </c>
      <c r="C13" s="89">
        <v>6.2111801242236027</v>
      </c>
      <c r="D13" s="26">
        <v>6.8627450980392162</v>
      </c>
      <c r="E13" s="89">
        <v>3.9325842696629212</v>
      </c>
    </row>
    <row r="14" spans="1:8" x14ac:dyDescent="0.25">
      <c r="A14" s="252" t="s">
        <v>138</v>
      </c>
      <c r="B14" s="27">
        <v>5.8951965065502181</v>
      </c>
      <c r="C14" s="28">
        <v>3.4090909090909087</v>
      </c>
      <c r="D14" s="27">
        <v>7.459677419354839</v>
      </c>
      <c r="E14" s="28">
        <v>4.0704070407040698</v>
      </c>
    </row>
    <row r="15" spans="1:8" x14ac:dyDescent="0.25">
      <c r="A15" s="24" t="s">
        <v>169</v>
      </c>
      <c r="B15" s="25">
        <v>3.891509433962264</v>
      </c>
      <c r="C15" s="25">
        <v>2.3775216138328532</v>
      </c>
      <c r="D15" s="25">
        <v>4.4444444444444446</v>
      </c>
      <c r="E15" s="25">
        <v>2.6905829596412558</v>
      </c>
    </row>
    <row r="16" spans="1:8" ht="16.5" x14ac:dyDescent="0.3">
      <c r="A16" s="393" t="s">
        <v>293</v>
      </c>
      <c r="B16" s="394"/>
      <c r="C16" s="394"/>
      <c r="D16" s="394"/>
      <c r="E16" s="394"/>
      <c r="F16" s="394"/>
      <c r="G16" s="394"/>
      <c r="H16" s="394"/>
    </row>
    <row r="17" spans="1:8" x14ac:dyDescent="0.25">
      <c r="A17" s="87" t="s">
        <v>292</v>
      </c>
      <c r="B17" s="87"/>
      <c r="C17" s="87"/>
      <c r="D17" s="87"/>
      <c r="E17" s="87"/>
      <c r="F17" s="87"/>
      <c r="G17" s="87"/>
      <c r="H17" s="87"/>
    </row>
  </sheetData>
  <mergeCells count="5">
    <mergeCell ref="A4:E4"/>
    <mergeCell ref="A5:A7"/>
    <mergeCell ref="B5:C6"/>
    <mergeCell ref="D5:E6"/>
    <mergeCell ref="A16:H16"/>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22"/>
  <sheetViews>
    <sheetView zoomScaleNormal="100" workbookViewId="0">
      <selection activeCell="A4" sqref="A4:H4"/>
    </sheetView>
  </sheetViews>
  <sheetFormatPr defaultRowHeight="15" x14ac:dyDescent="0.25"/>
  <cols>
    <col min="1" max="1" width="25" style="39" customWidth="1"/>
    <col min="2" max="2" width="9.140625" style="38" customWidth="1"/>
    <col min="3" max="7" width="9.140625" style="38"/>
    <col min="8" max="8" width="10.7109375" style="40" customWidth="1"/>
    <col min="9" max="16384" width="9.140625" style="15"/>
  </cols>
  <sheetData>
    <row r="1" spans="1:12" s="38" customFormat="1" ht="11.25" x14ac:dyDescent="0.2">
      <c r="A1" s="39"/>
      <c r="H1" s="40"/>
    </row>
    <row r="2" spans="1:12" s="38" customFormat="1" ht="11.25" x14ac:dyDescent="0.2">
      <c r="A2" s="39"/>
      <c r="H2" s="40"/>
    </row>
    <row r="3" spans="1:12" s="38" customFormat="1" x14ac:dyDescent="0.25">
      <c r="A3" s="18" t="s">
        <v>294</v>
      </c>
      <c r="B3" s="15"/>
      <c r="C3" s="15"/>
      <c r="D3" s="15"/>
      <c r="E3" s="15"/>
      <c r="F3" s="15"/>
      <c r="G3" s="15"/>
      <c r="H3" s="15"/>
    </row>
    <row r="4" spans="1:12" s="38" customFormat="1" ht="12.75" customHeight="1" x14ac:dyDescent="0.2">
      <c r="A4" s="399" t="s">
        <v>301</v>
      </c>
      <c r="B4" s="400"/>
      <c r="C4" s="400"/>
      <c r="D4" s="400"/>
      <c r="E4" s="400"/>
      <c r="F4" s="400"/>
      <c r="G4" s="400"/>
      <c r="H4" s="400"/>
    </row>
    <row r="5" spans="1:12" s="38" customFormat="1" ht="13.5" customHeight="1" x14ac:dyDescent="0.2">
      <c r="A5" s="397" t="s">
        <v>295</v>
      </c>
      <c r="B5" s="398" t="s">
        <v>42</v>
      </c>
      <c r="C5" s="398"/>
      <c r="D5" s="398"/>
      <c r="E5" s="395" t="s">
        <v>43</v>
      </c>
      <c r="F5" s="395"/>
      <c r="G5" s="395"/>
      <c r="H5" s="396" t="s">
        <v>296</v>
      </c>
    </row>
    <row r="6" spans="1:12" s="38" customFormat="1" ht="13.5" x14ac:dyDescent="0.2">
      <c r="A6" s="397"/>
      <c r="B6" s="31" t="s">
        <v>3</v>
      </c>
      <c r="C6" s="31" t="s">
        <v>4</v>
      </c>
      <c r="D6" s="31" t="s">
        <v>5</v>
      </c>
      <c r="E6" s="31" t="s">
        <v>3</v>
      </c>
      <c r="F6" s="31" t="s">
        <v>4</v>
      </c>
      <c r="G6" s="31" t="s">
        <v>5</v>
      </c>
      <c r="H6" s="396"/>
    </row>
    <row r="7" spans="1:12" s="38" customFormat="1" ht="13.5" x14ac:dyDescent="0.2">
      <c r="A7" s="140" t="s">
        <v>69</v>
      </c>
      <c r="B7" s="124">
        <v>48</v>
      </c>
      <c r="C7" s="125">
        <v>4</v>
      </c>
      <c r="D7" s="124">
        <v>91</v>
      </c>
      <c r="E7" s="254">
        <v>5.66</v>
      </c>
      <c r="F7" s="97">
        <v>12.12</v>
      </c>
      <c r="G7" s="254">
        <v>6.72</v>
      </c>
      <c r="H7" s="97">
        <f>+C7/B7*100</f>
        <v>8.3333333333333321</v>
      </c>
    </row>
    <row r="8" spans="1:12" s="38" customFormat="1" ht="13.5" x14ac:dyDescent="0.2">
      <c r="A8" s="140" t="s">
        <v>70</v>
      </c>
      <c r="B8" s="124">
        <v>234</v>
      </c>
      <c r="C8" s="125">
        <v>8</v>
      </c>
      <c r="D8" s="124">
        <v>410</v>
      </c>
      <c r="E8" s="254">
        <v>27.59</v>
      </c>
      <c r="F8" s="97">
        <v>24.24</v>
      </c>
      <c r="G8" s="254">
        <v>30.26</v>
      </c>
      <c r="H8" s="97">
        <f t="shared" ref="H8:H15" si="0">+C8/B8*100</f>
        <v>3.4188034188034191</v>
      </c>
    </row>
    <row r="9" spans="1:12" s="38" customFormat="1" ht="13.5" x14ac:dyDescent="0.2">
      <c r="A9" s="140" t="s">
        <v>71</v>
      </c>
      <c r="B9" s="124">
        <v>54</v>
      </c>
      <c r="C9" s="125">
        <v>0</v>
      </c>
      <c r="D9" s="124">
        <v>88</v>
      </c>
      <c r="E9" s="254">
        <v>6.37</v>
      </c>
      <c r="F9" s="97">
        <v>0</v>
      </c>
      <c r="G9" s="254">
        <v>6.49</v>
      </c>
      <c r="H9" s="97">
        <f t="shared" si="0"/>
        <v>0</v>
      </c>
    </row>
    <row r="10" spans="1:12" s="38" customFormat="1" ht="13.5" x14ac:dyDescent="0.2">
      <c r="A10" s="140" t="s">
        <v>72</v>
      </c>
      <c r="B10" s="124">
        <v>132</v>
      </c>
      <c r="C10" s="125">
        <v>1</v>
      </c>
      <c r="D10" s="124">
        <v>291</v>
      </c>
      <c r="E10" s="254">
        <v>15.57</v>
      </c>
      <c r="F10" s="97">
        <v>3.03</v>
      </c>
      <c r="G10" s="254">
        <v>21.48</v>
      </c>
      <c r="H10" s="97">
        <f t="shared" si="0"/>
        <v>0.75757575757575757</v>
      </c>
    </row>
    <row r="11" spans="1:12" s="38" customFormat="1" ht="13.5" customHeight="1" x14ac:dyDescent="0.2">
      <c r="A11" s="140" t="s">
        <v>73</v>
      </c>
      <c r="B11" s="124">
        <v>14</v>
      </c>
      <c r="C11" s="125">
        <v>2</v>
      </c>
      <c r="D11" s="124">
        <v>29</v>
      </c>
      <c r="E11" s="254">
        <v>1.65</v>
      </c>
      <c r="F11" s="97">
        <v>6.06</v>
      </c>
      <c r="G11" s="254">
        <v>2.14</v>
      </c>
      <c r="H11" s="97">
        <f t="shared" si="0"/>
        <v>14.285714285714285</v>
      </c>
    </row>
    <row r="12" spans="1:12" s="38" customFormat="1" ht="13.5" x14ac:dyDescent="0.2">
      <c r="A12" s="255" t="s">
        <v>74</v>
      </c>
      <c r="B12" s="256">
        <v>482</v>
      </c>
      <c r="C12" s="257">
        <v>15</v>
      </c>
      <c r="D12" s="256">
        <v>909</v>
      </c>
      <c r="E12" s="258">
        <v>56.84</v>
      </c>
      <c r="F12" s="259">
        <v>45.45</v>
      </c>
      <c r="G12" s="258">
        <v>67.08</v>
      </c>
      <c r="H12" s="259">
        <f t="shared" si="0"/>
        <v>3.1120331950207469</v>
      </c>
    </row>
    <row r="13" spans="1:12" s="38" customFormat="1" ht="13.5" x14ac:dyDescent="0.2">
      <c r="A13" s="140" t="s">
        <v>75</v>
      </c>
      <c r="B13" s="124">
        <v>112</v>
      </c>
      <c r="C13" s="125">
        <v>5</v>
      </c>
      <c r="D13" s="124">
        <v>117</v>
      </c>
      <c r="E13" s="254">
        <v>13.21</v>
      </c>
      <c r="F13" s="97">
        <v>15.15</v>
      </c>
      <c r="G13" s="254">
        <v>8.6300000000000008</v>
      </c>
      <c r="H13" s="97">
        <f t="shared" si="0"/>
        <v>4.4642857142857144</v>
      </c>
    </row>
    <row r="14" spans="1:12" s="38" customFormat="1" ht="13.5" x14ac:dyDescent="0.2">
      <c r="A14" s="140" t="s">
        <v>76</v>
      </c>
      <c r="B14" s="124">
        <v>8</v>
      </c>
      <c r="C14" s="125">
        <v>0</v>
      </c>
      <c r="D14" s="124">
        <v>10</v>
      </c>
      <c r="E14" s="254">
        <v>0.94</v>
      </c>
      <c r="F14" s="97">
        <v>0</v>
      </c>
      <c r="G14" s="254">
        <v>0.74</v>
      </c>
      <c r="H14" s="97">
        <f t="shared" si="0"/>
        <v>0</v>
      </c>
    </row>
    <row r="15" spans="1:12" s="38" customFormat="1" ht="13.5" x14ac:dyDescent="0.2">
      <c r="A15" s="140" t="s">
        <v>77</v>
      </c>
      <c r="B15" s="124">
        <v>59</v>
      </c>
      <c r="C15" s="125">
        <v>2</v>
      </c>
      <c r="D15" s="124">
        <v>71</v>
      </c>
      <c r="E15" s="254">
        <v>6.96</v>
      </c>
      <c r="F15" s="97">
        <v>6.06</v>
      </c>
      <c r="G15" s="254">
        <v>5.24</v>
      </c>
      <c r="H15" s="97">
        <f t="shared" si="0"/>
        <v>3.3898305084745761</v>
      </c>
      <c r="J15" s="133"/>
      <c r="K15" s="133"/>
      <c r="L15" s="133"/>
    </row>
    <row r="16" spans="1:12" s="38" customFormat="1" ht="13.5" x14ac:dyDescent="0.2">
      <c r="A16" s="140" t="s">
        <v>78</v>
      </c>
      <c r="B16" s="124" t="s">
        <v>79</v>
      </c>
      <c r="C16" s="125" t="s">
        <v>79</v>
      </c>
      <c r="D16" s="124" t="s">
        <v>79</v>
      </c>
      <c r="E16" s="254" t="s">
        <v>79</v>
      </c>
      <c r="F16" s="97" t="s">
        <v>79</v>
      </c>
      <c r="G16" s="254" t="s">
        <v>79</v>
      </c>
      <c r="H16" s="97" t="s">
        <v>79</v>
      </c>
      <c r="J16" s="133"/>
      <c r="K16" s="133"/>
      <c r="L16" s="133"/>
    </row>
    <row r="17" spans="1:12" s="38" customFormat="1" ht="13.5" x14ac:dyDescent="0.2">
      <c r="A17" s="140" t="s">
        <v>80</v>
      </c>
      <c r="B17" s="124">
        <v>179</v>
      </c>
      <c r="C17" s="125">
        <v>11</v>
      </c>
      <c r="D17" s="124">
        <v>240</v>
      </c>
      <c r="E17" s="254">
        <v>21.11</v>
      </c>
      <c r="F17" s="97">
        <v>33.33</v>
      </c>
      <c r="G17" s="254">
        <v>17.71</v>
      </c>
      <c r="H17" s="97">
        <f>+C17/B17*100</f>
        <v>6.1452513966480442</v>
      </c>
      <c r="J17" s="133"/>
      <c r="K17" s="133"/>
      <c r="L17" s="133"/>
    </row>
    <row r="18" spans="1:12" s="38" customFormat="1" ht="13.5" x14ac:dyDescent="0.2">
      <c r="A18" s="140" t="s">
        <v>81</v>
      </c>
      <c r="B18" s="124">
        <v>4</v>
      </c>
      <c r="C18" s="125">
        <v>0</v>
      </c>
      <c r="D18" s="124">
        <v>4</v>
      </c>
      <c r="E18" s="254">
        <v>0.47</v>
      </c>
      <c r="F18" s="97">
        <v>0</v>
      </c>
      <c r="G18" s="254">
        <v>0.3</v>
      </c>
      <c r="H18" s="97">
        <f t="shared" ref="H18:H21" si="1">+C18/B18*100</f>
        <v>0</v>
      </c>
      <c r="J18" s="133"/>
      <c r="K18" s="133"/>
      <c r="L18" s="133"/>
    </row>
    <row r="19" spans="1:12" s="38" customFormat="1" ht="13.5" x14ac:dyDescent="0.2">
      <c r="A19" s="140" t="s">
        <v>82</v>
      </c>
      <c r="B19" s="124">
        <v>4</v>
      </c>
      <c r="C19" s="125">
        <v>0</v>
      </c>
      <c r="D19" s="124">
        <v>4</v>
      </c>
      <c r="E19" s="254">
        <v>0.47</v>
      </c>
      <c r="F19" s="97">
        <v>0</v>
      </c>
      <c r="G19" s="254">
        <v>0.3</v>
      </c>
      <c r="H19" s="97">
        <f t="shared" si="1"/>
        <v>0</v>
      </c>
      <c r="J19" s="133"/>
      <c r="K19" s="133"/>
      <c r="L19" s="133"/>
    </row>
    <row r="20" spans="1:12" s="38" customFormat="1" ht="13.5" x14ac:dyDescent="0.2">
      <c r="A20" s="255" t="s">
        <v>83</v>
      </c>
      <c r="B20" s="256">
        <v>366</v>
      </c>
      <c r="C20" s="257">
        <v>18</v>
      </c>
      <c r="D20" s="256">
        <v>446</v>
      </c>
      <c r="E20" s="258">
        <v>43.16</v>
      </c>
      <c r="F20" s="259">
        <v>54.55</v>
      </c>
      <c r="G20" s="258">
        <v>32.92</v>
      </c>
      <c r="H20" s="259">
        <f t="shared" si="1"/>
        <v>4.918032786885246</v>
      </c>
      <c r="J20" s="133"/>
      <c r="K20" s="133"/>
      <c r="L20" s="133"/>
    </row>
    <row r="21" spans="1:12" s="38" customFormat="1" ht="13.5" x14ac:dyDescent="0.2">
      <c r="A21" s="147" t="s">
        <v>84</v>
      </c>
      <c r="B21" s="260">
        <v>848</v>
      </c>
      <c r="C21" s="260">
        <v>33</v>
      </c>
      <c r="D21" s="260">
        <v>1355</v>
      </c>
      <c r="E21" s="129">
        <v>100</v>
      </c>
      <c r="F21" s="155">
        <v>100</v>
      </c>
      <c r="G21" s="129">
        <v>100</v>
      </c>
      <c r="H21" s="129">
        <f t="shared" si="1"/>
        <v>3.891509433962264</v>
      </c>
      <c r="J21" s="133"/>
      <c r="K21" s="133"/>
      <c r="L21" s="133"/>
    </row>
    <row r="22" spans="1:12" s="38" customFormat="1" ht="11.25" x14ac:dyDescent="0.2">
      <c r="A22" s="253" t="s">
        <v>287</v>
      </c>
      <c r="B22" s="253"/>
      <c r="C22" s="253"/>
      <c r="D22" s="253"/>
      <c r="E22" s="253"/>
      <c r="F22" s="253"/>
      <c r="G22" s="253"/>
      <c r="H22" s="253"/>
    </row>
  </sheetData>
  <mergeCells count="5">
    <mergeCell ref="E5:G5"/>
    <mergeCell ref="H5:H6"/>
    <mergeCell ref="A5:A6"/>
    <mergeCell ref="B5:D5"/>
    <mergeCell ref="A4:H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33"/>
  <sheetViews>
    <sheetView workbookViewId="0">
      <selection activeCell="J22" sqref="J22"/>
    </sheetView>
  </sheetViews>
  <sheetFormatPr defaultRowHeight="15" x14ac:dyDescent="0.25"/>
  <cols>
    <col min="1" max="1" width="61.85546875" style="15" customWidth="1"/>
    <col min="2" max="7" width="9.5703125" style="15" customWidth="1"/>
  </cols>
  <sheetData>
    <row r="1" spans="1:9" s="15" customFormat="1" x14ac:dyDescent="0.25"/>
    <row r="2" spans="1:9" s="15" customFormat="1" x14ac:dyDescent="0.25"/>
    <row r="3" spans="1:9" s="15" customFormat="1" x14ac:dyDescent="0.25">
      <c r="A3" s="18" t="s">
        <v>265</v>
      </c>
      <c r="B3" s="18"/>
    </row>
    <row r="4" spans="1:9" s="15" customFormat="1" x14ac:dyDescent="0.25">
      <c r="A4" s="67" t="s">
        <v>99</v>
      </c>
      <c r="B4" s="261"/>
      <c r="C4" s="261"/>
      <c r="D4" s="261"/>
      <c r="E4" s="261"/>
      <c r="F4" s="261"/>
      <c r="G4" s="261"/>
    </row>
    <row r="5" spans="1:9" s="15" customFormat="1" x14ac:dyDescent="0.25">
      <c r="A5" s="402" t="s">
        <v>100</v>
      </c>
      <c r="B5" s="404" t="s">
        <v>21</v>
      </c>
      <c r="C5" s="404"/>
      <c r="D5" s="370" t="s">
        <v>101</v>
      </c>
      <c r="E5" s="370"/>
      <c r="F5" s="404" t="s">
        <v>14</v>
      </c>
      <c r="G5" s="404"/>
    </row>
    <row r="6" spans="1:9" s="15" customFormat="1" x14ac:dyDescent="0.25">
      <c r="A6" s="403"/>
      <c r="B6" s="262" t="s">
        <v>42</v>
      </c>
      <c r="C6" s="162" t="s">
        <v>102</v>
      </c>
      <c r="D6" s="262" t="s">
        <v>42</v>
      </c>
      <c r="E6" s="162" t="s">
        <v>102</v>
      </c>
      <c r="F6" s="262" t="s">
        <v>42</v>
      </c>
      <c r="G6" s="162" t="s">
        <v>102</v>
      </c>
    </row>
    <row r="7" spans="1:9" s="15" customFormat="1" x14ac:dyDescent="0.25">
      <c r="A7" s="163" t="s">
        <v>103</v>
      </c>
      <c r="B7" s="263">
        <v>74</v>
      </c>
      <c r="C7" s="264">
        <v>12.251655629139073</v>
      </c>
      <c r="D7" s="263">
        <v>111</v>
      </c>
      <c r="E7" s="264">
        <v>23.617021276595747</v>
      </c>
      <c r="F7" s="263">
        <v>185</v>
      </c>
      <c r="G7" s="265">
        <v>17.225325884543764</v>
      </c>
      <c r="I7" s="51"/>
    </row>
    <row r="8" spans="1:9" s="15" customFormat="1" x14ac:dyDescent="0.25">
      <c r="A8" s="163" t="s">
        <v>104</v>
      </c>
      <c r="B8" s="263">
        <v>95</v>
      </c>
      <c r="C8" s="264">
        <v>15.728476821192054</v>
      </c>
      <c r="D8" s="263">
        <v>22</v>
      </c>
      <c r="E8" s="264">
        <v>4.6808510638297873</v>
      </c>
      <c r="F8" s="263">
        <v>117</v>
      </c>
      <c r="G8" s="265">
        <v>10.893854748603351</v>
      </c>
    </row>
    <row r="9" spans="1:9" s="15" customFormat="1" x14ac:dyDescent="0.25">
      <c r="A9" s="163" t="s">
        <v>105</v>
      </c>
      <c r="B9" s="263">
        <v>31</v>
      </c>
      <c r="C9" s="264">
        <v>5.1324503311258276</v>
      </c>
      <c r="D9" s="263">
        <v>9</v>
      </c>
      <c r="E9" s="264">
        <v>1.9148936170212765</v>
      </c>
      <c r="F9" s="263">
        <v>40</v>
      </c>
      <c r="G9" s="265">
        <v>3.7243947858472999</v>
      </c>
    </row>
    <row r="10" spans="1:9" s="15" customFormat="1" x14ac:dyDescent="0.25">
      <c r="A10" s="163" t="s">
        <v>106</v>
      </c>
      <c r="B10" s="263">
        <v>32</v>
      </c>
      <c r="C10" s="264">
        <v>5.298013245033113</v>
      </c>
      <c r="D10" s="263">
        <v>8</v>
      </c>
      <c r="E10" s="264">
        <v>1.7021276595744681</v>
      </c>
      <c r="F10" s="263">
        <v>40</v>
      </c>
      <c r="G10" s="265">
        <v>3.7243947858472999</v>
      </c>
    </row>
    <row r="11" spans="1:9" s="15" customFormat="1" x14ac:dyDescent="0.25">
      <c r="A11" s="163" t="s">
        <v>107</v>
      </c>
      <c r="B11" s="263">
        <v>31</v>
      </c>
      <c r="C11" s="264">
        <v>5.1324503311258276</v>
      </c>
      <c r="D11" s="263">
        <v>5</v>
      </c>
      <c r="E11" s="264">
        <v>1.0638297872340425</v>
      </c>
      <c r="F11" s="263">
        <v>36</v>
      </c>
      <c r="G11" s="265">
        <v>3.3519553072625698</v>
      </c>
    </row>
    <row r="12" spans="1:9" s="15" customFormat="1" x14ac:dyDescent="0.25">
      <c r="A12" s="163" t="s">
        <v>108</v>
      </c>
      <c r="B12" s="263">
        <v>1</v>
      </c>
      <c r="C12" s="264">
        <v>0.16556291390728478</v>
      </c>
      <c r="D12" s="266">
        <v>0</v>
      </c>
      <c r="E12" s="267">
        <v>0</v>
      </c>
      <c r="F12" s="263">
        <v>1</v>
      </c>
      <c r="G12" s="265">
        <v>9.3109869646182494E-2</v>
      </c>
    </row>
    <row r="13" spans="1:9" s="15" customFormat="1" x14ac:dyDescent="0.25">
      <c r="A13" s="163" t="s">
        <v>109</v>
      </c>
      <c r="B13" s="263">
        <v>92</v>
      </c>
      <c r="C13" s="264">
        <v>15.231788079470199</v>
      </c>
      <c r="D13" s="263">
        <v>86</v>
      </c>
      <c r="E13" s="264">
        <v>18.297872340425531</v>
      </c>
      <c r="F13" s="263">
        <v>178</v>
      </c>
      <c r="G13" s="265">
        <v>16.573556797020483</v>
      </c>
    </row>
    <row r="14" spans="1:9" s="15" customFormat="1" x14ac:dyDescent="0.25">
      <c r="A14" s="163" t="s">
        <v>110</v>
      </c>
      <c r="B14" s="263">
        <v>92</v>
      </c>
      <c r="C14" s="264">
        <v>15.231788079470199</v>
      </c>
      <c r="D14" s="263">
        <v>83</v>
      </c>
      <c r="E14" s="264">
        <v>17.659574468085108</v>
      </c>
      <c r="F14" s="263">
        <v>175</v>
      </c>
      <c r="G14" s="265">
        <v>16.294227188081937</v>
      </c>
    </row>
    <row r="15" spans="1:9" s="15" customFormat="1" x14ac:dyDescent="0.25">
      <c r="A15" s="163" t="s">
        <v>111</v>
      </c>
      <c r="B15" s="263">
        <v>0</v>
      </c>
      <c r="C15" s="264">
        <v>0</v>
      </c>
      <c r="D15" s="263">
        <v>3</v>
      </c>
      <c r="E15" s="264">
        <v>0.63829787234042545</v>
      </c>
      <c r="F15" s="263">
        <v>3</v>
      </c>
      <c r="G15" s="264">
        <v>0.27932960893854747</v>
      </c>
    </row>
    <row r="16" spans="1:9" s="15" customFormat="1" x14ac:dyDescent="0.25">
      <c r="A16" s="163" t="s">
        <v>112</v>
      </c>
      <c r="B16" s="263">
        <v>52</v>
      </c>
      <c r="C16" s="264">
        <v>8.6092715231788084</v>
      </c>
      <c r="D16" s="263">
        <v>42</v>
      </c>
      <c r="E16" s="264">
        <v>8.9361702127659584</v>
      </c>
      <c r="F16" s="263">
        <v>94</v>
      </c>
      <c r="G16" s="264">
        <v>8.7523277467411553</v>
      </c>
    </row>
    <row r="17" spans="1:7" s="15" customFormat="1" x14ac:dyDescent="0.25">
      <c r="A17" s="163" t="s">
        <v>113</v>
      </c>
      <c r="B17" s="263">
        <v>78</v>
      </c>
      <c r="C17" s="264">
        <v>12.913907284768211</v>
      </c>
      <c r="D17" s="263">
        <v>21</v>
      </c>
      <c r="E17" s="264">
        <v>4.4680851063829792</v>
      </c>
      <c r="F17" s="263">
        <v>99</v>
      </c>
      <c r="G17" s="264">
        <v>9.2178770949720672</v>
      </c>
    </row>
    <row r="18" spans="1:7" s="15" customFormat="1" x14ac:dyDescent="0.25">
      <c r="A18" s="163" t="s">
        <v>114</v>
      </c>
      <c r="B18" s="263">
        <v>13</v>
      </c>
      <c r="C18" s="264">
        <v>2.1523178807947021</v>
      </c>
      <c r="D18" s="263">
        <v>3</v>
      </c>
      <c r="E18" s="264">
        <v>0.63829787234042545</v>
      </c>
      <c r="F18" s="263">
        <v>16</v>
      </c>
      <c r="G18" s="264">
        <v>1.4897579143389199</v>
      </c>
    </row>
    <row r="19" spans="1:7" s="15" customFormat="1" x14ac:dyDescent="0.25">
      <c r="A19" s="163" t="s">
        <v>115</v>
      </c>
      <c r="B19" s="263">
        <v>13</v>
      </c>
      <c r="C19" s="264">
        <v>2.1523178807947021</v>
      </c>
      <c r="D19" s="263">
        <v>13</v>
      </c>
      <c r="E19" s="264">
        <v>2.7659574468085104</v>
      </c>
      <c r="F19" s="263">
        <v>26</v>
      </c>
      <c r="G19" s="264">
        <v>2.4208566108007448</v>
      </c>
    </row>
    <row r="20" spans="1:7" s="15" customFormat="1" x14ac:dyDescent="0.25">
      <c r="A20" s="163" t="s">
        <v>116</v>
      </c>
      <c r="B20" s="263">
        <v>7</v>
      </c>
      <c r="C20" s="264">
        <v>1.1589403973509933</v>
      </c>
      <c r="D20" s="263">
        <v>11</v>
      </c>
      <c r="E20" s="264">
        <v>2.3404255319148937</v>
      </c>
      <c r="F20" s="263">
        <v>18</v>
      </c>
      <c r="G20" s="264">
        <v>1.6759776536312849</v>
      </c>
    </row>
    <row r="21" spans="1:7" s="15" customFormat="1" x14ac:dyDescent="0.25">
      <c r="A21" s="163" t="s">
        <v>117</v>
      </c>
      <c r="B21" s="263">
        <v>53</v>
      </c>
      <c r="C21" s="264">
        <v>8.7748344370860938</v>
      </c>
      <c r="D21" s="266">
        <v>1</v>
      </c>
      <c r="E21" s="268">
        <v>0.21276595744680851</v>
      </c>
      <c r="F21" s="263">
        <v>54</v>
      </c>
      <c r="G21" s="264">
        <v>5.027932960893855</v>
      </c>
    </row>
    <row r="22" spans="1:7" s="15" customFormat="1" x14ac:dyDescent="0.25">
      <c r="A22" s="163" t="s">
        <v>118</v>
      </c>
      <c r="B22" s="263">
        <v>8</v>
      </c>
      <c r="C22" s="264">
        <v>1.3245033112582782</v>
      </c>
      <c r="D22" s="263">
        <v>30</v>
      </c>
      <c r="E22" s="264">
        <v>6.3829787234042552</v>
      </c>
      <c r="F22" s="263">
        <v>38</v>
      </c>
      <c r="G22" s="264">
        <v>3.5381750465549344</v>
      </c>
    </row>
    <row r="23" spans="1:7" s="15" customFormat="1" x14ac:dyDescent="0.25">
      <c r="A23" s="163" t="s">
        <v>119</v>
      </c>
      <c r="B23" s="263">
        <v>4</v>
      </c>
      <c r="C23" s="264">
        <v>0.66225165562913912</v>
      </c>
      <c r="D23" s="263">
        <v>2</v>
      </c>
      <c r="E23" s="264">
        <v>0.42553191489361702</v>
      </c>
      <c r="F23" s="263">
        <v>6</v>
      </c>
      <c r="G23" s="264">
        <v>0.55865921787709494</v>
      </c>
    </row>
    <row r="24" spans="1:7" s="15" customFormat="1" x14ac:dyDescent="0.25">
      <c r="A24" s="163" t="s">
        <v>120</v>
      </c>
      <c r="B24" s="263">
        <v>3</v>
      </c>
      <c r="C24" s="264">
        <v>0.49668874172185434</v>
      </c>
      <c r="D24" s="263">
        <v>8</v>
      </c>
      <c r="E24" s="264">
        <v>1.7021276595744681</v>
      </c>
      <c r="F24" s="263">
        <v>11</v>
      </c>
      <c r="G24" s="264">
        <v>1.0242085661080074</v>
      </c>
    </row>
    <row r="25" spans="1:7" s="15" customFormat="1" x14ac:dyDescent="0.25">
      <c r="A25" s="163" t="s">
        <v>266</v>
      </c>
      <c r="B25" s="263">
        <v>5</v>
      </c>
      <c r="C25" s="264">
        <v>0.82781456953642385</v>
      </c>
      <c r="D25" s="263">
        <v>8</v>
      </c>
      <c r="E25" s="264">
        <v>1.7021276595744681</v>
      </c>
      <c r="F25" s="263">
        <v>13</v>
      </c>
      <c r="G25" s="264">
        <v>1.2104283054003724</v>
      </c>
    </row>
    <row r="26" spans="1:7" s="15" customFormat="1" x14ac:dyDescent="0.25">
      <c r="A26" s="163" t="s">
        <v>121</v>
      </c>
      <c r="B26" s="263">
        <v>0</v>
      </c>
      <c r="C26" s="264">
        <v>0</v>
      </c>
      <c r="D26" s="263">
        <v>0</v>
      </c>
      <c r="E26" s="264">
        <v>0</v>
      </c>
      <c r="F26" s="263">
        <v>0</v>
      </c>
      <c r="G26" s="264">
        <v>0</v>
      </c>
    </row>
    <row r="27" spans="1:7" s="15" customFormat="1" x14ac:dyDescent="0.25">
      <c r="A27" s="163" t="s">
        <v>122</v>
      </c>
      <c r="B27" s="263">
        <v>24</v>
      </c>
      <c r="C27" s="264">
        <v>3.9735099337748347</v>
      </c>
      <c r="D27" s="263">
        <v>36</v>
      </c>
      <c r="E27" s="264">
        <v>7.6595744680851059</v>
      </c>
      <c r="F27" s="263">
        <v>60</v>
      </c>
      <c r="G27" s="264">
        <v>5.5865921787709496</v>
      </c>
    </row>
    <row r="28" spans="1:7" s="15" customFormat="1" x14ac:dyDescent="0.25">
      <c r="A28" s="163" t="s">
        <v>123</v>
      </c>
      <c r="B28" s="263">
        <v>28</v>
      </c>
      <c r="C28" s="264">
        <v>4.6357615894039732</v>
      </c>
      <c r="D28" s="263">
        <v>1</v>
      </c>
      <c r="E28" s="264">
        <v>0.21276595744680851</v>
      </c>
      <c r="F28" s="263">
        <v>29</v>
      </c>
      <c r="G28" s="264">
        <v>2.7001862197392921</v>
      </c>
    </row>
    <row r="29" spans="1:7" s="15" customFormat="1" x14ac:dyDescent="0.25">
      <c r="A29" s="163" t="s">
        <v>124</v>
      </c>
      <c r="B29" s="263">
        <v>549</v>
      </c>
      <c r="C29" s="264">
        <v>90.894039735099341</v>
      </c>
      <c r="D29" s="263">
        <v>395</v>
      </c>
      <c r="E29" s="264">
        <v>84.042553191489361</v>
      </c>
      <c r="F29" s="263">
        <v>944</v>
      </c>
      <c r="G29" s="264">
        <v>87.89571694599627</v>
      </c>
    </row>
    <row r="30" spans="1:7" s="15" customFormat="1" x14ac:dyDescent="0.25">
      <c r="A30" s="163" t="s">
        <v>125</v>
      </c>
      <c r="B30" s="263">
        <v>55</v>
      </c>
      <c r="C30" s="264">
        <v>9.105960264900661</v>
      </c>
      <c r="D30" s="263">
        <v>75</v>
      </c>
      <c r="E30" s="264">
        <v>15.957446808510639</v>
      </c>
      <c r="F30" s="263">
        <v>130</v>
      </c>
      <c r="G30" s="264">
        <v>12.104283054003725</v>
      </c>
    </row>
    <row r="31" spans="1:7" s="15" customFormat="1" x14ac:dyDescent="0.25">
      <c r="A31" s="172" t="s">
        <v>126</v>
      </c>
      <c r="B31" s="269">
        <v>604</v>
      </c>
      <c r="C31" s="270">
        <v>100</v>
      </c>
      <c r="D31" s="269">
        <v>470</v>
      </c>
      <c r="E31" s="270">
        <v>100</v>
      </c>
      <c r="F31" s="269">
        <v>1074</v>
      </c>
      <c r="G31" s="270">
        <v>100</v>
      </c>
    </row>
    <row r="32" spans="1:7" s="15" customFormat="1" ht="26.25" customHeight="1" x14ac:dyDescent="0.25">
      <c r="A32" s="401" t="s">
        <v>267</v>
      </c>
      <c r="B32" s="401"/>
      <c r="C32" s="401"/>
      <c r="D32" s="401"/>
      <c r="E32" s="401"/>
      <c r="F32" s="401"/>
      <c r="G32" s="401"/>
    </row>
    <row r="33" spans="1:7" s="15" customFormat="1" ht="50.25" customHeight="1" x14ac:dyDescent="0.25">
      <c r="A33" s="393" t="s">
        <v>268</v>
      </c>
      <c r="B33" s="393"/>
      <c r="C33" s="393"/>
      <c r="D33" s="393"/>
      <c r="E33" s="393"/>
      <c r="F33" s="393"/>
      <c r="G33" s="393"/>
    </row>
  </sheetData>
  <mergeCells count="6">
    <mergeCell ref="A32:G32"/>
    <mergeCell ref="A33:G33"/>
    <mergeCell ref="A5:A6"/>
    <mergeCell ref="B5:C5"/>
    <mergeCell ref="D5:E5"/>
    <mergeCell ref="F5:G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I187"/>
  <sheetViews>
    <sheetView workbookViewId="0">
      <selection activeCell="M1" sqref="M1:V1048576"/>
    </sheetView>
  </sheetViews>
  <sheetFormatPr defaultRowHeight="15" x14ac:dyDescent="0.25"/>
  <cols>
    <col min="1" max="1" width="12.85546875" style="15" customWidth="1"/>
    <col min="2" max="16384" width="9.140625" style="15"/>
  </cols>
  <sheetData>
    <row r="3" spans="1:9" x14ac:dyDescent="0.25">
      <c r="A3" s="70" t="s">
        <v>269</v>
      </c>
    </row>
    <row r="4" spans="1:9" x14ac:dyDescent="0.25">
      <c r="A4" s="17" t="s">
        <v>156</v>
      </c>
    </row>
    <row r="5" spans="1:9" x14ac:dyDescent="0.25">
      <c r="A5" s="371" t="s">
        <v>155</v>
      </c>
      <c r="B5" s="374" t="s">
        <v>4</v>
      </c>
      <c r="C5" s="374"/>
      <c r="D5" s="374"/>
      <c r="E5" s="374"/>
      <c r="F5" s="373" t="s">
        <v>5</v>
      </c>
      <c r="G5" s="373"/>
      <c r="H5" s="373"/>
      <c r="I5" s="373"/>
    </row>
    <row r="6" spans="1:9" ht="27" x14ac:dyDescent="0.25">
      <c r="A6" s="406"/>
      <c r="B6" s="271" t="s">
        <v>154</v>
      </c>
      <c r="C6" s="271" t="s">
        <v>153</v>
      </c>
      <c r="D6" s="271" t="s">
        <v>152</v>
      </c>
      <c r="E6" s="326" t="s">
        <v>14</v>
      </c>
      <c r="F6" s="271" t="s">
        <v>154</v>
      </c>
      <c r="G6" s="271" t="s">
        <v>153</v>
      </c>
      <c r="H6" s="271" t="s">
        <v>152</v>
      </c>
      <c r="I6" s="326" t="s">
        <v>14</v>
      </c>
    </row>
    <row r="7" spans="1:9" ht="15" customHeight="1" x14ac:dyDescent="0.25">
      <c r="A7" s="372"/>
      <c r="B7" s="405" t="s">
        <v>151</v>
      </c>
      <c r="C7" s="405"/>
      <c r="D7" s="405"/>
      <c r="E7" s="405"/>
      <c r="F7" s="405"/>
      <c r="G7" s="405"/>
      <c r="H7" s="405"/>
      <c r="I7" s="405"/>
    </row>
    <row r="8" spans="1:9" x14ac:dyDescent="0.25">
      <c r="A8" s="22" t="s">
        <v>149</v>
      </c>
      <c r="B8" s="189">
        <v>0</v>
      </c>
      <c r="C8" s="190">
        <v>1</v>
      </c>
      <c r="D8" s="189">
        <v>0</v>
      </c>
      <c r="E8" s="190">
        <v>1</v>
      </c>
      <c r="F8" s="189">
        <v>5</v>
      </c>
      <c r="G8" s="190">
        <v>73</v>
      </c>
      <c r="H8" s="189">
        <v>10</v>
      </c>
      <c r="I8" s="190">
        <v>88</v>
      </c>
    </row>
    <row r="9" spans="1:9" ht="15" customHeight="1" x14ac:dyDescent="0.25">
      <c r="A9" s="22" t="s">
        <v>144</v>
      </c>
      <c r="B9" s="189">
        <v>5</v>
      </c>
      <c r="C9" s="190">
        <v>2</v>
      </c>
      <c r="D9" s="189">
        <v>0</v>
      </c>
      <c r="E9" s="190">
        <v>7</v>
      </c>
      <c r="F9" s="189">
        <v>225</v>
      </c>
      <c r="G9" s="190">
        <v>154</v>
      </c>
      <c r="H9" s="189">
        <v>23</v>
      </c>
      <c r="I9" s="190">
        <v>402</v>
      </c>
    </row>
    <row r="10" spans="1:9" x14ac:dyDescent="0.25">
      <c r="A10" s="22" t="s">
        <v>143</v>
      </c>
      <c r="B10" s="189">
        <v>9</v>
      </c>
      <c r="C10" s="190">
        <v>1</v>
      </c>
      <c r="D10" s="189">
        <v>0</v>
      </c>
      <c r="E10" s="190">
        <v>10</v>
      </c>
      <c r="F10" s="189">
        <v>249</v>
      </c>
      <c r="G10" s="190">
        <v>68</v>
      </c>
      <c r="H10" s="189">
        <v>14</v>
      </c>
      <c r="I10" s="190">
        <v>331</v>
      </c>
    </row>
    <row r="11" spans="1:9" x14ac:dyDescent="0.25">
      <c r="A11" s="22" t="s">
        <v>142</v>
      </c>
      <c r="B11" s="189">
        <v>6</v>
      </c>
      <c r="C11" s="190">
        <v>1</v>
      </c>
      <c r="D11" s="189">
        <v>2</v>
      </c>
      <c r="E11" s="190">
        <v>9</v>
      </c>
      <c r="F11" s="189">
        <v>240</v>
      </c>
      <c r="G11" s="190">
        <v>89</v>
      </c>
      <c r="H11" s="189">
        <v>29</v>
      </c>
      <c r="I11" s="190">
        <v>358</v>
      </c>
    </row>
    <row r="12" spans="1:9" x14ac:dyDescent="0.25">
      <c r="A12" s="22" t="s">
        <v>141</v>
      </c>
      <c r="B12" s="189">
        <v>2</v>
      </c>
      <c r="C12" s="190">
        <v>1</v>
      </c>
      <c r="D12" s="189">
        <v>3</v>
      </c>
      <c r="E12" s="190">
        <v>6</v>
      </c>
      <c r="F12" s="189">
        <v>82</v>
      </c>
      <c r="G12" s="190">
        <v>43</v>
      </c>
      <c r="H12" s="189">
        <v>41</v>
      </c>
      <c r="I12" s="190">
        <v>166</v>
      </c>
    </row>
    <row r="13" spans="1:9" x14ac:dyDescent="0.25">
      <c r="A13" s="22" t="s">
        <v>148</v>
      </c>
      <c r="B13" s="189">
        <v>0</v>
      </c>
      <c r="C13" s="190">
        <v>0</v>
      </c>
      <c r="D13" s="189">
        <v>0</v>
      </c>
      <c r="E13" s="190">
        <v>0</v>
      </c>
      <c r="F13" s="189">
        <v>4</v>
      </c>
      <c r="G13" s="190">
        <v>6</v>
      </c>
      <c r="H13" s="189">
        <v>0</v>
      </c>
      <c r="I13" s="190">
        <v>10</v>
      </c>
    </row>
    <row r="14" spans="1:9" x14ac:dyDescent="0.25">
      <c r="A14" s="20" t="s">
        <v>147</v>
      </c>
      <c r="B14" s="83">
        <v>22</v>
      </c>
      <c r="C14" s="21">
        <v>6</v>
      </c>
      <c r="D14" s="83">
        <v>5</v>
      </c>
      <c r="E14" s="83">
        <v>33</v>
      </c>
      <c r="F14" s="83">
        <v>805</v>
      </c>
      <c r="G14" s="83">
        <v>433</v>
      </c>
      <c r="H14" s="21">
        <v>117</v>
      </c>
      <c r="I14" s="83">
        <v>1355</v>
      </c>
    </row>
    <row r="15" spans="1:9" ht="27" customHeight="1" x14ac:dyDescent="0.25">
      <c r="A15" s="35"/>
      <c r="B15" s="405" t="s">
        <v>150</v>
      </c>
      <c r="C15" s="405"/>
      <c r="D15" s="405"/>
      <c r="E15" s="405"/>
      <c r="F15" s="405"/>
      <c r="G15" s="405"/>
      <c r="H15" s="405"/>
      <c r="I15" s="405"/>
    </row>
    <row r="16" spans="1:9" x14ac:dyDescent="0.25">
      <c r="A16" s="22" t="s">
        <v>149</v>
      </c>
      <c r="B16" s="81">
        <v>0</v>
      </c>
      <c r="C16" s="81">
        <v>16.7</v>
      </c>
      <c r="D16" s="81">
        <v>0</v>
      </c>
      <c r="E16" s="81">
        <v>3</v>
      </c>
      <c r="F16" s="81">
        <v>0.6</v>
      </c>
      <c r="G16" s="81">
        <v>16.899999999999999</v>
      </c>
      <c r="H16" s="81">
        <v>8.5</v>
      </c>
      <c r="I16" s="81">
        <v>6.5</v>
      </c>
    </row>
    <row r="17" spans="1:9" ht="15" customHeight="1" x14ac:dyDescent="0.25">
      <c r="A17" s="22" t="s">
        <v>144</v>
      </c>
      <c r="B17" s="81">
        <v>22.7</v>
      </c>
      <c r="C17" s="81">
        <v>33.299999999999997</v>
      </c>
      <c r="D17" s="81">
        <v>0</v>
      </c>
      <c r="E17" s="81">
        <v>21.2</v>
      </c>
      <c r="F17" s="81">
        <v>28</v>
      </c>
      <c r="G17" s="81">
        <v>35.6</v>
      </c>
      <c r="H17" s="81">
        <v>19.7</v>
      </c>
      <c r="I17" s="81">
        <v>29.7</v>
      </c>
    </row>
    <row r="18" spans="1:9" x14ac:dyDescent="0.25">
      <c r="A18" s="22" t="s">
        <v>143</v>
      </c>
      <c r="B18" s="81">
        <v>40.9</v>
      </c>
      <c r="C18" s="81">
        <v>16.7</v>
      </c>
      <c r="D18" s="81">
        <v>0</v>
      </c>
      <c r="E18" s="81">
        <v>30.3</v>
      </c>
      <c r="F18" s="81">
        <v>30.9</v>
      </c>
      <c r="G18" s="81">
        <v>15.7</v>
      </c>
      <c r="H18" s="81">
        <v>12</v>
      </c>
      <c r="I18" s="81">
        <v>24.4</v>
      </c>
    </row>
    <row r="19" spans="1:9" x14ac:dyDescent="0.25">
      <c r="A19" s="22" t="s">
        <v>142</v>
      </c>
      <c r="B19" s="81">
        <v>27.3</v>
      </c>
      <c r="C19" s="81">
        <v>16.7</v>
      </c>
      <c r="D19" s="81">
        <v>40</v>
      </c>
      <c r="E19" s="81">
        <v>27.3</v>
      </c>
      <c r="F19" s="81">
        <v>29.8</v>
      </c>
      <c r="G19" s="81">
        <v>20.6</v>
      </c>
      <c r="H19" s="81">
        <v>24.8</v>
      </c>
      <c r="I19" s="81">
        <v>26.4</v>
      </c>
    </row>
    <row r="20" spans="1:9" x14ac:dyDescent="0.25">
      <c r="A20" s="22" t="s">
        <v>141</v>
      </c>
      <c r="B20" s="81">
        <v>9.1</v>
      </c>
      <c r="C20" s="81">
        <v>16.7</v>
      </c>
      <c r="D20" s="81">
        <v>60</v>
      </c>
      <c r="E20" s="81">
        <v>18.2</v>
      </c>
      <c r="F20" s="81">
        <v>10.199999999999999</v>
      </c>
      <c r="G20" s="81">
        <v>9.9</v>
      </c>
      <c r="H20" s="81">
        <v>35</v>
      </c>
      <c r="I20" s="81">
        <v>12.3</v>
      </c>
    </row>
    <row r="21" spans="1:9" x14ac:dyDescent="0.25">
      <c r="A21" s="22" t="s">
        <v>148</v>
      </c>
      <c r="B21" s="81">
        <v>0</v>
      </c>
      <c r="C21" s="81">
        <v>0</v>
      </c>
      <c r="D21" s="81">
        <v>0</v>
      </c>
      <c r="E21" s="81">
        <v>0</v>
      </c>
      <c r="F21" s="81">
        <v>0.5</v>
      </c>
      <c r="G21" s="81">
        <v>1.4</v>
      </c>
      <c r="H21" s="81">
        <v>0</v>
      </c>
      <c r="I21" s="81">
        <v>0.7</v>
      </c>
    </row>
    <row r="22" spans="1:9" x14ac:dyDescent="0.25">
      <c r="A22" s="20" t="s">
        <v>147</v>
      </c>
      <c r="B22" s="112">
        <v>100</v>
      </c>
      <c r="C22" s="69">
        <v>100</v>
      </c>
      <c r="D22" s="112">
        <v>100</v>
      </c>
      <c r="E22" s="112">
        <v>100</v>
      </c>
      <c r="F22" s="112">
        <v>100</v>
      </c>
      <c r="G22" s="112">
        <v>100</v>
      </c>
      <c r="H22" s="69">
        <v>100</v>
      </c>
      <c r="I22" s="112">
        <v>100</v>
      </c>
    </row>
    <row r="70" ht="15" customHeight="1" x14ac:dyDescent="0.25"/>
    <row r="72" ht="15" customHeight="1" x14ac:dyDescent="0.25"/>
    <row r="80" ht="15" customHeight="1" x14ac:dyDescent="0.25"/>
    <row r="90" ht="15" customHeight="1" x14ac:dyDescent="0.25"/>
    <row r="91" ht="15" customHeight="1" x14ac:dyDescent="0.25"/>
    <row r="92" ht="15" customHeight="1" x14ac:dyDescent="0.25"/>
    <row r="93" ht="15" customHeight="1" x14ac:dyDescent="0.25"/>
    <row r="100" ht="15" customHeight="1" x14ac:dyDescent="0.25"/>
    <row r="101" ht="15" customHeight="1" x14ac:dyDescent="0.25"/>
    <row r="111" ht="15" customHeight="1" x14ac:dyDescent="0.25"/>
    <row r="112" ht="15" customHeight="1" x14ac:dyDescent="0.25"/>
    <row r="113" ht="15" customHeight="1" x14ac:dyDescent="0.25"/>
    <row r="114" ht="15" customHeight="1" x14ac:dyDescent="0.25"/>
    <row r="121" ht="15" customHeight="1" x14ac:dyDescent="0.25"/>
    <row r="122" ht="15" customHeight="1" x14ac:dyDescent="0.25"/>
    <row r="133" ht="15" customHeight="1" x14ac:dyDescent="0.25"/>
    <row r="134" ht="15" customHeight="1" x14ac:dyDescent="0.25"/>
    <row r="135" ht="15" customHeight="1" x14ac:dyDescent="0.25"/>
    <row r="136" ht="15" customHeight="1" x14ac:dyDescent="0.25"/>
    <row r="143" ht="15" customHeight="1" x14ac:dyDescent="0.25"/>
    <row r="144" ht="15" customHeight="1" x14ac:dyDescent="0.25"/>
    <row r="155" ht="15" customHeight="1" x14ac:dyDescent="0.25"/>
    <row r="156" ht="15" customHeight="1" x14ac:dyDescent="0.25"/>
    <row r="157" ht="15" customHeight="1" x14ac:dyDescent="0.25"/>
    <row r="158" ht="15" customHeight="1" x14ac:dyDescent="0.25"/>
    <row r="165" ht="15" customHeight="1" x14ac:dyDescent="0.25"/>
    <row r="166" ht="15" customHeight="1" x14ac:dyDescent="0.25"/>
    <row r="176" ht="15" customHeight="1" x14ac:dyDescent="0.25"/>
    <row r="177" ht="15" customHeight="1" x14ac:dyDescent="0.25"/>
    <row r="178" ht="15" customHeight="1" x14ac:dyDescent="0.25"/>
    <row r="179" ht="15" customHeight="1" x14ac:dyDescent="0.25"/>
    <row r="186" ht="15" customHeight="1" x14ac:dyDescent="0.25"/>
    <row r="187" ht="15" customHeight="1" x14ac:dyDescent="0.25"/>
  </sheetData>
  <mergeCells count="5">
    <mergeCell ref="B15:I15"/>
    <mergeCell ref="B5:E5"/>
    <mergeCell ref="F5:I5"/>
    <mergeCell ref="B7:I7"/>
    <mergeCell ref="A5:A7"/>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I22"/>
  <sheetViews>
    <sheetView tabSelected="1" workbookViewId="0">
      <selection activeCell="G37" sqref="G37"/>
    </sheetView>
  </sheetViews>
  <sheetFormatPr defaultRowHeight="15" x14ac:dyDescent="0.25"/>
  <cols>
    <col min="1" max="1" width="21.140625" style="15" customWidth="1"/>
    <col min="2" max="2" width="9.140625" style="15"/>
    <col min="3" max="3" width="13.140625" style="15" customWidth="1"/>
    <col min="4" max="4" width="9.140625" style="15"/>
    <col min="5" max="5" width="13.28515625" style="15" customWidth="1"/>
    <col min="6" max="16384" width="9.140625" style="15"/>
  </cols>
  <sheetData>
    <row r="3" spans="1:9" x14ac:dyDescent="0.25">
      <c r="A3" s="70" t="s">
        <v>270</v>
      </c>
    </row>
    <row r="4" spans="1:9" x14ac:dyDescent="0.25">
      <c r="A4" s="17" t="s">
        <v>297</v>
      </c>
    </row>
    <row r="5" spans="1:9" x14ac:dyDescent="0.25">
      <c r="A5" s="367" t="s">
        <v>164</v>
      </c>
      <c r="B5" s="336" t="s">
        <v>4</v>
      </c>
      <c r="C5" s="336"/>
      <c r="D5" s="337" t="s">
        <v>5</v>
      </c>
      <c r="E5" s="337"/>
      <c r="F5" s="357" t="s">
        <v>163</v>
      </c>
    </row>
    <row r="6" spans="1:9" ht="27" x14ac:dyDescent="0.25">
      <c r="A6" s="408"/>
      <c r="B6" s="60" t="s">
        <v>42</v>
      </c>
      <c r="C6" s="60" t="s">
        <v>162</v>
      </c>
      <c r="D6" s="60" t="s">
        <v>161</v>
      </c>
      <c r="E6" s="60" t="s">
        <v>160</v>
      </c>
      <c r="F6" s="357"/>
    </row>
    <row r="7" spans="1:9" x14ac:dyDescent="0.25">
      <c r="A7" s="35"/>
      <c r="B7" s="405" t="s">
        <v>146</v>
      </c>
      <c r="C7" s="405"/>
      <c r="D7" s="405"/>
      <c r="E7" s="405"/>
      <c r="F7" s="35"/>
    </row>
    <row r="8" spans="1:9" x14ac:dyDescent="0.25">
      <c r="A8" s="22" t="s">
        <v>154</v>
      </c>
      <c r="B8" s="189">
        <v>21</v>
      </c>
      <c r="C8" s="82">
        <v>75</v>
      </c>
      <c r="D8" s="189">
        <v>587</v>
      </c>
      <c r="E8" s="82">
        <v>72.469135802469125</v>
      </c>
      <c r="F8" s="81">
        <v>3.4539473684210531</v>
      </c>
      <c r="H8" s="51"/>
      <c r="I8" s="51"/>
    </row>
    <row r="9" spans="1:9" x14ac:dyDescent="0.25">
      <c r="A9" s="22" t="s">
        <v>153</v>
      </c>
      <c r="B9" s="189">
        <v>2</v>
      </c>
      <c r="C9" s="82">
        <v>7.1428571428571423</v>
      </c>
      <c r="D9" s="189">
        <v>161</v>
      </c>
      <c r="E9" s="82">
        <v>19.876543209876544</v>
      </c>
      <c r="F9" s="81">
        <v>1.2269938650306749</v>
      </c>
      <c r="H9" s="51"/>
      <c r="I9" s="51"/>
    </row>
    <row r="10" spans="1:9" x14ac:dyDescent="0.25">
      <c r="A10" s="22" t="s">
        <v>152</v>
      </c>
      <c r="B10" s="189">
        <v>5</v>
      </c>
      <c r="C10" s="82">
        <v>17.857142857142858</v>
      </c>
      <c r="D10" s="189">
        <v>62</v>
      </c>
      <c r="E10" s="82">
        <v>7.6543209876543212</v>
      </c>
      <c r="F10" s="81">
        <v>7.4626865671641784</v>
      </c>
      <c r="H10" s="51"/>
      <c r="I10" s="51"/>
    </row>
    <row r="11" spans="1:9" x14ac:dyDescent="0.25">
      <c r="A11" s="5" t="s">
        <v>159</v>
      </c>
      <c r="B11" s="273">
        <v>28</v>
      </c>
      <c r="C11" s="328">
        <v>100</v>
      </c>
      <c r="D11" s="273">
        <v>810</v>
      </c>
      <c r="E11" s="328">
        <v>100</v>
      </c>
      <c r="F11" s="272">
        <v>3.3412887828162292</v>
      </c>
      <c r="H11" s="51"/>
      <c r="I11" s="51"/>
    </row>
    <row r="12" spans="1:9" x14ac:dyDescent="0.25">
      <c r="A12" s="35"/>
      <c r="B12" s="405" t="s">
        <v>145</v>
      </c>
      <c r="C12" s="405"/>
      <c r="D12" s="405"/>
      <c r="E12" s="405"/>
      <c r="F12" s="34"/>
    </row>
    <row r="13" spans="1:9" x14ac:dyDescent="0.25">
      <c r="A13" s="22" t="s">
        <v>154</v>
      </c>
      <c r="B13" s="189">
        <v>1</v>
      </c>
      <c r="C13" s="82">
        <v>20</v>
      </c>
      <c r="D13" s="189">
        <v>218</v>
      </c>
      <c r="E13" s="82">
        <v>40</v>
      </c>
      <c r="F13" s="81">
        <v>0.45662100456621002</v>
      </c>
      <c r="H13" s="51"/>
      <c r="I13" s="51"/>
    </row>
    <row r="14" spans="1:9" x14ac:dyDescent="0.25">
      <c r="A14" s="22" t="s">
        <v>153</v>
      </c>
      <c r="B14" s="189">
        <v>4</v>
      </c>
      <c r="C14" s="82">
        <v>80</v>
      </c>
      <c r="D14" s="189">
        <v>272</v>
      </c>
      <c r="E14" s="82">
        <v>49.908256880733944</v>
      </c>
      <c r="F14" s="81">
        <v>1.4492753623188406</v>
      </c>
      <c r="H14" s="51"/>
      <c r="I14" s="51"/>
    </row>
    <row r="15" spans="1:9" x14ac:dyDescent="0.25">
      <c r="A15" s="22" t="s">
        <v>152</v>
      </c>
      <c r="B15" s="189">
        <v>0</v>
      </c>
      <c r="C15" s="82">
        <v>0</v>
      </c>
      <c r="D15" s="189">
        <v>55</v>
      </c>
      <c r="E15" s="82">
        <v>10.091743119266056</v>
      </c>
      <c r="F15" s="81">
        <v>0</v>
      </c>
      <c r="H15" s="51"/>
      <c r="I15" s="51"/>
    </row>
    <row r="16" spans="1:9" x14ac:dyDescent="0.25">
      <c r="A16" s="5" t="s">
        <v>158</v>
      </c>
      <c r="B16" s="273">
        <v>5</v>
      </c>
      <c r="C16" s="328">
        <v>100</v>
      </c>
      <c r="D16" s="273">
        <v>545</v>
      </c>
      <c r="E16" s="328">
        <v>100</v>
      </c>
      <c r="F16" s="274">
        <v>0.90909090909090906</v>
      </c>
      <c r="H16" s="51"/>
      <c r="I16" s="51"/>
    </row>
    <row r="17" spans="1:9" x14ac:dyDescent="0.25">
      <c r="A17" s="35"/>
      <c r="B17" s="405" t="s">
        <v>157</v>
      </c>
      <c r="C17" s="405"/>
      <c r="D17" s="405"/>
      <c r="E17" s="405"/>
      <c r="F17" s="34"/>
    </row>
    <row r="18" spans="1:9" x14ac:dyDescent="0.25">
      <c r="A18" s="22" t="s">
        <v>154</v>
      </c>
      <c r="B18" s="189">
        <v>23</v>
      </c>
      <c r="C18" s="82">
        <v>67.64705882352942</v>
      </c>
      <c r="D18" s="189">
        <v>805</v>
      </c>
      <c r="E18" s="82">
        <v>59.409594095940953</v>
      </c>
      <c r="F18" s="81">
        <v>2.7777777777777777</v>
      </c>
      <c r="H18" s="51"/>
      <c r="I18" s="51"/>
    </row>
    <row r="19" spans="1:9" x14ac:dyDescent="0.25">
      <c r="A19" s="22" t="s">
        <v>153</v>
      </c>
      <c r="B19" s="189">
        <v>6</v>
      </c>
      <c r="C19" s="82">
        <v>17.647058823529413</v>
      </c>
      <c r="D19" s="189">
        <v>433</v>
      </c>
      <c r="E19" s="82">
        <v>31.955719557195572</v>
      </c>
      <c r="F19" s="81">
        <v>1.3667425968109339</v>
      </c>
      <c r="H19" s="51"/>
      <c r="I19" s="51"/>
    </row>
    <row r="20" spans="1:9" x14ac:dyDescent="0.25">
      <c r="A20" s="22" t="s">
        <v>152</v>
      </c>
      <c r="B20" s="189">
        <v>5</v>
      </c>
      <c r="C20" s="82">
        <v>14.705882352941178</v>
      </c>
      <c r="D20" s="189">
        <v>117</v>
      </c>
      <c r="E20" s="82">
        <v>8.634686346863468</v>
      </c>
      <c r="F20" s="81">
        <v>4.0983606557377046</v>
      </c>
      <c r="H20" s="51"/>
      <c r="I20" s="51"/>
    </row>
    <row r="21" spans="1:9" x14ac:dyDescent="0.25">
      <c r="A21" s="20" t="s">
        <v>14</v>
      </c>
      <c r="B21" s="216">
        <v>33</v>
      </c>
      <c r="C21" s="112">
        <v>100</v>
      </c>
      <c r="D21" s="216">
        <v>1355</v>
      </c>
      <c r="E21" s="112">
        <v>100</v>
      </c>
      <c r="F21" s="327">
        <v>2.4478041756659468</v>
      </c>
      <c r="H21" s="51"/>
      <c r="I21" s="51"/>
    </row>
    <row r="22" spans="1:9" ht="24" customHeight="1" x14ac:dyDescent="0.25">
      <c r="A22" s="407" t="s">
        <v>232</v>
      </c>
      <c r="B22" s="332"/>
      <c r="C22" s="332"/>
      <c r="D22" s="332"/>
      <c r="E22" s="332"/>
      <c r="F22" s="332"/>
    </row>
  </sheetData>
  <mergeCells count="8">
    <mergeCell ref="B7:E7"/>
    <mergeCell ref="B12:E12"/>
    <mergeCell ref="B17:E17"/>
    <mergeCell ref="A22:F22"/>
    <mergeCell ref="A5:A6"/>
    <mergeCell ref="B5:C5"/>
    <mergeCell ref="D5:E5"/>
    <mergeCell ref="F5:F6"/>
  </mergeCells>
  <pageMargins left="0.7" right="0.7" top="0.75" bottom="0.75" header="0.3" footer="0.3"/>
  <pageSetup paperSize="9" orientation="portrait" horizontalDpi="0"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I16"/>
  <sheetViews>
    <sheetView workbookViewId="0">
      <selection activeCell="M36" sqref="M36"/>
    </sheetView>
  </sheetViews>
  <sheetFormatPr defaultRowHeight="15" x14ac:dyDescent="0.25"/>
  <cols>
    <col min="1" max="1" width="22.42578125" style="15" customWidth="1"/>
    <col min="2" max="6" width="9.140625" style="15"/>
    <col min="7" max="7" width="13.7109375" style="15" bestFit="1" customWidth="1"/>
    <col min="8" max="10" width="9.140625" style="15"/>
    <col min="11" max="11" width="9.5703125" style="15" bestFit="1" customWidth="1"/>
    <col min="12" max="16384" width="9.140625" style="15"/>
  </cols>
  <sheetData>
    <row r="3" spans="1:9" x14ac:dyDescent="0.25">
      <c r="A3" s="70" t="s">
        <v>271</v>
      </c>
      <c r="B3" s="59"/>
    </row>
    <row r="4" spans="1:9" ht="15" customHeight="1" x14ac:dyDescent="0.25">
      <c r="A4" s="17" t="s">
        <v>25</v>
      </c>
      <c r="B4" s="59"/>
      <c r="C4" s="59"/>
      <c r="D4" s="59"/>
      <c r="E4" s="59"/>
      <c r="F4" s="59"/>
      <c r="G4" s="59"/>
      <c r="H4" s="59"/>
      <c r="I4" s="59"/>
    </row>
    <row r="5" spans="1:9" ht="15" customHeight="1" x14ac:dyDescent="0.25">
      <c r="A5" s="66" t="s">
        <v>165</v>
      </c>
      <c r="B5" s="409" t="s">
        <v>3</v>
      </c>
      <c r="C5" s="409" t="s">
        <v>4</v>
      </c>
      <c r="D5" s="409" t="s">
        <v>5</v>
      </c>
      <c r="E5" s="409" t="s">
        <v>272</v>
      </c>
      <c r="F5" s="409" t="s">
        <v>273</v>
      </c>
      <c r="G5" s="409" t="s">
        <v>274</v>
      </c>
      <c r="H5" s="409" t="s">
        <v>17</v>
      </c>
      <c r="I5" s="409" t="s">
        <v>18</v>
      </c>
    </row>
    <row r="6" spans="1:9" x14ac:dyDescent="0.25">
      <c r="A6" s="64" t="s">
        <v>166</v>
      </c>
      <c r="B6" s="410"/>
      <c r="C6" s="410"/>
      <c r="D6" s="410"/>
      <c r="E6" s="410"/>
      <c r="F6" s="410"/>
      <c r="G6" s="410"/>
      <c r="H6" s="410"/>
      <c r="I6" s="410"/>
    </row>
    <row r="7" spans="1:9" x14ac:dyDescent="0.25">
      <c r="A7" s="280" t="s">
        <v>218</v>
      </c>
      <c r="B7" s="121">
        <v>32</v>
      </c>
      <c r="C7" s="120">
        <v>1</v>
      </c>
      <c r="D7" s="121">
        <v>71</v>
      </c>
      <c r="E7" s="282">
        <v>1.79271708683473</v>
      </c>
      <c r="F7" s="283">
        <v>5.6022408963585404</v>
      </c>
      <c r="G7" s="282">
        <v>397.75910364145602</v>
      </c>
      <c r="H7" s="283">
        <v>3.125</v>
      </c>
      <c r="I7" s="282">
        <v>221.875</v>
      </c>
    </row>
    <row r="8" spans="1:9" x14ac:dyDescent="0.25">
      <c r="A8" s="275" t="s">
        <v>167</v>
      </c>
      <c r="B8" s="276">
        <v>180</v>
      </c>
      <c r="C8" s="293">
        <v>2</v>
      </c>
      <c r="D8" s="276">
        <v>260</v>
      </c>
      <c r="E8" s="278">
        <v>2.67899002076217</v>
      </c>
      <c r="F8" s="294">
        <v>2.9766555786246398</v>
      </c>
      <c r="G8" s="278">
        <v>386.96522522120199</v>
      </c>
      <c r="H8" s="294">
        <v>1.1111111111111101</v>
      </c>
      <c r="I8" s="278">
        <v>144.444444444444</v>
      </c>
    </row>
    <row r="9" spans="1:9" x14ac:dyDescent="0.25">
      <c r="A9" s="275" t="s">
        <v>168</v>
      </c>
      <c r="B9" s="276">
        <v>178</v>
      </c>
      <c r="C9" s="277">
        <v>3</v>
      </c>
      <c r="D9" s="276">
        <v>271</v>
      </c>
      <c r="E9" s="278">
        <v>2.9481425045961198</v>
      </c>
      <c r="F9" s="279">
        <v>4.9687795021282897</v>
      </c>
      <c r="G9" s="278">
        <v>448.84641502558901</v>
      </c>
      <c r="H9" s="279">
        <v>1.68539325842697</v>
      </c>
      <c r="I9" s="278">
        <v>152.247191011236</v>
      </c>
    </row>
    <row r="10" spans="1:9" x14ac:dyDescent="0.25">
      <c r="A10" s="280" t="s">
        <v>219</v>
      </c>
      <c r="B10" s="121">
        <v>36</v>
      </c>
      <c r="C10" s="281">
        <v>1</v>
      </c>
      <c r="D10" s="121">
        <v>51</v>
      </c>
      <c r="E10" s="282">
        <v>2.0386782569300901</v>
      </c>
      <c r="F10" s="159">
        <v>5.6629951581391396</v>
      </c>
      <c r="G10" s="282">
        <v>288.81275306509599</v>
      </c>
      <c r="H10" s="159">
        <v>2.7777777777777799</v>
      </c>
      <c r="I10" s="282">
        <v>141.666666666667</v>
      </c>
    </row>
    <row r="11" spans="1:9" x14ac:dyDescent="0.25">
      <c r="A11" s="280" t="s">
        <v>220</v>
      </c>
      <c r="B11" s="121">
        <v>46</v>
      </c>
      <c r="C11" s="288" t="s">
        <v>79</v>
      </c>
      <c r="D11" s="121">
        <v>80</v>
      </c>
      <c r="E11" s="282">
        <v>2.6117072616817101</v>
      </c>
      <c r="F11" s="287" t="s">
        <v>79</v>
      </c>
      <c r="G11" s="282">
        <v>454.20995855334098</v>
      </c>
      <c r="H11" s="287" t="s">
        <v>79</v>
      </c>
      <c r="I11" s="282">
        <v>173.91304347826099</v>
      </c>
    </row>
    <row r="12" spans="1:9" x14ac:dyDescent="0.25">
      <c r="A12" s="13" t="s">
        <v>275</v>
      </c>
      <c r="B12" s="276">
        <v>472</v>
      </c>
      <c r="C12" s="276">
        <v>7</v>
      </c>
      <c r="D12" s="276">
        <v>733</v>
      </c>
      <c r="E12" s="278">
        <f>B12*1000/180688</f>
        <v>2.6122376693526963</v>
      </c>
      <c r="F12" s="279">
        <f>C12*100000/180688</f>
        <v>3.8740812892942529</v>
      </c>
      <c r="G12" s="278">
        <f>D12*100000/180688</f>
        <v>405.67165500752679</v>
      </c>
      <c r="H12" s="279">
        <f>C12/B12*100</f>
        <v>1.4830508474576272</v>
      </c>
      <c r="I12" s="278">
        <f>D12/B12*100</f>
        <v>155.29661016949152</v>
      </c>
    </row>
    <row r="13" spans="1:9" x14ac:dyDescent="0.25">
      <c r="A13" s="275" t="s">
        <v>98</v>
      </c>
      <c r="B13" s="276">
        <v>376</v>
      </c>
      <c r="C13" s="277">
        <v>26</v>
      </c>
      <c r="D13" s="276">
        <v>622</v>
      </c>
      <c r="E13" s="278">
        <f>B13*1000/388053.5</f>
        <v>0.96893856130662392</v>
      </c>
      <c r="F13" s="279">
        <f>C13*100000/388053.5</f>
        <v>6.7001070728649532</v>
      </c>
      <c r="G13" s="278">
        <f>D13*100000/388053.5</f>
        <v>160.28717689700002</v>
      </c>
      <c r="H13" s="279">
        <f>C13/B13*100</f>
        <v>6.9148936170212769</v>
      </c>
      <c r="I13" s="278">
        <f>D13/B13*100</f>
        <v>165.42553191489361</v>
      </c>
    </row>
    <row r="14" spans="1:9" x14ac:dyDescent="0.25">
      <c r="A14" s="284" t="s">
        <v>169</v>
      </c>
      <c r="B14" s="285">
        <v>848</v>
      </c>
      <c r="C14" s="285">
        <v>33</v>
      </c>
      <c r="D14" s="285">
        <v>1355</v>
      </c>
      <c r="E14" s="286">
        <f>B14*1000/568741.5</f>
        <v>1.4910112942347271</v>
      </c>
      <c r="F14" s="286">
        <f>C14*100000/568741.5</f>
        <v>5.8022845176587259</v>
      </c>
      <c r="G14" s="286">
        <f>D14*100000/568741.5</f>
        <v>238.24531883113858</v>
      </c>
      <c r="H14" s="286">
        <f>C14/B14*100</f>
        <v>3.891509433962264</v>
      </c>
      <c r="I14" s="286">
        <f>D14/B14*100</f>
        <v>159.78773584905662</v>
      </c>
    </row>
    <row r="15" spans="1:9" x14ac:dyDescent="0.25">
      <c r="A15" s="401" t="s">
        <v>298</v>
      </c>
      <c r="B15" s="401"/>
      <c r="C15" s="401"/>
      <c r="D15" s="401"/>
      <c r="E15" s="401"/>
      <c r="F15" s="401"/>
      <c r="G15" s="401"/>
      <c r="H15" s="401"/>
      <c r="I15" s="401"/>
    </row>
    <row r="16" spans="1:9" x14ac:dyDescent="0.25">
      <c r="A16" s="355" t="s">
        <v>299</v>
      </c>
      <c r="B16" s="355"/>
      <c r="C16" s="355"/>
      <c r="D16" s="355"/>
      <c r="E16" s="355"/>
      <c r="F16" s="355"/>
      <c r="G16" s="355"/>
      <c r="H16" s="355"/>
      <c r="I16" s="355"/>
    </row>
  </sheetData>
  <mergeCells count="10">
    <mergeCell ref="G5:G6"/>
    <mergeCell ref="H5:H6"/>
    <mergeCell ref="I5:I6"/>
    <mergeCell ref="A15:I15"/>
    <mergeCell ref="A16:I16"/>
    <mergeCell ref="B5:B6"/>
    <mergeCell ref="C5:C6"/>
    <mergeCell ref="D5:D6"/>
    <mergeCell ref="E5:E6"/>
    <mergeCell ref="F5:F6"/>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G14"/>
  <sheetViews>
    <sheetView workbookViewId="0">
      <selection activeCell="F32" sqref="F32"/>
    </sheetView>
  </sheetViews>
  <sheetFormatPr defaultRowHeight="15" x14ac:dyDescent="0.25"/>
  <cols>
    <col min="1" max="1" width="22.85546875" style="15" customWidth="1"/>
    <col min="2" max="16384" width="9.140625" style="15"/>
  </cols>
  <sheetData>
    <row r="3" spans="1:7" x14ac:dyDescent="0.25">
      <c r="A3" s="18" t="s">
        <v>276</v>
      </c>
    </row>
    <row r="4" spans="1:7" x14ac:dyDescent="0.25">
      <c r="A4" s="413" t="s">
        <v>93</v>
      </c>
      <c r="B4" s="414"/>
      <c r="C4" s="414"/>
      <c r="D4" s="414"/>
      <c r="E4" s="414"/>
      <c r="F4" s="414"/>
    </row>
    <row r="5" spans="1:7" x14ac:dyDescent="0.25">
      <c r="A5" s="371" t="s">
        <v>96</v>
      </c>
      <c r="B5" s="411" t="s">
        <v>21</v>
      </c>
      <c r="C5" s="411"/>
      <c r="D5" s="411"/>
      <c r="E5" s="412" t="s">
        <v>97</v>
      </c>
      <c r="F5" s="412"/>
      <c r="G5" s="412"/>
    </row>
    <row r="6" spans="1:7" x14ac:dyDescent="0.25">
      <c r="A6" s="372"/>
      <c r="B6" s="290" t="s">
        <v>3</v>
      </c>
      <c r="C6" s="290" t="s">
        <v>4</v>
      </c>
      <c r="D6" s="290" t="s">
        <v>5</v>
      </c>
      <c r="E6" s="290" t="s">
        <v>3</v>
      </c>
      <c r="F6" s="290" t="s">
        <v>4</v>
      </c>
      <c r="G6" s="290" t="s">
        <v>5</v>
      </c>
    </row>
    <row r="7" spans="1:7" x14ac:dyDescent="0.25">
      <c r="A7" s="14" t="s">
        <v>218</v>
      </c>
      <c r="B7" s="145">
        <v>19</v>
      </c>
      <c r="C7" s="295" t="s">
        <v>79</v>
      </c>
      <c r="D7" s="145">
        <v>47</v>
      </c>
      <c r="E7" s="296">
        <v>13</v>
      </c>
      <c r="F7" s="287">
        <v>1</v>
      </c>
      <c r="G7" s="296">
        <v>24</v>
      </c>
    </row>
    <row r="8" spans="1:7" x14ac:dyDescent="0.25">
      <c r="A8" s="13" t="s">
        <v>167</v>
      </c>
      <c r="B8" s="297">
        <v>155</v>
      </c>
      <c r="C8" s="298" t="s">
        <v>79</v>
      </c>
      <c r="D8" s="297">
        <v>223</v>
      </c>
      <c r="E8" s="299">
        <v>26</v>
      </c>
      <c r="F8" s="300">
        <v>2</v>
      </c>
      <c r="G8" s="299">
        <v>39</v>
      </c>
    </row>
    <row r="9" spans="1:7" x14ac:dyDescent="0.25">
      <c r="A9" s="13" t="s">
        <v>168</v>
      </c>
      <c r="B9" s="297">
        <v>138</v>
      </c>
      <c r="C9" s="298">
        <v>1</v>
      </c>
      <c r="D9" s="300">
        <v>184</v>
      </c>
      <c r="E9" s="299">
        <v>40</v>
      </c>
      <c r="F9" s="300">
        <v>2</v>
      </c>
      <c r="G9" s="299">
        <v>87</v>
      </c>
    </row>
    <row r="10" spans="1:7" x14ac:dyDescent="0.25">
      <c r="A10" s="14" t="s">
        <v>219</v>
      </c>
      <c r="B10" s="145">
        <v>22</v>
      </c>
      <c r="C10" s="295">
        <v>1</v>
      </c>
      <c r="D10" s="145">
        <v>32</v>
      </c>
      <c r="E10" s="296">
        <v>15</v>
      </c>
      <c r="F10" s="287" t="s">
        <v>79</v>
      </c>
      <c r="G10" s="296">
        <v>20</v>
      </c>
    </row>
    <row r="11" spans="1:7" x14ac:dyDescent="0.25">
      <c r="A11" s="14" t="s">
        <v>220</v>
      </c>
      <c r="B11" s="301">
        <v>36</v>
      </c>
      <c r="C11" s="302" t="s">
        <v>79</v>
      </c>
      <c r="D11" s="301">
        <v>62</v>
      </c>
      <c r="E11" s="303">
        <v>10</v>
      </c>
      <c r="F11" s="304" t="s">
        <v>79</v>
      </c>
      <c r="G11" s="303">
        <v>18</v>
      </c>
    </row>
    <row r="12" spans="1:7" x14ac:dyDescent="0.25">
      <c r="A12" s="71" t="s">
        <v>277</v>
      </c>
      <c r="B12" s="305">
        <v>370</v>
      </c>
      <c r="C12" s="293">
        <v>2</v>
      </c>
      <c r="D12" s="305">
        <v>548</v>
      </c>
      <c r="E12" s="293">
        <v>104</v>
      </c>
      <c r="F12" s="305">
        <v>5</v>
      </c>
      <c r="G12" s="293">
        <v>188</v>
      </c>
    </row>
    <row r="13" spans="1:7" x14ac:dyDescent="0.25">
      <c r="A13" s="13" t="s">
        <v>98</v>
      </c>
      <c r="B13" s="305">
        <v>117</v>
      </c>
      <c r="C13" s="293">
        <v>5</v>
      </c>
      <c r="D13" s="305">
        <v>163</v>
      </c>
      <c r="E13" s="293">
        <v>257</v>
      </c>
      <c r="F13" s="305">
        <v>21</v>
      </c>
      <c r="G13" s="293">
        <v>456</v>
      </c>
    </row>
    <row r="14" spans="1:7" x14ac:dyDescent="0.25">
      <c r="A14" s="20" t="s">
        <v>169</v>
      </c>
      <c r="B14" s="83">
        <v>487</v>
      </c>
      <c r="C14" s="83">
        <v>7</v>
      </c>
      <c r="D14" s="83">
        <v>711</v>
      </c>
      <c r="E14" s="83">
        <v>361</v>
      </c>
      <c r="F14" s="83">
        <v>26</v>
      </c>
      <c r="G14" s="83">
        <v>644</v>
      </c>
    </row>
  </sheetData>
  <mergeCells count="4">
    <mergeCell ref="A5:A6"/>
    <mergeCell ref="B5:D5"/>
    <mergeCell ref="E5:G5"/>
    <mergeCell ref="A4:F4"/>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F29"/>
  <sheetViews>
    <sheetView workbookViewId="0">
      <selection activeCell="C31" sqref="C31"/>
    </sheetView>
  </sheetViews>
  <sheetFormatPr defaultRowHeight="15" x14ac:dyDescent="0.25"/>
  <cols>
    <col min="1" max="1" width="20.28515625" style="15" customWidth="1"/>
    <col min="2" max="2" width="31" style="15" customWidth="1"/>
    <col min="3" max="3" width="21" style="15" customWidth="1"/>
    <col min="4" max="4" width="16.42578125" style="15" customWidth="1"/>
    <col min="5" max="5" width="16.85546875" style="15" customWidth="1"/>
    <col min="6" max="16384" width="9.140625" style="15"/>
  </cols>
  <sheetData>
    <row r="3" spans="1:6" x14ac:dyDescent="0.25">
      <c r="A3" s="62" t="s">
        <v>278</v>
      </c>
      <c r="B3" s="289"/>
      <c r="C3" s="289"/>
    </row>
    <row r="4" spans="1:6" ht="15.75" thickBot="1" x14ac:dyDescent="0.3"/>
    <row r="5" spans="1:6" ht="15.75" thickBot="1" x14ac:dyDescent="0.3">
      <c r="A5" s="415" t="s">
        <v>189</v>
      </c>
      <c r="B5" s="417" t="s">
        <v>190</v>
      </c>
      <c r="C5" s="417"/>
    </row>
    <row r="6" spans="1:6" ht="15.75" thickBot="1" x14ac:dyDescent="0.3">
      <c r="A6" s="416"/>
      <c r="B6" s="306" t="s">
        <v>191</v>
      </c>
      <c r="C6" s="306" t="s">
        <v>192</v>
      </c>
      <c r="F6" s="51"/>
    </row>
    <row r="7" spans="1:6" ht="15.75" thickBot="1" x14ac:dyDescent="0.3">
      <c r="A7" s="49" t="s">
        <v>92</v>
      </c>
      <c r="B7" s="307">
        <v>187.99049643989378</v>
      </c>
      <c r="C7" s="308">
        <v>1096543302</v>
      </c>
      <c r="F7" s="51"/>
    </row>
    <row r="8" spans="1:6" ht="15.75" thickBot="1" x14ac:dyDescent="0.3">
      <c r="A8" s="49" t="s">
        <v>170</v>
      </c>
      <c r="B8" s="307">
        <v>197.70400031618013</v>
      </c>
      <c r="C8" s="308">
        <v>387679257</v>
      </c>
      <c r="F8" s="51"/>
    </row>
    <row r="9" spans="1:6" ht="15.75" thickBot="1" x14ac:dyDescent="0.3">
      <c r="A9" s="49" t="s">
        <v>169</v>
      </c>
      <c r="B9" s="307">
        <v>204.23082015291658</v>
      </c>
      <c r="C9" s="308">
        <v>116154543</v>
      </c>
      <c r="F9" s="51"/>
    </row>
    <row r="10" spans="1:6" ht="15.75" thickBot="1" x14ac:dyDescent="0.3">
      <c r="A10" s="49" t="s">
        <v>178</v>
      </c>
      <c r="B10" s="307">
        <v>223.94499183329813</v>
      </c>
      <c r="C10" s="308">
        <v>1129089219</v>
      </c>
      <c r="F10" s="51"/>
    </row>
    <row r="11" spans="1:6" ht="15.75" thickBot="1" x14ac:dyDescent="0.3">
      <c r="A11" s="49" t="s">
        <v>193</v>
      </c>
      <c r="B11" s="307">
        <v>233.41207894580873</v>
      </c>
      <c r="C11" s="308">
        <v>29536548</v>
      </c>
      <c r="F11" s="51"/>
    </row>
    <row r="12" spans="1:6" ht="15.75" thickBot="1" x14ac:dyDescent="0.3">
      <c r="A12" s="49" t="s">
        <v>177</v>
      </c>
      <c r="B12" s="307">
        <v>233.83498555573831</v>
      </c>
      <c r="C12" s="308">
        <v>385981005</v>
      </c>
      <c r="F12" s="51"/>
    </row>
    <row r="13" spans="1:6" ht="15.75" thickBot="1" x14ac:dyDescent="0.3">
      <c r="A13" s="49" t="s">
        <v>6</v>
      </c>
      <c r="B13" s="307">
        <v>243.94276653561803</v>
      </c>
      <c r="C13" s="308">
        <v>321692571</v>
      </c>
      <c r="F13" s="51"/>
    </row>
    <row r="14" spans="1:6" ht="15.75" thickBot="1" x14ac:dyDescent="0.3">
      <c r="A14" s="49" t="s">
        <v>175</v>
      </c>
      <c r="B14" s="307">
        <v>253.95776340917243</v>
      </c>
      <c r="C14" s="308">
        <v>78592563</v>
      </c>
      <c r="F14" s="51"/>
    </row>
    <row r="15" spans="1:6" ht="15.75" thickBot="1" x14ac:dyDescent="0.3">
      <c r="A15" s="49" t="s">
        <v>180</v>
      </c>
      <c r="B15" s="307">
        <v>265.7711750682812</v>
      </c>
      <c r="C15" s="308">
        <v>235678968</v>
      </c>
      <c r="F15" s="51"/>
    </row>
    <row r="16" spans="1:6" ht="15.75" thickBot="1" x14ac:dyDescent="0.3">
      <c r="A16" s="49" t="s">
        <v>176</v>
      </c>
      <c r="B16" s="307">
        <v>274.81830246849165</v>
      </c>
      <c r="C16" s="308">
        <v>1204857165</v>
      </c>
      <c r="F16" s="51"/>
    </row>
    <row r="17" spans="1:6" ht="15.75" thickBot="1" x14ac:dyDescent="0.3">
      <c r="A17" s="49" t="s">
        <v>279</v>
      </c>
      <c r="B17" s="307">
        <v>278.59063847683274</v>
      </c>
      <c r="C17" s="308">
        <v>296769792</v>
      </c>
      <c r="F17" s="51"/>
    </row>
    <row r="18" spans="1:6" ht="15.75" thickBot="1" x14ac:dyDescent="0.3">
      <c r="A18" s="49" t="s">
        <v>194</v>
      </c>
      <c r="B18" s="307">
        <v>278.82566686255092</v>
      </c>
      <c r="C18" s="308">
        <v>339248583</v>
      </c>
      <c r="F18" s="51"/>
    </row>
    <row r="19" spans="1:6" ht="15.75" thickBot="1" x14ac:dyDescent="0.3">
      <c r="A19" s="49" t="s">
        <v>8</v>
      </c>
      <c r="B19" s="307">
        <v>281.7637389933347</v>
      </c>
      <c r="C19" s="308">
        <v>1142852040</v>
      </c>
      <c r="F19" s="51"/>
    </row>
    <row r="20" spans="1:6" ht="15.75" thickBot="1" x14ac:dyDescent="0.3">
      <c r="A20" s="49" t="s">
        <v>181</v>
      </c>
      <c r="B20" s="307">
        <v>286.62771185437123</v>
      </c>
      <c r="C20" s="308">
        <v>1406276670</v>
      </c>
      <c r="F20" s="51"/>
    </row>
    <row r="21" spans="1:6" ht="15.75" thickBot="1" x14ac:dyDescent="0.3">
      <c r="A21" s="49" t="s">
        <v>173</v>
      </c>
      <c r="B21" s="307">
        <v>288.54938853449323</v>
      </c>
      <c r="C21" s="308">
        <v>2893490166</v>
      </c>
      <c r="F21" s="51"/>
    </row>
    <row r="22" spans="1:6" ht="15.75" thickBot="1" x14ac:dyDescent="0.3">
      <c r="A22" s="49" t="s">
        <v>171</v>
      </c>
      <c r="B22" s="307">
        <v>321.04535983898688</v>
      </c>
      <c r="C22" s="308">
        <v>1893335634</v>
      </c>
      <c r="F22" s="51"/>
    </row>
    <row r="23" spans="1:6" ht="15.75" thickBot="1" x14ac:dyDescent="0.3">
      <c r="A23" s="49" t="s">
        <v>174</v>
      </c>
      <c r="B23" s="307">
        <v>346.65414123619456</v>
      </c>
      <c r="C23" s="308">
        <v>532080828</v>
      </c>
      <c r="F23" s="51"/>
    </row>
    <row r="24" spans="1:6" ht="15.75" thickBot="1" x14ac:dyDescent="0.3">
      <c r="A24" s="49" t="s">
        <v>195</v>
      </c>
      <c r="B24" s="307">
        <v>393.50661227864612</v>
      </c>
      <c r="C24" s="308">
        <v>1751393652</v>
      </c>
      <c r="F24" s="51"/>
    </row>
    <row r="25" spans="1:6" ht="15.75" thickBot="1" x14ac:dyDescent="0.3">
      <c r="A25" s="49" t="s">
        <v>179</v>
      </c>
      <c r="B25" s="307">
        <v>396.95706650462171</v>
      </c>
      <c r="C25" s="308">
        <v>1484501334</v>
      </c>
      <c r="F25" s="51"/>
    </row>
    <row r="26" spans="1:6" ht="15.75" thickBot="1" x14ac:dyDescent="0.3">
      <c r="A26" s="49" t="s">
        <v>172</v>
      </c>
      <c r="B26" s="307">
        <v>444.59484070655878</v>
      </c>
      <c r="C26" s="308">
        <v>694076568</v>
      </c>
    </row>
    <row r="27" spans="1:6" ht="15.75" thickBot="1" x14ac:dyDescent="0.3">
      <c r="A27" s="50" t="s">
        <v>182</v>
      </c>
      <c r="B27" s="309">
        <v>287.75648190587964</v>
      </c>
      <c r="C27" s="310">
        <v>17419830408</v>
      </c>
    </row>
    <row r="29" spans="1:6" x14ac:dyDescent="0.25">
      <c r="A29" s="407" t="s">
        <v>196</v>
      </c>
      <c r="B29" s="332"/>
      <c r="C29" s="332"/>
      <c r="D29" s="332"/>
      <c r="E29" s="332"/>
      <c r="F29" s="332"/>
    </row>
  </sheetData>
  <mergeCells count="3">
    <mergeCell ref="A5:A6"/>
    <mergeCell ref="B5:C5"/>
    <mergeCell ref="A29:F29"/>
  </mergeCells>
  <conditionalFormatting sqref="C7:C26">
    <cfRule type="dataBar" priority="2">
      <dataBar>
        <cfvo type="min"/>
        <cfvo type="max"/>
        <color rgb="FFFF555A"/>
      </dataBar>
      <extLst>
        <ext xmlns:x14="http://schemas.microsoft.com/office/spreadsheetml/2009/9/main" uri="{B025F937-C7B1-47D3-B67F-A62EFF666E3E}">
          <x14:id>{5B9C00C9-C68B-4EAA-98D1-F07FE30D4E56}</x14:id>
        </ext>
      </extLst>
    </cfRule>
  </conditionalFormatting>
  <conditionalFormatting sqref="B7:B26">
    <cfRule type="dataBar" priority="1">
      <dataBar>
        <cfvo type="min"/>
        <cfvo type="max"/>
        <color rgb="FF638EC6"/>
      </dataBar>
      <extLst>
        <ext xmlns:x14="http://schemas.microsoft.com/office/spreadsheetml/2009/9/main" uri="{B025F937-C7B1-47D3-B67F-A62EFF666E3E}">
          <x14:id>{169BE1A2-01BF-4738-9540-F78C489BE70F}</x14:id>
        </ext>
      </extLst>
    </cfRule>
  </conditionalFormatting>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dataBar" id="{5B9C00C9-C68B-4EAA-98D1-F07FE30D4E56}">
            <x14:dataBar minLength="0" maxLength="100" gradient="0">
              <x14:cfvo type="autoMin"/>
              <x14:cfvo type="autoMax"/>
              <x14:negativeFillColor rgb="FFFF0000"/>
              <x14:axisColor rgb="FF000000"/>
            </x14:dataBar>
          </x14:cfRule>
          <xm:sqref>C7:C26</xm:sqref>
        </x14:conditionalFormatting>
        <x14:conditionalFormatting xmlns:xm="http://schemas.microsoft.com/office/excel/2006/main">
          <x14:cfRule type="dataBar" id="{169BE1A2-01BF-4738-9540-F78C489BE70F}">
            <x14:dataBar minLength="0" maxLength="100" gradient="0">
              <x14:cfvo type="autoMin"/>
              <x14:cfvo type="autoMax"/>
              <x14:negativeFillColor rgb="FFFF0000"/>
              <x14:axisColor rgb="FF000000"/>
            </x14:dataBar>
          </x14:cfRule>
          <xm:sqref>B7:B26</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V13"/>
  <sheetViews>
    <sheetView zoomScaleNormal="100" workbookViewId="0">
      <selection activeCell="E4" sqref="E4"/>
    </sheetView>
  </sheetViews>
  <sheetFormatPr defaultRowHeight="15" x14ac:dyDescent="0.25"/>
  <cols>
    <col min="1" max="1" width="9.140625" style="42"/>
    <col min="2" max="2" width="9.140625" style="42" customWidth="1"/>
    <col min="3" max="4" width="9.140625" style="42"/>
    <col min="5" max="5" width="9.140625" style="42" customWidth="1"/>
    <col min="6" max="7" width="9.140625" style="42"/>
    <col min="8" max="8" width="9.140625" style="42" customWidth="1"/>
    <col min="9" max="9" width="9.140625" style="43"/>
    <col min="10" max="11" width="9.140625" style="42"/>
    <col min="12" max="12" width="9.140625" style="42" customWidth="1"/>
    <col min="13" max="15" width="9.140625" style="42"/>
    <col min="16" max="17" width="9.140625" style="42" customWidth="1"/>
    <col min="18" max="16384" width="9.140625" style="42"/>
  </cols>
  <sheetData>
    <row r="3" spans="2:22" s="15" customFormat="1" x14ac:dyDescent="0.25">
      <c r="B3" s="19" t="s">
        <v>300</v>
      </c>
      <c r="C3" s="316"/>
      <c r="D3" s="316"/>
      <c r="E3" s="316"/>
      <c r="F3" s="316"/>
      <c r="G3" s="316"/>
      <c r="H3" s="316"/>
      <c r="I3" s="316"/>
      <c r="J3" s="316"/>
      <c r="K3" s="316"/>
      <c r="L3" s="316"/>
      <c r="M3" s="316"/>
      <c r="N3" s="316"/>
    </row>
    <row r="4" spans="2:22" x14ac:dyDescent="0.25">
      <c r="B4" s="325" t="s">
        <v>30</v>
      </c>
      <c r="Q4" s="44"/>
      <c r="R4" s="44"/>
    </row>
    <row r="5" spans="2:22" ht="15" customHeight="1" x14ac:dyDescent="0.25">
      <c r="B5" s="333" t="s">
        <v>1</v>
      </c>
      <c r="C5" s="420" t="s">
        <v>85</v>
      </c>
      <c r="D5" s="420"/>
      <c r="E5" s="420"/>
      <c r="F5" s="420"/>
      <c r="G5" s="420"/>
      <c r="H5" s="420"/>
      <c r="I5" s="420"/>
      <c r="J5" s="420"/>
      <c r="K5" s="420"/>
      <c r="L5" s="420"/>
      <c r="M5" s="420"/>
      <c r="N5" s="420"/>
      <c r="O5" s="420"/>
      <c r="P5" s="420"/>
      <c r="Q5" s="420"/>
    </row>
    <row r="6" spans="2:22" ht="15" customHeight="1" x14ac:dyDescent="0.25">
      <c r="B6" s="334"/>
      <c r="C6" s="418" t="s">
        <v>86</v>
      </c>
      <c r="D6" s="418"/>
      <c r="E6" s="418"/>
      <c r="F6" s="418"/>
      <c r="G6" s="418"/>
      <c r="H6" s="418"/>
      <c r="I6" s="418"/>
      <c r="J6" s="419" t="s">
        <v>87</v>
      </c>
      <c r="K6" s="419"/>
      <c r="L6" s="419"/>
      <c r="M6" s="419"/>
      <c r="N6" s="418" t="s">
        <v>88</v>
      </c>
      <c r="O6" s="418"/>
      <c r="P6" s="418"/>
      <c r="Q6" s="418"/>
      <c r="R6" s="418"/>
    </row>
    <row r="7" spans="2:22" ht="27" x14ac:dyDescent="0.25">
      <c r="B7" s="335"/>
      <c r="C7" s="292" t="s">
        <v>89</v>
      </c>
      <c r="D7" s="292" t="s">
        <v>90</v>
      </c>
      <c r="E7" s="292" t="s">
        <v>184</v>
      </c>
      <c r="F7" s="292" t="s">
        <v>91</v>
      </c>
      <c r="G7" s="292" t="s">
        <v>185</v>
      </c>
      <c r="H7" s="292" t="s">
        <v>186</v>
      </c>
      <c r="I7" s="312" t="s">
        <v>14</v>
      </c>
      <c r="J7" s="292" t="s">
        <v>89</v>
      </c>
      <c r="K7" s="292" t="s">
        <v>90</v>
      </c>
      <c r="L7" s="292" t="s">
        <v>187</v>
      </c>
      <c r="M7" s="292" t="s">
        <v>14</v>
      </c>
      <c r="N7" s="292" t="s">
        <v>89</v>
      </c>
      <c r="O7" s="292" t="s">
        <v>90</v>
      </c>
      <c r="P7" s="292" t="s">
        <v>91</v>
      </c>
      <c r="Q7" s="292" t="s">
        <v>186</v>
      </c>
      <c r="R7" s="292" t="s">
        <v>14</v>
      </c>
    </row>
    <row r="8" spans="2:22" x14ac:dyDescent="0.25">
      <c r="B8" s="311" t="s">
        <v>167</v>
      </c>
      <c r="C8" s="77">
        <v>8</v>
      </c>
      <c r="D8" s="107">
        <v>64</v>
      </c>
      <c r="E8" s="77" t="s">
        <v>79</v>
      </c>
      <c r="F8" s="107">
        <v>190</v>
      </c>
      <c r="G8" s="77" t="s">
        <v>79</v>
      </c>
      <c r="H8" s="107" t="s">
        <v>79</v>
      </c>
      <c r="I8" s="313">
        <v>262</v>
      </c>
      <c r="J8" s="107">
        <v>37</v>
      </c>
      <c r="K8" s="77" t="s">
        <v>79</v>
      </c>
      <c r="L8" s="314" t="s">
        <v>79</v>
      </c>
      <c r="M8" s="273">
        <v>37</v>
      </c>
      <c r="N8" s="314">
        <v>27</v>
      </c>
      <c r="O8" s="77">
        <v>135</v>
      </c>
      <c r="P8" s="107">
        <v>20</v>
      </c>
      <c r="Q8" s="77" t="s">
        <v>79</v>
      </c>
      <c r="R8" s="315">
        <v>182</v>
      </c>
      <c r="T8" s="55"/>
      <c r="U8" s="46"/>
      <c r="V8" s="46"/>
    </row>
    <row r="9" spans="2:22" x14ac:dyDescent="0.25">
      <c r="B9" s="311" t="s">
        <v>168</v>
      </c>
      <c r="C9" s="77">
        <v>20</v>
      </c>
      <c r="D9" s="107">
        <v>56</v>
      </c>
      <c r="E9" s="77" t="s">
        <v>79</v>
      </c>
      <c r="F9" s="107">
        <v>149</v>
      </c>
      <c r="G9" s="77" t="s">
        <v>79</v>
      </c>
      <c r="H9" s="107" t="s">
        <v>79</v>
      </c>
      <c r="I9" s="313">
        <v>225</v>
      </c>
      <c r="J9" s="107" t="s">
        <v>79</v>
      </c>
      <c r="K9" s="77" t="s">
        <v>79</v>
      </c>
      <c r="L9" s="314" t="s">
        <v>79</v>
      </c>
      <c r="M9" s="273">
        <v>37</v>
      </c>
      <c r="N9" s="314">
        <v>40</v>
      </c>
      <c r="O9" s="77">
        <v>75</v>
      </c>
      <c r="P9" s="107">
        <v>27</v>
      </c>
      <c r="Q9" s="77" t="s">
        <v>79</v>
      </c>
      <c r="R9" s="315">
        <v>142</v>
      </c>
      <c r="T9" s="55"/>
      <c r="U9" s="46"/>
      <c r="V9" s="46"/>
    </row>
    <row r="10" spans="2:22" x14ac:dyDescent="0.25">
      <c r="B10" s="45" t="s">
        <v>14</v>
      </c>
      <c r="C10" s="73">
        <v>28</v>
      </c>
      <c r="D10" s="73">
        <v>120</v>
      </c>
      <c r="E10" s="317" t="s">
        <v>79</v>
      </c>
      <c r="F10" s="317">
        <v>339</v>
      </c>
      <c r="G10" s="317" t="s">
        <v>79</v>
      </c>
      <c r="H10" s="317" t="s">
        <v>79</v>
      </c>
      <c r="I10" s="318">
        <v>487</v>
      </c>
      <c r="J10" s="317">
        <v>37</v>
      </c>
      <c r="K10" s="317" t="s">
        <v>79</v>
      </c>
      <c r="L10" s="317" t="s">
        <v>79</v>
      </c>
      <c r="M10" s="83">
        <v>37</v>
      </c>
      <c r="N10" s="317">
        <v>67</v>
      </c>
      <c r="O10" s="317">
        <v>210</v>
      </c>
      <c r="P10" s="317">
        <v>47</v>
      </c>
      <c r="Q10" s="317" t="s">
        <v>79</v>
      </c>
      <c r="R10" s="83">
        <v>324</v>
      </c>
      <c r="T10" s="55"/>
      <c r="U10" s="46"/>
      <c r="V10" s="46"/>
    </row>
    <row r="11" spans="2:22" x14ac:dyDescent="0.25">
      <c r="B11" s="53" t="s">
        <v>280</v>
      </c>
    </row>
    <row r="13" spans="2:22" x14ac:dyDescent="0.25">
      <c r="B13" s="15"/>
      <c r="C13" s="15"/>
      <c r="D13" s="15"/>
      <c r="E13" s="15"/>
      <c r="F13" s="15"/>
      <c r="G13" s="15"/>
      <c r="H13" s="15"/>
      <c r="J13" s="15"/>
      <c r="K13" s="15"/>
      <c r="L13" s="15"/>
      <c r="M13" s="15"/>
      <c r="N13" s="15"/>
      <c r="O13" s="15"/>
      <c r="P13" s="15"/>
      <c r="Q13" s="15"/>
    </row>
  </sheetData>
  <mergeCells count="5">
    <mergeCell ref="B5:B7"/>
    <mergeCell ref="C6:I6"/>
    <mergeCell ref="J6:M6"/>
    <mergeCell ref="N6:R6"/>
    <mergeCell ref="C5:Q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M13"/>
  <sheetViews>
    <sheetView workbookViewId="0">
      <selection activeCell="K18" sqref="K18"/>
    </sheetView>
  </sheetViews>
  <sheetFormatPr defaultRowHeight="15" x14ac:dyDescent="0.25"/>
  <cols>
    <col min="1" max="16384" width="9.140625" style="15"/>
  </cols>
  <sheetData>
    <row r="3" spans="2:13" ht="14.45" customHeight="1" x14ac:dyDescent="0.25">
      <c r="B3" s="329" t="s">
        <v>239</v>
      </c>
      <c r="C3" s="330"/>
      <c r="D3" s="330"/>
      <c r="E3" s="330"/>
      <c r="F3" s="330"/>
      <c r="G3" s="330"/>
      <c r="H3" s="330"/>
    </row>
    <row r="4" spans="2:13" ht="15" customHeight="1" x14ac:dyDescent="0.25">
      <c r="B4" s="339" t="s">
        <v>214</v>
      </c>
      <c r="C4" s="340"/>
      <c r="D4" s="340"/>
      <c r="E4" s="340"/>
      <c r="F4" s="340"/>
    </row>
    <row r="5" spans="2:13" x14ac:dyDescent="0.25">
      <c r="B5" s="333" t="s">
        <v>1</v>
      </c>
      <c r="C5" s="336">
        <v>2017</v>
      </c>
      <c r="D5" s="336"/>
      <c r="E5" s="337">
        <v>2010</v>
      </c>
      <c r="F5" s="337"/>
    </row>
    <row r="6" spans="2:13" x14ac:dyDescent="0.25">
      <c r="B6" s="334"/>
      <c r="C6" s="336"/>
      <c r="D6" s="336"/>
      <c r="E6" s="337"/>
      <c r="F6" s="337"/>
    </row>
    <row r="7" spans="2:13" ht="27" x14ac:dyDescent="0.25">
      <c r="B7" s="335"/>
      <c r="C7" s="60" t="s">
        <v>140</v>
      </c>
      <c r="D7" s="60" t="s">
        <v>13</v>
      </c>
      <c r="E7" s="60" t="s">
        <v>140</v>
      </c>
      <c r="F7" s="60" t="s">
        <v>13</v>
      </c>
    </row>
    <row r="8" spans="2:13" x14ac:dyDescent="0.25">
      <c r="B8" s="86" t="s">
        <v>167</v>
      </c>
      <c r="C8" s="26">
        <v>4.16</v>
      </c>
      <c r="D8" s="89">
        <v>2.5499999999999998</v>
      </c>
      <c r="E8" s="29">
        <v>3.7537500000000001</v>
      </c>
      <c r="F8" s="30">
        <v>2.0798668885191347</v>
      </c>
    </row>
    <row r="9" spans="2:13" x14ac:dyDescent="0.25">
      <c r="B9" s="86" t="s">
        <v>168</v>
      </c>
      <c r="C9" s="26">
        <v>3.54</v>
      </c>
      <c r="D9" s="89">
        <v>2.16</v>
      </c>
      <c r="E9" s="29">
        <v>4.7816999999999998</v>
      </c>
      <c r="F9" s="30">
        <v>2.6713124274099882</v>
      </c>
      <c r="L9" s="51"/>
      <c r="M9" s="51"/>
    </row>
    <row r="10" spans="2:13" x14ac:dyDescent="0.25">
      <c r="B10" s="24" t="s">
        <v>169</v>
      </c>
      <c r="C10" s="25">
        <v>3.89</v>
      </c>
      <c r="D10" s="25">
        <v>2.38</v>
      </c>
      <c r="E10" s="25">
        <v>4.1848299999999998</v>
      </c>
      <c r="F10" s="25">
        <v>2.32670867668444</v>
      </c>
    </row>
    <row r="11" spans="2:13" x14ac:dyDescent="0.25">
      <c r="B11" s="24" t="s">
        <v>7</v>
      </c>
      <c r="C11" s="25">
        <v>1.93103</v>
      </c>
      <c r="D11" s="25">
        <v>1.3505085396277106</v>
      </c>
      <c r="E11" s="25">
        <v>1.9314800000000001</v>
      </c>
      <c r="F11" s="25">
        <v>1.332107216174385</v>
      </c>
    </row>
    <row r="12" spans="2:13" x14ac:dyDescent="0.25">
      <c r="B12" s="87" t="s">
        <v>237</v>
      </c>
      <c r="C12" s="88"/>
      <c r="D12" s="88"/>
      <c r="E12" s="88"/>
      <c r="F12" s="88"/>
      <c r="G12" s="88"/>
      <c r="H12" s="88"/>
    </row>
    <row r="13" spans="2:13" x14ac:dyDescent="0.25">
      <c r="B13" s="87" t="s">
        <v>238</v>
      </c>
      <c r="C13" s="88"/>
      <c r="D13" s="88"/>
      <c r="E13" s="88"/>
      <c r="F13" s="88"/>
      <c r="G13" s="88"/>
      <c r="H13" s="88"/>
    </row>
  </sheetData>
  <mergeCells count="5">
    <mergeCell ref="B3:H3"/>
    <mergeCell ref="B4:F4"/>
    <mergeCell ref="B5:B7"/>
    <mergeCell ref="C5:D6"/>
    <mergeCell ref="E5:F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18"/>
  <sheetViews>
    <sheetView zoomScaleNormal="100" workbookViewId="0">
      <selection activeCell="L9" sqref="L9"/>
    </sheetView>
  </sheetViews>
  <sheetFormatPr defaultRowHeight="15" x14ac:dyDescent="0.25"/>
  <cols>
    <col min="1" max="7" width="9.140625" style="15"/>
    <col min="8" max="8" width="9.140625" style="47"/>
    <col min="9" max="16384" width="9.140625" style="15"/>
  </cols>
  <sheetData>
    <row r="2" spans="2:9" x14ac:dyDescent="0.25">
      <c r="B2" s="19" t="s">
        <v>281</v>
      </c>
      <c r="C2" s="11"/>
      <c r="D2" s="11"/>
      <c r="E2" s="11"/>
      <c r="F2" s="11"/>
      <c r="G2" s="11"/>
      <c r="H2" s="48"/>
      <c r="I2" s="12"/>
    </row>
    <row r="3" spans="2:9" x14ac:dyDescent="0.25">
      <c r="B3" s="339" t="s">
        <v>93</v>
      </c>
      <c r="C3" s="366"/>
      <c r="D3" s="366"/>
      <c r="E3" s="366"/>
      <c r="F3" s="366"/>
      <c r="G3" s="366"/>
      <c r="H3" s="366"/>
      <c r="I3" s="366"/>
    </row>
    <row r="4" spans="2:9" ht="15" customHeight="1" x14ac:dyDescent="0.25">
      <c r="B4" s="421" t="s">
        <v>41</v>
      </c>
      <c r="C4" s="409" t="s">
        <v>94</v>
      </c>
      <c r="D4" s="409" t="s">
        <v>90</v>
      </c>
      <c r="E4" s="68"/>
      <c r="F4" s="409" t="s">
        <v>91</v>
      </c>
      <c r="G4" s="424" t="s">
        <v>185</v>
      </c>
      <c r="H4" s="424" t="s">
        <v>188</v>
      </c>
      <c r="I4" s="426" t="s">
        <v>14</v>
      </c>
    </row>
    <row r="5" spans="2:9" ht="27" x14ac:dyDescent="0.25">
      <c r="B5" s="422"/>
      <c r="C5" s="423"/>
      <c r="D5" s="423" t="s">
        <v>4</v>
      </c>
      <c r="E5" s="74" t="s">
        <v>184</v>
      </c>
      <c r="F5" s="423" t="s">
        <v>5</v>
      </c>
      <c r="G5" s="425"/>
      <c r="H5" s="425" t="s">
        <v>5</v>
      </c>
      <c r="I5" s="427" t="s">
        <v>3</v>
      </c>
    </row>
    <row r="6" spans="2:9" x14ac:dyDescent="0.25">
      <c r="B6" s="6" t="s">
        <v>44</v>
      </c>
      <c r="C6" s="319">
        <v>7</v>
      </c>
      <c r="D6" s="320">
        <v>21</v>
      </c>
      <c r="E6" s="319" t="s">
        <v>79</v>
      </c>
      <c r="F6" s="320">
        <v>27</v>
      </c>
      <c r="G6" s="319" t="s">
        <v>79</v>
      </c>
      <c r="H6" s="320" t="s">
        <v>79</v>
      </c>
      <c r="I6" s="321">
        <v>55</v>
      </c>
    </row>
    <row r="7" spans="2:9" x14ac:dyDescent="0.25">
      <c r="B7" s="6" t="s">
        <v>45</v>
      </c>
      <c r="C7" s="319">
        <v>6</v>
      </c>
      <c r="D7" s="320">
        <v>13</v>
      </c>
      <c r="E7" s="319" t="s">
        <v>79</v>
      </c>
      <c r="F7" s="320">
        <v>19</v>
      </c>
      <c r="G7" s="319" t="s">
        <v>79</v>
      </c>
      <c r="H7" s="320" t="s">
        <v>79</v>
      </c>
      <c r="I7" s="321">
        <v>38</v>
      </c>
    </row>
    <row r="8" spans="2:9" x14ac:dyDescent="0.25">
      <c r="B8" s="6" t="s">
        <v>46</v>
      </c>
      <c r="C8" s="319">
        <v>9</v>
      </c>
      <c r="D8" s="320">
        <v>21</v>
      </c>
      <c r="E8" s="319" t="s">
        <v>79</v>
      </c>
      <c r="F8" s="320">
        <v>34</v>
      </c>
      <c r="G8" s="319" t="s">
        <v>79</v>
      </c>
      <c r="H8" s="320" t="s">
        <v>79</v>
      </c>
      <c r="I8" s="321">
        <v>64</v>
      </c>
    </row>
    <row r="9" spans="2:9" x14ac:dyDescent="0.25">
      <c r="B9" s="6" t="s">
        <v>47</v>
      </c>
      <c r="C9" s="319">
        <v>14</v>
      </c>
      <c r="D9" s="320">
        <v>25</v>
      </c>
      <c r="E9" s="319" t="s">
        <v>79</v>
      </c>
      <c r="F9" s="320">
        <v>33</v>
      </c>
      <c r="G9" s="319" t="s">
        <v>79</v>
      </c>
      <c r="H9" s="320" t="s">
        <v>79</v>
      </c>
      <c r="I9" s="321">
        <v>72</v>
      </c>
    </row>
    <row r="10" spans="2:9" x14ac:dyDescent="0.25">
      <c r="B10" s="6" t="s">
        <v>48</v>
      </c>
      <c r="C10" s="319">
        <v>5</v>
      </c>
      <c r="D10" s="320">
        <v>35</v>
      </c>
      <c r="E10" s="319" t="s">
        <v>79</v>
      </c>
      <c r="F10" s="320">
        <v>26</v>
      </c>
      <c r="G10" s="319" t="s">
        <v>79</v>
      </c>
      <c r="H10" s="320" t="s">
        <v>79</v>
      </c>
      <c r="I10" s="321">
        <v>66</v>
      </c>
    </row>
    <row r="11" spans="2:9" x14ac:dyDescent="0.25">
      <c r="B11" s="6" t="s">
        <v>49</v>
      </c>
      <c r="C11" s="319">
        <v>17</v>
      </c>
      <c r="D11" s="320">
        <v>34</v>
      </c>
      <c r="E11" s="319" t="s">
        <v>79</v>
      </c>
      <c r="F11" s="320">
        <v>41</v>
      </c>
      <c r="G11" s="319" t="s">
        <v>79</v>
      </c>
      <c r="H11" s="320" t="s">
        <v>79</v>
      </c>
      <c r="I11" s="321">
        <v>92</v>
      </c>
    </row>
    <row r="12" spans="2:9" x14ac:dyDescent="0.25">
      <c r="B12" s="6" t="s">
        <v>50</v>
      </c>
      <c r="C12" s="319">
        <v>17</v>
      </c>
      <c r="D12" s="320">
        <v>26</v>
      </c>
      <c r="E12" s="319" t="s">
        <v>79</v>
      </c>
      <c r="F12" s="320">
        <v>39</v>
      </c>
      <c r="G12" s="319" t="s">
        <v>79</v>
      </c>
      <c r="H12" s="320" t="s">
        <v>79</v>
      </c>
      <c r="I12" s="321">
        <v>82</v>
      </c>
    </row>
    <row r="13" spans="2:9" x14ac:dyDescent="0.25">
      <c r="B13" s="6" t="s">
        <v>51</v>
      </c>
      <c r="C13" s="319">
        <v>17</v>
      </c>
      <c r="D13" s="320">
        <v>46</v>
      </c>
      <c r="E13" s="319" t="s">
        <v>79</v>
      </c>
      <c r="F13" s="320">
        <v>36</v>
      </c>
      <c r="G13" s="319" t="s">
        <v>79</v>
      </c>
      <c r="H13" s="320" t="s">
        <v>79</v>
      </c>
      <c r="I13" s="321">
        <v>99</v>
      </c>
    </row>
    <row r="14" spans="2:9" x14ac:dyDescent="0.25">
      <c r="B14" s="6" t="s">
        <v>52</v>
      </c>
      <c r="C14" s="319">
        <v>12</v>
      </c>
      <c r="D14" s="320">
        <v>26</v>
      </c>
      <c r="E14" s="319" t="s">
        <v>79</v>
      </c>
      <c r="F14" s="320">
        <v>28</v>
      </c>
      <c r="G14" s="319" t="s">
        <v>79</v>
      </c>
      <c r="H14" s="320" t="s">
        <v>79</v>
      </c>
      <c r="I14" s="321">
        <v>66</v>
      </c>
    </row>
    <row r="15" spans="2:9" x14ac:dyDescent="0.25">
      <c r="B15" s="6" t="s">
        <v>53</v>
      </c>
      <c r="C15" s="319">
        <v>8</v>
      </c>
      <c r="D15" s="320">
        <v>33</v>
      </c>
      <c r="E15" s="319" t="s">
        <v>79</v>
      </c>
      <c r="F15" s="320">
        <v>43</v>
      </c>
      <c r="G15" s="319" t="s">
        <v>79</v>
      </c>
      <c r="H15" s="320" t="s">
        <v>79</v>
      </c>
      <c r="I15" s="321">
        <v>84</v>
      </c>
    </row>
    <row r="16" spans="2:9" x14ac:dyDescent="0.25">
      <c r="B16" s="6" t="s">
        <v>54</v>
      </c>
      <c r="C16" s="319">
        <v>11</v>
      </c>
      <c r="D16" s="320">
        <v>27</v>
      </c>
      <c r="E16" s="319" t="s">
        <v>79</v>
      </c>
      <c r="F16" s="320">
        <v>33</v>
      </c>
      <c r="G16" s="319" t="s">
        <v>79</v>
      </c>
      <c r="H16" s="320" t="s">
        <v>79</v>
      </c>
      <c r="I16" s="321">
        <v>71</v>
      </c>
    </row>
    <row r="17" spans="2:9" x14ac:dyDescent="0.25">
      <c r="B17" s="6" t="s">
        <v>55</v>
      </c>
      <c r="C17" s="319">
        <v>9</v>
      </c>
      <c r="D17" s="320">
        <v>23</v>
      </c>
      <c r="E17" s="319" t="s">
        <v>79</v>
      </c>
      <c r="F17" s="320">
        <v>27</v>
      </c>
      <c r="G17" s="319" t="s">
        <v>79</v>
      </c>
      <c r="H17" s="320" t="s">
        <v>79</v>
      </c>
      <c r="I17" s="321">
        <v>59</v>
      </c>
    </row>
    <row r="18" spans="2:9" x14ac:dyDescent="0.25">
      <c r="B18" s="20" t="s">
        <v>95</v>
      </c>
      <c r="C18" s="83">
        <v>132</v>
      </c>
      <c r="D18" s="83">
        <v>330</v>
      </c>
      <c r="E18" s="83" t="s">
        <v>79</v>
      </c>
      <c r="F18" s="83">
        <v>386</v>
      </c>
      <c r="G18" s="83" t="s">
        <v>79</v>
      </c>
      <c r="H18" s="83" t="s">
        <v>79</v>
      </c>
      <c r="I18" s="83">
        <v>848</v>
      </c>
    </row>
  </sheetData>
  <mergeCells count="8">
    <mergeCell ref="B3:I3"/>
    <mergeCell ref="B4:B5"/>
    <mergeCell ref="C4:C5"/>
    <mergeCell ref="D4:D5"/>
    <mergeCell ref="F4:F5"/>
    <mergeCell ref="G4:G5"/>
    <mergeCell ref="H4:H5"/>
    <mergeCell ref="I4:I5"/>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J17"/>
  <sheetViews>
    <sheetView zoomScaleNormal="100" workbookViewId="0">
      <selection activeCell="H5" sqref="H5"/>
    </sheetView>
  </sheetViews>
  <sheetFormatPr defaultRowHeight="15" x14ac:dyDescent="0.25"/>
  <cols>
    <col min="1" max="16384" width="9.140625" style="15"/>
  </cols>
  <sheetData>
    <row r="3" spans="2:10" x14ac:dyDescent="0.25">
      <c r="B3" s="16" t="s">
        <v>282</v>
      </c>
      <c r="C3" s="54"/>
      <c r="D3" s="54"/>
      <c r="E3" s="54"/>
      <c r="F3" s="54"/>
      <c r="G3" s="54"/>
      <c r="H3" s="54"/>
      <c r="I3" s="54"/>
    </row>
    <row r="4" spans="2:10" x14ac:dyDescent="0.25">
      <c r="B4" s="75" t="s">
        <v>30</v>
      </c>
      <c r="C4" s="8"/>
      <c r="D4" s="8"/>
      <c r="E4" s="8"/>
      <c r="F4" s="8"/>
      <c r="G4" s="8"/>
      <c r="H4" s="8"/>
      <c r="I4" s="7"/>
    </row>
    <row r="5" spans="2:10" ht="54" x14ac:dyDescent="0.25">
      <c r="B5" s="9" t="s">
        <v>56</v>
      </c>
      <c r="C5" s="10" t="s">
        <v>94</v>
      </c>
      <c r="D5" s="10" t="s">
        <v>90</v>
      </c>
      <c r="E5" s="10" t="s">
        <v>184</v>
      </c>
      <c r="F5" s="10" t="s">
        <v>91</v>
      </c>
      <c r="G5" s="10" t="s">
        <v>185</v>
      </c>
      <c r="H5" s="10" t="s">
        <v>188</v>
      </c>
      <c r="I5" s="36" t="s">
        <v>14</v>
      </c>
    </row>
    <row r="6" spans="2:10" x14ac:dyDescent="0.25">
      <c r="B6" s="10" t="s">
        <v>57</v>
      </c>
      <c r="C6" s="108">
        <v>22</v>
      </c>
      <c r="D6" s="79">
        <v>58</v>
      </c>
      <c r="E6" s="108" t="s">
        <v>79</v>
      </c>
      <c r="F6" s="79">
        <v>72</v>
      </c>
      <c r="G6" s="108" t="s">
        <v>79</v>
      </c>
      <c r="H6" s="79" t="s">
        <v>79</v>
      </c>
      <c r="I6" s="273">
        <v>152</v>
      </c>
    </row>
    <row r="7" spans="2:10" x14ac:dyDescent="0.25">
      <c r="B7" s="10" t="s">
        <v>58</v>
      </c>
      <c r="C7" s="108">
        <v>16</v>
      </c>
      <c r="D7" s="79">
        <v>43</v>
      </c>
      <c r="E7" s="108" t="s">
        <v>79</v>
      </c>
      <c r="F7" s="79">
        <v>53</v>
      </c>
      <c r="G7" s="108" t="s">
        <v>79</v>
      </c>
      <c r="H7" s="79" t="s">
        <v>79</v>
      </c>
      <c r="I7" s="273">
        <v>112</v>
      </c>
    </row>
    <row r="8" spans="2:10" x14ac:dyDescent="0.25">
      <c r="B8" s="10" t="s">
        <v>59</v>
      </c>
      <c r="C8" s="108">
        <v>15</v>
      </c>
      <c r="D8" s="79">
        <v>41</v>
      </c>
      <c r="E8" s="108" t="s">
        <v>79</v>
      </c>
      <c r="F8" s="79">
        <v>69</v>
      </c>
      <c r="G8" s="108" t="s">
        <v>79</v>
      </c>
      <c r="H8" s="79" t="s">
        <v>79</v>
      </c>
      <c r="I8" s="273">
        <v>125</v>
      </c>
    </row>
    <row r="9" spans="2:10" x14ac:dyDescent="0.25">
      <c r="B9" s="10" t="s">
        <v>60</v>
      </c>
      <c r="C9" s="108">
        <v>13</v>
      </c>
      <c r="D9" s="79">
        <v>51</v>
      </c>
      <c r="E9" s="108" t="s">
        <v>79</v>
      </c>
      <c r="F9" s="79">
        <v>66</v>
      </c>
      <c r="G9" s="108" t="s">
        <v>79</v>
      </c>
      <c r="H9" s="79" t="s">
        <v>79</v>
      </c>
      <c r="I9" s="273">
        <v>130</v>
      </c>
    </row>
    <row r="10" spans="2:10" x14ac:dyDescent="0.25">
      <c r="B10" s="10" t="s">
        <v>61</v>
      </c>
      <c r="C10" s="108">
        <v>32</v>
      </c>
      <c r="D10" s="79">
        <v>41</v>
      </c>
      <c r="E10" s="108" t="s">
        <v>79</v>
      </c>
      <c r="F10" s="79">
        <v>56</v>
      </c>
      <c r="G10" s="108" t="s">
        <v>79</v>
      </c>
      <c r="H10" s="79" t="s">
        <v>79</v>
      </c>
      <c r="I10" s="273">
        <v>129</v>
      </c>
    </row>
    <row r="11" spans="2:10" x14ac:dyDescent="0.25">
      <c r="B11" s="10" t="s">
        <v>62</v>
      </c>
      <c r="C11" s="108">
        <v>13</v>
      </c>
      <c r="D11" s="79">
        <v>48</v>
      </c>
      <c r="E11" s="108" t="s">
        <v>79</v>
      </c>
      <c r="F11" s="79">
        <v>49</v>
      </c>
      <c r="G11" s="108" t="s">
        <v>79</v>
      </c>
      <c r="H11" s="79" t="s">
        <v>79</v>
      </c>
      <c r="I11" s="273">
        <v>110</v>
      </c>
    </row>
    <row r="12" spans="2:10" x14ac:dyDescent="0.25">
      <c r="B12" s="10" t="s">
        <v>63</v>
      </c>
      <c r="C12" s="108">
        <v>21</v>
      </c>
      <c r="D12" s="79">
        <v>48</v>
      </c>
      <c r="E12" s="108" t="s">
        <v>79</v>
      </c>
      <c r="F12" s="79">
        <v>21</v>
      </c>
      <c r="G12" s="108" t="s">
        <v>79</v>
      </c>
      <c r="H12" s="79" t="s">
        <v>79</v>
      </c>
      <c r="I12" s="273">
        <v>90</v>
      </c>
    </row>
    <row r="13" spans="2:10" x14ac:dyDescent="0.25">
      <c r="B13" s="20" t="s">
        <v>14</v>
      </c>
      <c r="C13" s="83">
        <v>132</v>
      </c>
      <c r="D13" s="83">
        <v>330</v>
      </c>
      <c r="E13" s="83" t="s">
        <v>79</v>
      </c>
      <c r="F13" s="83">
        <v>386</v>
      </c>
      <c r="G13" s="83" t="s">
        <v>79</v>
      </c>
      <c r="H13" s="83" t="s">
        <v>79</v>
      </c>
      <c r="I13" s="83">
        <v>848</v>
      </c>
    </row>
    <row r="14" spans="2:10" x14ac:dyDescent="0.25">
      <c r="C14" s="33"/>
      <c r="D14" s="33"/>
      <c r="E14" s="33"/>
      <c r="F14" s="33"/>
      <c r="G14" s="33"/>
      <c r="H14" s="33"/>
      <c r="I14" s="33"/>
    </row>
    <row r="15" spans="2:10" x14ac:dyDescent="0.25">
      <c r="C15" s="33"/>
    </row>
    <row r="16" spans="2:10" x14ac:dyDescent="0.25">
      <c r="C16" s="33"/>
      <c r="D16" s="33"/>
      <c r="E16" s="33"/>
      <c r="F16" s="33"/>
      <c r="G16" s="33"/>
      <c r="H16" s="33"/>
      <c r="I16" s="33"/>
      <c r="J16" s="33"/>
    </row>
    <row r="17" spans="3:10" x14ac:dyDescent="0.25">
      <c r="C17" s="33"/>
      <c r="D17" s="33"/>
      <c r="E17" s="33"/>
      <c r="F17" s="33"/>
      <c r="G17" s="33"/>
      <c r="H17" s="33"/>
      <c r="I17" s="33"/>
      <c r="J17" s="33"/>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G31"/>
  <sheetViews>
    <sheetView workbookViewId="0">
      <selection activeCell="H22" sqref="H22"/>
    </sheetView>
  </sheetViews>
  <sheetFormatPr defaultRowHeight="15" x14ac:dyDescent="0.25"/>
  <cols>
    <col min="1" max="16384" width="9.140625" style="15"/>
  </cols>
  <sheetData>
    <row r="3" spans="2:6" x14ac:dyDescent="0.25">
      <c r="B3" s="62" t="s">
        <v>283</v>
      </c>
      <c r="C3" s="11"/>
      <c r="D3" s="11"/>
      <c r="E3" s="11"/>
      <c r="F3" s="12"/>
    </row>
    <row r="4" spans="2:6" x14ac:dyDescent="0.25">
      <c r="B4" s="67" t="s">
        <v>93</v>
      </c>
      <c r="C4" s="291"/>
      <c r="D4" s="291"/>
      <c r="E4" s="291"/>
      <c r="F4" s="291"/>
    </row>
    <row r="5" spans="2:6" x14ac:dyDescent="0.25">
      <c r="B5" s="428" t="s">
        <v>64</v>
      </c>
      <c r="C5" s="357" t="s">
        <v>94</v>
      </c>
      <c r="D5" s="357" t="s">
        <v>90</v>
      </c>
      <c r="E5" s="357" t="s">
        <v>91</v>
      </c>
      <c r="F5" s="429" t="s">
        <v>14</v>
      </c>
    </row>
    <row r="6" spans="2:6" x14ac:dyDescent="0.25">
      <c r="B6" s="428"/>
      <c r="C6" s="357"/>
      <c r="D6" s="357"/>
      <c r="E6" s="357"/>
      <c r="F6" s="429"/>
    </row>
    <row r="7" spans="2:6" x14ac:dyDescent="0.25">
      <c r="B7" s="22">
        <v>1</v>
      </c>
      <c r="C7" s="189">
        <v>4</v>
      </c>
      <c r="D7" s="190">
        <v>15</v>
      </c>
      <c r="E7" s="191" t="s">
        <v>79</v>
      </c>
      <c r="F7" s="322">
        <v>19</v>
      </c>
    </row>
    <row r="8" spans="2:6" x14ac:dyDescent="0.25">
      <c r="B8" s="22">
        <v>2</v>
      </c>
      <c r="C8" s="189">
        <v>3</v>
      </c>
      <c r="D8" s="190">
        <v>9</v>
      </c>
      <c r="E8" s="191" t="s">
        <v>79</v>
      </c>
      <c r="F8" s="322">
        <v>12</v>
      </c>
    </row>
    <row r="9" spans="2:6" x14ac:dyDescent="0.25">
      <c r="B9" s="22">
        <v>3</v>
      </c>
      <c r="C9" s="189">
        <v>2</v>
      </c>
      <c r="D9" s="190">
        <v>7</v>
      </c>
      <c r="E9" s="191" t="s">
        <v>79</v>
      </c>
      <c r="F9" s="322">
        <v>9</v>
      </c>
    </row>
    <row r="10" spans="2:6" x14ac:dyDescent="0.25">
      <c r="B10" s="22">
        <v>4</v>
      </c>
      <c r="C10" s="189">
        <v>4</v>
      </c>
      <c r="D10" s="190">
        <v>3</v>
      </c>
      <c r="E10" s="191" t="s">
        <v>79</v>
      </c>
      <c r="F10" s="322">
        <v>7</v>
      </c>
    </row>
    <row r="11" spans="2:6" x14ac:dyDescent="0.25">
      <c r="B11" s="22">
        <v>5</v>
      </c>
      <c r="C11" s="189">
        <v>3</v>
      </c>
      <c r="D11" s="190">
        <v>6</v>
      </c>
      <c r="E11" s="191" t="s">
        <v>79</v>
      </c>
      <c r="F11" s="323">
        <v>9</v>
      </c>
    </row>
    <row r="12" spans="2:6" x14ac:dyDescent="0.25">
      <c r="B12" s="22">
        <v>6</v>
      </c>
      <c r="C12" s="189">
        <v>4</v>
      </c>
      <c r="D12" s="190">
        <v>8</v>
      </c>
      <c r="E12" s="191" t="s">
        <v>79</v>
      </c>
      <c r="F12" s="322">
        <v>12</v>
      </c>
    </row>
    <row r="13" spans="2:6" x14ac:dyDescent="0.25">
      <c r="B13" s="22">
        <v>7</v>
      </c>
      <c r="C13" s="189">
        <v>4</v>
      </c>
      <c r="D13" s="190">
        <v>9</v>
      </c>
      <c r="E13" s="191">
        <v>1</v>
      </c>
      <c r="F13" s="322">
        <v>14</v>
      </c>
    </row>
    <row r="14" spans="2:6" x14ac:dyDescent="0.25">
      <c r="B14" s="22">
        <v>8</v>
      </c>
      <c r="C14" s="189">
        <v>5</v>
      </c>
      <c r="D14" s="190">
        <v>10</v>
      </c>
      <c r="E14" s="191">
        <v>12</v>
      </c>
      <c r="F14" s="322">
        <v>27</v>
      </c>
    </row>
    <row r="15" spans="2:6" x14ac:dyDescent="0.25">
      <c r="B15" s="22">
        <v>9</v>
      </c>
      <c r="C15" s="189">
        <v>4</v>
      </c>
      <c r="D15" s="190">
        <v>12</v>
      </c>
      <c r="E15" s="191">
        <v>24</v>
      </c>
      <c r="F15" s="322">
        <v>40</v>
      </c>
    </row>
    <row r="16" spans="2:6" x14ac:dyDescent="0.25">
      <c r="B16" s="22">
        <v>10</v>
      </c>
      <c r="C16" s="189">
        <v>8</v>
      </c>
      <c r="D16" s="190">
        <v>15</v>
      </c>
      <c r="E16" s="191">
        <v>35</v>
      </c>
      <c r="F16" s="322">
        <v>58</v>
      </c>
    </row>
    <row r="17" spans="2:7" x14ac:dyDescent="0.25">
      <c r="B17" s="22">
        <v>11</v>
      </c>
      <c r="C17" s="189">
        <v>4</v>
      </c>
      <c r="D17" s="190">
        <v>19</v>
      </c>
      <c r="E17" s="191">
        <v>32</v>
      </c>
      <c r="F17" s="322">
        <v>55</v>
      </c>
    </row>
    <row r="18" spans="2:7" x14ac:dyDescent="0.25">
      <c r="B18" s="22">
        <v>12</v>
      </c>
      <c r="C18" s="189">
        <v>8</v>
      </c>
      <c r="D18" s="190">
        <v>15</v>
      </c>
      <c r="E18" s="191">
        <v>43</v>
      </c>
      <c r="F18" s="322">
        <v>66</v>
      </c>
    </row>
    <row r="19" spans="2:7" x14ac:dyDescent="0.25">
      <c r="B19" s="22">
        <v>13</v>
      </c>
      <c r="C19" s="189">
        <v>7</v>
      </c>
      <c r="D19" s="190">
        <v>20</v>
      </c>
      <c r="E19" s="191">
        <v>31</v>
      </c>
      <c r="F19" s="322">
        <v>58</v>
      </c>
    </row>
    <row r="20" spans="2:7" x14ac:dyDescent="0.25">
      <c r="B20" s="22">
        <v>14</v>
      </c>
      <c r="C20" s="189">
        <v>6</v>
      </c>
      <c r="D20" s="190">
        <v>21</v>
      </c>
      <c r="E20" s="191">
        <v>41</v>
      </c>
      <c r="F20" s="322">
        <v>68</v>
      </c>
    </row>
    <row r="21" spans="2:7" x14ac:dyDescent="0.25">
      <c r="B21" s="22">
        <v>15</v>
      </c>
      <c r="C21" s="189">
        <v>10</v>
      </c>
      <c r="D21" s="190">
        <v>17</v>
      </c>
      <c r="E21" s="191">
        <v>18</v>
      </c>
      <c r="F21" s="322">
        <v>45</v>
      </c>
    </row>
    <row r="22" spans="2:7" x14ac:dyDescent="0.25">
      <c r="B22" s="22">
        <v>16</v>
      </c>
      <c r="C22" s="189">
        <v>7</v>
      </c>
      <c r="D22" s="190">
        <v>22</v>
      </c>
      <c r="E22" s="191">
        <v>12</v>
      </c>
      <c r="F22" s="322">
        <v>41</v>
      </c>
    </row>
    <row r="23" spans="2:7" x14ac:dyDescent="0.25">
      <c r="B23" s="22">
        <v>17</v>
      </c>
      <c r="C23" s="189">
        <v>7</v>
      </c>
      <c r="D23" s="190">
        <v>21</v>
      </c>
      <c r="E23" s="191">
        <v>26</v>
      </c>
      <c r="F23" s="322">
        <v>54</v>
      </c>
    </row>
    <row r="24" spans="2:7" x14ac:dyDescent="0.25">
      <c r="B24" s="22">
        <v>18</v>
      </c>
      <c r="C24" s="189">
        <v>10</v>
      </c>
      <c r="D24" s="190">
        <v>22</v>
      </c>
      <c r="E24" s="191">
        <v>46</v>
      </c>
      <c r="F24" s="322">
        <v>78</v>
      </c>
    </row>
    <row r="25" spans="2:7" x14ac:dyDescent="0.25">
      <c r="B25" s="22">
        <v>19</v>
      </c>
      <c r="C25" s="189">
        <v>7</v>
      </c>
      <c r="D25" s="190">
        <v>20</v>
      </c>
      <c r="E25" s="191">
        <v>32</v>
      </c>
      <c r="F25" s="322">
        <v>59</v>
      </c>
    </row>
    <row r="26" spans="2:7" x14ac:dyDescent="0.25">
      <c r="B26" s="22">
        <v>20</v>
      </c>
      <c r="C26" s="189">
        <v>6</v>
      </c>
      <c r="D26" s="190">
        <v>16</v>
      </c>
      <c r="E26" s="191">
        <v>18</v>
      </c>
      <c r="F26" s="322">
        <v>40</v>
      </c>
    </row>
    <row r="27" spans="2:7" x14ac:dyDescent="0.25">
      <c r="B27" s="22">
        <v>21</v>
      </c>
      <c r="C27" s="189">
        <v>2</v>
      </c>
      <c r="D27" s="190">
        <v>19</v>
      </c>
      <c r="E27" s="191">
        <v>13</v>
      </c>
      <c r="F27" s="322">
        <v>34</v>
      </c>
    </row>
    <row r="28" spans="2:7" x14ac:dyDescent="0.25">
      <c r="B28" s="22">
        <v>22</v>
      </c>
      <c r="C28" s="189">
        <v>10</v>
      </c>
      <c r="D28" s="190">
        <v>17</v>
      </c>
      <c r="E28" s="191">
        <v>2</v>
      </c>
      <c r="F28" s="322">
        <v>29</v>
      </c>
    </row>
    <row r="29" spans="2:7" x14ac:dyDescent="0.25">
      <c r="B29" s="22">
        <v>23</v>
      </c>
      <c r="C29" s="189">
        <v>2</v>
      </c>
      <c r="D29" s="190">
        <v>5</v>
      </c>
      <c r="E29" s="191" t="s">
        <v>79</v>
      </c>
      <c r="F29" s="322">
        <v>7</v>
      </c>
    </row>
    <row r="30" spans="2:7" x14ac:dyDescent="0.25">
      <c r="B30" s="22">
        <v>24</v>
      </c>
      <c r="C30" s="189">
        <v>5</v>
      </c>
      <c r="D30" s="190">
        <v>2</v>
      </c>
      <c r="E30" s="191" t="s">
        <v>79</v>
      </c>
      <c r="F30" s="190">
        <v>7</v>
      </c>
    </row>
    <row r="31" spans="2:7" x14ac:dyDescent="0.25">
      <c r="B31" s="20" t="s">
        <v>14</v>
      </c>
      <c r="C31" s="83">
        <v>132</v>
      </c>
      <c r="D31" s="83">
        <v>330</v>
      </c>
      <c r="E31" s="83">
        <v>386</v>
      </c>
      <c r="F31" s="83">
        <v>848</v>
      </c>
      <c r="G31" s="324"/>
    </row>
  </sheetData>
  <mergeCells count="5">
    <mergeCell ref="B5:B6"/>
    <mergeCell ref="C5:C6"/>
    <mergeCell ref="D5:D6"/>
    <mergeCell ref="E5:E6"/>
    <mergeCell ref="F5:F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J25"/>
  <sheetViews>
    <sheetView zoomScaleNormal="100" zoomScaleSheetLayoutView="100" workbookViewId="0">
      <selection activeCell="K20" sqref="K20"/>
    </sheetView>
  </sheetViews>
  <sheetFormatPr defaultRowHeight="15" x14ac:dyDescent="0.25"/>
  <cols>
    <col min="1" max="7" width="9.140625" style="15"/>
    <col min="8" max="8" width="10.140625" style="15" customWidth="1"/>
    <col min="9" max="9" width="10.7109375" style="15" customWidth="1"/>
    <col min="10" max="16384" width="9.140625" style="15"/>
  </cols>
  <sheetData>
    <row r="3" spans="1:10" ht="15" customHeight="1" x14ac:dyDescent="0.25">
      <c r="B3" s="329" t="s">
        <v>241</v>
      </c>
      <c r="C3" s="330"/>
      <c r="D3" s="330"/>
      <c r="E3" s="330"/>
      <c r="F3" s="330"/>
      <c r="G3" s="330"/>
      <c r="H3" s="330"/>
      <c r="I3" s="330"/>
    </row>
    <row r="4" spans="1:10" ht="14.45" customHeight="1" x14ac:dyDescent="0.25">
      <c r="B4" s="341" t="s">
        <v>215</v>
      </c>
      <c r="C4" s="342"/>
      <c r="D4" s="342"/>
      <c r="E4" s="342"/>
      <c r="F4" s="342"/>
      <c r="G4" s="58"/>
      <c r="H4" s="58"/>
      <c r="I4" s="58"/>
    </row>
    <row r="5" spans="1:10" s="38" customFormat="1" ht="67.5" x14ac:dyDescent="0.25">
      <c r="A5" s="15"/>
      <c r="B5" s="90" t="s">
        <v>284</v>
      </c>
      <c r="C5" s="91" t="s">
        <v>3</v>
      </c>
      <c r="D5" s="91" t="s">
        <v>4</v>
      </c>
      <c r="E5" s="91" t="s">
        <v>5</v>
      </c>
      <c r="F5" s="92" t="s">
        <v>242</v>
      </c>
      <c r="G5" s="92" t="s">
        <v>183</v>
      </c>
      <c r="H5" s="92" t="s">
        <v>216</v>
      </c>
      <c r="I5" s="92" t="s">
        <v>217</v>
      </c>
      <c r="J5" s="15"/>
    </row>
    <row r="6" spans="1:10" x14ac:dyDescent="0.25">
      <c r="B6" s="93">
        <v>2001</v>
      </c>
      <c r="C6" s="94">
        <v>911</v>
      </c>
      <c r="D6" s="95">
        <v>59</v>
      </c>
      <c r="E6" s="94">
        <v>1434</v>
      </c>
      <c r="F6" s="96">
        <v>9.8619000000000003</v>
      </c>
      <c r="G6" s="97">
        <v>6.4763999999999999</v>
      </c>
      <c r="H6" s="98" t="s">
        <v>79</v>
      </c>
      <c r="I6" s="99" t="s">
        <v>79</v>
      </c>
    </row>
    <row r="7" spans="1:10" x14ac:dyDescent="0.25">
      <c r="B7" s="93">
        <v>2002</v>
      </c>
      <c r="C7" s="94">
        <v>918</v>
      </c>
      <c r="D7" s="95">
        <v>69</v>
      </c>
      <c r="E7" s="94">
        <v>1556</v>
      </c>
      <c r="F7" s="96">
        <v>11.5753</v>
      </c>
      <c r="G7" s="97">
        <v>7.5163399999999996</v>
      </c>
      <c r="H7" s="100">
        <v>16.949200000000001</v>
      </c>
      <c r="I7" s="97">
        <v>16.949200000000001</v>
      </c>
    </row>
    <row r="8" spans="1:10" x14ac:dyDescent="0.25">
      <c r="B8" s="93">
        <v>2003</v>
      </c>
      <c r="C8" s="94">
        <v>888</v>
      </c>
      <c r="D8" s="95">
        <v>49</v>
      </c>
      <c r="E8" s="94">
        <v>1482</v>
      </c>
      <c r="F8" s="96">
        <v>8.2408000000000001</v>
      </c>
      <c r="G8" s="97">
        <v>5.5180199999999999</v>
      </c>
      <c r="H8" s="100">
        <v>-28.985499999999998</v>
      </c>
      <c r="I8" s="97">
        <v>-16.949200000000001</v>
      </c>
    </row>
    <row r="9" spans="1:10" x14ac:dyDescent="0.25">
      <c r="B9" s="93">
        <v>2004</v>
      </c>
      <c r="C9" s="94">
        <v>835</v>
      </c>
      <c r="D9" s="95">
        <v>40</v>
      </c>
      <c r="E9" s="94">
        <v>1407</v>
      </c>
      <c r="F9" s="96">
        <v>6.7408999999999999</v>
      </c>
      <c r="G9" s="97">
        <v>4.7904200000000001</v>
      </c>
      <c r="H9" s="100">
        <v>-18.3673</v>
      </c>
      <c r="I9" s="97">
        <v>-32.203400000000002</v>
      </c>
    </row>
    <row r="10" spans="1:10" x14ac:dyDescent="0.25">
      <c r="B10" s="93">
        <v>2005</v>
      </c>
      <c r="C10" s="94">
        <v>889</v>
      </c>
      <c r="D10" s="95">
        <v>57</v>
      </c>
      <c r="E10" s="94">
        <v>1444</v>
      </c>
      <c r="F10" s="96">
        <v>9.6435999999999993</v>
      </c>
      <c r="G10" s="97">
        <v>6.4116999999999997</v>
      </c>
      <c r="H10" s="100">
        <v>42.5</v>
      </c>
      <c r="I10" s="97">
        <v>-3.3898000000000001</v>
      </c>
    </row>
    <row r="11" spans="1:10" x14ac:dyDescent="0.25">
      <c r="B11" s="93">
        <v>2006</v>
      </c>
      <c r="C11" s="94">
        <v>921</v>
      </c>
      <c r="D11" s="95">
        <v>59</v>
      </c>
      <c r="E11" s="94">
        <v>1522</v>
      </c>
      <c r="F11" s="96">
        <v>10.040699999999999</v>
      </c>
      <c r="G11" s="97">
        <v>6.4060800000000002</v>
      </c>
      <c r="H11" s="100">
        <v>3.5087999999999999</v>
      </c>
      <c r="I11" s="97">
        <v>0</v>
      </c>
    </row>
    <row r="12" spans="1:10" x14ac:dyDescent="0.25">
      <c r="B12" s="93">
        <v>2007</v>
      </c>
      <c r="C12" s="94">
        <v>900</v>
      </c>
      <c r="D12" s="95">
        <v>37</v>
      </c>
      <c r="E12" s="94">
        <v>1512</v>
      </c>
      <c r="F12" s="96">
        <v>6.3215000000000003</v>
      </c>
      <c r="G12" s="97">
        <v>4.11111</v>
      </c>
      <c r="H12" s="100">
        <v>-37.2881</v>
      </c>
      <c r="I12" s="97">
        <v>-37.2881</v>
      </c>
    </row>
    <row r="13" spans="1:10" x14ac:dyDescent="0.25">
      <c r="B13" s="93">
        <v>2008</v>
      </c>
      <c r="C13" s="94">
        <v>954</v>
      </c>
      <c r="D13" s="95">
        <v>35</v>
      </c>
      <c r="E13" s="94">
        <v>1622</v>
      </c>
      <c r="F13" s="96">
        <v>5.9909999999999997</v>
      </c>
      <c r="G13" s="97">
        <v>3.6687599999999998</v>
      </c>
      <c r="H13" s="100">
        <v>-5.4054000000000002</v>
      </c>
      <c r="I13" s="97">
        <v>-40.677999999999997</v>
      </c>
    </row>
    <row r="14" spans="1:10" x14ac:dyDescent="0.25">
      <c r="B14" s="93">
        <v>2009</v>
      </c>
      <c r="C14" s="94">
        <v>942</v>
      </c>
      <c r="D14" s="95">
        <v>46</v>
      </c>
      <c r="E14" s="94">
        <v>1627</v>
      </c>
      <c r="F14" s="96">
        <v>7.8990999999999998</v>
      </c>
      <c r="G14" s="97">
        <v>4.8832300000000002</v>
      </c>
      <c r="H14" s="100">
        <v>31.428599999999999</v>
      </c>
      <c r="I14" s="97">
        <v>-22.033899999999999</v>
      </c>
    </row>
    <row r="15" spans="1:10" x14ac:dyDescent="0.25">
      <c r="B15" s="93">
        <v>2010</v>
      </c>
      <c r="C15" s="94">
        <v>1147</v>
      </c>
      <c r="D15" s="95">
        <v>48</v>
      </c>
      <c r="E15" s="94">
        <v>2015</v>
      </c>
      <c r="F15" s="96">
        <v>8.2722999999999995</v>
      </c>
      <c r="G15" s="97">
        <v>4.1848299999999998</v>
      </c>
      <c r="H15" s="100">
        <v>4.3478000000000003</v>
      </c>
      <c r="I15" s="97">
        <v>-18.644100000000002</v>
      </c>
    </row>
    <row r="16" spans="1:10" x14ac:dyDescent="0.25">
      <c r="B16" s="93">
        <v>2011</v>
      </c>
      <c r="C16" s="94">
        <v>1054</v>
      </c>
      <c r="D16" s="95">
        <v>37</v>
      </c>
      <c r="E16" s="94">
        <v>1780</v>
      </c>
      <c r="F16" s="96">
        <v>6.3963000000000001</v>
      </c>
      <c r="G16" s="97">
        <v>3.51044</v>
      </c>
      <c r="H16" s="100">
        <v>-22.916699999999999</v>
      </c>
      <c r="I16" s="97">
        <v>-37.2881</v>
      </c>
    </row>
    <row r="17" spans="2:9" x14ac:dyDescent="0.25">
      <c r="B17" s="93">
        <v>2012</v>
      </c>
      <c r="C17" s="94">
        <v>949</v>
      </c>
      <c r="D17" s="95">
        <v>51</v>
      </c>
      <c r="E17" s="94">
        <v>1634</v>
      </c>
      <c r="F17" s="96">
        <v>8.8407</v>
      </c>
      <c r="G17" s="97">
        <v>5.3740800000000002</v>
      </c>
      <c r="H17" s="100">
        <v>37.837800000000001</v>
      </c>
      <c r="I17" s="97">
        <v>-13.5593</v>
      </c>
    </row>
    <row r="18" spans="2:9" x14ac:dyDescent="0.25">
      <c r="B18" s="93">
        <v>2013</v>
      </c>
      <c r="C18" s="94">
        <v>888</v>
      </c>
      <c r="D18" s="95">
        <v>22</v>
      </c>
      <c r="E18" s="94">
        <v>1477</v>
      </c>
      <c r="F18" s="96">
        <v>3.8109000000000002</v>
      </c>
      <c r="G18" s="97">
        <v>2.4774799999999999</v>
      </c>
      <c r="H18" s="100">
        <v>-56.862699999999997</v>
      </c>
      <c r="I18" s="97">
        <v>-62.7119</v>
      </c>
    </row>
    <row r="19" spans="2:9" x14ac:dyDescent="0.25">
      <c r="B19" s="93">
        <v>2014</v>
      </c>
      <c r="C19" s="94">
        <v>936</v>
      </c>
      <c r="D19" s="95">
        <v>41</v>
      </c>
      <c r="E19" s="94">
        <v>1527</v>
      </c>
      <c r="F19" s="96">
        <v>7.0994999999999999</v>
      </c>
      <c r="G19" s="97">
        <v>4.3803400000000003</v>
      </c>
      <c r="H19" s="100">
        <v>86.363600000000005</v>
      </c>
      <c r="I19" s="97">
        <v>-30.508500000000002</v>
      </c>
    </row>
    <row r="20" spans="2:9" x14ac:dyDescent="0.25">
      <c r="B20" s="93">
        <v>2015</v>
      </c>
      <c r="C20" s="94">
        <v>936</v>
      </c>
      <c r="D20" s="95">
        <v>43</v>
      </c>
      <c r="E20" s="94">
        <v>1562</v>
      </c>
      <c r="F20" s="96">
        <v>7.4762000000000004</v>
      </c>
      <c r="G20" s="97">
        <v>4.5940200000000004</v>
      </c>
      <c r="H20" s="100">
        <v>4.8780000000000001</v>
      </c>
      <c r="I20" s="97">
        <v>-27.118600000000001</v>
      </c>
    </row>
    <row r="21" spans="2:9" x14ac:dyDescent="0.25">
      <c r="B21" s="93">
        <v>2016</v>
      </c>
      <c r="C21" s="94">
        <v>945</v>
      </c>
      <c r="D21" s="95">
        <v>42</v>
      </c>
      <c r="E21" s="94">
        <v>1519</v>
      </c>
      <c r="F21" s="96">
        <v>7.3422999999999998</v>
      </c>
      <c r="G21" s="97">
        <v>4.4444400000000002</v>
      </c>
      <c r="H21" s="100">
        <v>-2.3256000000000001</v>
      </c>
      <c r="I21" s="97">
        <v>-28.813600000000001</v>
      </c>
    </row>
    <row r="22" spans="2:9" x14ac:dyDescent="0.25">
      <c r="B22" s="93">
        <v>2017</v>
      </c>
      <c r="C22" s="94">
        <v>848</v>
      </c>
      <c r="D22" s="95">
        <v>33</v>
      </c>
      <c r="E22" s="94">
        <v>1355</v>
      </c>
      <c r="F22" s="96">
        <v>5.8022999999999998</v>
      </c>
      <c r="G22" s="97">
        <v>3.8915099999999998</v>
      </c>
      <c r="H22" s="100">
        <v>-21.428599999999999</v>
      </c>
      <c r="I22" s="97">
        <v>-44.067799999999998</v>
      </c>
    </row>
    <row r="23" spans="2:9" ht="16.5" x14ac:dyDescent="0.25">
      <c r="B23" s="343" t="s">
        <v>243</v>
      </c>
      <c r="C23" s="343"/>
      <c r="D23" s="343"/>
      <c r="E23" s="343"/>
      <c r="F23" s="343"/>
      <c r="G23" s="343"/>
      <c r="H23" s="343"/>
      <c r="I23" s="101"/>
    </row>
    <row r="24" spans="2:9" ht="16.5" x14ac:dyDescent="0.25">
      <c r="B24" s="65" t="s">
        <v>244</v>
      </c>
      <c r="C24" s="1"/>
      <c r="D24" s="1"/>
      <c r="E24" s="1"/>
      <c r="F24" s="1"/>
      <c r="G24" s="1"/>
      <c r="H24" s="1"/>
      <c r="I24" s="101"/>
    </row>
    <row r="25" spans="2:9" ht="16.5" x14ac:dyDescent="0.25">
      <c r="B25" s="65" t="s">
        <v>240</v>
      </c>
      <c r="C25" s="1"/>
      <c r="D25" s="1"/>
      <c r="E25" s="1"/>
      <c r="F25" s="1"/>
      <c r="G25" s="1"/>
      <c r="H25" s="1"/>
      <c r="I25" s="101"/>
    </row>
  </sheetData>
  <mergeCells count="3">
    <mergeCell ref="B4:F4"/>
    <mergeCell ref="B23:H23"/>
    <mergeCell ref="B3:I3"/>
  </mergeCells>
  <pageMargins left="3.937007874015748E-2" right="3.937007874015748E-2" top="0.35433070866141736" bottom="0.35433070866141736" header="0.31496062992125984" footer="0.31496062992125984"/>
  <pageSetup paperSize="9" scale="89" orientation="portrait" r:id="rId1"/>
  <headerFooter>
    <oddHeader>&amp;L&amp;F</oddHeader>
  </headerFooter>
  <rowBreaks count="2" manualBreakCount="2">
    <brk id="25" max="16383" man="1"/>
    <brk id="2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J12"/>
  <sheetViews>
    <sheetView workbookViewId="0">
      <selection activeCell="I22" sqref="I22"/>
    </sheetView>
  </sheetViews>
  <sheetFormatPr defaultRowHeight="15" x14ac:dyDescent="0.25"/>
  <cols>
    <col min="1" max="1" width="9.140625" style="15"/>
    <col min="2" max="2" width="14" style="15" customWidth="1"/>
    <col min="3" max="7" width="9.140625" style="15"/>
    <col min="8" max="8" width="7.7109375" style="15" customWidth="1"/>
    <col min="9" max="9" width="7" style="15" customWidth="1"/>
    <col min="10" max="16384" width="9.140625" style="15"/>
  </cols>
  <sheetData>
    <row r="3" spans="2:10" x14ac:dyDescent="0.25">
      <c r="B3" s="62" t="s">
        <v>245</v>
      </c>
      <c r="C3" s="58"/>
      <c r="D3" s="58"/>
      <c r="E3" s="58"/>
      <c r="F3" s="58"/>
      <c r="G3" s="58"/>
      <c r="H3" s="58"/>
      <c r="I3" s="58"/>
    </row>
    <row r="4" spans="2:10" x14ac:dyDescent="0.25">
      <c r="B4" s="103" t="s">
        <v>221</v>
      </c>
      <c r="C4" s="104"/>
      <c r="D4" s="104"/>
      <c r="E4" s="104"/>
    </row>
    <row r="5" spans="2:10" ht="15" customHeight="1" x14ac:dyDescent="0.25">
      <c r="B5" s="345"/>
      <c r="C5" s="336" t="s">
        <v>285</v>
      </c>
      <c r="D5" s="336" t="s">
        <v>8</v>
      </c>
      <c r="E5" s="337" t="s">
        <v>7</v>
      </c>
      <c r="F5" s="337" t="s">
        <v>7</v>
      </c>
      <c r="G5" s="336" t="s">
        <v>169</v>
      </c>
      <c r="H5" s="336" t="s">
        <v>8</v>
      </c>
      <c r="I5" s="337" t="s">
        <v>286</v>
      </c>
      <c r="J5" s="337" t="s">
        <v>7</v>
      </c>
    </row>
    <row r="6" spans="2:10" ht="15" customHeight="1" x14ac:dyDescent="0.25">
      <c r="B6" s="346"/>
      <c r="C6" s="344" t="s">
        <v>42</v>
      </c>
      <c r="D6" s="344"/>
      <c r="E6" s="344"/>
      <c r="F6" s="344"/>
      <c r="G6" s="344" t="s">
        <v>43</v>
      </c>
      <c r="H6" s="344"/>
      <c r="I6" s="344"/>
      <c r="J6" s="344"/>
    </row>
    <row r="7" spans="2:10" x14ac:dyDescent="0.25">
      <c r="B7" s="347"/>
      <c r="C7" s="105">
        <v>2010</v>
      </c>
      <c r="D7" s="105">
        <v>2017</v>
      </c>
      <c r="E7" s="105">
        <v>2010</v>
      </c>
      <c r="F7" s="105">
        <v>2017</v>
      </c>
      <c r="G7" s="106">
        <v>2010</v>
      </c>
      <c r="H7" s="106">
        <v>2017</v>
      </c>
      <c r="I7" s="106">
        <v>2010</v>
      </c>
      <c r="J7" s="106">
        <v>2017</v>
      </c>
    </row>
    <row r="8" spans="2:10" x14ac:dyDescent="0.25">
      <c r="B8" s="3" t="s">
        <v>222</v>
      </c>
      <c r="C8" s="77">
        <v>2.083333333333333</v>
      </c>
      <c r="D8" s="107">
        <v>3.0303030303030303</v>
      </c>
      <c r="E8" s="108">
        <v>1.7015070491006319</v>
      </c>
      <c r="F8" s="107">
        <v>1.2729425695677916</v>
      </c>
      <c r="G8" s="109">
        <v>1</v>
      </c>
      <c r="H8" s="110">
        <v>1</v>
      </c>
      <c r="I8" s="111">
        <v>70</v>
      </c>
      <c r="J8" s="110">
        <v>43</v>
      </c>
    </row>
    <row r="9" spans="2:10" x14ac:dyDescent="0.25">
      <c r="B9" s="3" t="s">
        <v>223</v>
      </c>
      <c r="C9" s="77">
        <v>6.25</v>
      </c>
      <c r="D9" s="107">
        <v>18.181818181818183</v>
      </c>
      <c r="E9" s="108">
        <v>16.237238697131744</v>
      </c>
      <c r="F9" s="107">
        <v>11.071640023682653</v>
      </c>
      <c r="G9" s="109">
        <v>3</v>
      </c>
      <c r="H9" s="110">
        <v>6</v>
      </c>
      <c r="I9" s="111">
        <v>668</v>
      </c>
      <c r="J9" s="110">
        <v>374</v>
      </c>
    </row>
    <row r="10" spans="2:10" x14ac:dyDescent="0.25">
      <c r="B10" s="3" t="s">
        <v>224</v>
      </c>
      <c r="C10" s="77">
        <v>33.333333333333329</v>
      </c>
      <c r="D10" s="107">
        <v>18.181818181818183</v>
      </c>
      <c r="E10" s="108">
        <v>25.862907146329604</v>
      </c>
      <c r="F10" s="107">
        <v>32.830076968620489</v>
      </c>
      <c r="G10" s="109">
        <v>16</v>
      </c>
      <c r="H10" s="110">
        <v>6</v>
      </c>
      <c r="I10" s="111">
        <v>1064</v>
      </c>
      <c r="J10" s="110">
        <v>1109</v>
      </c>
    </row>
    <row r="11" spans="2:10" x14ac:dyDescent="0.25">
      <c r="B11" s="3" t="s">
        <v>225</v>
      </c>
      <c r="C11" s="77">
        <v>58.333333333333336</v>
      </c>
      <c r="D11" s="107">
        <v>60.606060606060609</v>
      </c>
      <c r="E11" s="108">
        <v>56.198347107438018</v>
      </c>
      <c r="F11" s="107">
        <v>54.825340438129068</v>
      </c>
      <c r="G11" s="109">
        <v>28</v>
      </c>
      <c r="H11" s="110">
        <v>20</v>
      </c>
      <c r="I11" s="111">
        <v>2312</v>
      </c>
      <c r="J11" s="110">
        <v>1852</v>
      </c>
    </row>
    <row r="12" spans="2:10" x14ac:dyDescent="0.25">
      <c r="B12" s="20" t="s">
        <v>226</v>
      </c>
      <c r="C12" s="83">
        <v>100</v>
      </c>
      <c r="D12" s="83">
        <v>100</v>
      </c>
      <c r="E12" s="83">
        <v>100</v>
      </c>
      <c r="F12" s="83">
        <v>100</v>
      </c>
      <c r="G12" s="112">
        <v>48</v>
      </c>
      <c r="H12" s="112">
        <v>33</v>
      </c>
      <c r="I12" s="112">
        <v>4114</v>
      </c>
      <c r="J12" s="112">
        <v>3378</v>
      </c>
    </row>
  </sheetData>
  <mergeCells count="7">
    <mergeCell ref="C6:F6"/>
    <mergeCell ref="G6:J6"/>
    <mergeCell ref="B5:B7"/>
    <mergeCell ref="C5:D5"/>
    <mergeCell ref="E5:F5"/>
    <mergeCell ref="G5:H5"/>
    <mergeCell ref="I5:J5"/>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O17"/>
  <sheetViews>
    <sheetView zoomScaleNormal="100" workbookViewId="0">
      <selection activeCell="G8" sqref="G8"/>
    </sheetView>
  </sheetViews>
  <sheetFormatPr defaultRowHeight="15" x14ac:dyDescent="0.25"/>
  <cols>
    <col min="1" max="1" width="9.140625" style="56"/>
    <col min="2" max="2" width="13.5703125" style="15" bestFit="1" customWidth="1"/>
    <col min="3" max="4" width="9.7109375" style="15" bestFit="1" customWidth="1"/>
    <col min="5" max="5" width="8.85546875" style="15" customWidth="1"/>
    <col min="6" max="10" width="9.140625" style="15"/>
    <col min="11" max="14" width="5" style="56" bestFit="1" customWidth="1"/>
    <col min="15" max="15" width="4" style="56" bestFit="1" customWidth="1"/>
    <col min="16" max="16" width="10.28515625" style="56" bestFit="1" customWidth="1"/>
    <col min="17" max="17" width="5.28515625" style="56" bestFit="1" customWidth="1"/>
    <col min="18" max="18" width="13.140625" style="56" bestFit="1" customWidth="1"/>
    <col min="19" max="19" width="12" style="56" bestFit="1" customWidth="1"/>
    <col min="20" max="20" width="16.28515625" style="56" bestFit="1" customWidth="1"/>
    <col min="21" max="16384" width="9.140625" style="56"/>
  </cols>
  <sheetData>
    <row r="3" spans="2:15" s="15" customFormat="1" x14ac:dyDescent="0.25">
      <c r="B3" s="62" t="s">
        <v>246</v>
      </c>
      <c r="C3" s="58"/>
      <c r="D3" s="58"/>
      <c r="E3" s="58"/>
      <c r="F3" s="58"/>
      <c r="G3" s="58"/>
      <c r="H3" s="58"/>
      <c r="I3" s="58"/>
    </row>
    <row r="4" spans="2:15" s="15" customFormat="1" x14ac:dyDescent="0.25">
      <c r="B4" s="103" t="s">
        <v>221</v>
      </c>
      <c r="C4" s="104"/>
      <c r="D4" s="104"/>
      <c r="E4" s="104"/>
    </row>
    <row r="5" spans="2:15" s="15" customFormat="1" x14ac:dyDescent="0.25">
      <c r="B5" s="345"/>
      <c r="C5" s="336" t="s">
        <v>169</v>
      </c>
      <c r="D5" s="336" t="s">
        <v>8</v>
      </c>
      <c r="E5" s="337" t="s">
        <v>7</v>
      </c>
      <c r="F5" s="337" t="s">
        <v>7</v>
      </c>
      <c r="G5" s="336" t="s">
        <v>169</v>
      </c>
      <c r="H5" s="336" t="s">
        <v>8</v>
      </c>
      <c r="I5" s="337" t="s">
        <v>7</v>
      </c>
      <c r="J5" s="337" t="s">
        <v>7</v>
      </c>
    </row>
    <row r="6" spans="2:15" s="15" customFormat="1" ht="15" customHeight="1" x14ac:dyDescent="0.25">
      <c r="B6" s="346"/>
      <c r="C6" s="344" t="s">
        <v>42</v>
      </c>
      <c r="D6" s="344"/>
      <c r="E6" s="344"/>
      <c r="F6" s="344"/>
      <c r="G6" s="344" t="s">
        <v>43</v>
      </c>
      <c r="H6" s="344"/>
      <c r="I6" s="344"/>
      <c r="J6" s="344"/>
    </row>
    <row r="7" spans="2:15" s="15" customFormat="1" x14ac:dyDescent="0.25">
      <c r="B7" s="347"/>
      <c r="C7" s="113">
        <v>2010</v>
      </c>
      <c r="D7" s="106">
        <v>2017</v>
      </c>
      <c r="E7" s="106">
        <v>2010</v>
      </c>
      <c r="F7" s="106">
        <v>2017</v>
      </c>
      <c r="G7" s="105">
        <v>2010</v>
      </c>
      <c r="H7" s="105">
        <v>2017</v>
      </c>
      <c r="I7" s="105">
        <v>2010</v>
      </c>
      <c r="J7" s="105">
        <v>2017</v>
      </c>
    </row>
    <row r="8" spans="2:15" s="15" customFormat="1" x14ac:dyDescent="0.25">
      <c r="B8" s="3" t="s">
        <v>227</v>
      </c>
      <c r="C8" s="77">
        <v>6.25</v>
      </c>
      <c r="D8" s="107">
        <f>(H8/$H$13)*100</f>
        <v>3.0303030303030303</v>
      </c>
      <c r="E8" s="108">
        <v>5.0072921730675741</v>
      </c>
      <c r="F8" s="107">
        <v>2.7235050325636472</v>
      </c>
      <c r="G8" s="109">
        <v>3</v>
      </c>
      <c r="H8" s="110">
        <v>1</v>
      </c>
      <c r="I8" s="111">
        <v>206</v>
      </c>
      <c r="J8" s="110">
        <v>92</v>
      </c>
      <c r="L8" s="51"/>
      <c r="M8" s="51"/>
      <c r="N8" s="51"/>
      <c r="O8" s="51"/>
    </row>
    <row r="9" spans="2:15" s="15" customFormat="1" x14ac:dyDescent="0.25">
      <c r="B9" s="3" t="s">
        <v>228</v>
      </c>
      <c r="C9" s="77">
        <v>12.5</v>
      </c>
      <c r="D9" s="107">
        <f t="shared" ref="D9:D13" si="0">(H9/$H$13)*100</f>
        <v>24.242424242424242</v>
      </c>
      <c r="E9" s="108">
        <v>23.091881380651433</v>
      </c>
      <c r="F9" s="107">
        <v>21.758436944937834</v>
      </c>
      <c r="G9" s="109">
        <v>6</v>
      </c>
      <c r="H9" s="110">
        <v>8</v>
      </c>
      <c r="I9" s="111">
        <v>950</v>
      </c>
      <c r="J9" s="110">
        <v>735</v>
      </c>
      <c r="L9" s="51"/>
      <c r="M9" s="51"/>
      <c r="N9" s="51"/>
      <c r="O9" s="51"/>
    </row>
    <row r="10" spans="2:15" s="15" customFormat="1" x14ac:dyDescent="0.25">
      <c r="B10" s="3" t="s">
        <v>229</v>
      </c>
      <c r="C10" s="77">
        <v>2.083333333333333</v>
      </c>
      <c r="D10" s="107">
        <f t="shared" si="0"/>
        <v>3.0303030303030303</v>
      </c>
      <c r="E10" s="108">
        <v>6.4414195430238212</v>
      </c>
      <c r="F10" s="107">
        <v>7.5192421551213737</v>
      </c>
      <c r="G10" s="109">
        <v>1</v>
      </c>
      <c r="H10" s="110">
        <v>1</v>
      </c>
      <c r="I10" s="111">
        <v>265</v>
      </c>
      <c r="J10" s="110">
        <v>254</v>
      </c>
      <c r="L10" s="51"/>
      <c r="M10" s="51"/>
      <c r="N10" s="51"/>
      <c r="O10" s="51"/>
    </row>
    <row r="11" spans="2:15" s="15" customFormat="1" x14ac:dyDescent="0.25">
      <c r="B11" s="3" t="s">
        <v>197</v>
      </c>
      <c r="C11" s="77">
        <v>10.416666666666668</v>
      </c>
      <c r="D11" s="107">
        <f t="shared" si="0"/>
        <v>15.151515151515152</v>
      </c>
      <c r="E11" s="108">
        <v>15.094798249878464</v>
      </c>
      <c r="F11" s="107">
        <v>17.761989342806395</v>
      </c>
      <c r="G11" s="109">
        <v>5</v>
      </c>
      <c r="H11" s="110">
        <v>5</v>
      </c>
      <c r="I11" s="111">
        <v>621</v>
      </c>
      <c r="J11" s="110">
        <v>600</v>
      </c>
      <c r="L11" s="51"/>
      <c r="M11" s="51"/>
      <c r="N11" s="51"/>
      <c r="O11" s="51"/>
    </row>
    <row r="12" spans="2:15" s="15" customFormat="1" x14ac:dyDescent="0.25">
      <c r="B12" s="3" t="s">
        <v>230</v>
      </c>
      <c r="C12" s="77">
        <v>68.75</v>
      </c>
      <c r="D12" s="107">
        <f t="shared" si="0"/>
        <v>54.54545454545454</v>
      </c>
      <c r="E12" s="108">
        <v>50.36460865337871</v>
      </c>
      <c r="F12" s="107">
        <v>50.236826524570752</v>
      </c>
      <c r="G12" s="109">
        <v>33</v>
      </c>
      <c r="H12" s="110">
        <v>18</v>
      </c>
      <c r="I12" s="111">
        <v>2072</v>
      </c>
      <c r="J12" s="110">
        <v>1697</v>
      </c>
      <c r="L12" s="51"/>
      <c r="M12" s="51"/>
      <c r="N12" s="51"/>
      <c r="O12" s="51"/>
    </row>
    <row r="13" spans="2:15" s="15" customFormat="1" x14ac:dyDescent="0.25">
      <c r="B13" s="20" t="s">
        <v>226</v>
      </c>
      <c r="C13" s="83">
        <v>100</v>
      </c>
      <c r="D13" s="83">
        <f t="shared" si="0"/>
        <v>100</v>
      </c>
      <c r="E13" s="83">
        <v>100</v>
      </c>
      <c r="F13" s="83">
        <v>100</v>
      </c>
      <c r="G13" s="112">
        <v>48</v>
      </c>
      <c r="H13" s="112">
        <v>33</v>
      </c>
      <c r="I13" s="112">
        <v>4114</v>
      </c>
      <c r="J13" s="112">
        <v>3378</v>
      </c>
      <c r="L13" s="51"/>
      <c r="M13" s="51"/>
      <c r="N13" s="51"/>
      <c r="O13" s="51"/>
    </row>
    <row r="14" spans="2:15" s="15" customFormat="1" x14ac:dyDescent="0.25">
      <c r="B14" s="57" t="s">
        <v>231</v>
      </c>
    </row>
    <row r="15" spans="2:15" ht="12.75" customHeight="1" x14ac:dyDescent="0.25"/>
    <row r="16" spans="2:15" x14ac:dyDescent="0.25">
      <c r="H16" s="114"/>
      <c r="J16" s="114"/>
    </row>
    <row r="17" spans="3:6" x14ac:dyDescent="0.25">
      <c r="C17" s="51"/>
      <c r="D17" s="51"/>
      <c r="E17" s="51"/>
      <c r="F17" s="51"/>
    </row>
  </sheetData>
  <mergeCells count="7">
    <mergeCell ref="B5:B7"/>
    <mergeCell ref="C5:D5"/>
    <mergeCell ref="E5:F5"/>
    <mergeCell ref="G5:H5"/>
    <mergeCell ref="I5:J5"/>
    <mergeCell ref="C6:F6"/>
    <mergeCell ref="G6:J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J21"/>
  <sheetViews>
    <sheetView workbookViewId="0">
      <selection activeCell="P10" sqref="P10"/>
    </sheetView>
  </sheetViews>
  <sheetFormatPr defaultRowHeight="15" x14ac:dyDescent="0.25"/>
  <cols>
    <col min="1" max="1" width="9.140625" style="15"/>
    <col min="2" max="2" width="11.85546875" style="15" customWidth="1"/>
    <col min="3" max="16384" width="9.140625" style="15"/>
  </cols>
  <sheetData>
    <row r="3" spans="2:10" x14ac:dyDescent="0.25">
      <c r="B3" s="62" t="s">
        <v>247</v>
      </c>
    </row>
    <row r="4" spans="2:10" x14ac:dyDescent="0.25">
      <c r="B4" s="115" t="s">
        <v>198</v>
      </c>
    </row>
    <row r="5" spans="2:10" ht="15" customHeight="1" x14ac:dyDescent="0.25">
      <c r="B5" s="348" t="s">
        <v>199</v>
      </c>
      <c r="C5" s="351" t="s">
        <v>169</v>
      </c>
      <c r="D5" s="351"/>
      <c r="E5" s="351"/>
      <c r="F5" s="351"/>
      <c r="G5" s="352" t="s">
        <v>7</v>
      </c>
      <c r="H5" s="352"/>
      <c r="I5" s="352"/>
      <c r="J5" s="352"/>
    </row>
    <row r="6" spans="2:10" x14ac:dyDescent="0.25">
      <c r="B6" s="349"/>
      <c r="C6" s="353">
        <v>2010</v>
      </c>
      <c r="D6" s="353"/>
      <c r="E6" s="354">
        <v>2017</v>
      </c>
      <c r="F6" s="354"/>
      <c r="G6" s="353">
        <v>2010</v>
      </c>
      <c r="H6" s="353"/>
      <c r="I6" s="354">
        <v>2017</v>
      </c>
      <c r="J6" s="354"/>
    </row>
    <row r="7" spans="2:10" x14ac:dyDescent="0.25">
      <c r="B7" s="350"/>
      <c r="C7" s="116" t="s">
        <v>200</v>
      </c>
      <c r="D7" s="116" t="s">
        <v>5</v>
      </c>
      <c r="E7" s="116" t="s">
        <v>200</v>
      </c>
      <c r="F7" s="116" t="s">
        <v>5</v>
      </c>
      <c r="G7" s="116" t="s">
        <v>200</v>
      </c>
      <c r="H7" s="116" t="s">
        <v>5</v>
      </c>
      <c r="I7" s="116" t="s">
        <v>200</v>
      </c>
      <c r="J7" s="116" t="s">
        <v>5</v>
      </c>
    </row>
    <row r="8" spans="2:10" x14ac:dyDescent="0.25">
      <c r="B8" s="117" t="s">
        <v>201</v>
      </c>
      <c r="C8" s="118" t="s">
        <v>79</v>
      </c>
      <c r="D8" s="119">
        <v>29</v>
      </c>
      <c r="E8" s="99">
        <v>1</v>
      </c>
      <c r="F8" s="120">
        <v>25</v>
      </c>
      <c r="G8" s="118">
        <v>27</v>
      </c>
      <c r="H8" s="119">
        <v>3381</v>
      </c>
      <c r="I8" s="121">
        <v>10</v>
      </c>
      <c r="J8" s="120">
        <v>3291</v>
      </c>
    </row>
    <row r="9" spans="2:10" x14ac:dyDescent="0.25">
      <c r="B9" s="52" t="s">
        <v>202</v>
      </c>
      <c r="C9" s="118" t="s">
        <v>79</v>
      </c>
      <c r="D9" s="119">
        <v>37</v>
      </c>
      <c r="E9" s="118" t="s">
        <v>79</v>
      </c>
      <c r="F9" s="120">
        <v>19</v>
      </c>
      <c r="G9" s="118">
        <v>14</v>
      </c>
      <c r="H9" s="119">
        <v>3137</v>
      </c>
      <c r="I9" s="121">
        <v>15</v>
      </c>
      <c r="J9" s="120">
        <v>2904</v>
      </c>
    </row>
    <row r="10" spans="2:10" x14ac:dyDescent="0.25">
      <c r="B10" s="52" t="s">
        <v>203</v>
      </c>
      <c r="C10" s="118">
        <v>1</v>
      </c>
      <c r="D10" s="119">
        <v>60</v>
      </c>
      <c r="E10" s="99" t="s">
        <v>79</v>
      </c>
      <c r="F10" s="120">
        <v>44</v>
      </c>
      <c r="G10" s="118">
        <v>29</v>
      </c>
      <c r="H10" s="119">
        <v>6314</v>
      </c>
      <c r="I10" s="121">
        <v>18</v>
      </c>
      <c r="J10" s="120">
        <v>5320</v>
      </c>
    </row>
    <row r="11" spans="2:10" x14ac:dyDescent="0.25">
      <c r="B11" s="52" t="s">
        <v>204</v>
      </c>
      <c r="C11" s="118">
        <v>1</v>
      </c>
      <c r="D11" s="119">
        <v>100</v>
      </c>
      <c r="E11" s="99" t="s">
        <v>79</v>
      </c>
      <c r="F11" s="120">
        <v>55</v>
      </c>
      <c r="G11" s="118">
        <v>121</v>
      </c>
      <c r="H11" s="119">
        <v>14678</v>
      </c>
      <c r="I11" s="121">
        <v>68</v>
      </c>
      <c r="J11" s="120">
        <v>9305</v>
      </c>
    </row>
    <row r="12" spans="2:10" x14ac:dyDescent="0.25">
      <c r="B12" s="52" t="s">
        <v>205</v>
      </c>
      <c r="C12" s="118">
        <v>2</v>
      </c>
      <c r="D12" s="119">
        <v>197</v>
      </c>
      <c r="E12" s="121">
        <v>2</v>
      </c>
      <c r="F12" s="120">
        <v>85</v>
      </c>
      <c r="G12" s="118">
        <v>253</v>
      </c>
      <c r="H12" s="119">
        <v>23858</v>
      </c>
      <c r="I12" s="121">
        <v>122</v>
      </c>
      <c r="J12" s="120">
        <v>15587</v>
      </c>
    </row>
    <row r="13" spans="2:10" x14ac:dyDescent="0.25">
      <c r="B13" s="52" t="s">
        <v>206</v>
      </c>
      <c r="C13" s="118" t="s">
        <v>79</v>
      </c>
      <c r="D13" s="119">
        <v>211</v>
      </c>
      <c r="E13" s="99">
        <v>4</v>
      </c>
      <c r="F13" s="120">
        <v>132</v>
      </c>
      <c r="G13" s="118">
        <v>294</v>
      </c>
      <c r="H13" s="119">
        <v>28690</v>
      </c>
      <c r="I13" s="121">
        <v>184</v>
      </c>
      <c r="J13" s="120">
        <v>20739</v>
      </c>
    </row>
    <row r="14" spans="2:10" x14ac:dyDescent="0.25">
      <c r="B14" s="52" t="s">
        <v>207</v>
      </c>
      <c r="C14" s="118">
        <v>4</v>
      </c>
      <c r="D14" s="119">
        <v>197</v>
      </c>
      <c r="E14" s="121">
        <v>1</v>
      </c>
      <c r="F14" s="120">
        <v>130</v>
      </c>
      <c r="G14" s="118">
        <v>351</v>
      </c>
      <c r="H14" s="119">
        <v>32620</v>
      </c>
      <c r="I14" s="121">
        <v>251</v>
      </c>
      <c r="J14" s="120">
        <v>24066</v>
      </c>
    </row>
    <row r="15" spans="2:10" x14ac:dyDescent="0.25">
      <c r="B15" s="52" t="s">
        <v>208</v>
      </c>
      <c r="C15" s="118">
        <v>7</v>
      </c>
      <c r="D15" s="119">
        <v>548</v>
      </c>
      <c r="E15" s="121">
        <v>10</v>
      </c>
      <c r="F15" s="120">
        <v>331</v>
      </c>
      <c r="G15" s="118">
        <v>948</v>
      </c>
      <c r="H15" s="119">
        <v>86891</v>
      </c>
      <c r="I15" s="121">
        <v>641</v>
      </c>
      <c r="J15" s="120">
        <v>61442</v>
      </c>
    </row>
    <row r="16" spans="2:10" x14ac:dyDescent="0.25">
      <c r="B16" s="52" t="s">
        <v>209</v>
      </c>
      <c r="C16" s="118">
        <v>8</v>
      </c>
      <c r="D16" s="119">
        <v>286</v>
      </c>
      <c r="E16" s="121">
        <v>6</v>
      </c>
      <c r="F16" s="120">
        <v>222</v>
      </c>
      <c r="G16" s="118">
        <v>522</v>
      </c>
      <c r="H16" s="119">
        <v>40907</v>
      </c>
      <c r="I16" s="121">
        <v>496</v>
      </c>
      <c r="J16" s="120">
        <v>41108</v>
      </c>
    </row>
    <row r="17" spans="2:10" x14ac:dyDescent="0.25">
      <c r="B17" s="52" t="s">
        <v>210</v>
      </c>
      <c r="C17" s="118">
        <v>2</v>
      </c>
      <c r="D17" s="119">
        <v>88</v>
      </c>
      <c r="E17" s="121">
        <v>2</v>
      </c>
      <c r="F17" s="120">
        <v>70</v>
      </c>
      <c r="G17" s="118">
        <v>195</v>
      </c>
      <c r="H17" s="119">
        <v>13488</v>
      </c>
      <c r="I17" s="121">
        <v>216</v>
      </c>
      <c r="J17" s="120">
        <v>15680</v>
      </c>
    </row>
    <row r="18" spans="2:10" x14ac:dyDescent="0.25">
      <c r="B18" s="52" t="s">
        <v>211</v>
      </c>
      <c r="C18" s="118">
        <v>7</v>
      </c>
      <c r="D18" s="119">
        <v>77</v>
      </c>
      <c r="E18" s="121">
        <v>1</v>
      </c>
      <c r="F18" s="120">
        <v>66</v>
      </c>
      <c r="G18" s="118">
        <v>202</v>
      </c>
      <c r="H18" s="119">
        <v>11264</v>
      </c>
      <c r="I18" s="121">
        <v>195</v>
      </c>
      <c r="J18" s="120">
        <v>11471</v>
      </c>
    </row>
    <row r="19" spans="2:10" x14ac:dyDescent="0.25">
      <c r="B19" s="52" t="s">
        <v>212</v>
      </c>
      <c r="C19" s="118">
        <v>16</v>
      </c>
      <c r="D19" s="119">
        <v>167</v>
      </c>
      <c r="E19" s="121">
        <v>6</v>
      </c>
      <c r="F19" s="120">
        <v>166</v>
      </c>
      <c r="G19" s="118">
        <v>1064</v>
      </c>
      <c r="H19" s="119">
        <v>28223</v>
      </c>
      <c r="I19" s="121">
        <v>1109</v>
      </c>
      <c r="J19" s="120">
        <v>30849</v>
      </c>
    </row>
    <row r="20" spans="2:10" x14ac:dyDescent="0.25">
      <c r="B20" s="52" t="s">
        <v>213</v>
      </c>
      <c r="C20" s="118" t="s">
        <v>79</v>
      </c>
      <c r="D20" s="119">
        <v>18</v>
      </c>
      <c r="E20" s="118" t="s">
        <v>79</v>
      </c>
      <c r="F20" s="120">
        <v>10</v>
      </c>
      <c r="G20" s="118">
        <v>94</v>
      </c>
      <c r="H20" s="119">
        <v>11269</v>
      </c>
      <c r="I20" s="121">
        <v>53</v>
      </c>
      <c r="J20" s="120">
        <v>4988</v>
      </c>
    </row>
    <row r="21" spans="2:10" x14ac:dyDescent="0.25">
      <c r="B21" s="20" t="s">
        <v>14</v>
      </c>
      <c r="C21" s="83">
        <v>48</v>
      </c>
      <c r="D21" s="21">
        <v>2015</v>
      </c>
      <c r="E21" s="83">
        <f>SUM(E8:E20)</f>
        <v>33</v>
      </c>
      <c r="F21" s="21">
        <f>SUM(F8:F20)</f>
        <v>1355</v>
      </c>
      <c r="G21" s="83">
        <v>4114</v>
      </c>
      <c r="H21" s="21">
        <v>304720</v>
      </c>
      <c r="I21" s="83">
        <v>3378</v>
      </c>
      <c r="J21" s="21">
        <v>246750</v>
      </c>
    </row>
  </sheetData>
  <mergeCells count="7">
    <mergeCell ref="B5:B7"/>
    <mergeCell ref="C5:F5"/>
    <mergeCell ref="G5:J5"/>
    <mergeCell ref="C6:D6"/>
    <mergeCell ref="E6:F6"/>
    <mergeCell ref="G6:H6"/>
    <mergeCell ref="I6:J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H19"/>
  <sheetViews>
    <sheetView workbookViewId="0">
      <selection activeCell="B11" sqref="B11"/>
    </sheetView>
  </sheetViews>
  <sheetFormatPr defaultRowHeight="15" x14ac:dyDescent="0.25"/>
  <cols>
    <col min="1" max="1" width="9.140625" style="15"/>
    <col min="2" max="2" width="18.7109375" style="39" customWidth="1"/>
    <col min="3" max="5" width="10" style="38" customWidth="1"/>
    <col min="6" max="7" width="10" style="40" customWidth="1"/>
    <col min="8" max="16384" width="9.140625" style="15"/>
  </cols>
  <sheetData>
    <row r="2" spans="2:8" ht="16.5" x14ac:dyDescent="0.25">
      <c r="B2" s="355"/>
      <c r="C2" s="356"/>
      <c r="D2" s="356"/>
      <c r="E2" s="356"/>
      <c r="F2" s="356"/>
      <c r="G2" s="356"/>
    </row>
    <row r="3" spans="2:8" s="38" customFormat="1" x14ac:dyDescent="0.25">
      <c r="B3" s="62" t="s">
        <v>248</v>
      </c>
      <c r="C3" s="62"/>
      <c r="D3" s="62"/>
      <c r="E3" s="62"/>
      <c r="F3" s="62"/>
      <c r="G3" s="62"/>
      <c r="H3" s="58"/>
    </row>
    <row r="4" spans="2:8" s="38" customFormat="1" ht="12.75" x14ac:dyDescent="0.2">
      <c r="B4" s="122" t="s">
        <v>15</v>
      </c>
      <c r="F4" s="40"/>
      <c r="G4" s="40"/>
    </row>
    <row r="5" spans="2:8" s="38" customFormat="1" x14ac:dyDescent="0.25">
      <c r="B5" s="358" t="s">
        <v>16</v>
      </c>
      <c r="C5" s="357" t="s">
        <v>3</v>
      </c>
      <c r="D5" s="357" t="s">
        <v>4</v>
      </c>
      <c r="E5" s="357" t="s">
        <v>5</v>
      </c>
      <c r="F5" s="357" t="s">
        <v>17</v>
      </c>
      <c r="G5" s="357" t="s">
        <v>18</v>
      </c>
      <c r="H5" s="135"/>
    </row>
    <row r="6" spans="2:8" s="38" customFormat="1" x14ac:dyDescent="0.25">
      <c r="B6" s="359"/>
      <c r="C6" s="357"/>
      <c r="D6" s="357"/>
      <c r="E6" s="357"/>
      <c r="F6" s="357" t="s">
        <v>19</v>
      </c>
      <c r="G6" s="357" t="s">
        <v>20</v>
      </c>
      <c r="H6" s="37"/>
    </row>
    <row r="7" spans="2:8" s="38" customFormat="1" x14ac:dyDescent="0.25">
      <c r="B7" s="123" t="s">
        <v>21</v>
      </c>
      <c r="C7" s="124">
        <v>487</v>
      </c>
      <c r="D7" s="125">
        <v>7</v>
      </c>
      <c r="E7" s="124">
        <v>711</v>
      </c>
      <c r="F7" s="126">
        <v>1.44</v>
      </c>
      <c r="G7" s="97">
        <v>146</v>
      </c>
      <c r="H7" s="37"/>
    </row>
    <row r="8" spans="2:8" s="38" customFormat="1" x14ac:dyDescent="0.25">
      <c r="B8" s="123" t="s">
        <v>22</v>
      </c>
      <c r="C8" s="124">
        <v>37</v>
      </c>
      <c r="D8" s="125">
        <v>1</v>
      </c>
      <c r="E8" s="124">
        <v>74</v>
      </c>
      <c r="F8" s="126">
        <v>2.7</v>
      </c>
      <c r="G8" s="97">
        <v>200</v>
      </c>
      <c r="H8" s="37"/>
    </row>
    <row r="9" spans="2:8" s="38" customFormat="1" x14ac:dyDescent="0.25">
      <c r="B9" s="123" t="s">
        <v>23</v>
      </c>
      <c r="C9" s="124">
        <v>324</v>
      </c>
      <c r="D9" s="125">
        <v>25</v>
      </c>
      <c r="E9" s="124">
        <v>570</v>
      </c>
      <c r="F9" s="126">
        <v>7.72</v>
      </c>
      <c r="G9" s="97">
        <v>175.93</v>
      </c>
      <c r="H9" s="37"/>
    </row>
    <row r="10" spans="2:8" s="38" customFormat="1" x14ac:dyDescent="0.25">
      <c r="B10" s="127" t="s">
        <v>14</v>
      </c>
      <c r="C10" s="128">
        <v>848</v>
      </c>
      <c r="D10" s="128">
        <v>33</v>
      </c>
      <c r="E10" s="128">
        <v>1355</v>
      </c>
      <c r="F10" s="129">
        <v>3.89</v>
      </c>
      <c r="G10" s="129">
        <v>159.79</v>
      </c>
      <c r="H10" s="37"/>
    </row>
    <row r="11" spans="2:8" s="38" customFormat="1" ht="11.25" x14ac:dyDescent="0.2">
      <c r="B11" s="4" t="s">
        <v>237</v>
      </c>
      <c r="F11" s="40"/>
      <c r="G11" s="40"/>
    </row>
    <row r="12" spans="2:8" s="38" customFormat="1" ht="11.25" x14ac:dyDescent="0.2">
      <c r="B12" s="130" t="s">
        <v>249</v>
      </c>
      <c r="C12" s="131"/>
      <c r="D12" s="131"/>
      <c r="E12" s="131"/>
      <c r="F12" s="132"/>
      <c r="G12" s="132"/>
      <c r="H12" s="131"/>
    </row>
    <row r="13" spans="2:8" s="38" customFormat="1" ht="11.25" x14ac:dyDescent="0.2">
      <c r="B13" s="4" t="s">
        <v>24</v>
      </c>
      <c r="C13" s="1"/>
      <c r="D13" s="1"/>
      <c r="E13" s="1"/>
      <c r="F13" s="2"/>
      <c r="G13" s="2"/>
      <c r="H13" s="1"/>
    </row>
    <row r="15" spans="2:8" x14ac:dyDescent="0.25">
      <c r="C15" s="133"/>
      <c r="D15" s="134"/>
      <c r="E15" s="134"/>
    </row>
    <row r="16" spans="2:8" x14ac:dyDescent="0.25">
      <c r="C16" s="133"/>
    </row>
    <row r="17" spans="3:3" x14ac:dyDescent="0.25">
      <c r="C17" s="133"/>
    </row>
    <row r="18" spans="3:3" x14ac:dyDescent="0.25">
      <c r="C18" s="133"/>
    </row>
    <row r="19" spans="3:3" x14ac:dyDescent="0.25">
      <c r="C19" s="133"/>
    </row>
  </sheetData>
  <mergeCells count="7">
    <mergeCell ref="B2:G2"/>
    <mergeCell ref="G5:G6"/>
    <mergeCell ref="B5:B6"/>
    <mergeCell ref="C5:C6"/>
    <mergeCell ref="D5:D6"/>
    <mergeCell ref="E5:E6"/>
    <mergeCell ref="F5:F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H13"/>
  <sheetViews>
    <sheetView workbookViewId="0">
      <selection activeCell="K16" sqref="K16"/>
    </sheetView>
  </sheetViews>
  <sheetFormatPr defaultRowHeight="15" x14ac:dyDescent="0.25"/>
  <cols>
    <col min="1" max="1" width="9.140625" style="15"/>
    <col min="2" max="2" width="18.7109375" style="39" customWidth="1"/>
    <col min="3" max="5" width="10.140625" style="38" customWidth="1"/>
    <col min="6" max="7" width="10.140625" style="40" customWidth="1"/>
    <col min="8" max="16384" width="9.140625" style="15"/>
  </cols>
  <sheetData>
    <row r="2" spans="2:8" ht="15" customHeight="1" x14ac:dyDescent="0.25"/>
    <row r="3" spans="2:8" s="38" customFormat="1" x14ac:dyDescent="0.25">
      <c r="B3" s="62" t="s">
        <v>251</v>
      </c>
      <c r="C3" s="62"/>
      <c r="D3" s="62"/>
      <c r="E3" s="62"/>
      <c r="F3" s="62"/>
      <c r="G3" s="62"/>
      <c r="H3" s="58"/>
    </row>
    <row r="4" spans="2:8" s="38" customFormat="1" ht="12.75" x14ac:dyDescent="0.2">
      <c r="B4" s="122" t="s">
        <v>233</v>
      </c>
      <c r="F4" s="40"/>
      <c r="G4" s="40"/>
    </row>
    <row r="5" spans="2:8" s="38" customFormat="1" ht="15" customHeight="1" x14ac:dyDescent="0.25">
      <c r="B5" s="358" t="s">
        <v>16</v>
      </c>
      <c r="C5" s="357" t="s">
        <v>3</v>
      </c>
      <c r="D5" s="357" t="s">
        <v>4</v>
      </c>
      <c r="E5" s="357" t="s">
        <v>5</v>
      </c>
      <c r="F5" s="357" t="s">
        <v>17</v>
      </c>
      <c r="G5" s="357" t="s">
        <v>18</v>
      </c>
      <c r="H5" s="135"/>
    </row>
    <row r="6" spans="2:8" s="38" customFormat="1" x14ac:dyDescent="0.25">
      <c r="B6" s="359"/>
      <c r="C6" s="357"/>
      <c r="D6" s="357"/>
      <c r="E6" s="357"/>
      <c r="F6" s="357" t="s">
        <v>19</v>
      </c>
      <c r="G6" s="357" t="s">
        <v>20</v>
      </c>
      <c r="H6" s="37"/>
    </row>
    <row r="7" spans="2:8" s="38" customFormat="1" x14ac:dyDescent="0.25">
      <c r="B7" s="123" t="s">
        <v>21</v>
      </c>
      <c r="C7" s="124">
        <v>538</v>
      </c>
      <c r="D7" s="125">
        <v>9</v>
      </c>
      <c r="E7" s="124">
        <v>776</v>
      </c>
      <c r="F7" s="126">
        <v>1.67</v>
      </c>
      <c r="G7" s="97">
        <v>144.24</v>
      </c>
      <c r="H7" s="37"/>
    </row>
    <row r="8" spans="2:8" s="38" customFormat="1" x14ac:dyDescent="0.25">
      <c r="B8" s="123" t="s">
        <v>22</v>
      </c>
      <c r="C8" s="124">
        <v>30</v>
      </c>
      <c r="D8" s="125">
        <v>1</v>
      </c>
      <c r="E8" s="124">
        <v>43</v>
      </c>
      <c r="F8" s="126">
        <v>3.33</v>
      </c>
      <c r="G8" s="97">
        <v>143.33000000000001</v>
      </c>
      <c r="H8" s="37"/>
    </row>
    <row r="9" spans="2:8" s="38" customFormat="1" x14ac:dyDescent="0.25">
      <c r="B9" s="123" t="s">
        <v>23</v>
      </c>
      <c r="C9" s="124">
        <v>377</v>
      </c>
      <c r="D9" s="125">
        <v>32</v>
      </c>
      <c r="E9" s="124">
        <v>700</v>
      </c>
      <c r="F9" s="126">
        <v>8.49</v>
      </c>
      <c r="G9" s="97">
        <v>185.68</v>
      </c>
      <c r="H9" s="37"/>
    </row>
    <row r="10" spans="2:8" s="38" customFormat="1" x14ac:dyDescent="0.25">
      <c r="B10" s="127" t="s">
        <v>14</v>
      </c>
      <c r="C10" s="128">
        <v>945</v>
      </c>
      <c r="D10" s="128">
        <v>42</v>
      </c>
      <c r="E10" s="128">
        <v>1519</v>
      </c>
      <c r="F10" s="129">
        <v>4.4400000000000004</v>
      </c>
      <c r="G10" s="129">
        <v>160.74</v>
      </c>
      <c r="H10" s="37"/>
    </row>
    <row r="11" spans="2:8" s="38" customFormat="1" ht="11.25" x14ac:dyDescent="0.2">
      <c r="B11" s="4" t="s">
        <v>237</v>
      </c>
      <c r="F11" s="40"/>
      <c r="G11" s="40"/>
    </row>
    <row r="12" spans="2:8" s="38" customFormat="1" ht="11.25" x14ac:dyDescent="0.2">
      <c r="B12" s="130" t="s">
        <v>238</v>
      </c>
      <c r="C12" s="131"/>
      <c r="D12" s="131"/>
      <c r="E12" s="131"/>
      <c r="F12" s="132"/>
      <c r="G12" s="132"/>
      <c r="H12" s="131"/>
    </row>
    <row r="13" spans="2:8" s="38" customFormat="1" ht="11.25" x14ac:dyDescent="0.2">
      <c r="B13" s="4" t="s">
        <v>24</v>
      </c>
      <c r="C13" s="1"/>
      <c r="D13" s="1"/>
      <c r="E13" s="1"/>
      <c r="F13" s="2"/>
      <c r="G13" s="2"/>
      <c r="H13" s="1"/>
    </row>
  </sheetData>
  <mergeCells count="6">
    <mergeCell ref="G5:G6"/>
    <mergeCell ref="B5:B6"/>
    <mergeCell ref="C5:C6"/>
    <mergeCell ref="D5:D6"/>
    <mergeCell ref="E5:E6"/>
    <mergeCell ref="F5:F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32</vt:i4>
      </vt:variant>
      <vt:variant>
        <vt:lpstr>Intervalli denominati</vt:lpstr>
      </vt:variant>
      <vt:variant>
        <vt:i4>1</vt:i4>
      </vt:variant>
    </vt:vector>
  </HeadingPairs>
  <TitlesOfParts>
    <vt:vector size="33" baseType="lpstr">
      <vt:lpstr>Tav.1</vt:lpstr>
      <vt:lpstr>Tav.2</vt:lpstr>
      <vt:lpstr>Tav. 2 bis </vt:lpstr>
      <vt:lpstr>Tav.3</vt:lpstr>
      <vt:lpstr>Tav.4.1</vt:lpstr>
      <vt:lpstr>Tav.4.2</vt:lpstr>
      <vt:lpstr>Tav.4.3</vt:lpstr>
      <vt:lpstr>Tav.5</vt:lpstr>
      <vt:lpstr>Tav.5.1</vt:lpstr>
      <vt:lpstr>Tav.5bis</vt:lpstr>
      <vt:lpstr>Tav.6</vt:lpstr>
      <vt:lpstr>Tav.6.1</vt:lpstr>
      <vt:lpstr>Tav.6.2</vt:lpstr>
      <vt:lpstr>Tav.7</vt:lpstr>
      <vt:lpstr>Tav.8</vt:lpstr>
      <vt:lpstr>Tav.9</vt:lpstr>
      <vt:lpstr>Tav.10</vt:lpstr>
      <vt:lpstr>Tav.10.1</vt:lpstr>
      <vt:lpstr>Tav.10.2</vt:lpstr>
      <vt:lpstr>Tav.11</vt:lpstr>
      <vt:lpstr>Tav.12</vt:lpstr>
      <vt:lpstr>Tav.13</vt:lpstr>
      <vt:lpstr>Tav.14</vt:lpstr>
      <vt:lpstr>Tav. 15</vt:lpstr>
      <vt:lpstr>Tav. 16</vt:lpstr>
      <vt:lpstr>Tav.17</vt:lpstr>
      <vt:lpstr>Tav.18</vt:lpstr>
      <vt:lpstr>Tav.19</vt:lpstr>
      <vt:lpstr>Tav.20</vt:lpstr>
      <vt:lpstr>Tav.21</vt:lpstr>
      <vt:lpstr>Tav.22</vt:lpstr>
      <vt:lpstr>Tav.23</vt:lpstr>
      <vt:lpstr>Tav.3!Area_stampa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Lorella LS. Sicuro</dc:creator>
  <cp:lastModifiedBy>Domenico Di Spalatro</cp:lastModifiedBy>
  <dcterms:created xsi:type="dcterms:W3CDTF">2018-09-24T07:48:16Z</dcterms:created>
  <dcterms:modified xsi:type="dcterms:W3CDTF">2018-11-12T12:54:51Z</dcterms:modified>
</cp:coreProperties>
</file>