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50" windowWidth="9510" windowHeight="12015" firstSheet="28" activeTab="31"/>
  </bookViews>
  <sheets>
    <sheet name="Tav.1" sheetId="49" r:id="rId1"/>
    <sheet name="Tav.2" sheetId="66" r:id="rId2"/>
    <sheet name="Tav. 2 bis " sheetId="55" r:id="rId3"/>
    <sheet name="Tav.3" sheetId="56" r:id="rId4"/>
    <sheet name="Tav.4.1" sheetId="74" r:id="rId5"/>
    <sheet name="Tav.4.2" sheetId="75" r:id="rId6"/>
    <sheet name="Tav.4.3" sheetId="29" r:id="rId7"/>
    <sheet name="Tav.5" sheetId="67" r:id="rId8"/>
    <sheet name="Tav.5.1" sheetId="68" r:id="rId9"/>
    <sheet name="Tav.5bis" sheetId="69" r:id="rId10"/>
    <sheet name="Tav.6" sheetId="57" r:id="rId11"/>
    <sheet name="Tav.6.1" sheetId="58" r:id="rId12"/>
    <sheet name="Tav.6.2" sheetId="59" r:id="rId13"/>
    <sheet name="Tav.7" sheetId="60" r:id="rId14"/>
    <sheet name="Tav.8" sheetId="61" r:id="rId15"/>
    <sheet name="Tav.9" sheetId="51" r:id="rId16"/>
    <sheet name="Tav.10" sheetId="52" r:id="rId17"/>
    <sheet name="Tav.10.1" sheetId="53" r:id="rId18"/>
    <sheet name="Tav.10.2" sheetId="54" r:id="rId19"/>
    <sheet name="Tav.11" sheetId="72" r:id="rId20"/>
    <sheet name="Tav.12" sheetId="73" r:id="rId21"/>
    <sheet name="Tav.13" sheetId="62" r:id="rId22"/>
    <sheet name="Tav.14" sheetId="24" r:id="rId23"/>
    <sheet name="Tav. 15" sheetId="81" r:id="rId24"/>
    <sheet name="Tav. 16" sheetId="80" r:id="rId25"/>
    <sheet name="Tav.17" sheetId="71" r:id="rId26"/>
    <sheet name="Tav.18" sheetId="76" r:id="rId27"/>
    <sheet name="Tav.19" sheetId="70" r:id="rId28"/>
    <sheet name="Tav.20" sheetId="63" r:id="rId29"/>
    <sheet name="Tav.21" sheetId="64" r:id="rId30"/>
    <sheet name="Tav.22" sheetId="65" r:id="rId31"/>
    <sheet name="Tav.23" sheetId="50" r:id="rId32"/>
  </sheets>
  <definedNames>
    <definedName name="_xlnm.Print_Area" localSheetId="3">Tav.3!$A$1:$L$28</definedName>
  </definedNames>
  <calcPr calcId="144525"/>
</workbook>
</file>

<file path=xl/calcChain.xml><?xml version="1.0" encoding="utf-8"?>
<calcChain xmlns="http://schemas.openxmlformats.org/spreadsheetml/2006/main">
  <c r="D26" i="70" l="1"/>
  <c r="E20" i="29" l="1"/>
  <c r="D20" i="29"/>
  <c r="I44" i="71" l="1"/>
  <c r="H44" i="71"/>
  <c r="G44" i="71"/>
  <c r="F44" i="71"/>
  <c r="E44" i="71"/>
  <c r="I43" i="71"/>
  <c r="H43" i="71"/>
  <c r="G43" i="71"/>
  <c r="F43" i="71"/>
  <c r="E43" i="71"/>
  <c r="I42" i="71"/>
  <c r="H42" i="71"/>
  <c r="G42" i="71"/>
  <c r="F42" i="71"/>
  <c r="E42" i="71"/>
  <c r="H20" i="62" l="1"/>
  <c r="H19" i="62"/>
  <c r="H18" i="62"/>
  <c r="H16" i="62"/>
  <c r="H14" i="62"/>
  <c r="H13" i="62"/>
  <c r="H12" i="62"/>
  <c r="H11" i="62"/>
  <c r="H10" i="62"/>
  <c r="H9" i="62"/>
  <c r="H8" i="62"/>
  <c r="H7" i="62"/>
  <c r="H6" i="62"/>
  <c r="K17" i="49" l="1"/>
  <c r="J17" i="49"/>
  <c r="I17" i="49"/>
</calcChain>
</file>

<file path=xl/sharedStrings.xml><?xml version="1.0" encoding="utf-8"?>
<sst xmlns="http://schemas.openxmlformats.org/spreadsheetml/2006/main" count="1008" uniqueCount="334">
  <si>
    <t>Anni 2017 e 2016, valori assoluti e variazioni percentuali</t>
  </si>
  <si>
    <t>PROVINCE</t>
  </si>
  <si>
    <t>Variazioni %                                           2017/2016</t>
  </si>
  <si>
    <t>Incidenti</t>
  </si>
  <si>
    <t>Morti</t>
  </si>
  <si>
    <t>Feriti</t>
  </si>
  <si>
    <t>Abruzzo</t>
  </si>
  <si>
    <t>Italia</t>
  </si>
  <si>
    <t>Puglia</t>
  </si>
  <si>
    <t>Indice mortalità(a)</t>
  </si>
  <si>
    <t>Indice di gravità</t>
  </si>
  <si>
    <t xml:space="preserve"> Indice  di      mortalità(a)</t>
  </si>
  <si>
    <t xml:space="preserve"> Indice   di gravità (b)</t>
  </si>
  <si>
    <t>Totale</t>
  </si>
  <si>
    <t xml:space="preserve">Anno 2017, valori assoluti e indicatori </t>
  </si>
  <si>
    <t>AMBITO STRADALE</t>
  </si>
  <si>
    <t>Indice di mortalità (a)</t>
  </si>
  <si>
    <t>Indice di lesività (b)</t>
  </si>
  <si>
    <t>(a)</t>
  </si>
  <si>
    <t>(b)</t>
  </si>
  <si>
    <t>Strade urbane</t>
  </si>
  <si>
    <t>Autostrade e raccordi</t>
  </si>
  <si>
    <t>Altre strade (c)</t>
  </si>
  <si>
    <t>Anno 2017, valori assoluti e indicatori</t>
  </si>
  <si>
    <t>TIPO DI STRADA</t>
  </si>
  <si>
    <t>Una carreggiata a senso unico</t>
  </si>
  <si>
    <t>Una carreggiata a doppio senso</t>
  </si>
  <si>
    <t>Doppia carreggiata, più di due carreggiate</t>
  </si>
  <si>
    <t>Anno 2017, valori assoluti</t>
  </si>
  <si>
    <t>STRADE URBANE</t>
  </si>
  <si>
    <t>STRADE EXTRAURBANE</t>
  </si>
  <si>
    <t>Incrocio</t>
  </si>
  <si>
    <t>Rotatoria</t>
  </si>
  <si>
    <t>Intersezione</t>
  </si>
  <si>
    <t>Rettilineo</t>
  </si>
  <si>
    <t>Curva</t>
  </si>
  <si>
    <t>Anno 2017, composizioni percentuali</t>
  </si>
  <si>
    <t>Altro (passaggo a livello, dosso, galleria)</t>
  </si>
  <si>
    <t>Anno 2017, valori assoluti e composizioni percentuali</t>
  </si>
  <si>
    <t>MESE</t>
  </si>
  <si>
    <t>Valori assoluti</t>
  </si>
  <si>
    <t>Composizioni percentuali</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</si>
  <si>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</si>
  <si>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</si>
  <si>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</si>
  <si>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</si>
  <si>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</si>
  <si>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</si>
  <si>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</si>
  <si>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</si>
  <si>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</si>
  <si>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</si>
  <si>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</si>
  <si>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</si>
  <si>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</si>
  <si>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</si>
  <si>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</si>
  <si>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</si>
  <si>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</si>
  <si>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</si>
  <si>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</si>
  <si>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</si>
  <si>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ORA DEL GIORNO</t>
  </si>
  <si>
    <t>Indice di mortalità</t>
  </si>
  <si>
    <t>Non rilevata</t>
  </si>
  <si>
    <t>Venerdì notte</t>
  </si>
  <si>
    <t>Sabato notte</t>
  </si>
  <si>
    <t>Altre notti</t>
  </si>
  <si>
    <t>NATURA DELL'INCIDENTE</t>
  </si>
  <si>
    <t>Composizione percentuale</t>
  </si>
  <si>
    <t>Scontro frontale</t>
  </si>
  <si>
    <t>Scontro frontale-laterale</t>
  </si>
  <si>
    <t>Scontro laterale</t>
  </si>
  <si>
    <t>Tamponamento</t>
  </si>
  <si>
    <t>Totale incidenti tra veicoli</t>
  </si>
  <si>
    <t>Investimento di pedone</t>
  </si>
  <si>
    <t>Urto con veicolo in sosta</t>
  </si>
  <si>
    <t>Urto con ostacolo accidentale</t>
  </si>
  <si>
    <t>Urto con treno</t>
  </si>
  <si>
    <t>-</t>
  </si>
  <si>
    <t>Fuoriuscita</t>
  </si>
  <si>
    <t>Frenata improvvisa</t>
  </si>
  <si>
    <t>Caduta da veicolo</t>
  </si>
  <si>
    <t>Totale incidenti a veicoli isolati</t>
  </si>
  <si>
    <t>Totale generale</t>
  </si>
  <si>
    <t>CATEGORIA DELLA STRADA</t>
  </si>
  <si>
    <t>Strade Urbane</t>
  </si>
  <si>
    <t>Autostrade e Raccordi</t>
  </si>
  <si>
    <t>Altre Strade (a)</t>
  </si>
  <si>
    <t>Polizia stradale</t>
  </si>
  <si>
    <t>Carabinieri</t>
  </si>
  <si>
    <t>Polizia Municipale</t>
  </si>
  <si>
    <t>Campania</t>
  </si>
  <si>
    <t xml:space="preserve">Anno 2017, valori assoluti </t>
  </si>
  <si>
    <t>Polizia Stradale</t>
  </si>
  <si>
    <t xml:space="preserve">Anno </t>
  </si>
  <si>
    <t xml:space="preserve">Strade extra-urbane </t>
  </si>
  <si>
    <t>Altri comuni</t>
  </si>
  <si>
    <t>Anno 2017, valori assoluti e valori percentuali (a) (b)</t>
  </si>
  <si>
    <t>CAUSE</t>
  </si>
  <si>
    <t>Strade extraurbane</t>
  </si>
  <si>
    <t>%</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</si>
  <si>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</si>
  <si>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</si>
  <si>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</si>
  <si>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</si>
  <si>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</si>
  <si>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</si>
  <si>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</si>
  <si>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</si>
  <si>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</si>
  <si>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</si>
  <si>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</si>
  <si>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</si>
  <si>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</si>
  <si>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</si>
  <si>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</si>
  <si>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</si>
  <si>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</si>
  <si>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</si>
  <si>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t>TIPOLOGIA DI COMUNE</t>
  </si>
  <si>
    <t>Variazioni %</t>
  </si>
  <si>
    <t>2017/2016</t>
  </si>
  <si>
    <t>Numero comuni</t>
  </si>
  <si>
    <t>Polo</t>
  </si>
  <si>
    <t>Polo intercomunale</t>
  </si>
  <si>
    <t>Cintura</t>
  </si>
  <si>
    <t>Totale Centri</t>
  </si>
  <si>
    <t>Intermedio</t>
  </si>
  <si>
    <t>Periferico</t>
  </si>
  <si>
    <t>Ultra periferico</t>
  </si>
  <si>
    <t>Totale Aree interne</t>
  </si>
  <si>
    <t>Anno 2017 e 2016, Indicatori</t>
  </si>
  <si>
    <t xml:space="preserve"> Indice  di      mortalità (a)</t>
  </si>
  <si>
    <t>65 +</t>
  </si>
  <si>
    <t>45-64</t>
  </si>
  <si>
    <t>30-44</t>
  </si>
  <si>
    <t>15-29</t>
  </si>
  <si>
    <t>FEMMINE</t>
  </si>
  <si>
    <t>MASCHI</t>
  </si>
  <si>
    <t xml:space="preserve">Totale </t>
  </si>
  <si>
    <t>Età imprecisata</t>
  </si>
  <si>
    <t>&lt; 14</t>
  </si>
  <si>
    <t>VALORI PERCENTUALI</t>
  </si>
  <si>
    <t>VALORI ASSOLUTI</t>
  </si>
  <si>
    <t>Pedone</t>
  </si>
  <si>
    <t>Persone trasportate</t>
  </si>
  <si>
    <t>Conducente</t>
  </si>
  <si>
    <t>CLASSE DI ETA'</t>
  </si>
  <si>
    <t>Anno 2017, valori assoluti e valori percentuali</t>
  </si>
  <si>
    <t>MASCHI e FEMMINE</t>
  </si>
  <si>
    <t>Totale femmine</t>
  </si>
  <si>
    <t>Totale maschi</t>
  </si>
  <si>
    <t>Valori   assoluti</t>
  </si>
  <si>
    <t>Indice di gravità (a)</t>
  </si>
  <si>
    <t>CAPOLUOGHI</t>
  </si>
  <si>
    <t>Altri Comuni</t>
  </si>
  <si>
    <t>Basilicata</t>
  </si>
  <si>
    <t>Calabria</t>
  </si>
  <si>
    <t>Lazio</t>
  </si>
  <si>
    <t>Liguria</t>
  </si>
  <si>
    <t>Lombardia</t>
  </si>
  <si>
    <t>Marche</t>
  </si>
  <si>
    <t>Molise</t>
  </si>
  <si>
    <t>Piemonte</t>
  </si>
  <si>
    <t>Sardegna</t>
  </si>
  <si>
    <t>Trapani</t>
  </si>
  <si>
    <t>Palermo</t>
  </si>
  <si>
    <t>Messina</t>
  </si>
  <si>
    <t>Agrigento</t>
  </si>
  <si>
    <t>Caltanissetta</t>
  </si>
  <si>
    <t>Enna</t>
  </si>
  <si>
    <t>Catania</t>
  </si>
  <si>
    <t>Ragusa</t>
  </si>
  <si>
    <t>Siracusa</t>
  </si>
  <si>
    <t>Sicilia</t>
  </si>
  <si>
    <t>Toscana</t>
  </si>
  <si>
    <t>Umbria</t>
  </si>
  <si>
    <t>Veneto</t>
  </si>
  <si>
    <t>ITALIA</t>
  </si>
  <si>
    <t>Indice di mortalità (b)</t>
  </si>
  <si>
    <t>Pubblica sicurezza</t>
  </si>
  <si>
    <t>Altri</t>
  </si>
  <si>
    <t>Polizia provinciale</t>
  </si>
  <si>
    <t>Polizia municipale</t>
  </si>
  <si>
    <t>Polizia Provinciale</t>
  </si>
  <si>
    <t>REGIONI</t>
  </si>
  <si>
    <t>COSTO SOCIALE (a)</t>
  </si>
  <si>
    <t>PROCAPITE (in euro)</t>
  </si>
  <si>
    <t>TOTALE (in euro)</t>
  </si>
  <si>
    <t xml:space="preserve">Valle d'Aosta/Vallée d'Aoste </t>
  </si>
  <si>
    <t>Friuli-Venezia-Giulia</t>
  </si>
  <si>
    <t>Emilia-Romagna</t>
  </si>
  <si>
    <t>Pedoni</t>
  </si>
  <si>
    <t>Anni 2010 e 2017, valori assoluti</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</si>
  <si>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</si>
  <si>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</si>
  <si>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</si>
  <si>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</si>
  <si>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</si>
  <si>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</si>
  <si>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</si>
  <si>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</si>
  <si>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</si>
  <si>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</si>
  <si>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</si>
  <si>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</si>
  <si>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</si>
  <si>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</si>
  <si>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Anni 2017 e 2010</t>
  </si>
  <si>
    <t>Variazione percentuale numero di morti rispetto all'anno precedente (c)</t>
  </si>
  <si>
    <t>Variazione percentuale numero di morti rispetto al 2001</t>
  </si>
  <si>
    <t>Marsala</t>
  </si>
  <si>
    <t>Gela</t>
  </si>
  <si>
    <t>Vittoria</t>
  </si>
  <si>
    <t>Bagheria</t>
  </si>
  <si>
    <t>Modica</t>
  </si>
  <si>
    <t>Acireale</t>
  </si>
  <si>
    <t>Mazara del Vallo</t>
  </si>
  <si>
    <t>Misterbianco</t>
  </si>
  <si>
    <t>Paternò</t>
  </si>
  <si>
    <t>Alcamo</t>
  </si>
  <si>
    <t>Barcellona Pozzo di Gotto</t>
  </si>
  <si>
    <t>Sciacca</t>
  </si>
  <si>
    <t>Monreale</t>
  </si>
  <si>
    <t>Carini</t>
  </si>
  <si>
    <t>Caltagirone</t>
  </si>
  <si>
    <t>Licata</t>
  </si>
  <si>
    <t>Augusta</t>
  </si>
  <si>
    <t>Adrano</t>
  </si>
  <si>
    <t>Canicattì</t>
  </si>
  <si>
    <t>Favara</t>
  </si>
  <si>
    <t>Mascalucia</t>
  </si>
  <si>
    <t>Partinico</t>
  </si>
  <si>
    <t>Castelvetrano</t>
  </si>
  <si>
    <t>Avola</t>
  </si>
  <si>
    <t>Milazzo</t>
  </si>
  <si>
    <t>Comiso</t>
  </si>
  <si>
    <t>Bambini (0 - 14)</t>
  </si>
  <si>
    <t>Giovani (15 - 24)</t>
  </si>
  <si>
    <t>Anziani (65+)</t>
  </si>
  <si>
    <t>Altri utenti</t>
  </si>
  <si>
    <t>TOTALE</t>
  </si>
  <si>
    <t>Ciclomotori  (a)</t>
  </si>
  <si>
    <t>Motocicli (a)</t>
  </si>
  <si>
    <t>Velocipedi (a)</t>
  </si>
  <si>
    <t>Altri Utenti</t>
  </si>
  <si>
    <r>
      <t xml:space="preserve">CAPOLUOGHI                         </t>
    </r>
    <r>
      <rPr>
        <sz val="9"/>
        <color rgb="FF000000"/>
        <rFont val="Arial Narrow"/>
        <family val="2"/>
      </rPr>
      <t>Altri Comuni</t>
    </r>
  </si>
  <si>
    <t>Enna (a)</t>
  </si>
  <si>
    <t xml:space="preserve">Anno 2016, valori assoluti e indicatori </t>
  </si>
  <si>
    <t>Anno 2017, valori assoluti e indicatore</t>
  </si>
  <si>
    <t>Buche, ecc- evitato</t>
  </si>
  <si>
    <t>Totale comuni &gt;30-000 abitanti*</t>
  </si>
  <si>
    <t>Trentino-A-Adige</t>
  </si>
  <si>
    <t>TAVOLA 1. INCIDENTI STRADALI, MORTI E FERITI PER PROVINCIA. SICILIA.</t>
  </si>
  <si>
    <t>TAVOLA 2. INDICE DI MORTALITA' E DI GRAVITA' PER PROVINCA. SICILIA.</t>
  </si>
  <si>
    <t xml:space="preserve"> Anni 2017 e 2016</t>
  </si>
  <si>
    <t>(a) Rapporto tra il numero dei morti e il numero degli incidenti stradali con lesioni a persone, moltiplicato 100.</t>
  </si>
  <si>
    <t>(b) Rapporto tra il numero dei morti e il numero dei morti e dei feriti in incidenti stradali con lesioni a persone, moltiplicato 100.</t>
  </si>
  <si>
    <t>TAVOLA 2bis. INDICI DI MORTALITA' E GRAVITA' PER PROVINCIA. SICILIA.</t>
  </si>
  <si>
    <t>TAVOLA 3. INCIDENTI STRADALI CON LESIONI A PERSONE MORTI E FERITI. SICILIA.</t>
  </si>
  <si>
    <t>Anni 2001-2017, valori assoluti, indicatori e variazioni percentuali</t>
  </si>
  <si>
    <t>ANNO</t>
  </si>
  <si>
    <t>Morti per 100.000 abitanti (a)</t>
  </si>
  <si>
    <t>(a) Morti su popolazione media residente (per 100-000).</t>
  </si>
  <si>
    <t>(b) Rapporto tra il numero dei morti e il numero degli incidenti stradali con lesioni a persone, moltiplicato 100.</t>
  </si>
  <si>
    <t>(c) La variazione percentuale annua è calcolata per l'anno t rispetto all'anno t-1 su base variabile.</t>
  </si>
  <si>
    <t>TAVOLA 4.1.UTENTI VULNERABILI  MORTI IN INCIDENTI STRADALI PER ETA' IN SICILIA E IN ITALIA.</t>
  </si>
  <si>
    <t>Anni 2010 e 2017, valori assoluti e composizioni percentuali</t>
  </si>
  <si>
    <t>(a) Conducenti e passeggeri.</t>
  </si>
  <si>
    <t>TAVOLA 4.2. UTENTI VULNERABILI  MORTI IN INCIDENTI STRADALI PER RUOLO IN SICILIA E IN ITALIA.</t>
  </si>
  <si>
    <t>TAVOLA 4.3. UTENTI  MORTI E FERITI IN INCIDENTI STRADALI PER CLASSI DI ETA' IN SICILIA E IN ITALIA.</t>
  </si>
  <si>
    <t>TAVOLA 5. INCIDENTI STRADALI CON LESIONI A PERSONE SECONDO LA CATEGORIA DELLA STRADA. SICILIA.</t>
  </si>
  <si>
    <t>(b) Rapporto tra il numero dei feriti e il numero degli incidenti stradali con lesioni a persone, moltiplicato 100.</t>
  </si>
  <si>
    <t>(c) Sono incluse nella categoria 'Altre strade' le srade Statali, Regionali, Provinciali fuori dell'abitato e Comunali extraurbane.</t>
  </si>
  <si>
    <t>TAVOLA 5bis. INCIDENTI STRADALI CON LESIONI A PERSONE SECONDO IL TIPO DI STRADA. SICILIA.</t>
  </si>
  <si>
    <t>TAVOLA 6. INCIDENTI STRADALI CON LESIONI A PERSONE PER PROVINCIA, CARATTERISTICA DELLA STRADA E AMBITO STRADALE. SICILIA.</t>
  </si>
  <si>
    <t>Altro (paasaggio a livello, dosso, pendenza, galleria)</t>
  </si>
  <si>
    <t>TAVOLA 6.1.  INCIDENTI STRADALI CON LESIONI A PERSONE PER PROVINCIA, CARATTERISTICA DELLA STRADA E AMBITO STRADALE. SICILIA.</t>
  </si>
  <si>
    <t>TAVOLA  6.2. INCIDENTI STRADALI CON LESIONI A PERSONE PER PROVINCIA, CARATTERISTICA DELLA STRADA E AMBITO STRADALE. SICILIA.</t>
  </si>
  <si>
    <t>Strade ExtraUrbane</t>
  </si>
  <si>
    <t xml:space="preserve">TAVOLA 7. INCIDENTI STRADALI CON LESIONI A PERSONE, MORTI E FERITI PER MESE. SICILIA. </t>
  </si>
  <si>
    <t>TAVOLA 8. INCIDENTI STRADALI CON LESIONI A PERSONE MORTI E FERITI PER GIORNO DELLA SETTIMANA. SICILIA.</t>
  </si>
  <si>
    <t xml:space="preserve">TAVOLA 9. INCIDENTI STRADALI CON LESIONI A PERSON,E MORTI E FERITI PER ORA DEL GIORNO. SICILIA. </t>
  </si>
  <si>
    <t>(a) Rapporto tra il numero dei morti e il numero degli incidenti con lesioni a persone, moltiplicato 100.</t>
  </si>
  <si>
    <t>(b) Rapporto tra il numero dei feriti e il numero degli incidenti con lesioni a persone, moltiplicato 100.</t>
  </si>
  <si>
    <t xml:space="preserve">TAVOLA 10. INCIDENTI STRADALI CON LESIONI A PERSONE, MORTI E FERITI E INDICE DI MORTALITA', PER PROVINCIA, GIORNO DELLA SETTIMANA E FASCIA ORARIA NOTTURNA (a).  SICILIA.  </t>
  </si>
  <si>
    <t>(a) Dalle ore 22 alle ore 6.</t>
  </si>
  <si>
    <t xml:space="preserve">TAVOLA 10.1. INCIDENTI STRADALI CON LESIONI A PERSONE, MORTI E FERITI E INDICE DI MORTALITA', PER PROVINCIA, GIORNO DELLA SETTIMANA E FASCIA ORARIA NOTTURNA (a). STRADE URBANE. SICILIA. </t>
  </si>
  <si>
    <t>Anno 2017, valori assoluti e indice di mortalità</t>
  </si>
  <si>
    <t xml:space="preserve">TAVOLA 10.2. INCIDENTI STRADALI CON LESIONI A PERSONE, MORTI E FERITI E INDICE DI MORTALITA', PER PROVINCIA, GIORNO DELLA SETTIMANA E FASCIA ORARIA NOTTURNA (a). STRADE EXTRAURBANE. SICILIA. </t>
  </si>
  <si>
    <t>Tavola 11. INCIDENTI STRADALI, MORTI E FERITIPER TIPOLOGIA DI COMUNE. SICILIA.</t>
  </si>
  <si>
    <t>Anno 2017, valori assoluti, valori e variazioni percentuali</t>
  </si>
  <si>
    <t>TAVOLA 12. INCIDENTI STRADALI, MORTI E FERITI PER TIPOLOGIA DI COMUNE. SICILIA.</t>
  </si>
  <si>
    <t>(a) Rapporto percentuale  tra il numero dei morti e il numero degli incidenti con lesioni a persone.</t>
  </si>
  <si>
    <t>(b) Rapporto percentuale tra il numero dei morti e il complesso degli infortunati (morti e feriti) in incidenti con lesioni a persone.</t>
  </si>
  <si>
    <t>Anno 2017, valori assoluti e composizioni percentuali e indice di mortalità</t>
  </si>
  <si>
    <t>Urto con veicolo in fermata o arresto</t>
  </si>
  <si>
    <r>
      <t xml:space="preserve">(a) Rapporto percentuale tra il numero dei morti e il numero degli incidenti </t>
    </r>
    <r>
      <rPr>
        <sz val="7.5"/>
        <color rgb="FF000000"/>
        <rFont val="Arial Narrow"/>
        <family val="2"/>
      </rPr>
      <t>con lesioni a persone.</t>
    </r>
  </si>
  <si>
    <t xml:space="preserve">TAVOLA 13. INCIDENTI STRADALI CON LESIONI A PERSONE, MORTI E FERITI SECONDO LA NATURA. SICILIA. </t>
  </si>
  <si>
    <t>TAVOLA 14. CAUSE ACCERTATE O PRESUNTE DI INCIDENTE SECONDO L’AMBITO STRADALE. SICILIA.</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</si>
  <si>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</si>
  <si>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</si>
  <si>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</si>
  <si>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</si>
  <si>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 xml:space="preserve">    -procedeva con eccesso di velocità</t>
  </si>
  <si>
    <t xml:space="preserve">    -procedeva senza rispettare i limiti di velocità</t>
  </si>
  <si>
    <t>a) Il totale del prospetto risulta superiore al numero degli incidenti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</si>
  <si>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</si>
  <si>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 xml:space="preserve">TAVOLA 15. MORTI E FERITI PER CATEGORIA DI UTENTI E CLASSE DI ETÀ. SICILIA. </t>
  </si>
  <si>
    <t>TAVOLA 16. MORTI E FERITI PER CATEGORIA DI UTENTI E GENERE. SICILIA.</t>
  </si>
  <si>
    <t>Anno 2017, valori assoluti, composizioni percentuali e indice di gravità</t>
  </si>
  <si>
    <t>CATEGORIA DI UTENTE</t>
  </si>
  <si>
    <t>Composizioni    percentuali</t>
  </si>
  <si>
    <t>Composizioni  percentuali</t>
  </si>
  <si>
    <r>
      <t>(</t>
    </r>
    <r>
      <rPr>
        <sz val="7.5"/>
        <color rgb="FF000000"/>
        <rFont val="Arial"/>
        <family val="2"/>
      </rPr>
      <t>a) Rapporto tra il numero dei morti e il numero dei morti e dei feriti in incidenti stradali con lesioni a persone, moltiplicato 100.</t>
    </r>
  </si>
  <si>
    <t>TAVOLA 17. INCIDENTI STRADALI, MORTI E FERITI NEI COMUNI CAPOLUOGO E NEI COMUNI CON ALMENO 30.000 ABITANTI. SICILIA.</t>
  </si>
  <si>
    <r>
      <t xml:space="preserve">(a) Rapporto percentuale tra il numero dei morti e il numero degli incidenti </t>
    </r>
    <r>
      <rPr>
        <sz val="7.5"/>
        <color rgb="FF000000"/>
        <rFont val="Arial Narrow"/>
        <family val="2"/>
      </rPr>
      <t xml:space="preserve"> con lesioni a persone.</t>
    </r>
  </si>
  <si>
    <r>
      <t>(b) Rapporto percentuale tra il numero dei feriti e il numero degli incidenti</t>
    </r>
    <r>
      <rPr>
        <sz val="7.5"/>
        <color rgb="FF000000"/>
        <rFont val="Arial Narrow"/>
        <family val="2"/>
      </rPr>
      <t xml:space="preserve"> con lesioni a persone.</t>
    </r>
  </si>
  <si>
    <t>* Il comune di Enna è inferiore a 30.000 abitanti ma essendo un comune capoluogo è stato incluso nella tavola.</t>
  </si>
  <si>
    <t>Incidenti per 1.000 ab.</t>
  </si>
  <si>
    <t>Morti per 100.000 ab.</t>
  </si>
  <si>
    <t>Feriti per 100.000 ab.</t>
  </si>
  <si>
    <t>(a) Incidentalità con danni alle persone 2017.</t>
  </si>
  <si>
    <t>TAVOLA 19. COSTI SOCIALI TOTALI E PRO-CAPITE PER REGIONE. ITALIA 2017</t>
  </si>
  <si>
    <t>TAVOLA 21. INCIDENTI STRADALI CON LESIONI A PERSONE PER ORGANO DI RILEVAZIONE E MESE. SICILIA.</t>
  </si>
  <si>
    <t>TAVOLA 22. INCIDENTI STRADALI CON LESIONI A PERSONE PER ORGANO DI RILEVAZIONE E GIORNO DELLA SETTIMANA. SICILIA.</t>
  </si>
  <si>
    <t xml:space="preserve">Anno 2017, valori assoluti e valori percentuali </t>
  </si>
  <si>
    <t xml:space="preserve">TAVOLA 23. INCIDENTI STRADALI CON LESIONI A PERSONE PER ORGANO DI RILEVAZIONE E ORA DEL GIORNO. SICILIA. </t>
  </si>
  <si>
    <t>TAVOLA 5.1 INCIDENTI STRADALI CON LESIONI A PERSONE SECONDO LA CATEGORIA DELLA STRADA. SICILIA</t>
  </si>
  <si>
    <t>TAVOLA 18. INCIDENTI STRADALI, MORTI E FERITI PER CATEGORIA DELLA STRADA NEI COMUNI CAPOLUOGO E NEI COMUNI CON ALMENO 30.000 ABITANTI. SICILIA.</t>
  </si>
  <si>
    <t>(a) Il comune di Enna è inferiore a 30.000 abitanti ma essendo un comune capoluogo è stato incluso nella tavola.</t>
  </si>
  <si>
    <t>Totale comuni con almeno 30.000 abitanti</t>
  </si>
  <si>
    <t>TAVOLA 20. INCIDENTI STRADALI CON LESIONI A PERSONE PER ORGANO DI RILEVAZIONE, CATEGORIA DELLA STRADA E PROVINCIA. SICILIA.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</si>
</sst>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0.0"/>
    <numFmt numFmtId="166" formatCode="0.0000"/>
    <numFmt numFmtId="167" formatCode="_(* #,##0_);_(* \(#,##0\);_(* &quot;-&quot;_);_(@_)"/>
    <numFmt numFmtId="168" formatCode="_(&quot;$&quot;* #,##0_);_(&quot;$&quot;* \(#,##0\);_(&quot;$&quot;* &quot;-&quot;_);_(@_)"/>
    <numFmt numFmtId="169" formatCode="_-* #,##0_-;\-* #,##0_-;_-* &quot;-&quot;??_-;_-@_-"/>
  </numFmts>
  <fonts count="49" x14ac:knownFonts="1">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sz val="10"/>
      <name val="MS Sans Serif"/>
      <family val="2"/>
    </font>
    <font>
      <sz val="9"/>
      <color theme="1"/>
      <name val="Calibri"/>
      <family val="2"/>
      <scheme val="minor"/>
    </font>
    <font>
      <sz val="8"/>
      <color theme="1"/>
      <name val="Arial"/>
      <family val="2"/>
    </font>
    <font>
      <b/>
      <sz val="9"/>
      <color theme="1"/>
      <name val="Arial Narrow"/>
      <family val="2"/>
    </font>
    <font>
      <sz val="9"/>
      <color theme="1"/>
      <name val="Arial Narrow"/>
      <family val="2"/>
    </font>
    <font>
      <sz val="9"/>
      <name val="Arial Narrow"/>
      <family val="2"/>
    </font>
    <font>
      <b/>
      <sz val="9"/>
      <name val="Arial Narrow"/>
      <family val="2"/>
    </font>
    <font>
      <sz val="7.5"/>
      <color rgb="FF000000"/>
      <name val="Arial Narrow"/>
      <family val="2"/>
    </font>
    <font>
      <sz val="9.5"/>
      <color theme="1"/>
      <name val="Arial Narrow"/>
      <family val="2"/>
    </font>
    <font>
      <sz val="7.5"/>
      <color theme="1"/>
      <name val="Arial Narrow"/>
      <family val="2"/>
    </font>
    <font>
      <sz val="11"/>
      <color theme="1"/>
      <name val="Arial Narrow"/>
      <family val="2"/>
    </font>
    <font>
      <sz val="9.5"/>
      <name val="Arial Narrow"/>
      <family val="2"/>
    </font>
    <font>
      <sz val="9.5"/>
      <name val="Calibri"/>
      <family val="2"/>
      <scheme val="minor"/>
    </font>
    <font>
      <b/>
      <sz val="10"/>
      <color theme="0" tint="-0.499984740745262"/>
      <name val="Arial Narrow"/>
      <family val="2"/>
    </font>
    <font>
      <b/>
      <sz val="8"/>
      <color theme="0" tint="-0.499984740745262"/>
      <name val="Arial"/>
      <family val="2"/>
    </font>
    <font>
      <b/>
      <sz val="9"/>
      <color theme="0"/>
      <name val="Arial Narrow"/>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7"/>
      <color theme="1"/>
      <name val="Arial"/>
      <family val="2"/>
    </font>
    <font>
      <sz val="7.5"/>
      <color rgb="FF000000"/>
      <name val="Arial"/>
      <family val="2"/>
    </font>
    <font>
      <b/>
      <sz val="10"/>
      <color theme="0"/>
      <name val="Arial"/>
      <family val="2"/>
    </font>
    <font>
      <sz val="11"/>
      <name val="Calibri"/>
      <family val="2"/>
      <scheme val="minor"/>
    </font>
    <font>
      <b/>
      <sz val="8"/>
      <color theme="1"/>
      <name val="Arial"/>
      <family val="2"/>
    </font>
  </fonts>
  <fills count="34">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A71433"/>
        <bgColor indexed="64"/>
      </patternFill>
    </fill>
    <fill>
      <patternFill patternType="solid">
        <fgColor theme="0" tint="-4.9989318521683403E-2"/>
        <bgColor indexed="64"/>
      </patternFill>
    </fill>
    <fill>
      <patternFill patternType="solid">
        <fgColor rgb="FFFDFBF3"/>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00000"/>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s>
  <borders count="1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right/>
      <top/>
      <bottom style="thin">
        <color theme="0" tint="-0.14999847407452621"/>
      </bottom>
      <diagonal/>
    </border>
    <border>
      <left/>
      <right/>
      <top/>
      <bottom style="medium">
        <color rgb="FF000000"/>
      </bottom>
      <diagonal/>
    </border>
  </borders>
  <cellStyleXfs count="101">
    <xf numFmtId="0" fontId="0" fillId="0" borderId="0"/>
    <xf numFmtId="0" fontId="7" fillId="0" borderId="0"/>
    <xf numFmtId="43" fontId="23" fillId="0" borderId="0" applyFont="0" applyFill="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5" fillId="18"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18"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5" borderId="0" applyNumberFormat="0" applyBorder="0" applyAlignment="0" applyProtection="0"/>
    <xf numFmtId="0" fontId="26" fillId="9" borderId="0" applyNumberFormat="0" applyBorder="0" applyAlignment="0" applyProtection="0"/>
    <xf numFmtId="0" fontId="27" fillId="26" borderId="6" applyNumberFormat="0" applyAlignment="0" applyProtection="0"/>
    <xf numFmtId="0" fontId="27" fillId="26" borderId="6" applyNumberFormat="0" applyAlignment="0" applyProtection="0"/>
    <xf numFmtId="0" fontId="28" fillId="0" borderId="7" applyNumberFormat="0" applyFill="0" applyAlignment="0" applyProtection="0"/>
    <xf numFmtId="0" fontId="29" fillId="27" borderId="8" applyNumberFormat="0" applyAlignment="0" applyProtection="0"/>
    <xf numFmtId="0" fontId="29" fillId="27" borderId="8" applyNumberFormat="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5" borderId="0" applyNumberFormat="0" applyBorder="0" applyAlignment="0" applyProtection="0"/>
    <xf numFmtId="43" fontId="30" fillId="0" borderId="0" applyFont="0" applyFill="0" applyBorder="0" applyAlignment="0" applyProtection="0"/>
    <xf numFmtId="44" fontId="30" fillId="0" borderId="0" applyFont="0" applyFill="0" applyBorder="0" applyAlignment="0" applyProtection="0"/>
    <xf numFmtId="0" fontId="31" fillId="0" borderId="0" applyNumberFormat="0" applyFill="0" applyBorder="0" applyAlignment="0" applyProtection="0"/>
    <xf numFmtId="0" fontId="32" fillId="10" borderId="0" applyNumberFormat="0" applyBorder="0" applyAlignment="0" applyProtection="0"/>
    <xf numFmtId="0" fontId="33" fillId="0" borderId="9" applyNumberFormat="0" applyFill="0" applyAlignment="0" applyProtection="0"/>
    <xf numFmtId="0" fontId="34" fillId="0" borderId="10" applyNumberFormat="0" applyFill="0" applyAlignment="0" applyProtection="0"/>
    <xf numFmtId="0" fontId="35" fillId="0" borderId="11" applyNumberFormat="0" applyFill="0" applyAlignment="0" applyProtection="0"/>
    <xf numFmtId="0" fontId="35" fillId="0" borderId="0" applyNumberFormat="0" applyFill="0" applyBorder="0" applyAlignment="0" applyProtection="0"/>
    <xf numFmtId="0" fontId="36" fillId="13" borderId="6" applyNumberFormat="0" applyAlignment="0" applyProtection="0"/>
    <xf numFmtId="0" fontId="28" fillId="0" borderId="7" applyNumberFormat="0" applyFill="0" applyAlignment="0" applyProtection="0"/>
    <xf numFmtId="167" fontId="37" fillId="0" borderId="0" applyFont="0" applyFill="0" applyBorder="0" applyAlignment="0" applyProtection="0"/>
    <xf numFmtId="41" fontId="30" fillId="0" borderId="0" applyFont="0" applyFill="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0" fillId="0" borderId="0" applyNumberFormat="0" applyFill="0" applyBorder="0" applyAlignment="0" applyProtection="0"/>
    <xf numFmtId="0" fontId="30" fillId="0" borderId="0"/>
    <xf numFmtId="0" fontId="30" fillId="0" borderId="0"/>
    <xf numFmtId="0" fontId="30" fillId="0" borderId="0"/>
    <xf numFmtId="0" fontId="30" fillId="0" borderId="0"/>
    <xf numFmtId="0" fontId="30" fillId="0" borderId="0"/>
    <xf numFmtId="0" fontId="7" fillId="0" borderId="0"/>
    <xf numFmtId="0" fontId="30" fillId="0" borderId="0"/>
    <xf numFmtId="0" fontId="30" fillId="0" borderId="0"/>
    <xf numFmtId="0" fontId="23" fillId="0" borderId="0"/>
    <xf numFmtId="0" fontId="23" fillId="0" borderId="0"/>
    <xf numFmtId="0" fontId="30" fillId="0" borderId="0"/>
    <xf numFmtId="0" fontId="30" fillId="29" borderId="12" applyNumberFormat="0" applyFont="0" applyAlignment="0" applyProtection="0"/>
    <xf numFmtId="0" fontId="30" fillId="29" borderId="12" applyNumberFormat="0" applyFont="0" applyAlignment="0" applyProtection="0"/>
    <xf numFmtId="0" fontId="39" fillId="26" borderId="13" applyNumberFormat="0" applyAlignment="0" applyProtection="0"/>
    <xf numFmtId="0" fontId="40" fillId="0" borderId="0" applyNumberFormat="0" applyFill="0" applyBorder="0" applyProtection="0"/>
    <xf numFmtId="0" fontId="41" fillId="0" borderId="0" applyNumberFormat="0" applyFill="0" applyBorder="0" applyAlignment="0" applyProtection="0"/>
    <xf numFmtId="0" fontId="31" fillId="0" borderId="0" applyNumberFormat="0" applyFill="0" applyBorder="0" applyAlignment="0" applyProtection="0"/>
    <xf numFmtId="0" fontId="42" fillId="0" borderId="0" applyNumberFormat="0" applyFill="0" applyBorder="0" applyAlignment="0" applyProtection="0"/>
    <xf numFmtId="0" fontId="33" fillId="0" borderId="9" applyNumberFormat="0" applyFill="0" applyAlignment="0" applyProtection="0"/>
    <xf numFmtId="0" fontId="34" fillId="0" borderId="10" applyNumberFormat="0" applyFill="0" applyAlignment="0" applyProtection="0"/>
    <xf numFmtId="0" fontId="35" fillId="0" borderId="11" applyNumberFormat="0" applyFill="0" applyAlignment="0" applyProtection="0"/>
    <xf numFmtId="0" fontId="35" fillId="0" borderId="0" applyNumberFormat="0" applyFill="0" applyBorder="0" applyAlignment="0" applyProtection="0"/>
    <xf numFmtId="0" fontId="42" fillId="0" borderId="0" applyNumberFormat="0" applyFill="0" applyBorder="0" applyAlignment="0" applyProtection="0"/>
    <xf numFmtId="0" fontId="43" fillId="0" borderId="14" applyNumberFormat="0" applyFill="0" applyAlignment="0" applyProtection="0"/>
    <xf numFmtId="0" fontId="43" fillId="0" borderId="14" applyNumberFormat="0" applyFill="0" applyAlignment="0" applyProtection="0"/>
    <xf numFmtId="0" fontId="26" fillId="9" borderId="0" applyNumberFormat="0" applyBorder="0" applyAlignment="0" applyProtection="0"/>
    <xf numFmtId="0" fontId="32" fillId="10" borderId="0" applyNumberFormat="0" applyBorder="0" applyAlignment="0" applyProtection="0"/>
    <xf numFmtId="168" fontId="37" fillId="0" borderId="0" applyFont="0" applyFill="0" applyBorder="0" applyAlignment="0" applyProtection="0"/>
    <xf numFmtId="0" fontId="41" fillId="0" borderId="0" applyNumberFormat="0" applyFill="0" applyBorder="0" applyAlignment="0" applyProtection="0"/>
  </cellStyleXfs>
  <cellXfs count="419">
    <xf numFmtId="0" fontId="0" fillId="0" borderId="0" xfId="0"/>
    <xf numFmtId="0" fontId="16" fillId="0" borderId="0" xfId="0" applyFont="1"/>
    <xf numFmtId="2" fontId="16" fillId="0" borderId="0" xfId="0" applyNumberFormat="1" applyFont="1"/>
    <xf numFmtId="0" fontId="14" fillId="6" borderId="0" xfId="0" applyFont="1" applyFill="1" applyAlignment="1">
      <alignment horizontal="left" vertical="top"/>
    </xf>
    <xf numFmtId="0" fontId="4" fillId="0" borderId="1" xfId="0" applyFont="1" applyBorder="1" applyAlignment="1">
      <alignment wrapText="1"/>
    </xf>
    <xf numFmtId="2" fontId="5" fillId="4" borderId="1" xfId="0" applyNumberFormat="1" applyFont="1" applyFill="1" applyBorder="1" applyAlignment="1">
      <alignment wrapText="1"/>
    </xf>
    <xf numFmtId="0" fontId="14" fillId="0" borderId="0" xfId="0" applyFont="1" applyFill="1" applyAlignment="1">
      <alignment horizontal="left" vertical="top"/>
    </xf>
    <xf numFmtId="0" fontId="9" fillId="0" borderId="0" xfId="0" applyFont="1" applyBorder="1" applyAlignment="1"/>
    <xf numFmtId="0" fontId="3" fillId="0" borderId="1" xfId="0" applyFont="1" applyBorder="1" applyAlignment="1">
      <alignment horizontal="left" wrapText="1"/>
    </xf>
    <xf numFmtId="0" fontId="4" fillId="0" borderId="1" xfId="0" applyFont="1" applyBorder="1" applyAlignment="1">
      <alignment horizontal="left" vertical="top"/>
    </xf>
    <xf numFmtId="3" fontId="4" fillId="5" borderId="1" xfId="0" applyNumberFormat="1" applyFont="1" applyFill="1" applyBorder="1" applyAlignment="1">
      <alignment vertical="top" wrapText="1"/>
    </xf>
    <xf numFmtId="2" fontId="9" fillId="0" borderId="0" xfId="0" applyNumberFormat="1" applyFont="1" applyBorder="1"/>
    <xf numFmtId="0" fontId="9" fillId="0" borderId="0" xfId="0" applyFont="1" applyBorder="1"/>
    <xf numFmtId="0" fontId="3" fillId="0" borderId="1" xfId="0" applyFont="1" applyBorder="1" applyAlignment="1">
      <alignment horizontal="left" vertical="center" wrapText="1"/>
    </xf>
    <xf numFmtId="0" fontId="4" fillId="3" borderId="1" xfId="0" applyFont="1" applyFill="1" applyBorder="1" applyAlignment="1">
      <alignment wrapText="1"/>
    </xf>
    <xf numFmtId="3" fontId="4" fillId="0" borderId="1" xfId="0" applyNumberFormat="1" applyFont="1" applyBorder="1" applyAlignment="1">
      <alignment wrapText="1"/>
    </xf>
    <xf numFmtId="0" fontId="6" fillId="0" borderId="0" xfId="0" applyFont="1" applyAlignment="1">
      <alignment horizontal="left" vertical="top"/>
    </xf>
    <xf numFmtId="0" fontId="21" fillId="0" borderId="0" xfId="0" applyFont="1" applyAlignment="1"/>
    <xf numFmtId="166" fontId="21" fillId="0" borderId="0" xfId="0" applyNumberFormat="1" applyFont="1" applyAlignment="1"/>
    <xf numFmtId="0" fontId="10" fillId="3" borderId="1" xfId="0" applyFont="1" applyFill="1" applyBorder="1" applyAlignment="1">
      <alignment horizontal="left"/>
    </xf>
    <xf numFmtId="0" fontId="11" fillId="3" borderId="1" xfId="0" applyFont="1" applyFill="1" applyBorder="1" applyAlignment="1">
      <alignment horizontal="left"/>
    </xf>
    <xf numFmtId="0" fontId="11" fillId="0" borderId="1" xfId="0" applyFont="1" applyBorder="1"/>
    <xf numFmtId="0" fontId="0" fillId="0" borderId="0" xfId="0"/>
    <xf numFmtId="0" fontId="1" fillId="0" borderId="0" xfId="0" applyFont="1" applyAlignment="1"/>
    <xf numFmtId="0" fontId="18" fillId="0" borderId="0" xfId="0" applyFont="1" applyAlignment="1"/>
    <xf numFmtId="0" fontId="1" fillId="0" borderId="0" xfId="0" applyFont="1" applyBorder="1" applyAlignment="1"/>
    <xf numFmtId="0" fontId="20" fillId="0" borderId="0" xfId="0" applyFont="1" applyAlignment="1"/>
    <xf numFmtId="0" fontId="5" fillId="4" borderId="1" xfId="0" applyFont="1" applyFill="1" applyBorder="1" applyAlignment="1">
      <alignment wrapText="1"/>
    </xf>
    <xf numFmtId="3" fontId="5" fillId="4" borderId="1" xfId="0" applyNumberFormat="1" applyFont="1" applyFill="1" applyBorder="1" applyAlignment="1">
      <alignment wrapText="1"/>
    </xf>
    <xf numFmtId="0" fontId="4" fillId="0" borderId="1" xfId="0" applyFont="1" applyBorder="1" applyAlignment="1">
      <alignment horizontal="left" wrapText="1"/>
    </xf>
    <xf numFmtId="164" fontId="5" fillId="4" borderId="1" xfId="0" applyNumberFormat="1" applyFont="1" applyFill="1" applyBorder="1" applyAlignment="1">
      <alignment wrapText="1"/>
    </xf>
    <xf numFmtId="0" fontId="5" fillId="4" borderId="1" xfId="0" applyFont="1" applyFill="1" applyBorder="1" applyAlignment="1">
      <alignment vertical="center" wrapText="1"/>
    </xf>
    <xf numFmtId="164" fontId="4"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wrapText="1"/>
    </xf>
    <xf numFmtId="164" fontId="3" fillId="0" borderId="1" xfId="0" applyNumberFormat="1" applyFont="1" applyBorder="1" applyAlignment="1">
      <alignment horizontal="right" vertical="center" wrapText="1"/>
    </xf>
    <xf numFmtId="164" fontId="4" fillId="5" borderId="1" xfId="0" applyNumberFormat="1" applyFont="1" applyFill="1" applyBorder="1" applyAlignment="1">
      <alignment horizontal="right" vertical="center" wrapText="1"/>
    </xf>
    <xf numFmtId="164" fontId="4" fillId="3" borderId="1" xfId="0" applyNumberFormat="1" applyFont="1" applyFill="1" applyBorder="1" applyAlignment="1">
      <alignment horizontal="right" vertical="center" wrapText="1"/>
    </xf>
    <xf numFmtId="0" fontId="4" fillId="3" borderId="1" xfId="0" applyFont="1" applyFill="1" applyBorder="1" applyAlignment="1">
      <alignment horizontal="right" vertical="center"/>
    </xf>
    <xf numFmtId="0" fontId="4" fillId="3" borderId="1" xfId="0" applyFont="1" applyFill="1" applyBorder="1" applyAlignment="1">
      <alignment horizontal="right" vertical="center" wrapText="1"/>
    </xf>
    <xf numFmtId="0" fontId="0" fillId="0" borderId="0" xfId="0" applyBorder="1"/>
    <xf numFmtId="2" fontId="44" fillId="3" borderId="1" xfId="0" applyNumberFormat="1" applyFont="1" applyFill="1" applyBorder="1" applyAlignment="1">
      <alignment horizontal="left" wrapText="1"/>
    </xf>
    <xf numFmtId="164" fontId="44" fillId="3" borderId="1" xfId="0" applyNumberFormat="1" applyFont="1" applyFill="1" applyBorder="1" applyAlignment="1">
      <alignment horizontal="left" wrapText="1"/>
    </xf>
    <xf numFmtId="0" fontId="44" fillId="3" borderId="1" xfId="0" applyFont="1" applyFill="1" applyBorder="1" applyAlignment="1">
      <alignment horizontal="left" wrapText="1"/>
    </xf>
    <xf numFmtId="1" fontId="5" fillId="4" borderId="1" xfId="0" applyNumberFormat="1" applyFont="1" applyFill="1" applyBorder="1" applyAlignment="1">
      <alignment wrapText="1"/>
    </xf>
    <xf numFmtId="0" fontId="0" fillId="0" borderId="0" xfId="0" applyAlignment="1">
      <alignment wrapText="1"/>
    </xf>
    <xf numFmtId="0" fontId="9" fillId="0" borderId="0" xfId="0" applyFont="1"/>
    <xf numFmtId="0" fontId="9" fillId="0" borderId="0" xfId="0" applyFont="1" applyAlignment="1">
      <alignment horizontal="left"/>
    </xf>
    <xf numFmtId="2" fontId="9" fillId="0" borderId="0" xfId="0" applyNumberFormat="1" applyFont="1"/>
    <xf numFmtId="0" fontId="40" fillId="0" borderId="0" xfId="0" applyFont="1"/>
    <xf numFmtId="2" fontId="40" fillId="0" borderId="0" xfId="0" applyNumberFormat="1" applyFont="1"/>
    <xf numFmtId="0" fontId="0" fillId="0" borderId="0" xfId="0" applyFont="1"/>
    <xf numFmtId="169" fontId="23" fillId="0" borderId="0" xfId="2" applyNumberFormat="1" applyFont="1"/>
    <xf numFmtId="0" fontId="0" fillId="0" borderId="0" xfId="0" applyFont="1" applyBorder="1" applyAlignment="1"/>
    <xf numFmtId="0" fontId="0" fillId="0" borderId="0" xfId="0" applyFont="1" applyAlignment="1">
      <alignment horizontal="center"/>
    </xf>
    <xf numFmtId="0" fontId="0" fillId="0" borderId="0" xfId="0" applyAlignment="1">
      <alignment horizontal="center"/>
    </xf>
    <xf numFmtId="0" fontId="21" fillId="0" borderId="0" xfId="0" applyFont="1" applyAlignment="1">
      <alignment horizontal="center"/>
    </xf>
    <xf numFmtId="3" fontId="0" fillId="0" borderId="0" xfId="0" applyNumberFormat="1"/>
    <xf numFmtId="0" fontId="4" fillId="0" borderId="5" xfId="0" applyFont="1" applyBorder="1" applyAlignment="1">
      <alignment horizontal="left" wrapText="1"/>
    </xf>
    <xf numFmtId="49" fontId="46" fillId="30" borderId="3" xfId="0" applyNumberFormat="1" applyFont="1" applyFill="1" applyBorder="1"/>
    <xf numFmtId="0" fontId="15" fillId="0" borderId="0" xfId="0" applyFont="1"/>
    <xf numFmtId="164" fontId="0" fillId="0" borderId="0" xfId="0" applyNumberFormat="1"/>
    <xf numFmtId="0" fontId="12" fillId="3" borderId="1" xfId="0" applyFont="1" applyFill="1" applyBorder="1" applyAlignment="1">
      <alignment vertical="top" wrapText="1"/>
    </xf>
    <xf numFmtId="0" fontId="6" fillId="0" borderId="0" xfId="0" applyFont="1" applyAlignment="1">
      <alignment vertical="top"/>
    </xf>
    <xf numFmtId="0" fontId="16" fillId="0" borderId="16" xfId="0" applyFont="1" applyBorder="1"/>
    <xf numFmtId="0" fontId="19" fillId="0" borderId="0" xfId="0" applyFont="1" applyBorder="1" applyAlignment="1"/>
    <xf numFmtId="0" fontId="18" fillId="0" borderId="0" xfId="0" applyFont="1" applyAlignment="1">
      <alignment horizontal="justify" vertical="top"/>
    </xf>
    <xf numFmtId="0" fontId="0" fillId="0" borderId="0" xfId="0" applyAlignment="1"/>
    <xf numFmtId="0" fontId="0" fillId="0" borderId="0" xfId="0" applyAlignment="1"/>
    <xf numFmtId="169" fontId="0" fillId="0" borderId="0" xfId="0" applyNumberFormat="1" applyFont="1"/>
    <xf numFmtId="0" fontId="8" fillId="0" borderId="0" xfId="0" applyFont="1" applyFill="1"/>
    <xf numFmtId="0" fontId="16" fillId="0" borderId="0" xfId="0" quotePrefix="1" applyFont="1"/>
    <xf numFmtId="3" fontId="10" fillId="5" borderId="1" xfId="0" applyNumberFormat="1" applyFont="1" applyFill="1" applyBorder="1"/>
    <xf numFmtId="3" fontId="11" fillId="5" borderId="1" xfId="0" applyNumberFormat="1" applyFont="1" applyFill="1" applyBorder="1"/>
    <xf numFmtId="0" fontId="10" fillId="0" borderId="1" xfId="0" applyFont="1" applyBorder="1"/>
    <xf numFmtId="3" fontId="10" fillId="0" borderId="1" xfId="0" applyNumberFormat="1" applyFont="1" applyBorder="1"/>
    <xf numFmtId="1" fontId="11" fillId="5" borderId="1" xfId="0" applyNumberFormat="1" applyFont="1" applyFill="1" applyBorder="1"/>
    <xf numFmtId="3" fontId="11" fillId="0" borderId="1" xfId="0" applyNumberFormat="1" applyFont="1" applyBorder="1"/>
    <xf numFmtId="1" fontId="10" fillId="5" borderId="1" xfId="0" applyNumberFormat="1" applyFont="1" applyFill="1" applyBorder="1"/>
    <xf numFmtId="1" fontId="10" fillId="0" borderId="1" xfId="0" applyNumberFormat="1" applyFont="1" applyBorder="1"/>
    <xf numFmtId="1" fontId="11" fillId="0" borderId="1" xfId="0" applyNumberFormat="1" applyFont="1" applyBorder="1"/>
    <xf numFmtId="0" fontId="2" fillId="0" borderId="0" xfId="0" applyFont="1" applyFill="1" applyAlignment="1">
      <alignment horizontal="left" vertical="top"/>
    </xf>
    <xf numFmtId="0" fontId="0" fillId="0" borderId="0" xfId="0" applyAlignment="1">
      <alignment vertical="top"/>
    </xf>
    <xf numFmtId="0" fontId="14" fillId="0" borderId="0" xfId="0" applyFont="1" applyBorder="1" applyAlignment="1">
      <alignment horizontal="justify"/>
    </xf>
    <xf numFmtId="0" fontId="17" fillId="0" borderId="0" xfId="0" applyFont="1" applyBorder="1" applyAlignment="1"/>
    <xf numFmtId="0" fontId="0" fillId="0" borderId="0" xfId="0" applyAlignment="1"/>
    <xf numFmtId="0" fontId="0" fillId="0" borderId="0" xfId="0" applyBorder="1" applyAlignment="1"/>
    <xf numFmtId="0" fontId="0" fillId="0" borderId="0" xfId="0" applyBorder="1" applyAlignment="1"/>
    <xf numFmtId="3" fontId="4" fillId="2" borderId="1" xfId="0" applyNumberFormat="1" applyFont="1" applyFill="1" applyBorder="1" applyAlignment="1">
      <alignment wrapText="1"/>
    </xf>
    <xf numFmtId="164" fontId="4" fillId="3" borderId="1" xfId="0" applyNumberFormat="1" applyFont="1" applyFill="1" applyBorder="1" applyAlignment="1">
      <alignment wrapText="1"/>
    </xf>
    <xf numFmtId="164" fontId="4" fillId="0" borderId="1" xfId="0" applyNumberFormat="1" applyFont="1" applyBorder="1" applyAlignment="1">
      <alignment wrapText="1"/>
    </xf>
    <xf numFmtId="0" fontId="14" fillId="6" borderId="16" xfId="0" applyFont="1" applyFill="1" applyBorder="1" applyAlignment="1">
      <alignment vertical="top"/>
    </xf>
    <xf numFmtId="3" fontId="4" fillId="5" borderId="1" xfId="0" applyNumberFormat="1" applyFont="1" applyFill="1" applyBorder="1" applyAlignment="1">
      <alignment wrapText="1"/>
    </xf>
    <xf numFmtId="164" fontId="4" fillId="5" borderId="1" xfId="0" applyNumberFormat="1" applyFont="1" applyFill="1" applyBorder="1" applyAlignment="1">
      <alignment wrapText="1"/>
    </xf>
    <xf numFmtId="0" fontId="14" fillId="0" borderId="0" xfId="0" applyFont="1" applyFill="1" applyAlignment="1">
      <alignment vertical="top"/>
    </xf>
    <xf numFmtId="164" fontId="4" fillId="2" borderId="5" xfId="0" applyNumberFormat="1" applyFont="1" applyFill="1" applyBorder="1" applyAlignment="1">
      <alignment wrapText="1"/>
    </xf>
    <xf numFmtId="165" fontId="5" fillId="4" borderId="1" xfId="0" applyNumberFormat="1" applyFont="1" applyFill="1" applyBorder="1" applyAlignment="1">
      <alignment wrapText="1"/>
    </xf>
    <xf numFmtId="0" fontId="1" fillId="0" borderId="0" xfId="0" applyFont="1" applyAlignment="1">
      <alignment vertical="center"/>
    </xf>
    <xf numFmtId="3" fontId="10" fillId="5" borderId="1" xfId="0" applyNumberFormat="1" applyFont="1" applyFill="1" applyBorder="1" applyAlignment="1"/>
    <xf numFmtId="3" fontId="10" fillId="3" borderId="1" xfId="0" applyNumberFormat="1" applyFont="1" applyFill="1" applyBorder="1" applyAlignment="1"/>
    <xf numFmtId="164" fontId="10" fillId="3" borderId="1" xfId="0" applyNumberFormat="1" applyFont="1" applyFill="1" applyBorder="1" applyAlignment="1"/>
    <xf numFmtId="3" fontId="11" fillId="5" borderId="1" xfId="0" applyNumberFormat="1" applyFont="1" applyFill="1" applyBorder="1" applyAlignment="1"/>
    <xf numFmtId="3" fontId="11" fillId="3" borderId="1" xfId="0" applyNumberFormat="1" applyFont="1" applyFill="1" applyBorder="1" applyAlignment="1"/>
    <xf numFmtId="164" fontId="11" fillId="3" borderId="1" xfId="0" applyNumberFormat="1" applyFont="1" applyFill="1" applyBorder="1" applyAlignment="1"/>
    <xf numFmtId="0" fontId="10" fillId="3" borderId="1" xfId="0" applyFont="1" applyFill="1" applyBorder="1" applyAlignment="1"/>
    <xf numFmtId="165" fontId="10" fillId="3" borderId="1" xfId="0" applyNumberFormat="1" applyFont="1" applyFill="1" applyBorder="1" applyAlignment="1"/>
    <xf numFmtId="0" fontId="16" fillId="0" borderId="0" xfId="0" applyFont="1" applyAlignment="1"/>
    <xf numFmtId="0" fontId="1" fillId="0" borderId="0" xfId="0" applyFont="1" applyAlignment="1">
      <alignment vertical="top"/>
    </xf>
    <xf numFmtId="1" fontId="11" fillId="5" borderId="1" xfId="0" applyNumberFormat="1" applyFont="1" applyFill="1" applyBorder="1" applyAlignment="1"/>
    <xf numFmtId="0" fontId="11" fillId="5" borderId="1" xfId="0" applyFont="1" applyFill="1" applyBorder="1" applyAlignment="1">
      <alignment wrapText="1"/>
    </xf>
    <xf numFmtId="3" fontId="10" fillId="0" borderId="1" xfId="0" applyNumberFormat="1" applyFont="1" applyBorder="1" applyAlignment="1"/>
    <xf numFmtId="0" fontId="10" fillId="5" borderId="1" xfId="0" applyFont="1" applyFill="1" applyBorder="1" applyAlignment="1">
      <alignment wrapText="1"/>
    </xf>
    <xf numFmtId="1" fontId="10" fillId="5" borderId="1" xfId="0" applyNumberFormat="1" applyFont="1" applyFill="1" applyBorder="1" applyAlignment="1"/>
    <xf numFmtId="3" fontId="11" fillId="0" borderId="1" xfId="0" applyNumberFormat="1" applyFont="1" applyBorder="1" applyAlignment="1"/>
    <xf numFmtId="0" fontId="10" fillId="0" borderId="1" xfId="0" applyFont="1" applyBorder="1" applyAlignment="1">
      <alignment wrapText="1"/>
    </xf>
    <xf numFmtId="0" fontId="3" fillId="3" borderId="15" xfId="0" applyFont="1" applyFill="1" applyBorder="1" applyAlignment="1">
      <alignment wrapText="1"/>
    </xf>
    <xf numFmtId="3" fontId="11" fillId="3" borderId="15" xfId="0" applyNumberFormat="1" applyFont="1" applyFill="1" applyBorder="1" applyAlignment="1"/>
    <xf numFmtId="0" fontId="4" fillId="0" borderId="5" xfId="0" applyFont="1" applyBorder="1" applyAlignment="1">
      <alignment wrapText="1"/>
    </xf>
    <xf numFmtId="164" fontId="22" fillId="30" borderId="5" xfId="0" applyNumberFormat="1" applyFont="1" applyFill="1" applyBorder="1" applyAlignment="1">
      <alignment wrapText="1"/>
    </xf>
    <xf numFmtId="3" fontId="22" fillId="30" borderId="15" xfId="0" applyNumberFormat="1" applyFont="1" applyFill="1" applyBorder="1" applyAlignment="1"/>
    <xf numFmtId="0" fontId="1" fillId="0" borderId="0" xfId="0" applyFont="1" applyAlignment="1"/>
    <xf numFmtId="0" fontId="0" fillId="0" borderId="0" xfId="0" applyAlignment="1"/>
    <xf numFmtId="0" fontId="1" fillId="0" borderId="0" xfId="0" applyFont="1" applyAlignment="1">
      <alignment horizontal="justify"/>
    </xf>
    <xf numFmtId="0" fontId="4" fillId="3" borderId="1" xfId="0" applyFont="1" applyFill="1" applyBorder="1" applyAlignment="1">
      <alignment horizontal="right" wrapText="1"/>
    </xf>
    <xf numFmtId="0" fontId="14" fillId="0" borderId="0" xfId="0" applyFont="1" applyAlignment="1"/>
    <xf numFmtId="0" fontId="1" fillId="0" borderId="0" xfId="0" applyFont="1" applyAlignment="1"/>
    <xf numFmtId="0" fontId="0" fillId="0" borderId="0" xfId="0" applyAlignment="1"/>
    <xf numFmtId="0" fontId="4" fillId="3" borderId="1" xfId="0" applyFont="1" applyFill="1" applyBorder="1" applyAlignment="1">
      <alignment wrapText="1"/>
    </xf>
    <xf numFmtId="0" fontId="3" fillId="0" borderId="1" xfId="0" applyFont="1" applyBorder="1" applyAlignment="1">
      <alignment wrapText="1"/>
    </xf>
    <xf numFmtId="0" fontId="4" fillId="3" borderId="1" xfId="0" applyFont="1" applyFill="1" applyBorder="1" applyAlignment="1">
      <alignment horizontal="right" wrapText="1"/>
    </xf>
    <xf numFmtId="0" fontId="3" fillId="3" borderId="1" xfId="0" applyFont="1" applyFill="1" applyBorder="1" applyAlignment="1">
      <alignment wrapText="1"/>
    </xf>
    <xf numFmtId="0" fontId="3" fillId="3" borderId="1" xfId="0" applyFont="1" applyFill="1" applyBorder="1" applyAlignment="1">
      <alignment horizontal="right" wrapText="1"/>
    </xf>
    <xf numFmtId="0" fontId="18" fillId="0" borderId="0" xfId="0" applyFont="1" applyBorder="1" applyAlignment="1"/>
    <xf numFmtId="0" fontId="14" fillId="0" borderId="0" xfId="0" applyFont="1" applyAlignment="1"/>
    <xf numFmtId="0" fontId="4" fillId="3" borderId="2" xfId="0" applyFont="1" applyFill="1" applyBorder="1" applyAlignment="1">
      <alignment horizontal="right" wrapText="1"/>
    </xf>
    <xf numFmtId="3" fontId="4" fillId="2" borderId="1" xfId="0" applyNumberFormat="1" applyFont="1" applyFill="1" applyBorder="1" applyAlignment="1">
      <alignment horizontal="right" wrapText="1"/>
    </xf>
    <xf numFmtId="0" fontId="4" fillId="0" borderId="1" xfId="0" applyFont="1" applyBorder="1" applyAlignment="1">
      <alignment horizontal="right" wrapText="1"/>
    </xf>
    <xf numFmtId="3" fontId="4" fillId="0" borderId="1" xfId="0" applyNumberFormat="1" applyFont="1" applyBorder="1" applyAlignment="1">
      <alignment horizontal="right" wrapText="1"/>
    </xf>
    <xf numFmtId="0" fontId="4" fillId="2" borderId="1" xfId="0" applyFont="1" applyFill="1" applyBorder="1" applyAlignment="1">
      <alignment horizontal="right" wrapText="1"/>
    </xf>
    <xf numFmtId="164" fontId="4" fillId="2" borderId="1" xfId="0" applyNumberFormat="1" applyFont="1" applyFill="1" applyBorder="1" applyAlignment="1">
      <alignment horizontal="right" wrapText="1"/>
    </xf>
    <xf numFmtId="164" fontId="4" fillId="0" borderId="1" xfId="0" applyNumberFormat="1" applyFont="1" applyBorder="1" applyAlignment="1">
      <alignment horizontal="right" wrapText="1"/>
    </xf>
    <xf numFmtId="3" fontId="5" fillId="4" borderId="1" xfId="0" applyNumberFormat="1" applyFont="1" applyFill="1" applyBorder="1" applyAlignment="1">
      <alignment horizontal="right" wrapText="1"/>
    </xf>
    <xf numFmtId="0" fontId="5" fillId="4" borderId="1" xfId="0" applyFont="1" applyFill="1" applyBorder="1" applyAlignment="1">
      <alignment horizontal="right" wrapText="1"/>
    </xf>
    <xf numFmtId="164" fontId="5" fillId="4" borderId="1" xfId="0" applyNumberFormat="1" applyFont="1" applyFill="1" applyBorder="1" applyAlignment="1">
      <alignment horizontal="right" wrapText="1"/>
    </xf>
    <xf numFmtId="0" fontId="4" fillId="0" borderId="1" xfId="0" applyFont="1" applyBorder="1" applyAlignment="1">
      <alignment vertical="center" wrapText="1"/>
    </xf>
    <xf numFmtId="164" fontId="4" fillId="0" borderId="1" xfId="0" applyNumberFormat="1" applyFont="1" applyBorder="1" applyAlignment="1">
      <alignment horizontal="right" vertical="center" wrapText="1"/>
    </xf>
    <xf numFmtId="164" fontId="5" fillId="4" borderId="1" xfId="0" applyNumberFormat="1" applyFont="1" applyFill="1" applyBorder="1" applyAlignment="1">
      <alignment horizontal="right" vertical="center" wrapText="1"/>
    </xf>
    <xf numFmtId="0" fontId="3" fillId="7" borderId="1" xfId="0" applyFont="1" applyFill="1" applyBorder="1" applyAlignment="1">
      <alignment horizontal="left"/>
    </xf>
    <xf numFmtId="0" fontId="4" fillId="7" borderId="1" xfId="0" applyFont="1" applyFill="1" applyBorder="1" applyAlignment="1">
      <alignment horizontal="right"/>
    </xf>
    <xf numFmtId="0" fontId="4" fillId="7" borderId="1" xfId="0" applyFont="1" applyFill="1" applyBorder="1" applyAlignment="1">
      <alignment horizontal="right" wrapText="1"/>
    </xf>
    <xf numFmtId="1" fontId="4" fillId="0" borderId="1" xfId="0" applyNumberFormat="1" applyFont="1" applyFill="1" applyBorder="1" applyAlignment="1">
      <alignment horizontal="left" vertical="center" wrapText="1"/>
    </xf>
    <xf numFmtId="169" fontId="11" fillId="5" borderId="1" xfId="2" applyNumberFormat="1" applyFont="1" applyFill="1" applyBorder="1" applyAlignment="1">
      <alignment horizontal="right" vertical="center"/>
    </xf>
    <xf numFmtId="169" fontId="11" fillId="0" borderId="1" xfId="2" applyNumberFormat="1" applyFont="1" applyFill="1" applyBorder="1" applyAlignment="1">
      <alignment horizontal="right" vertical="center"/>
    </xf>
    <xf numFmtId="164" fontId="11" fillId="0" borderId="1" xfId="0" applyNumberFormat="1" applyFont="1" applyFill="1" applyBorder="1" applyAlignment="1">
      <alignment horizontal="right" vertical="center" wrapText="1"/>
    </xf>
    <xf numFmtId="164" fontId="11" fillId="5" borderId="1" xfId="0" applyNumberFormat="1" applyFont="1" applyFill="1" applyBorder="1" applyAlignment="1">
      <alignment horizontal="right" vertical="center"/>
    </xf>
    <xf numFmtId="3" fontId="4" fillId="0" borderId="1" xfId="0" applyNumberFormat="1" applyFont="1" applyFill="1" applyBorder="1" applyAlignment="1">
      <alignment horizontal="right" vertical="center" wrapText="1"/>
    </xf>
    <xf numFmtId="3" fontId="11" fillId="5" borderId="1" xfId="0" applyNumberFormat="1" applyFont="1" applyFill="1" applyBorder="1" applyAlignment="1">
      <alignment horizontal="right"/>
    </xf>
    <xf numFmtId="164" fontId="11" fillId="0" borderId="1" xfId="0" applyNumberFormat="1" applyFont="1" applyFill="1" applyBorder="1" applyAlignment="1">
      <alignment horizontal="right" vertical="center"/>
    </xf>
    <xf numFmtId="0" fontId="14" fillId="6" borderId="0" xfId="0" applyFont="1" applyFill="1" applyAlignment="1">
      <alignment vertical="top"/>
    </xf>
    <xf numFmtId="165" fontId="4" fillId="2" borderId="1" xfId="0" applyNumberFormat="1" applyFont="1" applyFill="1" applyBorder="1" applyAlignment="1">
      <alignment horizontal="right" wrapText="1"/>
    </xf>
    <xf numFmtId="165" fontId="4" fillId="0" borderId="1" xfId="0" applyNumberFormat="1" applyFont="1" applyFill="1" applyBorder="1" applyAlignment="1">
      <alignment horizontal="right" wrapText="1"/>
    </xf>
    <xf numFmtId="165" fontId="4" fillId="5" borderId="1" xfId="0" applyNumberFormat="1" applyFont="1" applyFill="1" applyBorder="1" applyAlignment="1">
      <alignment horizontal="right" wrapText="1"/>
    </xf>
    <xf numFmtId="165" fontId="5" fillId="4" borderId="1" xfId="0" applyNumberFormat="1" applyFont="1" applyFill="1" applyBorder="1" applyAlignment="1">
      <alignment horizontal="right" wrapText="1"/>
    </xf>
    <xf numFmtId="1" fontId="4" fillId="3" borderId="1" xfId="0" applyNumberFormat="1" applyFont="1" applyFill="1" applyBorder="1" applyAlignment="1">
      <alignment horizontal="right" wrapText="1"/>
    </xf>
    <xf numFmtId="165" fontId="0" fillId="0" borderId="0" xfId="0" applyNumberFormat="1"/>
    <xf numFmtId="0" fontId="1" fillId="0" borderId="0" xfId="0" applyFont="1" applyAlignment="1">
      <alignment horizontal="justify"/>
    </xf>
    <xf numFmtId="0" fontId="0" fillId="0" borderId="0" xfId="0" applyAlignment="1"/>
    <xf numFmtId="0" fontId="2" fillId="0" borderId="0" xfId="0" applyFont="1" applyBorder="1" applyAlignment="1">
      <alignment horizontal="justify"/>
    </xf>
    <xf numFmtId="0" fontId="0" fillId="0" borderId="0" xfId="0" applyBorder="1" applyAlignment="1"/>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2" borderId="1" xfId="0" applyFont="1" applyFill="1" applyBorder="1" applyAlignment="1">
      <alignment horizontal="center" wrapText="1"/>
    </xf>
    <xf numFmtId="0" fontId="3" fillId="0" borderId="1" xfId="0" applyFont="1" applyBorder="1" applyAlignment="1">
      <alignment horizontal="center" wrapText="1"/>
    </xf>
    <xf numFmtId="0" fontId="0" fillId="0" borderId="1" xfId="0" applyBorder="1" applyAlignment="1">
      <alignment horizontal="center"/>
    </xf>
    <xf numFmtId="0" fontId="1" fillId="0" borderId="0" xfId="0" applyFont="1" applyAlignment="1"/>
    <xf numFmtId="0" fontId="18" fillId="0" borderId="0" xfId="0" applyFont="1" applyBorder="1" applyAlignment="1">
      <alignment horizontal="justify"/>
    </xf>
    <xf numFmtId="0" fontId="47" fillId="0" borderId="0" xfId="0" applyFont="1" applyBorder="1" applyAlignment="1"/>
    <xf numFmtId="0" fontId="14" fillId="0" borderId="0" xfId="0" applyFont="1" applyAlignment="1">
      <alignment horizontal="left"/>
    </xf>
    <xf numFmtId="0" fontId="2" fillId="3" borderId="3" xfId="0" applyFont="1" applyFill="1" applyBorder="1" applyAlignment="1">
      <alignment horizontal="justify"/>
    </xf>
    <xf numFmtId="0" fontId="8" fillId="0" borderId="2" xfId="0" applyFont="1" applyBorder="1" applyAlignment="1">
      <alignment horizontal="center"/>
    </xf>
    <xf numFmtId="0" fontId="8" fillId="0" borderId="0" xfId="0" applyFont="1" applyBorder="1" applyAlignment="1">
      <alignment horizontal="center"/>
    </xf>
    <xf numFmtId="0" fontId="8" fillId="0" borderId="3" xfId="0" applyFont="1" applyBorder="1" applyAlignment="1">
      <alignment horizontal="center"/>
    </xf>
    <xf numFmtId="0" fontId="3" fillId="0" borderId="1" xfId="0" applyFont="1" applyFill="1" applyBorder="1" applyAlignment="1">
      <alignment horizontal="center" wrapText="1"/>
    </xf>
    <xf numFmtId="0" fontId="10" fillId="5" borderId="1" xfId="0" applyFont="1" applyFill="1" applyBorder="1" applyAlignment="1">
      <alignment horizontal="center"/>
    </xf>
    <xf numFmtId="0" fontId="10" fillId="0" borderId="1" xfId="0" applyFont="1" applyBorder="1" applyAlignment="1">
      <alignment horizontal="center"/>
    </xf>
    <xf numFmtId="0" fontId="11" fillId="0" borderId="1" xfId="0" applyFont="1" applyBorder="1" applyAlignment="1">
      <alignment horizontal="center"/>
    </xf>
    <xf numFmtId="0" fontId="11" fillId="5" borderId="1" xfId="0" applyFont="1" applyFill="1" applyBorder="1" applyAlignment="1">
      <alignment horizontal="center"/>
    </xf>
    <xf numFmtId="0" fontId="4" fillId="3" borderId="1" xfId="0" applyFont="1" applyFill="1" applyBorder="1" applyAlignment="1">
      <alignment wrapText="1"/>
    </xf>
    <xf numFmtId="0" fontId="4" fillId="3" borderId="1" xfId="0" applyFont="1" applyFill="1" applyBorder="1" applyAlignment="1">
      <alignment horizontal="right" wrapText="1"/>
    </xf>
    <xf numFmtId="0" fontId="3" fillId="3" borderId="1" xfId="0" applyFont="1" applyFill="1" applyBorder="1" applyAlignment="1">
      <alignment horizontal="justify" wrapText="1"/>
    </xf>
    <xf numFmtId="0" fontId="3" fillId="3" borderId="2" xfId="0" applyFont="1" applyFill="1" applyBorder="1" applyAlignment="1">
      <alignment horizontal="left" wrapText="1"/>
    </xf>
    <xf numFmtId="0" fontId="3" fillId="3" borderId="3" xfId="0" applyFont="1" applyFill="1" applyBorder="1" applyAlignment="1">
      <alignment horizontal="left" wrapText="1"/>
    </xf>
    <xf numFmtId="0" fontId="3" fillId="3" borderId="1" xfId="0" applyFont="1" applyFill="1" applyBorder="1" applyAlignment="1">
      <alignment horizontal="right" wrapText="1"/>
    </xf>
    <xf numFmtId="0" fontId="19" fillId="0" borderId="0" xfId="0" applyFont="1" applyBorder="1" applyAlignment="1"/>
    <xf numFmtId="0" fontId="3" fillId="3" borderId="1" xfId="0" applyFont="1" applyFill="1" applyBorder="1" applyAlignment="1">
      <alignment horizontal="left" wrapText="1"/>
    </xf>
    <xf numFmtId="0" fontId="18" fillId="0" borderId="0" xfId="0" applyFont="1" applyBorder="1" applyAlignment="1"/>
    <xf numFmtId="0" fontId="3" fillId="0" borderId="1" xfId="0" applyFont="1" applyBorder="1" applyAlignment="1">
      <alignment horizontal="center" vertical="top" wrapText="1"/>
    </xf>
    <xf numFmtId="0" fontId="3" fillId="5" borderId="1" xfId="0" applyFont="1" applyFill="1" applyBorder="1" applyAlignment="1">
      <alignment horizontal="center" vertical="top" wrapText="1"/>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3" xfId="0" applyFont="1" applyBorder="1" applyAlignment="1">
      <alignment horizontal="left" vertical="center"/>
    </xf>
    <xf numFmtId="0" fontId="17" fillId="0" borderId="0" xfId="0" applyFont="1" applyAlignment="1"/>
    <xf numFmtId="0" fontId="3" fillId="3" borderId="1" xfId="0" applyFont="1" applyFill="1" applyBorder="1" applyAlignment="1">
      <alignment horizontal="center" wrapText="1"/>
    </xf>
    <xf numFmtId="2" fontId="11" fillId="3" borderId="1" xfId="0" applyNumberFormat="1" applyFont="1" applyFill="1" applyBorder="1" applyAlignment="1">
      <alignment horizont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1" fillId="3" borderId="1" xfId="0" applyFont="1" applyFill="1" applyBorder="1" applyAlignment="1">
      <alignment horizontal="center" wrapText="1"/>
    </xf>
    <xf numFmtId="0" fontId="14" fillId="0" borderId="0" xfId="0" applyFont="1" applyBorder="1" applyAlignment="1">
      <alignment horizontal="justify"/>
    </xf>
    <xf numFmtId="0" fontId="13" fillId="0" borderId="4" xfId="1" applyFont="1" applyBorder="1" applyAlignment="1"/>
    <xf numFmtId="0" fontId="13" fillId="0" borderId="5" xfId="1" applyFont="1" applyBorder="1" applyAlignment="1"/>
    <xf numFmtId="0" fontId="3" fillId="2" borderId="15" xfId="0" applyFont="1" applyFill="1" applyBorder="1" applyAlignment="1">
      <alignment horizontal="center" wrapText="1"/>
    </xf>
    <xf numFmtId="0" fontId="0" fillId="0" borderId="3" xfId="0" applyFont="1" applyBorder="1" applyAlignment="1"/>
    <xf numFmtId="0" fontId="4" fillId="3" borderId="3" xfId="0" applyFont="1" applyFill="1" applyBorder="1" applyAlignment="1">
      <alignment horizontal="center"/>
    </xf>
    <xf numFmtId="0" fontId="3" fillId="3" borderId="2" xfId="0" applyFont="1" applyFill="1" applyBorder="1" applyAlignment="1">
      <alignment horizontal="center" wrapText="1"/>
    </xf>
    <xf numFmtId="0" fontId="3" fillId="2" borderId="3" xfId="0" applyFont="1" applyFill="1" applyBorder="1" applyAlignment="1">
      <alignment horizontal="center" wrapText="1"/>
    </xf>
    <xf numFmtId="0" fontId="0" fillId="0" borderId="3" xfId="0" applyBorder="1" applyAlignment="1">
      <alignment wrapText="1"/>
    </xf>
    <xf numFmtId="0" fontId="18" fillId="3" borderId="0" xfId="0" applyFont="1" applyFill="1"/>
    <xf numFmtId="0" fontId="0" fillId="3" borderId="0" xfId="0" applyFill="1"/>
    <xf numFmtId="1" fontId="4" fillId="0" borderId="1" xfId="0" applyNumberFormat="1" applyFont="1" applyFill="1" applyBorder="1" applyAlignment="1">
      <alignment horizontal="right" wrapText="1"/>
    </xf>
    <xf numFmtId="0" fontId="4" fillId="3"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5" borderId="1" xfId="0" applyNumberFormat="1" applyFont="1" applyFill="1" applyBorder="1" applyAlignment="1">
      <alignment horizontal="right" wrapText="1"/>
    </xf>
    <xf numFmtId="0" fontId="13" fillId="3" borderId="2" xfId="0" applyFont="1" applyFill="1" applyBorder="1" applyAlignment="1">
      <alignment horizontal="left" vertical="center" wrapText="1"/>
    </xf>
    <xf numFmtId="0" fontId="11" fillId="3" borderId="1" xfId="0" applyFont="1" applyFill="1" applyBorder="1" applyAlignment="1">
      <alignment horizontal="right"/>
    </xf>
    <xf numFmtId="0" fontId="12" fillId="3" borderId="3" xfId="0" applyFont="1" applyFill="1" applyBorder="1" applyAlignment="1">
      <alignment vertical="top" wrapText="1"/>
    </xf>
    <xf numFmtId="3" fontId="12" fillId="5" borderId="1" xfId="0" applyNumberFormat="1" applyFont="1" applyFill="1" applyBorder="1" applyAlignment="1">
      <alignment horizontal="right"/>
    </xf>
    <xf numFmtId="3" fontId="12" fillId="3" borderId="1" xfId="0" applyNumberFormat="1" applyFont="1" applyFill="1" applyBorder="1" applyAlignment="1">
      <alignment horizontal="right"/>
    </xf>
    <xf numFmtId="3" fontId="11" fillId="3" borderId="1" xfId="0" applyNumberFormat="1" applyFont="1" applyFill="1" applyBorder="1"/>
    <xf numFmtId="0" fontId="13" fillId="3" borderId="0"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4" fillId="3" borderId="0" xfId="0" applyFont="1" applyFill="1" applyAlignment="1">
      <alignment horizontal="left" vertical="top"/>
    </xf>
    <xf numFmtId="0" fontId="18" fillId="0" borderId="0" xfId="0" applyFont="1" applyAlignment="1">
      <alignment horizontal="left" vertical="center"/>
    </xf>
    <xf numFmtId="0" fontId="22" fillId="4" borderId="1" xfId="0" applyFont="1" applyFill="1" applyBorder="1" applyAlignment="1">
      <alignment horizontal="left" wrapText="1"/>
    </xf>
    <xf numFmtId="3" fontId="22" fillId="4" borderId="1" xfId="0" applyNumberFormat="1" applyFont="1" applyFill="1" applyBorder="1" applyAlignment="1">
      <alignment horizontal="right" vertical="center" wrapText="1"/>
    </xf>
    <xf numFmtId="164" fontId="22" fillId="4" borderId="1" xfId="0" applyNumberFormat="1" applyFont="1" applyFill="1" applyBorder="1" applyAlignment="1">
      <alignment horizontal="right" vertical="center" wrapText="1"/>
    </xf>
    <xf numFmtId="0" fontId="11" fillId="3" borderId="1" xfId="0" applyFont="1" applyFill="1" applyBorder="1" applyAlignment="1">
      <alignment horizontal="left" wrapText="1"/>
    </xf>
    <xf numFmtId="3" fontId="11" fillId="5" borderId="1"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164" fontId="11" fillId="3" borderId="1" xfId="0" applyNumberFormat="1" applyFont="1" applyFill="1" applyBorder="1" applyAlignment="1">
      <alignment horizontal="right" vertical="center"/>
    </xf>
    <xf numFmtId="164" fontId="4" fillId="3" borderId="1" xfId="0" applyNumberFormat="1" applyFont="1" applyFill="1" applyBorder="1" applyAlignment="1">
      <alignment horizontal="right" wrapText="1"/>
    </xf>
    <xf numFmtId="0" fontId="3" fillId="3" borderId="2" xfId="0" applyFont="1" applyFill="1" applyBorder="1" applyAlignment="1">
      <alignment horizontal="left" vertical="center"/>
    </xf>
    <xf numFmtId="0" fontId="13" fillId="5" borderId="1" xfId="0" applyFont="1" applyFill="1" applyBorder="1" applyAlignment="1">
      <alignment horizontal="center" vertical="center"/>
    </xf>
    <xf numFmtId="0" fontId="13" fillId="0" borderId="1" xfId="0" applyFont="1" applyFill="1" applyBorder="1" applyAlignment="1">
      <alignment horizontal="center" vertical="center"/>
    </xf>
    <xf numFmtId="0" fontId="3" fillId="3" borderId="3" xfId="0" applyFont="1" applyFill="1" applyBorder="1" applyAlignment="1">
      <alignment horizontal="left" vertical="center"/>
    </xf>
    <xf numFmtId="0" fontId="4" fillId="3" borderId="1" xfId="0" applyFont="1" applyFill="1" applyBorder="1" applyAlignment="1">
      <alignment horizontal="right"/>
    </xf>
    <xf numFmtId="0" fontId="3" fillId="3" borderId="1" xfId="0" applyFont="1" applyFill="1" applyBorder="1" applyAlignment="1">
      <alignment horizontal="right"/>
    </xf>
    <xf numFmtId="0" fontId="11" fillId="3" borderId="1" xfId="0" applyFont="1" applyFill="1" applyBorder="1" applyAlignment="1">
      <alignment horizontal="left" vertical="center" wrapText="1"/>
    </xf>
    <xf numFmtId="0" fontId="11" fillId="5" borderId="1" xfId="0" applyFont="1" applyFill="1" applyBorder="1" applyAlignment="1">
      <alignment horizontal="right" vertical="center"/>
    </xf>
    <xf numFmtId="0" fontId="11" fillId="0" borderId="1" xfId="0" applyFont="1" applyFill="1" applyBorder="1" applyAlignment="1">
      <alignment horizontal="right" vertical="center"/>
    </xf>
    <xf numFmtId="0" fontId="10" fillId="5" borderId="1" xfId="0" applyFont="1" applyFill="1" applyBorder="1" applyAlignment="1">
      <alignment horizontal="right" vertical="center"/>
    </xf>
    <xf numFmtId="0" fontId="11" fillId="0" borderId="1" xfId="0" applyFont="1" applyFill="1" applyBorder="1" applyAlignment="1">
      <alignment horizontal="right"/>
    </xf>
    <xf numFmtId="0" fontId="11" fillId="5" borderId="1" xfId="0" applyFont="1" applyFill="1" applyBorder="1" applyAlignment="1">
      <alignment horizontal="right"/>
    </xf>
    <xf numFmtId="0" fontId="10" fillId="0" borderId="1" xfId="0" applyFont="1" applyFill="1" applyBorder="1" applyAlignment="1">
      <alignment horizontal="right"/>
    </xf>
    <xf numFmtId="0" fontId="22" fillId="4" borderId="1" xfId="0" applyFont="1" applyFill="1" applyBorder="1" applyAlignment="1">
      <alignment horizontal="left" vertical="center" wrapText="1"/>
    </xf>
    <xf numFmtId="3" fontId="22" fillId="4" borderId="1" xfId="0" applyNumberFormat="1" applyFont="1" applyFill="1" applyBorder="1" applyAlignment="1">
      <alignment horizontal="right" wrapText="1"/>
    </xf>
    <xf numFmtId="0" fontId="1" fillId="3" borderId="0" xfId="0" applyFont="1" applyFill="1" applyAlignment="1">
      <alignment vertical="top"/>
    </xf>
    <xf numFmtId="0" fontId="18" fillId="0" borderId="0" xfId="0" applyFont="1" applyAlignment="1">
      <alignment vertical="top"/>
    </xf>
    <xf numFmtId="164" fontId="22" fillId="4" borderId="1" xfId="0" applyNumberFormat="1" applyFont="1" applyFill="1" applyBorder="1" applyAlignment="1">
      <alignment horizontal="right" vertical="center"/>
    </xf>
    <xf numFmtId="164" fontId="11" fillId="5" borderId="1" xfId="0" applyNumberFormat="1" applyFont="1" applyFill="1" applyBorder="1" applyAlignment="1">
      <alignment horizontal="right"/>
    </xf>
    <xf numFmtId="164" fontId="11" fillId="3" borderId="1" xfId="0" applyNumberFormat="1" applyFont="1" applyFill="1" applyBorder="1" applyAlignment="1">
      <alignment horizontal="right"/>
    </xf>
    <xf numFmtId="164" fontId="22" fillId="4" borderId="1" xfId="0" applyNumberFormat="1" applyFont="1" applyFill="1" applyBorder="1" applyAlignment="1">
      <alignment horizontal="right"/>
    </xf>
    <xf numFmtId="0" fontId="3" fillId="31" borderId="2" xfId="0" applyFont="1" applyFill="1" applyBorder="1" applyAlignment="1">
      <alignment horizontal="left" vertical="center" wrapText="1"/>
    </xf>
    <xf numFmtId="0" fontId="48" fillId="5" borderId="1" xfId="0" applyFont="1" applyFill="1" applyBorder="1" applyAlignment="1">
      <alignment horizontal="center"/>
    </xf>
    <xf numFmtId="0" fontId="3" fillId="31" borderId="1" xfId="0" applyFont="1" applyFill="1" applyBorder="1" applyAlignment="1">
      <alignment horizontal="center"/>
    </xf>
    <xf numFmtId="0" fontId="10" fillId="31" borderId="3" xfId="0" applyFont="1" applyFill="1" applyBorder="1" applyAlignment="1">
      <alignment horizontal="left" vertical="center" wrapText="1"/>
    </xf>
    <xf numFmtId="0" fontId="4" fillId="31" borderId="1" xfId="0" applyFont="1" applyFill="1" applyBorder="1" applyAlignment="1">
      <alignment horizontal="right"/>
    </xf>
    <xf numFmtId="0" fontId="11" fillId="31" borderId="1" xfId="0" applyFont="1" applyFill="1" applyBorder="1" applyAlignment="1">
      <alignment horizontal="left" vertical="center" wrapText="1"/>
    </xf>
    <xf numFmtId="3" fontId="11" fillId="32" borderId="1" xfId="0" applyNumberFormat="1" applyFont="1" applyFill="1" applyBorder="1" applyAlignment="1">
      <alignment horizontal="right" vertical="center"/>
    </xf>
    <xf numFmtId="3" fontId="11" fillId="31" borderId="1" xfId="0" applyNumberFormat="1" applyFont="1" applyFill="1" applyBorder="1" applyAlignment="1">
      <alignment horizontal="right" vertical="center"/>
    </xf>
    <xf numFmtId="164" fontId="11" fillId="31" borderId="1" xfId="0" applyNumberFormat="1" applyFont="1" applyFill="1" applyBorder="1" applyAlignment="1">
      <alignment horizontal="right" vertical="center"/>
    </xf>
    <xf numFmtId="164" fontId="11" fillId="32" borderId="1" xfId="0" applyNumberFormat="1" applyFont="1" applyFill="1" applyBorder="1" applyAlignment="1">
      <alignment horizontal="right" vertical="center"/>
    </xf>
    <xf numFmtId="3" fontId="11" fillId="31" borderId="1" xfId="0" applyNumberFormat="1" applyFont="1" applyFill="1" applyBorder="1" applyAlignment="1">
      <alignment horizontal="right" vertical="center" wrapText="1"/>
    </xf>
    <xf numFmtId="3" fontId="11" fillId="32" borderId="1" xfId="0" applyNumberFormat="1" applyFont="1" applyFill="1" applyBorder="1" applyAlignment="1">
      <alignment horizontal="right" vertical="center" wrapText="1"/>
    </xf>
    <xf numFmtId="164" fontId="11" fillId="31" borderId="1" xfId="0" applyNumberFormat="1" applyFont="1" applyFill="1" applyBorder="1" applyAlignment="1">
      <alignment horizontal="right" vertical="center" wrapText="1"/>
    </xf>
    <xf numFmtId="164" fontId="11" fillId="32" borderId="1" xfId="0" applyNumberFormat="1" applyFont="1" applyFill="1" applyBorder="1" applyAlignment="1">
      <alignment horizontal="right" vertical="center" wrapText="1"/>
    </xf>
    <xf numFmtId="0" fontId="22" fillId="33" borderId="1" xfId="0" applyFont="1" applyFill="1" applyBorder="1" applyAlignment="1">
      <alignment horizontal="left" vertical="center" wrapText="1"/>
    </xf>
    <xf numFmtId="3" fontId="22" fillId="33" borderId="1" xfId="0" applyNumberFormat="1" applyFont="1" applyFill="1" applyBorder="1" applyAlignment="1">
      <alignment horizontal="right" vertical="center" wrapText="1"/>
    </xf>
    <xf numFmtId="164" fontId="22" fillId="33" borderId="1" xfId="0" applyNumberFormat="1" applyFont="1" applyFill="1" applyBorder="1" applyAlignment="1">
      <alignment horizontal="right" vertical="center" wrapText="1"/>
    </xf>
    <xf numFmtId="0" fontId="3" fillId="5" borderId="1" xfId="0" applyFont="1" applyFill="1" applyBorder="1" applyAlignment="1">
      <alignment horizontal="center"/>
    </xf>
    <xf numFmtId="0" fontId="3" fillId="3" borderId="1" xfId="0" applyFont="1" applyFill="1" applyBorder="1" applyAlignment="1">
      <alignment horizontal="center"/>
    </xf>
    <xf numFmtId="3" fontId="11" fillId="0" borderId="1" xfId="0" applyNumberFormat="1" applyFont="1" applyFill="1" applyBorder="1" applyAlignment="1">
      <alignment horizontal="right" vertical="center"/>
    </xf>
    <xf numFmtId="164" fontId="11" fillId="5" borderId="1" xfId="0" applyNumberFormat="1" applyFont="1" applyFill="1" applyBorder="1" applyAlignment="1">
      <alignment horizontal="right" vertical="center" wrapText="1"/>
    </xf>
    <xf numFmtId="0" fontId="4" fillId="0" borderId="1" xfId="0" applyFont="1" applyFill="1" applyBorder="1" applyAlignment="1">
      <alignment horizontal="right"/>
    </xf>
    <xf numFmtId="0" fontId="4" fillId="0" borderId="1" xfId="0" applyFont="1" applyFill="1" applyBorder="1" applyAlignment="1">
      <alignment horizontal="right" wrapText="1"/>
    </xf>
    <xf numFmtId="0" fontId="4" fillId="3" borderId="3" xfId="0" applyFont="1" applyFill="1" applyBorder="1" applyAlignment="1">
      <alignment wrapText="1"/>
    </xf>
    <xf numFmtId="0" fontId="4" fillId="0" borderId="1" xfId="0" applyFont="1" applyBorder="1" applyAlignment="1">
      <alignment horizontal="left" vertical="center"/>
    </xf>
    <xf numFmtId="3" fontId="4" fillId="5" borderId="1" xfId="0" applyNumberFormat="1" applyFont="1" applyFill="1" applyBorder="1" applyAlignment="1">
      <alignment vertical="center" wrapText="1"/>
    </xf>
    <xf numFmtId="3" fontId="4" fillId="0" borderId="1" xfId="0" applyNumberFormat="1" applyFont="1" applyBorder="1" applyAlignment="1">
      <alignment vertical="center" wrapText="1"/>
    </xf>
    <xf numFmtId="164" fontId="11" fillId="0" borderId="1" xfId="0" applyNumberFormat="1" applyFont="1" applyBorder="1" applyAlignment="1">
      <alignment vertical="center"/>
    </xf>
    <xf numFmtId="164" fontId="11" fillId="5" borderId="1" xfId="0" applyNumberFormat="1" applyFont="1" applyFill="1" applyBorder="1" applyAlignment="1">
      <alignment vertical="center"/>
    </xf>
    <xf numFmtId="3" fontId="4" fillId="0" borderId="1" xfId="0" applyNumberFormat="1" applyFont="1" applyBorder="1" applyAlignment="1">
      <alignment horizontal="right" vertical="center" wrapText="1"/>
    </xf>
    <xf numFmtId="164" fontId="11" fillId="0" borderId="1" xfId="0" applyNumberFormat="1" applyFont="1" applyBorder="1" applyAlignment="1">
      <alignment horizontal="right" vertical="center"/>
    </xf>
    <xf numFmtId="1" fontId="4" fillId="2" borderId="1" xfId="0" applyNumberFormat="1" applyFont="1" applyFill="1" applyBorder="1" applyAlignment="1">
      <alignment horizontal="right" wrapText="1"/>
    </xf>
    <xf numFmtId="1" fontId="4" fillId="0" borderId="1" xfId="0" applyNumberFormat="1" applyFont="1" applyBorder="1" applyAlignment="1">
      <alignment horizontal="right" wrapText="1"/>
    </xf>
    <xf numFmtId="1" fontId="4" fillId="5" borderId="1" xfId="0" applyNumberFormat="1" applyFont="1" applyFill="1" applyBorder="1" applyAlignment="1">
      <alignment horizontal="right" wrapText="1"/>
    </xf>
    <xf numFmtId="164" fontId="4" fillId="5" borderId="1" xfId="0" applyNumberFormat="1" applyFont="1" applyFill="1" applyBorder="1" applyAlignment="1">
      <alignment horizontal="right" wrapText="1"/>
    </xf>
    <xf numFmtId="0" fontId="22" fillId="4" borderId="1" xfId="0" applyFont="1" applyFill="1" applyBorder="1" applyAlignment="1">
      <alignment horizontal="left" vertical="center"/>
    </xf>
    <xf numFmtId="3" fontId="22" fillId="4" borderId="1" xfId="0" applyNumberFormat="1" applyFont="1" applyFill="1" applyBorder="1" applyAlignment="1">
      <alignment vertical="center" wrapText="1"/>
    </xf>
    <xf numFmtId="164" fontId="22" fillId="4" borderId="1" xfId="0" applyNumberFormat="1" applyFont="1" applyFill="1" applyBorder="1" applyAlignment="1">
      <alignment vertical="center"/>
    </xf>
    <xf numFmtId="0" fontId="14" fillId="0" borderId="0" xfId="0" applyFont="1" applyBorder="1" applyAlignment="1">
      <alignment horizontal="justify" vertical="center"/>
    </xf>
    <xf numFmtId="0" fontId="17" fillId="0" borderId="0" xfId="0" applyFont="1" applyBorder="1" applyAlignment="1">
      <alignment vertical="center"/>
    </xf>
    <xf numFmtId="0" fontId="14" fillId="0" borderId="0" xfId="0" applyFont="1" applyBorder="1" applyAlignment="1">
      <alignment horizontal="left" wrapText="1"/>
    </xf>
    <xf numFmtId="0" fontId="18" fillId="0" borderId="0" xfId="0" applyFont="1" applyBorder="1" applyAlignment="1">
      <alignment horizontal="left" vertical="center"/>
    </xf>
    <xf numFmtId="0" fontId="3" fillId="3" borderId="1" xfId="0" applyFont="1" applyFill="1" applyBorder="1" applyAlignment="1">
      <alignment horizontal="center" vertical="top" wrapText="1"/>
    </xf>
    <xf numFmtId="0" fontId="3" fillId="3" borderId="0" xfId="0" applyFont="1" applyFill="1" applyBorder="1" applyAlignment="1">
      <alignment horizontal="left" vertical="center"/>
    </xf>
    <xf numFmtId="2" fontId="4" fillId="3" borderId="1" xfId="0" applyNumberFormat="1" applyFont="1" applyFill="1" applyBorder="1" applyAlignment="1">
      <alignment horizontal="right" wrapText="1"/>
    </xf>
    <xf numFmtId="0" fontId="4" fillId="3" borderId="1" xfId="0" applyFont="1" applyFill="1" applyBorder="1" applyAlignment="1">
      <alignment horizontal="left" vertical="center"/>
    </xf>
    <xf numFmtId="0" fontId="4" fillId="5" borderId="1" xfId="0" applyFont="1" applyFill="1" applyBorder="1" applyAlignment="1">
      <alignment vertical="center" wrapText="1"/>
    </xf>
    <xf numFmtId="0" fontId="4" fillId="3" borderId="1" xfId="0" applyFont="1" applyFill="1" applyBorder="1" applyAlignment="1">
      <alignment vertical="center" wrapText="1"/>
    </xf>
    <xf numFmtId="164" fontId="4" fillId="3" borderId="1" xfId="0" applyNumberFormat="1" applyFont="1" applyFill="1" applyBorder="1" applyAlignment="1">
      <alignment vertical="center" wrapText="1"/>
    </xf>
    <xf numFmtId="0" fontId="22" fillId="4" borderId="1" xfId="0" applyFont="1" applyFill="1" applyBorder="1" applyAlignment="1">
      <alignment vertical="center" wrapText="1"/>
    </xf>
    <xf numFmtId="1" fontId="22" fillId="4" borderId="1" xfId="0" applyNumberFormat="1" applyFont="1" applyFill="1" applyBorder="1" applyAlignment="1">
      <alignment horizontal="right" vertical="center" wrapText="1"/>
    </xf>
    <xf numFmtId="0" fontId="22" fillId="4" borderId="1" xfId="0" applyFont="1" applyFill="1" applyBorder="1" applyAlignment="1">
      <alignment horizontal="right" vertical="center" wrapText="1"/>
    </xf>
    <xf numFmtId="164" fontId="22" fillId="4" borderId="1" xfId="0" applyNumberFormat="1" applyFont="1" applyFill="1" applyBorder="1" applyAlignment="1">
      <alignment vertical="center" wrapText="1"/>
    </xf>
    <xf numFmtId="0" fontId="14" fillId="0" borderId="0" xfId="0" applyFont="1" applyBorder="1" applyAlignment="1">
      <alignment horizontal="left" vertical="center"/>
    </xf>
    <xf numFmtId="0" fontId="14" fillId="0" borderId="0" xfId="0" applyFont="1" applyFill="1" applyAlignment="1">
      <alignment horizontal="left"/>
    </xf>
    <xf numFmtId="0" fontId="3" fillId="0" borderId="1" xfId="0" applyFont="1" applyBorder="1" applyAlignment="1">
      <alignment horizontal="left" vertical="center"/>
    </xf>
    <xf numFmtId="2" fontId="4" fillId="0" borderId="1" xfId="0" applyNumberFormat="1" applyFont="1" applyBorder="1" applyAlignment="1">
      <alignment horizontal="right" wrapText="1"/>
    </xf>
    <xf numFmtId="0" fontId="4" fillId="5" borderId="1" xfId="0" applyFont="1" applyFill="1" applyBorder="1" applyAlignment="1">
      <alignment wrapText="1"/>
    </xf>
    <xf numFmtId="1" fontId="5" fillId="4" borderId="1" xfId="0" applyNumberFormat="1" applyFont="1" applyFill="1" applyBorder="1" applyAlignment="1">
      <alignment horizontal="right" wrapText="1"/>
    </xf>
    <xf numFmtId="0" fontId="45" fillId="0" borderId="0" xfId="0" applyFont="1" applyFill="1" applyAlignment="1">
      <alignment horizontal="left"/>
    </xf>
    <xf numFmtId="0" fontId="4" fillId="5" borderId="1" xfId="0" applyFont="1" applyFill="1" applyBorder="1" applyAlignment="1">
      <alignment horizontal="right" wrapText="1"/>
    </xf>
    <xf numFmtId="0" fontId="18" fillId="0" borderId="0" xfId="0" applyFont="1" applyBorder="1" applyAlignment="1">
      <alignment horizontal="left"/>
    </xf>
    <xf numFmtId="0" fontId="3" fillId="7" borderId="4"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0"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17" xfId="0" applyFont="1" applyFill="1" applyBorder="1" applyAlignment="1">
      <alignment horizontal="left" vertical="center" wrapText="1"/>
    </xf>
    <xf numFmtId="0" fontId="4" fillId="7" borderId="5" xfId="0" applyFont="1" applyFill="1" applyBorder="1" applyAlignment="1">
      <alignment horizontal="right" vertical="center" wrapText="1"/>
    </xf>
    <xf numFmtId="0" fontId="4" fillId="7" borderId="5" xfId="0" quotePrefix="1" applyFont="1" applyFill="1" applyBorder="1" applyAlignment="1">
      <alignment horizontal="right" vertical="center" wrapText="1"/>
    </xf>
    <xf numFmtId="0" fontId="4" fillId="7" borderId="5" xfId="0" applyFont="1" applyFill="1" applyBorder="1" applyAlignment="1">
      <alignment vertical="center" wrapText="1"/>
    </xf>
    <xf numFmtId="3" fontId="11" fillId="2" borderId="5" xfId="0" applyNumberFormat="1" applyFont="1" applyFill="1" applyBorder="1" applyAlignment="1">
      <alignment horizontal="right" wrapText="1"/>
    </xf>
    <xf numFmtId="164" fontId="4" fillId="2" borderId="5" xfId="0" applyNumberFormat="1" applyFont="1" applyFill="1" applyBorder="1" applyAlignment="1">
      <alignment horizontal="right" vertical="center" wrapText="1"/>
    </xf>
    <xf numFmtId="3" fontId="4" fillId="7" borderId="5" xfId="0" applyNumberFormat="1" applyFont="1" applyFill="1" applyBorder="1" applyAlignment="1">
      <alignment horizontal="right"/>
    </xf>
    <xf numFmtId="165" fontId="4" fillId="7" borderId="5" xfId="0" applyNumberFormat="1" applyFont="1" applyFill="1" applyBorder="1" applyAlignment="1">
      <alignment horizontal="right" vertical="center"/>
    </xf>
    <xf numFmtId="0" fontId="4" fillId="2" borderId="5" xfId="0" applyFont="1" applyFill="1" applyBorder="1" applyAlignment="1">
      <alignment horizontal="right" vertical="center"/>
    </xf>
    <xf numFmtId="3" fontId="4" fillId="7" borderId="5" xfId="0" applyNumberFormat="1" applyFont="1" applyFill="1" applyBorder="1" applyAlignment="1">
      <alignment horizontal="right" vertical="center"/>
    </xf>
    <xf numFmtId="164" fontId="4" fillId="7" borderId="5" xfId="0" applyNumberFormat="1" applyFont="1" applyFill="1" applyBorder="1" applyAlignment="1">
      <alignment horizontal="right" vertical="center" wrapText="1"/>
    </xf>
    <xf numFmtId="0" fontId="3" fillId="7" borderId="5" xfId="0" applyFont="1" applyFill="1" applyBorder="1" applyAlignment="1">
      <alignment vertical="center" wrapText="1"/>
    </xf>
    <xf numFmtId="3" fontId="10" fillId="2" borderId="5" xfId="0" applyNumberFormat="1" applyFont="1" applyFill="1" applyBorder="1" applyAlignment="1">
      <alignment horizontal="right" wrapText="1"/>
    </xf>
    <xf numFmtId="3" fontId="3" fillId="7" borderId="5" xfId="0" applyNumberFormat="1" applyFont="1" applyFill="1" applyBorder="1" applyAlignment="1">
      <alignment horizontal="right"/>
    </xf>
    <xf numFmtId="165" fontId="3" fillId="7" borderId="5" xfId="0" applyNumberFormat="1" applyFont="1" applyFill="1" applyBorder="1" applyAlignment="1">
      <alignment horizontal="right" vertical="center"/>
    </xf>
    <xf numFmtId="0" fontId="3" fillId="2" borderId="5" xfId="0" applyFont="1" applyFill="1" applyBorder="1" applyAlignment="1">
      <alignment horizontal="right" vertical="center"/>
    </xf>
    <xf numFmtId="164" fontId="3" fillId="2" borderId="5" xfId="0" applyNumberFormat="1" applyFont="1" applyFill="1" applyBorder="1" applyAlignment="1">
      <alignment horizontal="right" vertical="center" wrapText="1"/>
    </xf>
    <xf numFmtId="3" fontId="3" fillId="7" borderId="5" xfId="0" applyNumberFormat="1" applyFont="1" applyFill="1" applyBorder="1" applyAlignment="1">
      <alignment horizontal="right" vertical="center"/>
    </xf>
    <xf numFmtId="164" fontId="3" fillId="7" borderId="5" xfId="0" applyNumberFormat="1" applyFont="1" applyFill="1" applyBorder="1" applyAlignment="1">
      <alignment horizontal="right" vertical="center" wrapText="1"/>
    </xf>
    <xf numFmtId="0" fontId="4" fillId="7" borderId="5" xfId="0" applyFont="1" applyFill="1" applyBorder="1" applyAlignment="1">
      <alignment horizontal="right" vertical="center"/>
    </xf>
    <xf numFmtId="0" fontId="3" fillId="0" borderId="5" xfId="0" applyFont="1" applyBorder="1" applyAlignment="1">
      <alignment vertical="center" wrapText="1"/>
    </xf>
    <xf numFmtId="3" fontId="10" fillId="0" borderId="5" xfId="0" applyNumberFormat="1" applyFont="1" applyBorder="1" applyAlignment="1">
      <alignment horizontal="right" wrapText="1"/>
    </xf>
    <xf numFmtId="0" fontId="3" fillId="2" borderId="5" xfId="0" applyFont="1" applyFill="1" applyBorder="1" applyAlignment="1">
      <alignment horizontal="right" vertical="center" wrapText="1"/>
    </xf>
    <xf numFmtId="3" fontId="3" fillId="0" borderId="5"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4" fontId="3" fillId="0" borderId="5" xfId="0" applyNumberFormat="1" applyFont="1" applyBorder="1" applyAlignment="1">
      <alignment horizontal="right" vertical="center" wrapText="1"/>
    </xf>
    <xf numFmtId="0" fontId="5" fillId="4" borderId="5" xfId="0" applyFont="1" applyFill="1" applyBorder="1" applyAlignment="1">
      <alignment vertical="center" wrapText="1"/>
    </xf>
    <xf numFmtId="0" fontId="5" fillId="4" borderId="5" xfId="0" applyFont="1" applyFill="1" applyBorder="1" applyAlignment="1">
      <alignment horizontal="right" wrapText="1"/>
    </xf>
    <xf numFmtId="164" fontId="5" fillId="4" borderId="5" xfId="0" applyNumberFormat="1" applyFont="1" applyFill="1" applyBorder="1" applyAlignment="1">
      <alignment horizontal="right" vertical="center" wrapText="1"/>
    </xf>
    <xf numFmtId="3" fontId="5" fillId="4" borderId="5" xfId="0" applyNumberFormat="1" applyFont="1" applyFill="1" applyBorder="1" applyAlignment="1">
      <alignment horizontal="right" wrapText="1"/>
    </xf>
    <xf numFmtId="0" fontId="5" fillId="4" borderId="5" xfId="0" applyFont="1" applyFill="1" applyBorder="1" applyAlignment="1">
      <alignment horizontal="right" vertical="center" wrapText="1"/>
    </xf>
    <xf numFmtId="3" fontId="5" fillId="4" borderId="5" xfId="0" applyNumberFormat="1" applyFont="1" applyFill="1" applyBorder="1" applyAlignment="1">
      <alignment horizontal="right" vertical="center" wrapText="1"/>
    </xf>
    <xf numFmtId="0" fontId="3" fillId="7" borderId="2"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1" fillId="7" borderId="1" xfId="0" applyFont="1" applyFill="1" applyBorder="1" applyAlignment="1">
      <alignment vertical="center" wrapText="1"/>
    </xf>
    <xf numFmtId="0" fontId="10" fillId="7" borderId="1" xfId="0" applyFont="1" applyFill="1" applyBorder="1" applyAlignment="1">
      <alignment vertical="center" wrapText="1"/>
    </xf>
    <xf numFmtId="0" fontId="10" fillId="0" borderId="1" xfId="0" applyFont="1" applyBorder="1" applyAlignment="1">
      <alignment vertical="center" wrapText="1"/>
    </xf>
    <xf numFmtId="0" fontId="14" fillId="0" borderId="0" xfId="0" applyFont="1" applyAlignment="1">
      <alignment horizontal="justify"/>
    </xf>
    <xf numFmtId="0" fontId="18" fillId="0" borderId="0" xfId="0" applyFont="1" applyBorder="1" applyAlignment="1">
      <alignment horizontal="justify" wrapText="1"/>
    </xf>
    <xf numFmtId="0" fontId="18" fillId="0" borderId="0" xfId="0" applyFont="1" applyBorder="1" applyAlignment="1">
      <alignment wrapText="1"/>
    </xf>
    <xf numFmtId="0" fontId="3" fillId="3"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5" borderId="1" xfId="0" applyFont="1" applyFill="1" applyBorder="1" applyAlignment="1">
      <alignment horizontal="center" vertical="center"/>
    </xf>
    <xf numFmtId="0" fontId="4" fillId="0" borderId="1" xfId="0" applyFont="1" applyFill="1" applyBorder="1" applyAlignment="1">
      <alignment horizontal="right" wrapText="1"/>
    </xf>
    <xf numFmtId="164" fontId="11" fillId="3" borderId="1" xfId="0" applyNumberFormat="1" applyFont="1" applyFill="1" applyBorder="1" applyAlignment="1">
      <alignment horizontal="right" vertical="center" wrapText="1"/>
    </xf>
    <xf numFmtId="0" fontId="10" fillId="3" borderId="1" xfId="0" applyFont="1" applyFill="1" applyBorder="1" applyAlignment="1">
      <alignment horizontal="left" vertical="center" wrapText="1"/>
    </xf>
    <xf numFmtId="3" fontId="10" fillId="5" borderId="1" xfId="0" applyNumberFormat="1" applyFont="1" applyFill="1" applyBorder="1" applyAlignment="1">
      <alignment horizontal="right" vertical="center"/>
    </xf>
    <xf numFmtId="3" fontId="10" fillId="3" borderId="1" xfId="0" applyNumberFormat="1" applyFont="1" applyFill="1" applyBorder="1" applyAlignment="1">
      <alignment horizontal="right" vertical="center"/>
    </xf>
    <xf numFmtId="164" fontId="10" fillId="3" borderId="1" xfId="0" applyNumberFormat="1" applyFont="1" applyFill="1" applyBorder="1" applyAlignment="1">
      <alignment horizontal="right" vertical="center" wrapText="1"/>
    </xf>
    <xf numFmtId="164" fontId="10" fillId="5" borderId="1" xfId="0" applyNumberFormat="1" applyFont="1" applyFill="1" applyBorder="1" applyAlignment="1">
      <alignment horizontal="right" vertical="center"/>
    </xf>
    <xf numFmtId="0" fontId="14" fillId="0" borderId="2" xfId="0" applyFont="1" applyBorder="1" applyAlignment="1">
      <alignment vertical="center"/>
    </xf>
    <xf numFmtId="3" fontId="22" fillId="4" borderId="1" xfId="0" applyNumberFormat="1" applyFont="1" applyFill="1" applyBorder="1" applyAlignment="1">
      <alignment horizontal="right" vertical="center"/>
    </xf>
    <xf numFmtId="0" fontId="3" fillId="31" borderId="1" xfId="0" applyFont="1" applyFill="1" applyBorder="1" applyAlignment="1">
      <alignment horizontal="left" vertical="center"/>
    </xf>
    <xf numFmtId="0" fontId="3" fillId="32" borderId="1" xfId="0" applyFont="1" applyFill="1" applyBorder="1" applyAlignment="1">
      <alignment horizontal="center"/>
    </xf>
    <xf numFmtId="0" fontId="12" fillId="0" borderId="1" xfId="1" applyFont="1" applyBorder="1" applyAlignment="1">
      <alignment horizontal="right"/>
    </xf>
    <xf numFmtId="0" fontId="3" fillId="3" borderId="0" xfId="0" applyFont="1" applyFill="1" applyBorder="1" applyAlignment="1">
      <alignment horizontal="left" vertical="center" wrapText="1"/>
    </xf>
    <xf numFmtId="0" fontId="11" fillId="3" borderId="1" xfId="0" applyFont="1" applyFill="1" applyBorder="1" applyAlignment="1">
      <alignment horizontal="right" wrapText="1"/>
    </xf>
    <xf numFmtId="0" fontId="11" fillId="7" borderId="1" xfId="0" applyFont="1" applyFill="1" applyBorder="1" applyAlignment="1">
      <alignment horizontal="right" wrapText="1"/>
    </xf>
    <xf numFmtId="165" fontId="4" fillId="0" borderId="1" xfId="0" applyNumberFormat="1" applyFont="1" applyBorder="1" applyAlignment="1">
      <alignment horizontal="right" wrapText="1"/>
    </xf>
    <xf numFmtId="165" fontId="4" fillId="3" borderId="1" xfId="0" applyNumberFormat="1" applyFont="1" applyFill="1" applyBorder="1" applyAlignment="1">
      <alignment horizontal="right" wrapText="1"/>
    </xf>
    <xf numFmtId="0" fontId="3" fillId="31" borderId="3" xfId="0" applyFont="1" applyFill="1" applyBorder="1" applyAlignment="1">
      <alignment horizontal="left" vertical="center" wrapText="1"/>
    </xf>
    <xf numFmtId="1" fontId="3" fillId="2" borderId="1" xfId="0" applyNumberFormat="1" applyFont="1" applyFill="1" applyBorder="1" applyAlignment="1">
      <alignment horizontal="right" wrapText="1"/>
    </xf>
    <xf numFmtId="164" fontId="3" fillId="0" borderId="1" xfId="0" applyNumberFormat="1" applyFont="1" applyBorder="1" applyAlignment="1">
      <alignment horizontal="right" wrapText="1"/>
    </xf>
    <xf numFmtId="3" fontId="3" fillId="2" borderId="1" xfId="0" applyNumberFormat="1" applyFont="1" applyFill="1" applyBorder="1" applyAlignment="1">
      <alignment horizontal="right" wrapText="1"/>
    </xf>
    <xf numFmtId="164" fontId="3" fillId="2" borderId="1" xfId="0" applyNumberFormat="1" applyFont="1" applyFill="1" applyBorder="1" applyAlignment="1">
      <alignment horizontal="right" wrapText="1"/>
    </xf>
    <xf numFmtId="0" fontId="1" fillId="3" borderId="0" xfId="0" applyFont="1" applyFill="1" applyBorder="1" applyAlignment="1"/>
    <xf numFmtId="0" fontId="14" fillId="0" borderId="0" xfId="0" applyFont="1" applyAlignment="1">
      <alignment horizontal="justify" vertical="center"/>
    </xf>
    <xf numFmtId="0" fontId="17" fillId="0" borderId="0" xfId="0" applyFont="1" applyAlignment="1">
      <alignment vertical="center"/>
    </xf>
    <xf numFmtId="3" fontId="10" fillId="3" borderId="1" xfId="0" applyNumberFormat="1" applyFont="1" applyFill="1" applyBorder="1" applyAlignment="1">
      <alignment horizontal="right"/>
    </xf>
    <xf numFmtId="3" fontId="11" fillId="3" borderId="1" xfId="0" applyNumberFormat="1" applyFont="1" applyFill="1" applyBorder="1" applyAlignment="1">
      <alignment horizontal="right"/>
    </xf>
    <xf numFmtId="3" fontId="3" fillId="0" borderId="1" xfId="0" applyNumberFormat="1" applyFont="1" applyBorder="1" applyAlignment="1">
      <alignment horizontal="right" wrapText="1"/>
    </xf>
    <xf numFmtId="0" fontId="11" fillId="3" borderId="1" xfId="0" applyFont="1" applyFill="1" applyBorder="1"/>
    <xf numFmtId="164" fontId="11" fillId="3" borderId="1" xfId="0" applyNumberFormat="1" applyFont="1" applyFill="1" applyBorder="1"/>
    <xf numFmtId="0" fontId="1" fillId="3" borderId="0" xfId="0" applyFont="1" applyFill="1" applyBorder="1" applyAlignment="1">
      <alignment horizontal="right"/>
    </xf>
    <xf numFmtId="0" fontId="0" fillId="0" borderId="0" xfId="0" applyAlignment="1">
      <alignment horizontal="right"/>
    </xf>
    <xf numFmtId="164" fontId="10" fillId="5" borderId="1" xfId="0" applyNumberFormat="1" applyFont="1" applyFill="1" applyBorder="1" applyAlignment="1">
      <alignment horizontal="right"/>
    </xf>
    <xf numFmtId="3" fontId="3" fillId="5" borderId="1" xfId="0" applyNumberFormat="1" applyFont="1" applyFill="1" applyBorder="1" applyAlignment="1">
      <alignment horizontal="right" wrapText="1"/>
    </xf>
    <xf numFmtId="165" fontId="10" fillId="5" borderId="1" xfId="0" applyNumberFormat="1" applyFont="1" applyFill="1" applyBorder="1" applyAlignment="1">
      <alignment horizontal="right"/>
    </xf>
    <xf numFmtId="164" fontId="3" fillId="5" borderId="1" xfId="0" applyNumberFormat="1" applyFont="1" applyFill="1" applyBorder="1" applyAlignment="1">
      <alignment horizontal="right" wrapText="1"/>
    </xf>
    <xf numFmtId="0" fontId="3" fillId="3" borderId="2" xfId="0" applyFont="1" applyFill="1" applyBorder="1" applyAlignment="1">
      <alignment vertical="center" wrapText="1"/>
    </xf>
    <xf numFmtId="0" fontId="18" fillId="0" borderId="3" xfId="0" applyFont="1" applyBorder="1" applyAlignment="1">
      <alignment horizontal="justify"/>
    </xf>
    <xf numFmtId="3" fontId="3" fillId="3" borderId="1" xfId="0" applyNumberFormat="1" applyFont="1" applyFill="1" applyBorder="1" applyAlignment="1">
      <alignment horizontal="right" wrapText="1"/>
    </xf>
    <xf numFmtId="0" fontId="0" fillId="0" borderId="0" xfId="0" applyFont="1" applyAlignment="1">
      <alignment horizontal="right"/>
    </xf>
    <xf numFmtId="0" fontId="20" fillId="0" borderId="0" xfId="0" applyFont="1" applyAlignment="1">
      <alignment horizontal="right"/>
    </xf>
    <xf numFmtId="0" fontId="4" fillId="3" borderId="2" xfId="0" applyFont="1" applyFill="1" applyBorder="1" applyAlignment="1">
      <alignment horizontal="right" wrapText="1"/>
    </xf>
    <xf numFmtId="3" fontId="4" fillId="0" borderId="1" xfId="0" applyNumberFormat="1" applyFont="1" applyBorder="1" applyAlignment="1">
      <alignment vertical="top" wrapText="1"/>
    </xf>
    <xf numFmtId="3" fontId="4" fillId="5" borderId="1" xfId="0" applyNumberFormat="1" applyFont="1" applyFill="1" applyBorder="1" applyAlignment="1">
      <alignment horizontal="right" vertical="top" wrapText="1"/>
    </xf>
    <xf numFmtId="3" fontId="3" fillId="5" borderId="1" xfId="0" applyNumberFormat="1" applyFont="1" applyFill="1" applyBorder="1" applyAlignment="1">
      <alignment vertical="top" wrapText="1"/>
    </xf>
    <xf numFmtId="0" fontId="2" fillId="0" borderId="0" xfId="0" applyFont="1" applyBorder="1" applyAlignment="1">
      <alignment horizontal="left" vertical="center"/>
    </xf>
    <xf numFmtId="1" fontId="3" fillId="5" borderId="1" xfId="0" applyNumberFormat="1" applyFont="1" applyFill="1" applyBorder="1" applyAlignment="1">
      <alignment horizontal="right" wrapText="1"/>
    </xf>
  </cellXfs>
  <cellStyles count="101">
    <cellStyle name="20% - Accent1" xfId="3"/>
    <cellStyle name="20% - Accent2" xfId="4"/>
    <cellStyle name="20% - Accent3" xfId="5"/>
    <cellStyle name="20% - Accent4" xfId="6"/>
    <cellStyle name="20% - Accent5" xfId="7"/>
    <cellStyle name="20% - Accent6" xfId="8"/>
    <cellStyle name="20% - Colore 1 2" xfId="9"/>
    <cellStyle name="20% - Colore 2 2" xfId="10"/>
    <cellStyle name="20% - Colore 3 2" xfId="11"/>
    <cellStyle name="20% - Colore 4 2" xfId="12"/>
    <cellStyle name="20% - Colore 5 2" xfId="13"/>
    <cellStyle name="20% - Colore 6 2" xfId="14"/>
    <cellStyle name="40% - Accent1" xfId="15"/>
    <cellStyle name="40% - Accent2" xfId="16"/>
    <cellStyle name="40% - Accent3" xfId="17"/>
    <cellStyle name="40% - Accent4" xfId="18"/>
    <cellStyle name="40% - Accent5" xfId="19"/>
    <cellStyle name="40% - Accent6" xfId="20"/>
    <cellStyle name="40% - Colore 1 2" xfId="21"/>
    <cellStyle name="40% - Colore 2 2" xfId="22"/>
    <cellStyle name="40% - Colore 3 2" xfId="23"/>
    <cellStyle name="40% - Colore 4 2" xfId="24"/>
    <cellStyle name="40% - Colore 5 2" xfId="25"/>
    <cellStyle name="40% - Colore 6 2" xfId="26"/>
    <cellStyle name="60% - Accent1" xfId="27"/>
    <cellStyle name="60% - Accent2" xfId="28"/>
    <cellStyle name="60% - Accent3" xfId="29"/>
    <cellStyle name="60% - Accent4" xfId="30"/>
    <cellStyle name="60% - Accent5" xfId="31"/>
    <cellStyle name="60% - Accent6" xfId="32"/>
    <cellStyle name="60% - Colore 1 2" xfId="33"/>
    <cellStyle name="60% - Colore 2 2" xfId="34"/>
    <cellStyle name="60% - Colore 3 2" xfId="35"/>
    <cellStyle name="60% - Colore 4 2" xfId="36"/>
    <cellStyle name="60% - Colore 5 2" xfId="37"/>
    <cellStyle name="60% - Colore 6 2" xfId="38"/>
    <cellStyle name="Accent1" xfId="39"/>
    <cellStyle name="Accent2" xfId="40"/>
    <cellStyle name="Accent3" xfId="41"/>
    <cellStyle name="Accent4" xfId="42"/>
    <cellStyle name="Accent5" xfId="43"/>
    <cellStyle name="Accent6" xfId="44"/>
    <cellStyle name="Bad" xfId="45"/>
    <cellStyle name="Calcolo 2" xfId="46"/>
    <cellStyle name="Calculation" xfId="47"/>
    <cellStyle name="Cella collegata 2" xfId="48"/>
    <cellStyle name="Cella da controllare 2" xfId="49"/>
    <cellStyle name="Check Cell" xfId="50"/>
    <cellStyle name="Colore 1 2" xfId="51"/>
    <cellStyle name="Colore 2 2" xfId="52"/>
    <cellStyle name="Colore 3 2" xfId="53"/>
    <cellStyle name="Colore 4 2" xfId="54"/>
    <cellStyle name="Colore 5 2" xfId="55"/>
    <cellStyle name="Colore 6 2" xfId="56"/>
    <cellStyle name="Comma 2" xfId="57"/>
    <cellStyle name="Euro" xfId="58"/>
    <cellStyle name="Explanatory Text" xfId="59"/>
    <cellStyle name="Good" xfId="60"/>
    <cellStyle name="Heading 1" xfId="61"/>
    <cellStyle name="Heading 2" xfId="62"/>
    <cellStyle name="Heading 3" xfId="63"/>
    <cellStyle name="Heading 4" xfId="64"/>
    <cellStyle name="Input 2" xfId="65"/>
    <cellStyle name="Linked Cell" xfId="66"/>
    <cellStyle name="Migliaia" xfId="2" builtinId="3"/>
    <cellStyle name="Migliaia (0)_Foglio1" xfId="67"/>
    <cellStyle name="Migliaia [0] 2" xfId="68"/>
    <cellStyle name="Neutral" xfId="69"/>
    <cellStyle name="Neutrale 2" xfId="70"/>
    <cellStyle name="Normal 2" xfId="71"/>
    <cellStyle name="Normal 3" xfId="72"/>
    <cellStyle name="Normal 3 2" xfId="73"/>
    <cellStyle name="Normal_Cas_05Q3(met adjusted)" xfId="74"/>
    <cellStyle name="Normale" xfId="0" builtinId="0"/>
    <cellStyle name="Normale 2" xfId="1"/>
    <cellStyle name="Normale 2 2" xfId="75"/>
    <cellStyle name="Normale 2 3" xfId="76"/>
    <cellStyle name="Normale 2 4" xfId="77"/>
    <cellStyle name="Normale 3" xfId="78"/>
    <cellStyle name="Normale 3 2" xfId="79"/>
    <cellStyle name="Normale 4" xfId="80"/>
    <cellStyle name="Normale 5" xfId="81"/>
    <cellStyle name="Normale 6" xfId="82"/>
    <cellStyle name="Nota 2" xfId="83"/>
    <cellStyle name="Note" xfId="84"/>
    <cellStyle name="Output 2" xfId="85"/>
    <cellStyle name="Standaard_Verkeersprestaties_v_240513064826" xfId="86"/>
    <cellStyle name="Testo avviso 2" xfId="87"/>
    <cellStyle name="Testo descrittivo 2" xfId="88"/>
    <cellStyle name="Title" xfId="89"/>
    <cellStyle name="Titolo 1 2" xfId="90"/>
    <cellStyle name="Titolo 2 2" xfId="91"/>
    <cellStyle name="Titolo 3 2" xfId="92"/>
    <cellStyle name="Titolo 4 2" xfId="93"/>
    <cellStyle name="Titolo 5" xfId="94"/>
    <cellStyle name="Total" xfId="95"/>
    <cellStyle name="Totale 2" xfId="96"/>
    <cellStyle name="Valore non valido 2" xfId="97"/>
    <cellStyle name="Valore valido 2" xfId="98"/>
    <cellStyle name="Valuta (0)_Foglio1" xfId="99"/>
    <cellStyle name="Warning Text" xfId="1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17"/>
  <sheetViews>
    <sheetView workbookViewId="0">
      <selection activeCell="E27" sqref="E27"/>
    </sheetView>
  </sheetViews>
  <sheetFormatPr defaultRowHeight="15" x14ac:dyDescent="0.25"/>
  <cols>
    <col min="1" max="1" width="9.140625" style="22"/>
    <col min="2" max="2" width="10.140625" style="22" customWidth="1"/>
    <col min="3" max="16384" width="9.140625" style="22"/>
  </cols>
  <sheetData>
    <row r="2" spans="2:11" x14ac:dyDescent="0.25">
      <c r="B2" s="164" t="s">
        <v>254</v>
      </c>
      <c r="C2" s="165"/>
      <c r="D2" s="165"/>
      <c r="E2" s="165"/>
      <c r="F2" s="165"/>
      <c r="G2" s="165"/>
      <c r="H2" s="165"/>
      <c r="I2" s="165"/>
      <c r="J2" s="165"/>
      <c r="K2" s="165"/>
    </row>
    <row r="3" spans="2:11" ht="15" customHeight="1" x14ac:dyDescent="0.25">
      <c r="B3" s="166" t="s">
        <v>0</v>
      </c>
      <c r="C3" s="167"/>
      <c r="D3" s="167"/>
      <c r="E3" s="167"/>
      <c r="F3" s="167"/>
      <c r="G3" s="167"/>
      <c r="H3" s="167"/>
      <c r="I3" s="167"/>
      <c r="J3" s="167"/>
      <c r="K3" s="167"/>
    </row>
    <row r="4" spans="2:11" ht="15" customHeight="1" x14ac:dyDescent="0.25">
      <c r="B4" s="168" t="s">
        <v>1</v>
      </c>
      <c r="C4" s="171">
        <v>2017</v>
      </c>
      <c r="D4" s="171"/>
      <c r="E4" s="171"/>
      <c r="F4" s="172">
        <v>2016</v>
      </c>
      <c r="G4" s="172"/>
      <c r="H4" s="172"/>
      <c r="I4" s="171" t="s">
        <v>2</v>
      </c>
      <c r="J4" s="171"/>
      <c r="K4" s="171"/>
    </row>
    <row r="5" spans="2:11" x14ac:dyDescent="0.25">
      <c r="B5" s="169"/>
      <c r="C5" s="171"/>
      <c r="D5" s="171"/>
      <c r="E5" s="171"/>
      <c r="F5" s="172"/>
      <c r="G5" s="172"/>
      <c r="H5" s="172"/>
      <c r="I5" s="173"/>
      <c r="J5" s="173"/>
      <c r="K5" s="173"/>
    </row>
    <row r="6" spans="2:11" x14ac:dyDescent="0.25">
      <c r="B6" s="170"/>
      <c r="C6" s="133" t="s">
        <v>3</v>
      </c>
      <c r="D6" s="133" t="s">
        <v>4</v>
      </c>
      <c r="E6" s="133" t="s">
        <v>5</v>
      </c>
      <c r="F6" s="133" t="s">
        <v>3</v>
      </c>
      <c r="G6" s="133" t="s">
        <v>4</v>
      </c>
      <c r="H6" s="133" t="s">
        <v>5</v>
      </c>
      <c r="I6" s="133" t="s">
        <v>3</v>
      </c>
      <c r="J6" s="133" t="s">
        <v>4</v>
      </c>
      <c r="K6" s="133" t="s">
        <v>5</v>
      </c>
    </row>
    <row r="7" spans="2:11" x14ac:dyDescent="0.25">
      <c r="B7" s="4" t="s">
        <v>166</v>
      </c>
      <c r="C7" s="134">
        <v>1229</v>
      </c>
      <c r="D7" s="135">
        <v>32</v>
      </c>
      <c r="E7" s="134">
        <v>1807</v>
      </c>
      <c r="F7" s="136">
        <v>1361</v>
      </c>
      <c r="G7" s="137">
        <v>24</v>
      </c>
      <c r="H7" s="136">
        <v>2044</v>
      </c>
      <c r="I7" s="138">
        <v>-9.6999999999999993</v>
      </c>
      <c r="J7" s="139">
        <v>33.33</v>
      </c>
      <c r="K7" s="138">
        <v>-11.59</v>
      </c>
    </row>
    <row r="8" spans="2:11" x14ac:dyDescent="0.25">
      <c r="B8" s="4" t="s">
        <v>167</v>
      </c>
      <c r="C8" s="134">
        <v>2935</v>
      </c>
      <c r="D8" s="135">
        <v>47</v>
      </c>
      <c r="E8" s="134">
        <v>4213</v>
      </c>
      <c r="F8" s="136">
        <v>2968</v>
      </c>
      <c r="G8" s="137">
        <v>49</v>
      </c>
      <c r="H8" s="136">
        <v>4282</v>
      </c>
      <c r="I8" s="138">
        <v>-1.1100000000000001</v>
      </c>
      <c r="J8" s="139">
        <v>-4.08</v>
      </c>
      <c r="K8" s="138">
        <v>-1.61</v>
      </c>
    </row>
    <row r="9" spans="2:11" x14ac:dyDescent="0.25">
      <c r="B9" s="4" t="s">
        <v>168</v>
      </c>
      <c r="C9" s="134">
        <v>1429</v>
      </c>
      <c r="D9" s="135">
        <v>16</v>
      </c>
      <c r="E9" s="134">
        <v>2129</v>
      </c>
      <c r="F9" s="136">
        <v>1325</v>
      </c>
      <c r="G9" s="137">
        <v>22</v>
      </c>
      <c r="H9" s="136">
        <v>2049</v>
      </c>
      <c r="I9" s="138">
        <v>7.85</v>
      </c>
      <c r="J9" s="139">
        <v>-27.27</v>
      </c>
      <c r="K9" s="138">
        <v>3.9</v>
      </c>
    </row>
    <row r="10" spans="2:11" x14ac:dyDescent="0.25">
      <c r="B10" s="4" t="s">
        <v>169</v>
      </c>
      <c r="C10" s="134">
        <v>471</v>
      </c>
      <c r="D10" s="135">
        <v>14</v>
      </c>
      <c r="E10" s="134">
        <v>757</v>
      </c>
      <c r="F10" s="136">
        <v>440</v>
      </c>
      <c r="G10" s="137">
        <v>17</v>
      </c>
      <c r="H10" s="136">
        <v>710</v>
      </c>
      <c r="I10" s="138">
        <v>7.05</v>
      </c>
      <c r="J10" s="139">
        <v>-17.649999999999999</v>
      </c>
      <c r="K10" s="138">
        <v>6.62</v>
      </c>
    </row>
    <row r="11" spans="2:11" x14ac:dyDescent="0.25">
      <c r="B11" s="4" t="s">
        <v>170</v>
      </c>
      <c r="C11" s="134">
        <v>511</v>
      </c>
      <c r="D11" s="135">
        <v>10</v>
      </c>
      <c r="E11" s="134">
        <v>863</v>
      </c>
      <c r="F11" s="136">
        <v>440</v>
      </c>
      <c r="G11" s="137">
        <v>4</v>
      </c>
      <c r="H11" s="136">
        <v>729</v>
      </c>
      <c r="I11" s="138">
        <v>16.14</v>
      </c>
      <c r="J11" s="139">
        <v>150</v>
      </c>
      <c r="K11" s="138">
        <v>18.38</v>
      </c>
    </row>
    <row r="12" spans="2:11" x14ac:dyDescent="0.25">
      <c r="B12" s="4" t="s">
        <v>171</v>
      </c>
      <c r="C12" s="134">
        <v>184</v>
      </c>
      <c r="D12" s="135">
        <v>6</v>
      </c>
      <c r="E12" s="134">
        <v>322</v>
      </c>
      <c r="F12" s="136">
        <v>147</v>
      </c>
      <c r="G12" s="137">
        <v>5</v>
      </c>
      <c r="H12" s="136">
        <v>272</v>
      </c>
      <c r="I12" s="138">
        <v>25.17</v>
      </c>
      <c r="J12" s="139">
        <v>20</v>
      </c>
      <c r="K12" s="138">
        <v>18.38</v>
      </c>
    </row>
    <row r="13" spans="2:11" x14ac:dyDescent="0.25">
      <c r="B13" s="4" t="s">
        <v>172</v>
      </c>
      <c r="C13" s="134">
        <v>2640</v>
      </c>
      <c r="D13" s="135">
        <v>58</v>
      </c>
      <c r="E13" s="134">
        <v>3821</v>
      </c>
      <c r="F13" s="136">
        <v>2727</v>
      </c>
      <c r="G13" s="137">
        <v>38</v>
      </c>
      <c r="H13" s="136">
        <v>4058</v>
      </c>
      <c r="I13" s="138">
        <v>-3.19</v>
      </c>
      <c r="J13" s="139">
        <v>52.63</v>
      </c>
      <c r="K13" s="138">
        <v>-5.84</v>
      </c>
    </row>
    <row r="14" spans="2:11" x14ac:dyDescent="0.25">
      <c r="B14" s="4" t="s">
        <v>173</v>
      </c>
      <c r="C14" s="134">
        <v>795</v>
      </c>
      <c r="D14" s="135">
        <v>12</v>
      </c>
      <c r="E14" s="134">
        <v>1225</v>
      </c>
      <c r="F14" s="136">
        <v>752</v>
      </c>
      <c r="G14" s="137">
        <v>18</v>
      </c>
      <c r="H14" s="136">
        <v>1154</v>
      </c>
      <c r="I14" s="138">
        <v>5.72</v>
      </c>
      <c r="J14" s="139">
        <v>-33.33</v>
      </c>
      <c r="K14" s="138">
        <v>6.15</v>
      </c>
    </row>
    <row r="15" spans="2:11" x14ac:dyDescent="0.25">
      <c r="B15" s="4" t="s">
        <v>174</v>
      </c>
      <c r="C15" s="137">
        <v>862</v>
      </c>
      <c r="D15" s="135">
        <v>13</v>
      </c>
      <c r="E15" s="137">
        <v>1320</v>
      </c>
      <c r="F15" s="135">
        <v>907</v>
      </c>
      <c r="G15" s="137">
        <v>15</v>
      </c>
      <c r="H15" s="135">
        <v>1303</v>
      </c>
      <c r="I15" s="138">
        <v>-4.96</v>
      </c>
      <c r="J15" s="139">
        <v>-13.33</v>
      </c>
      <c r="K15" s="138">
        <v>1.3</v>
      </c>
    </row>
    <row r="16" spans="2:11" x14ac:dyDescent="0.25">
      <c r="B16" s="27" t="s">
        <v>175</v>
      </c>
      <c r="C16" s="140">
        <v>11056</v>
      </c>
      <c r="D16" s="141">
        <v>208</v>
      </c>
      <c r="E16" s="140">
        <v>16457</v>
      </c>
      <c r="F16" s="140">
        <v>11067</v>
      </c>
      <c r="G16" s="141">
        <v>192</v>
      </c>
      <c r="H16" s="140">
        <v>16601</v>
      </c>
      <c r="I16" s="142">
        <v>-0.1</v>
      </c>
      <c r="J16" s="142">
        <v>8.33</v>
      </c>
      <c r="K16" s="142">
        <v>-0.87</v>
      </c>
    </row>
    <row r="17" spans="2:11" x14ac:dyDescent="0.25">
      <c r="B17" s="27" t="s">
        <v>7</v>
      </c>
      <c r="C17" s="140">
        <v>174933</v>
      </c>
      <c r="D17" s="140">
        <v>3378</v>
      </c>
      <c r="E17" s="140">
        <v>246750</v>
      </c>
      <c r="F17" s="140">
        <v>175791</v>
      </c>
      <c r="G17" s="140">
        <v>3283</v>
      </c>
      <c r="H17" s="140">
        <v>249175</v>
      </c>
      <c r="I17" s="142">
        <f t="shared" ref="I17:K17" si="0">C17/F17*100-100</f>
        <v>-0.48807959451848149</v>
      </c>
      <c r="J17" s="142">
        <f t="shared" si="0"/>
        <v>2.8936947913493754</v>
      </c>
      <c r="K17" s="142">
        <f t="shared" si="0"/>
        <v>-0.97321159827430392</v>
      </c>
    </row>
  </sheetData>
  <mergeCells count="6">
    <mergeCell ref="B2:K2"/>
    <mergeCell ref="B3:K3"/>
    <mergeCell ref="B4:B6"/>
    <mergeCell ref="C4:E5"/>
    <mergeCell ref="F4:H5"/>
    <mergeCell ref="I4:K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J10"/>
  <sheetViews>
    <sheetView workbookViewId="0">
      <selection activeCell="B10" sqref="B10"/>
    </sheetView>
  </sheetViews>
  <sheetFormatPr defaultRowHeight="15" x14ac:dyDescent="0.25"/>
  <cols>
    <col min="1" max="1" width="9.140625" style="22"/>
    <col min="2" max="2" width="28.140625" style="22" customWidth="1"/>
    <col min="3" max="16384" width="9.140625" style="22"/>
  </cols>
  <sheetData>
    <row r="2" spans="2:10" x14ac:dyDescent="0.25">
      <c r="B2" s="124" t="s">
        <v>275</v>
      </c>
      <c r="C2" s="124"/>
      <c r="D2" s="124"/>
      <c r="E2" s="124"/>
      <c r="F2" s="124"/>
      <c r="G2" s="124"/>
      <c r="H2" s="124"/>
      <c r="I2" s="124"/>
      <c r="J2" s="124"/>
    </row>
    <row r="3" spans="2:10" x14ac:dyDescent="0.25">
      <c r="B3" s="24" t="s">
        <v>250</v>
      </c>
      <c r="C3" s="24"/>
      <c r="D3" s="24"/>
      <c r="E3" s="66"/>
      <c r="F3" s="66"/>
    </row>
    <row r="4" spans="2:10" ht="15" customHeight="1" x14ac:dyDescent="0.25">
      <c r="B4" s="190" t="s">
        <v>24</v>
      </c>
      <c r="C4" s="188" t="s">
        <v>3</v>
      </c>
      <c r="D4" s="188" t="s">
        <v>4</v>
      </c>
      <c r="E4" s="188" t="s">
        <v>5</v>
      </c>
      <c r="F4" s="188" t="s">
        <v>16</v>
      </c>
    </row>
    <row r="5" spans="2:10" x14ac:dyDescent="0.25">
      <c r="B5" s="191"/>
      <c r="C5" s="188"/>
      <c r="D5" s="188"/>
      <c r="E5" s="188"/>
      <c r="F5" s="188" t="s">
        <v>18</v>
      </c>
    </row>
    <row r="6" spans="2:10" ht="15" customHeight="1" x14ac:dyDescent="0.25">
      <c r="B6" s="4" t="s">
        <v>25</v>
      </c>
      <c r="C6" s="134">
        <v>3294</v>
      </c>
      <c r="D6" s="136">
        <v>42</v>
      </c>
      <c r="E6" s="221">
        <v>4719</v>
      </c>
      <c r="F6" s="239">
        <v>1.28</v>
      </c>
    </row>
    <row r="7" spans="2:10" ht="15" customHeight="1" x14ac:dyDescent="0.25">
      <c r="B7" s="4" t="s">
        <v>26</v>
      </c>
      <c r="C7" s="134">
        <v>6616</v>
      </c>
      <c r="D7" s="136">
        <v>140</v>
      </c>
      <c r="E7" s="221">
        <v>10025</v>
      </c>
      <c r="F7" s="239">
        <v>2.12</v>
      </c>
    </row>
    <row r="8" spans="2:10" ht="15" customHeight="1" x14ac:dyDescent="0.25">
      <c r="B8" s="4" t="s">
        <v>27</v>
      </c>
      <c r="C8" s="134">
        <v>1146</v>
      </c>
      <c r="D8" s="136">
        <v>26</v>
      </c>
      <c r="E8" s="221">
        <v>1713</v>
      </c>
      <c r="F8" s="239">
        <v>2.27</v>
      </c>
    </row>
    <row r="9" spans="2:10" ht="15" customHeight="1" x14ac:dyDescent="0.25">
      <c r="B9" s="27" t="s">
        <v>13</v>
      </c>
      <c r="C9" s="140">
        <v>11056</v>
      </c>
      <c r="D9" s="140">
        <v>208</v>
      </c>
      <c r="E9" s="140">
        <v>16457</v>
      </c>
      <c r="F9" s="142">
        <v>1.88</v>
      </c>
    </row>
    <row r="10" spans="2:10" ht="15" customHeight="1" x14ac:dyDescent="0.25">
      <c r="B10" s="93" t="s">
        <v>257</v>
      </c>
      <c r="C10" s="3"/>
      <c r="D10" s="3"/>
      <c r="E10" s="3"/>
      <c r="F10" s="3"/>
    </row>
  </sheetData>
  <mergeCells count="5">
    <mergeCell ref="B4:B5"/>
    <mergeCell ref="C4:C5"/>
    <mergeCell ref="D4:D5"/>
    <mergeCell ref="E4:E5"/>
    <mergeCell ref="F4: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O16"/>
  <sheetViews>
    <sheetView workbookViewId="0">
      <selection activeCell="O1" sqref="O1:O1048576"/>
    </sheetView>
  </sheetViews>
  <sheetFormatPr defaultRowHeight="15" x14ac:dyDescent="0.25"/>
  <cols>
    <col min="1" max="1" width="9" style="22" customWidth="1"/>
    <col min="2" max="6" width="8.5703125" style="22" customWidth="1"/>
    <col min="7" max="7" width="11" style="22" customWidth="1"/>
    <col min="8" max="13" width="8.85546875" style="22" customWidth="1"/>
    <col min="14" max="14" width="10.42578125" style="22" customWidth="1"/>
    <col min="15" max="15" width="7.42578125" style="22" customWidth="1"/>
    <col min="16" max="16384" width="9.140625" style="22"/>
  </cols>
  <sheetData>
    <row r="3" spans="1:15" x14ac:dyDescent="0.25">
      <c r="A3" s="124" t="s">
        <v>276</v>
      </c>
      <c r="B3" s="124"/>
      <c r="C3" s="124"/>
      <c r="D3" s="124"/>
      <c r="E3" s="124"/>
      <c r="F3" s="124"/>
      <c r="G3" s="124"/>
      <c r="H3" s="124"/>
      <c r="I3" s="124"/>
      <c r="J3" s="124"/>
      <c r="K3" s="124"/>
      <c r="L3" s="124"/>
      <c r="M3" s="124"/>
      <c r="N3" s="124"/>
      <c r="O3" s="25"/>
    </row>
    <row r="4" spans="1:15" ht="15" customHeight="1" x14ac:dyDescent="0.25">
      <c r="A4" s="231" t="s">
        <v>28</v>
      </c>
      <c r="B4" s="231"/>
      <c r="C4" s="231"/>
      <c r="D4" s="231"/>
      <c r="E4" s="231"/>
      <c r="F4" s="231"/>
      <c r="G4" s="231"/>
      <c r="H4" s="25"/>
      <c r="I4" s="25"/>
      <c r="J4" s="25"/>
      <c r="K4" s="25"/>
      <c r="L4" s="25"/>
      <c r="M4" s="25"/>
      <c r="N4" s="25"/>
      <c r="O4" s="25"/>
    </row>
    <row r="5" spans="1:15" ht="13.5" customHeight="1" x14ac:dyDescent="0.25">
      <c r="A5" s="240" t="s">
        <v>1</v>
      </c>
      <c r="B5" s="241" t="s">
        <v>29</v>
      </c>
      <c r="C5" s="241"/>
      <c r="D5" s="241"/>
      <c r="E5" s="241"/>
      <c r="F5" s="241"/>
      <c r="G5" s="241"/>
      <c r="H5" s="241"/>
      <c r="I5" s="242" t="s">
        <v>30</v>
      </c>
      <c r="J5" s="242"/>
      <c r="K5" s="242"/>
      <c r="L5" s="242"/>
      <c r="M5" s="242"/>
      <c r="N5" s="242"/>
      <c r="O5" s="242"/>
    </row>
    <row r="6" spans="1:15" ht="67.5" customHeight="1" x14ac:dyDescent="0.25">
      <c r="A6" s="243"/>
      <c r="B6" s="244" t="s">
        <v>31</v>
      </c>
      <c r="C6" s="244" t="s">
        <v>32</v>
      </c>
      <c r="D6" s="244" t="s">
        <v>33</v>
      </c>
      <c r="E6" s="244" t="s">
        <v>34</v>
      </c>
      <c r="F6" s="244" t="s">
        <v>35</v>
      </c>
      <c r="G6" s="128" t="s">
        <v>277</v>
      </c>
      <c r="H6" s="245" t="s">
        <v>13</v>
      </c>
      <c r="I6" s="244" t="s">
        <v>31</v>
      </c>
      <c r="J6" s="244" t="s">
        <v>32</v>
      </c>
      <c r="K6" s="244" t="s">
        <v>33</v>
      </c>
      <c r="L6" s="244" t="s">
        <v>34</v>
      </c>
      <c r="M6" s="244" t="s">
        <v>35</v>
      </c>
      <c r="N6" s="128" t="s">
        <v>277</v>
      </c>
      <c r="O6" s="245" t="s">
        <v>13</v>
      </c>
    </row>
    <row r="7" spans="1:15" x14ac:dyDescent="0.25">
      <c r="A7" s="246" t="s">
        <v>166</v>
      </c>
      <c r="B7" s="247">
        <v>337</v>
      </c>
      <c r="C7" s="248">
        <v>28</v>
      </c>
      <c r="D7" s="247">
        <v>179</v>
      </c>
      <c r="E7" s="248">
        <v>468</v>
      </c>
      <c r="F7" s="247">
        <v>59</v>
      </c>
      <c r="G7" s="248">
        <v>3</v>
      </c>
      <c r="H7" s="249">
        <v>1074</v>
      </c>
      <c r="I7" s="250">
        <v>16</v>
      </c>
      <c r="J7" s="251" t="s">
        <v>79</v>
      </c>
      <c r="K7" s="250">
        <v>12</v>
      </c>
      <c r="L7" s="251">
        <v>87</v>
      </c>
      <c r="M7" s="250">
        <v>35</v>
      </c>
      <c r="N7" s="251">
        <v>5</v>
      </c>
      <c r="O7" s="252">
        <v>155</v>
      </c>
    </row>
    <row r="8" spans="1:15" x14ac:dyDescent="0.25">
      <c r="A8" s="246" t="s">
        <v>167</v>
      </c>
      <c r="B8" s="247">
        <v>925</v>
      </c>
      <c r="C8" s="248">
        <v>64</v>
      </c>
      <c r="D8" s="247">
        <v>244</v>
      </c>
      <c r="E8" s="248">
        <v>1164</v>
      </c>
      <c r="F8" s="247">
        <v>74</v>
      </c>
      <c r="G8" s="248">
        <v>13</v>
      </c>
      <c r="H8" s="249">
        <v>2484</v>
      </c>
      <c r="I8" s="250">
        <v>20</v>
      </c>
      <c r="J8" s="251">
        <v>3</v>
      </c>
      <c r="K8" s="250">
        <v>31</v>
      </c>
      <c r="L8" s="251">
        <v>257</v>
      </c>
      <c r="M8" s="250">
        <v>129</v>
      </c>
      <c r="N8" s="251">
        <v>11</v>
      </c>
      <c r="O8" s="252">
        <v>451</v>
      </c>
    </row>
    <row r="9" spans="1:15" x14ac:dyDescent="0.25">
      <c r="A9" s="246" t="s">
        <v>168</v>
      </c>
      <c r="B9" s="247">
        <v>277</v>
      </c>
      <c r="C9" s="248">
        <v>7</v>
      </c>
      <c r="D9" s="247">
        <v>83</v>
      </c>
      <c r="E9" s="248">
        <v>571</v>
      </c>
      <c r="F9" s="247">
        <v>89</v>
      </c>
      <c r="G9" s="248">
        <v>58</v>
      </c>
      <c r="H9" s="249">
        <v>1085</v>
      </c>
      <c r="I9" s="250">
        <v>22</v>
      </c>
      <c r="J9" s="251" t="s">
        <v>79</v>
      </c>
      <c r="K9" s="250">
        <v>7</v>
      </c>
      <c r="L9" s="251">
        <v>149</v>
      </c>
      <c r="M9" s="250">
        <v>130</v>
      </c>
      <c r="N9" s="251">
        <v>36</v>
      </c>
      <c r="O9" s="252">
        <v>344</v>
      </c>
    </row>
    <row r="10" spans="1:15" x14ac:dyDescent="0.25">
      <c r="A10" s="246" t="s">
        <v>169</v>
      </c>
      <c r="B10" s="247">
        <v>73</v>
      </c>
      <c r="C10" s="248">
        <v>8</v>
      </c>
      <c r="D10" s="247">
        <v>79</v>
      </c>
      <c r="E10" s="248">
        <v>142</v>
      </c>
      <c r="F10" s="247">
        <v>22</v>
      </c>
      <c r="G10" s="248">
        <v>3</v>
      </c>
      <c r="H10" s="249">
        <v>327</v>
      </c>
      <c r="I10" s="250">
        <v>18</v>
      </c>
      <c r="J10" s="251">
        <v>11</v>
      </c>
      <c r="K10" s="250">
        <v>26</v>
      </c>
      <c r="L10" s="251">
        <v>57</v>
      </c>
      <c r="M10" s="250">
        <v>31</v>
      </c>
      <c r="N10" s="251">
        <v>1</v>
      </c>
      <c r="O10" s="252">
        <v>144</v>
      </c>
    </row>
    <row r="11" spans="1:15" x14ac:dyDescent="0.25">
      <c r="A11" s="246" t="s">
        <v>170</v>
      </c>
      <c r="B11" s="247">
        <v>60</v>
      </c>
      <c r="C11" s="248">
        <v>18</v>
      </c>
      <c r="D11" s="247">
        <v>126</v>
      </c>
      <c r="E11" s="248">
        <v>168</v>
      </c>
      <c r="F11" s="247">
        <v>28</v>
      </c>
      <c r="G11" s="248">
        <v>3</v>
      </c>
      <c r="H11" s="249">
        <v>403</v>
      </c>
      <c r="I11" s="250">
        <v>13</v>
      </c>
      <c r="J11" s="251">
        <v>5</v>
      </c>
      <c r="K11" s="250">
        <v>15</v>
      </c>
      <c r="L11" s="251">
        <v>41</v>
      </c>
      <c r="M11" s="250">
        <v>33</v>
      </c>
      <c r="N11" s="251">
        <v>1</v>
      </c>
      <c r="O11" s="252">
        <v>108</v>
      </c>
    </row>
    <row r="12" spans="1:15" x14ac:dyDescent="0.25">
      <c r="A12" s="246" t="s">
        <v>171</v>
      </c>
      <c r="B12" s="247">
        <v>16</v>
      </c>
      <c r="C12" s="248">
        <v>1</v>
      </c>
      <c r="D12" s="247">
        <v>12</v>
      </c>
      <c r="E12" s="248">
        <v>32</v>
      </c>
      <c r="F12" s="247">
        <v>9</v>
      </c>
      <c r="G12" s="248">
        <v>2</v>
      </c>
      <c r="H12" s="249">
        <v>72</v>
      </c>
      <c r="I12" s="250">
        <v>9</v>
      </c>
      <c r="J12" s="251">
        <v>1</v>
      </c>
      <c r="K12" s="250">
        <v>10</v>
      </c>
      <c r="L12" s="251">
        <v>53</v>
      </c>
      <c r="M12" s="250">
        <v>38</v>
      </c>
      <c r="N12" s="251">
        <v>1</v>
      </c>
      <c r="O12" s="252">
        <v>112</v>
      </c>
    </row>
    <row r="13" spans="1:15" x14ac:dyDescent="0.25">
      <c r="A13" s="246" t="s">
        <v>172</v>
      </c>
      <c r="B13" s="247">
        <v>508</v>
      </c>
      <c r="C13" s="248">
        <v>95</v>
      </c>
      <c r="D13" s="247">
        <v>468</v>
      </c>
      <c r="E13" s="248">
        <v>922</v>
      </c>
      <c r="F13" s="247">
        <v>145</v>
      </c>
      <c r="G13" s="248">
        <v>27</v>
      </c>
      <c r="H13" s="249">
        <v>2165</v>
      </c>
      <c r="I13" s="250">
        <v>31</v>
      </c>
      <c r="J13" s="251">
        <v>5</v>
      </c>
      <c r="K13" s="250">
        <v>33</v>
      </c>
      <c r="L13" s="251">
        <v>278</v>
      </c>
      <c r="M13" s="250">
        <v>121</v>
      </c>
      <c r="N13" s="251">
        <v>7</v>
      </c>
      <c r="O13" s="252">
        <v>475</v>
      </c>
    </row>
    <row r="14" spans="1:15" x14ac:dyDescent="0.25">
      <c r="A14" s="246" t="s">
        <v>173</v>
      </c>
      <c r="B14" s="247">
        <v>156</v>
      </c>
      <c r="C14" s="248">
        <v>19</v>
      </c>
      <c r="D14" s="247">
        <v>106</v>
      </c>
      <c r="E14" s="248">
        <v>217</v>
      </c>
      <c r="F14" s="247">
        <v>41</v>
      </c>
      <c r="G14" s="248">
        <v>6</v>
      </c>
      <c r="H14" s="249">
        <v>545</v>
      </c>
      <c r="I14" s="250">
        <v>33</v>
      </c>
      <c r="J14" s="251">
        <v>8</v>
      </c>
      <c r="K14" s="250">
        <v>30</v>
      </c>
      <c r="L14" s="251">
        <v>114</v>
      </c>
      <c r="M14" s="250">
        <v>64</v>
      </c>
      <c r="N14" s="251">
        <v>1</v>
      </c>
      <c r="O14" s="252">
        <v>250</v>
      </c>
    </row>
    <row r="15" spans="1:15" x14ac:dyDescent="0.25">
      <c r="A15" s="246" t="s">
        <v>174</v>
      </c>
      <c r="B15" s="247">
        <v>285</v>
      </c>
      <c r="C15" s="248">
        <v>33</v>
      </c>
      <c r="D15" s="247">
        <v>60</v>
      </c>
      <c r="E15" s="248">
        <v>231</v>
      </c>
      <c r="F15" s="247">
        <v>28</v>
      </c>
      <c r="G15" s="248">
        <v>9</v>
      </c>
      <c r="H15" s="249">
        <v>646</v>
      </c>
      <c r="I15" s="250">
        <v>50</v>
      </c>
      <c r="J15" s="251">
        <v>7</v>
      </c>
      <c r="K15" s="250">
        <v>21</v>
      </c>
      <c r="L15" s="251">
        <v>96</v>
      </c>
      <c r="M15" s="250">
        <v>35</v>
      </c>
      <c r="N15" s="251">
        <v>7</v>
      </c>
      <c r="O15" s="252">
        <v>216</v>
      </c>
    </row>
    <row r="16" spans="1:15" x14ac:dyDescent="0.25">
      <c r="A16" s="253" t="s">
        <v>13</v>
      </c>
      <c r="B16" s="233">
        <v>2637</v>
      </c>
      <c r="C16" s="233">
        <v>273</v>
      </c>
      <c r="D16" s="233">
        <v>1357</v>
      </c>
      <c r="E16" s="233">
        <v>3915</v>
      </c>
      <c r="F16" s="233">
        <v>495</v>
      </c>
      <c r="G16" s="233">
        <v>124</v>
      </c>
      <c r="H16" s="233">
        <v>8801</v>
      </c>
      <c r="I16" s="254">
        <v>212</v>
      </c>
      <c r="J16" s="254">
        <v>40</v>
      </c>
      <c r="K16" s="254">
        <v>185</v>
      </c>
      <c r="L16" s="254">
        <v>1132</v>
      </c>
      <c r="M16" s="254">
        <v>616</v>
      </c>
      <c r="N16" s="254">
        <v>70</v>
      </c>
      <c r="O16" s="254">
        <v>2255</v>
      </c>
    </row>
  </sheetData>
  <mergeCells count="3">
    <mergeCell ref="I5:O5"/>
    <mergeCell ref="B5:H5"/>
    <mergeCell ref="A5:A6"/>
  </mergeCell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L15"/>
  <sheetViews>
    <sheetView workbookViewId="0">
      <selection activeCell="H19" sqref="H19"/>
    </sheetView>
  </sheetViews>
  <sheetFormatPr defaultRowHeight="15" x14ac:dyDescent="0.25"/>
  <cols>
    <col min="1" max="1" width="4.85546875" style="22" customWidth="1"/>
    <col min="2" max="11" width="9.140625" style="22"/>
    <col min="12" max="12" width="31.85546875" style="22" customWidth="1"/>
    <col min="13" max="16384" width="9.140625" style="22"/>
  </cols>
  <sheetData>
    <row r="2" spans="2:12" ht="15" customHeight="1" x14ac:dyDescent="0.25">
      <c r="B2" s="255" t="s">
        <v>278</v>
      </c>
      <c r="C2" s="255"/>
      <c r="D2" s="255"/>
      <c r="E2" s="255"/>
      <c r="F2" s="255"/>
      <c r="G2" s="255"/>
      <c r="H2" s="255"/>
      <c r="I2" s="255"/>
      <c r="J2" s="255"/>
      <c r="K2" s="255"/>
      <c r="L2" s="255"/>
    </row>
    <row r="3" spans="2:12" ht="15" customHeight="1" x14ac:dyDescent="0.25">
      <c r="B3" s="256" t="s">
        <v>36</v>
      </c>
      <c r="C3" s="256"/>
      <c r="D3" s="256"/>
      <c r="E3" s="256"/>
      <c r="F3" s="256"/>
      <c r="G3" s="256"/>
      <c r="H3" s="256"/>
      <c r="I3" s="65"/>
    </row>
    <row r="4" spans="2:12" ht="15" customHeight="1" x14ac:dyDescent="0.25">
      <c r="B4" s="240" t="s">
        <v>1</v>
      </c>
      <c r="C4" s="242" t="s">
        <v>86</v>
      </c>
      <c r="D4" s="242"/>
      <c r="E4" s="242"/>
      <c r="F4" s="242"/>
      <c r="G4" s="242"/>
      <c r="H4" s="242"/>
      <c r="I4" s="242"/>
    </row>
    <row r="5" spans="2:12" ht="67.5" x14ac:dyDescent="0.25">
      <c r="B5" s="243"/>
      <c r="C5" s="244" t="s">
        <v>31</v>
      </c>
      <c r="D5" s="244" t="s">
        <v>32</v>
      </c>
      <c r="E5" s="244" t="s">
        <v>33</v>
      </c>
      <c r="F5" s="244" t="s">
        <v>34</v>
      </c>
      <c r="G5" s="244" t="s">
        <v>35</v>
      </c>
      <c r="H5" s="128" t="s">
        <v>37</v>
      </c>
      <c r="I5" s="245" t="s">
        <v>13</v>
      </c>
    </row>
    <row r="6" spans="2:12" x14ac:dyDescent="0.25">
      <c r="B6" s="246" t="s">
        <v>166</v>
      </c>
      <c r="C6" s="153">
        <v>31.38</v>
      </c>
      <c r="D6" s="238">
        <v>2.61</v>
      </c>
      <c r="E6" s="153">
        <v>16.670000000000002</v>
      </c>
      <c r="F6" s="238">
        <v>43.58</v>
      </c>
      <c r="G6" s="153">
        <v>5.49</v>
      </c>
      <c r="H6" s="238">
        <v>0.28000000000000003</v>
      </c>
      <c r="I6" s="153">
        <v>100</v>
      </c>
    </row>
    <row r="7" spans="2:12" x14ac:dyDescent="0.25">
      <c r="B7" s="246" t="s">
        <v>167</v>
      </c>
      <c r="C7" s="153">
        <v>37.24</v>
      </c>
      <c r="D7" s="238">
        <v>2.58</v>
      </c>
      <c r="E7" s="153">
        <v>9.82</v>
      </c>
      <c r="F7" s="238">
        <v>46.86</v>
      </c>
      <c r="G7" s="153">
        <v>2.98</v>
      </c>
      <c r="H7" s="238">
        <v>0.52</v>
      </c>
      <c r="I7" s="153">
        <v>100</v>
      </c>
    </row>
    <row r="8" spans="2:12" x14ac:dyDescent="0.25">
      <c r="B8" s="246" t="s">
        <v>168</v>
      </c>
      <c r="C8" s="153">
        <v>25.53</v>
      </c>
      <c r="D8" s="238">
        <v>0.65</v>
      </c>
      <c r="E8" s="153">
        <v>7.65</v>
      </c>
      <c r="F8" s="238">
        <v>52.63</v>
      </c>
      <c r="G8" s="153">
        <v>8.1999999999999993</v>
      </c>
      <c r="H8" s="238">
        <v>5.35</v>
      </c>
      <c r="I8" s="153">
        <v>100</v>
      </c>
    </row>
    <row r="9" spans="2:12" x14ac:dyDescent="0.25">
      <c r="B9" s="246" t="s">
        <v>169</v>
      </c>
      <c r="C9" s="153">
        <v>22.32</v>
      </c>
      <c r="D9" s="238">
        <v>2.4500000000000002</v>
      </c>
      <c r="E9" s="153">
        <v>24.16</v>
      </c>
      <c r="F9" s="238">
        <v>43.43</v>
      </c>
      <c r="G9" s="153">
        <v>6.73</v>
      </c>
      <c r="H9" s="238">
        <v>0.92</v>
      </c>
      <c r="I9" s="153">
        <v>100</v>
      </c>
    </row>
    <row r="10" spans="2:12" x14ac:dyDescent="0.25">
      <c r="B10" s="246" t="s">
        <v>170</v>
      </c>
      <c r="C10" s="153">
        <v>14.89</v>
      </c>
      <c r="D10" s="238">
        <v>4.47</v>
      </c>
      <c r="E10" s="153">
        <v>31.27</v>
      </c>
      <c r="F10" s="238">
        <v>41.69</v>
      </c>
      <c r="G10" s="153">
        <v>6.95</v>
      </c>
      <c r="H10" s="238">
        <v>0.74</v>
      </c>
      <c r="I10" s="153">
        <v>100</v>
      </c>
    </row>
    <row r="11" spans="2:12" x14ac:dyDescent="0.25">
      <c r="B11" s="246" t="s">
        <v>171</v>
      </c>
      <c r="C11" s="153">
        <v>22.22</v>
      </c>
      <c r="D11" s="238">
        <v>1.39</v>
      </c>
      <c r="E11" s="153">
        <v>16.670000000000002</v>
      </c>
      <c r="F11" s="238">
        <v>44.44</v>
      </c>
      <c r="G11" s="153">
        <v>12.5</v>
      </c>
      <c r="H11" s="238">
        <v>2.78</v>
      </c>
      <c r="I11" s="153">
        <v>100</v>
      </c>
    </row>
    <row r="12" spans="2:12" x14ac:dyDescent="0.25">
      <c r="B12" s="246" t="s">
        <v>172</v>
      </c>
      <c r="C12" s="153">
        <v>23.46</v>
      </c>
      <c r="D12" s="238">
        <v>4.3899999999999997</v>
      </c>
      <c r="E12" s="153">
        <v>21.62</v>
      </c>
      <c r="F12" s="238">
        <v>42.59</v>
      </c>
      <c r="G12" s="153">
        <v>6.7</v>
      </c>
      <c r="H12" s="238">
        <v>1.25</v>
      </c>
      <c r="I12" s="153">
        <v>100</v>
      </c>
    </row>
    <row r="13" spans="2:12" x14ac:dyDescent="0.25">
      <c r="B13" s="246" t="s">
        <v>173</v>
      </c>
      <c r="C13" s="153">
        <v>28.62</v>
      </c>
      <c r="D13" s="238">
        <v>3.49</v>
      </c>
      <c r="E13" s="153">
        <v>19.45</v>
      </c>
      <c r="F13" s="238">
        <v>39.82</v>
      </c>
      <c r="G13" s="153">
        <v>7.52</v>
      </c>
      <c r="H13" s="238">
        <v>1.1000000000000001</v>
      </c>
      <c r="I13" s="153">
        <v>100</v>
      </c>
    </row>
    <row r="14" spans="2:12" x14ac:dyDescent="0.25">
      <c r="B14" s="246" t="s">
        <v>174</v>
      </c>
      <c r="C14" s="153">
        <v>44.12</v>
      </c>
      <c r="D14" s="238">
        <v>5.1100000000000003</v>
      </c>
      <c r="E14" s="153">
        <v>9.2899999999999991</v>
      </c>
      <c r="F14" s="238">
        <v>35.76</v>
      </c>
      <c r="G14" s="153">
        <v>4.33</v>
      </c>
      <c r="H14" s="238">
        <v>1.39</v>
      </c>
      <c r="I14" s="153">
        <v>100</v>
      </c>
    </row>
    <row r="15" spans="2:12" x14ac:dyDescent="0.25">
      <c r="B15" s="253" t="s">
        <v>13</v>
      </c>
      <c r="C15" s="257">
        <v>29.96</v>
      </c>
      <c r="D15" s="257">
        <v>3.1</v>
      </c>
      <c r="E15" s="257">
        <v>15.42</v>
      </c>
      <c r="F15" s="257">
        <v>44.48</v>
      </c>
      <c r="G15" s="257">
        <v>5.62</v>
      </c>
      <c r="H15" s="257">
        <v>1.41</v>
      </c>
      <c r="I15" s="257">
        <v>100</v>
      </c>
    </row>
  </sheetData>
  <mergeCells count="2">
    <mergeCell ref="B4:B5"/>
    <mergeCell ref="C4:I4"/>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5"/>
  <sheetViews>
    <sheetView workbookViewId="0">
      <selection activeCell="E25" sqref="E25"/>
    </sheetView>
  </sheetViews>
  <sheetFormatPr defaultRowHeight="15" x14ac:dyDescent="0.25"/>
  <cols>
    <col min="1" max="1" width="4.7109375" style="22" customWidth="1"/>
    <col min="2" max="16384" width="9.140625" style="22"/>
  </cols>
  <sheetData>
    <row r="2" spans="2:16" x14ac:dyDescent="0.25">
      <c r="B2" s="124" t="s">
        <v>279</v>
      </c>
      <c r="C2" s="124"/>
      <c r="D2" s="124"/>
      <c r="E2" s="124"/>
      <c r="F2" s="124"/>
      <c r="G2" s="124"/>
      <c r="H2" s="124"/>
      <c r="I2" s="124"/>
      <c r="J2" s="124"/>
      <c r="K2" s="124"/>
      <c r="L2" s="124"/>
      <c r="M2" s="124"/>
      <c r="N2" s="124"/>
      <c r="O2" s="124"/>
      <c r="P2" s="124"/>
    </row>
    <row r="3" spans="2:16" ht="15" customHeight="1" x14ac:dyDescent="0.25">
      <c r="B3" s="175" t="s">
        <v>36</v>
      </c>
      <c r="C3" s="193"/>
      <c r="D3" s="193"/>
      <c r="E3" s="193"/>
      <c r="F3" s="193"/>
      <c r="G3" s="193"/>
      <c r="H3" s="193"/>
    </row>
    <row r="4" spans="2:16" ht="15" customHeight="1" x14ac:dyDescent="0.25">
      <c r="B4" s="240" t="s">
        <v>1</v>
      </c>
      <c r="C4" s="242" t="s">
        <v>280</v>
      </c>
      <c r="D4" s="242"/>
      <c r="E4" s="242"/>
      <c r="F4" s="242"/>
      <c r="G4" s="242"/>
      <c r="H4" s="242"/>
      <c r="I4" s="242"/>
    </row>
    <row r="5" spans="2:16" ht="67.5" x14ac:dyDescent="0.25">
      <c r="B5" s="243"/>
      <c r="C5" s="244" t="s">
        <v>31</v>
      </c>
      <c r="D5" s="244" t="s">
        <v>32</v>
      </c>
      <c r="E5" s="244" t="s">
        <v>33</v>
      </c>
      <c r="F5" s="244" t="s">
        <v>34</v>
      </c>
      <c r="G5" s="244" t="s">
        <v>35</v>
      </c>
      <c r="H5" s="128" t="s">
        <v>37</v>
      </c>
      <c r="I5" s="245" t="s">
        <v>13</v>
      </c>
    </row>
    <row r="6" spans="2:16" x14ac:dyDescent="0.25">
      <c r="B6" s="235" t="s">
        <v>166</v>
      </c>
      <c r="C6" s="258">
        <v>10.32</v>
      </c>
      <c r="D6" s="259" t="s">
        <v>79</v>
      </c>
      <c r="E6" s="258">
        <v>7.74</v>
      </c>
      <c r="F6" s="259">
        <v>56.13</v>
      </c>
      <c r="G6" s="258">
        <v>22.58</v>
      </c>
      <c r="H6" s="259">
        <v>3.23</v>
      </c>
      <c r="I6" s="258">
        <v>100</v>
      </c>
    </row>
    <row r="7" spans="2:16" x14ac:dyDescent="0.25">
      <c r="B7" s="235" t="s">
        <v>167</v>
      </c>
      <c r="C7" s="258">
        <v>4.43</v>
      </c>
      <c r="D7" s="259">
        <v>0.67</v>
      </c>
      <c r="E7" s="258">
        <v>6.87</v>
      </c>
      <c r="F7" s="259">
        <v>56.98</v>
      </c>
      <c r="G7" s="258">
        <v>28.6</v>
      </c>
      <c r="H7" s="259">
        <v>2.44</v>
      </c>
      <c r="I7" s="258">
        <v>100</v>
      </c>
    </row>
    <row r="8" spans="2:16" x14ac:dyDescent="0.25">
      <c r="B8" s="235" t="s">
        <v>168</v>
      </c>
      <c r="C8" s="258">
        <v>6.4</v>
      </c>
      <c r="D8" s="259" t="s">
        <v>79</v>
      </c>
      <c r="E8" s="258">
        <v>2.0299999999999998</v>
      </c>
      <c r="F8" s="259">
        <v>43.31</v>
      </c>
      <c r="G8" s="258">
        <v>37.79</v>
      </c>
      <c r="H8" s="259">
        <v>10.47</v>
      </c>
      <c r="I8" s="258">
        <v>100</v>
      </c>
    </row>
    <row r="9" spans="2:16" x14ac:dyDescent="0.25">
      <c r="B9" s="235" t="s">
        <v>169</v>
      </c>
      <c r="C9" s="258">
        <v>12.5</v>
      </c>
      <c r="D9" s="259">
        <v>7.64</v>
      </c>
      <c r="E9" s="258">
        <v>18.059999999999999</v>
      </c>
      <c r="F9" s="259">
        <v>39.58</v>
      </c>
      <c r="G9" s="258">
        <v>21.53</v>
      </c>
      <c r="H9" s="259">
        <v>0.69</v>
      </c>
      <c r="I9" s="258">
        <v>100</v>
      </c>
    </row>
    <row r="10" spans="2:16" x14ac:dyDescent="0.25">
      <c r="B10" s="235" t="s">
        <v>170</v>
      </c>
      <c r="C10" s="258">
        <v>12.04</v>
      </c>
      <c r="D10" s="259">
        <v>4.63</v>
      </c>
      <c r="E10" s="258">
        <v>13.89</v>
      </c>
      <c r="F10" s="259">
        <v>37.96</v>
      </c>
      <c r="G10" s="258">
        <v>30.56</v>
      </c>
      <c r="H10" s="259">
        <v>0.93</v>
      </c>
      <c r="I10" s="258">
        <v>100</v>
      </c>
    </row>
    <row r="11" spans="2:16" x14ac:dyDescent="0.25">
      <c r="B11" s="235" t="s">
        <v>171</v>
      </c>
      <c r="C11" s="258">
        <v>8.0399999999999991</v>
      </c>
      <c r="D11" s="259">
        <v>0.89</v>
      </c>
      <c r="E11" s="258">
        <v>8.93</v>
      </c>
      <c r="F11" s="259">
        <v>47.32</v>
      </c>
      <c r="G11" s="258">
        <v>33.93</v>
      </c>
      <c r="H11" s="259">
        <v>0.89</v>
      </c>
      <c r="I11" s="258">
        <v>100</v>
      </c>
    </row>
    <row r="12" spans="2:16" x14ac:dyDescent="0.25">
      <c r="B12" s="235" t="s">
        <v>172</v>
      </c>
      <c r="C12" s="258">
        <v>6.53</v>
      </c>
      <c r="D12" s="259">
        <v>1.05</v>
      </c>
      <c r="E12" s="258">
        <v>6.95</v>
      </c>
      <c r="F12" s="259">
        <v>58.53</v>
      </c>
      <c r="G12" s="258">
        <v>25.47</v>
      </c>
      <c r="H12" s="259">
        <v>1.47</v>
      </c>
      <c r="I12" s="258">
        <v>100</v>
      </c>
    </row>
    <row r="13" spans="2:16" x14ac:dyDescent="0.25">
      <c r="B13" s="235" t="s">
        <v>173</v>
      </c>
      <c r="C13" s="258">
        <v>13.2</v>
      </c>
      <c r="D13" s="259">
        <v>3.2</v>
      </c>
      <c r="E13" s="258">
        <v>12</v>
      </c>
      <c r="F13" s="259">
        <v>45.6</v>
      </c>
      <c r="G13" s="258">
        <v>25.6</v>
      </c>
      <c r="H13" s="259">
        <v>0.4</v>
      </c>
      <c r="I13" s="258">
        <v>100</v>
      </c>
    </row>
    <row r="14" spans="2:16" x14ac:dyDescent="0.25">
      <c r="B14" s="235" t="s">
        <v>174</v>
      </c>
      <c r="C14" s="258">
        <v>23.15</v>
      </c>
      <c r="D14" s="259">
        <v>3.24</v>
      </c>
      <c r="E14" s="258">
        <v>9.7200000000000006</v>
      </c>
      <c r="F14" s="259">
        <v>44.44</v>
      </c>
      <c r="G14" s="258">
        <v>16.2</v>
      </c>
      <c r="H14" s="259">
        <v>3.24</v>
      </c>
      <c r="I14" s="258">
        <v>100</v>
      </c>
    </row>
    <row r="15" spans="2:16" x14ac:dyDescent="0.25">
      <c r="B15" s="232" t="s">
        <v>13</v>
      </c>
      <c r="C15" s="260">
        <v>9.4</v>
      </c>
      <c r="D15" s="260">
        <v>1.77</v>
      </c>
      <c r="E15" s="260">
        <v>8.1999999999999993</v>
      </c>
      <c r="F15" s="260">
        <v>50.2</v>
      </c>
      <c r="G15" s="260">
        <v>27.32</v>
      </c>
      <c r="H15" s="260">
        <v>3.1</v>
      </c>
      <c r="I15" s="260">
        <v>100</v>
      </c>
    </row>
  </sheetData>
  <mergeCells count="3">
    <mergeCell ref="B3:H3"/>
    <mergeCell ref="B4:B5"/>
    <mergeCell ref="C4:I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workbookViewId="0">
      <selection activeCell="F26" sqref="F26"/>
    </sheetView>
  </sheetViews>
  <sheetFormatPr defaultRowHeight="15" x14ac:dyDescent="0.25"/>
  <cols>
    <col min="1" max="1" width="5.140625" style="22" customWidth="1"/>
    <col min="2" max="4" width="9.140625" style="22"/>
    <col min="5" max="8" width="12.42578125" style="22" customWidth="1"/>
    <col min="9" max="16384" width="9.140625" style="22"/>
  </cols>
  <sheetData>
    <row r="2" spans="2:8" x14ac:dyDescent="0.25">
      <c r="B2" s="26" t="s">
        <v>281</v>
      </c>
      <c r="C2" s="17"/>
      <c r="D2" s="17"/>
      <c r="E2" s="17"/>
      <c r="F2" s="18"/>
      <c r="G2" s="18"/>
      <c r="H2" s="18"/>
    </row>
    <row r="3" spans="2:8" ht="12.75" customHeight="1" x14ac:dyDescent="0.25">
      <c r="B3" s="231" t="s">
        <v>38</v>
      </c>
      <c r="C3" s="231"/>
      <c r="D3" s="231"/>
      <c r="E3" s="231"/>
      <c r="F3" s="231"/>
      <c r="G3" s="231"/>
      <c r="H3" s="231"/>
    </row>
    <row r="4" spans="2:8" ht="13.5" customHeight="1" x14ac:dyDescent="0.25">
      <c r="B4" s="261" t="s">
        <v>39</v>
      </c>
      <c r="C4" s="262" t="s">
        <v>40</v>
      </c>
      <c r="D4" s="262"/>
      <c r="E4" s="262"/>
      <c r="F4" s="263" t="s">
        <v>41</v>
      </c>
      <c r="G4" s="263"/>
      <c r="H4" s="263"/>
    </row>
    <row r="5" spans="2:8" ht="13.5" customHeight="1" x14ac:dyDescent="0.25">
      <c r="B5" s="264"/>
      <c r="C5" s="265" t="s">
        <v>3</v>
      </c>
      <c r="D5" s="265" t="s">
        <v>4</v>
      </c>
      <c r="E5" s="265" t="s">
        <v>5</v>
      </c>
      <c r="F5" s="265" t="s">
        <v>3</v>
      </c>
      <c r="G5" s="265" t="s">
        <v>4</v>
      </c>
      <c r="H5" s="265" t="s">
        <v>5</v>
      </c>
    </row>
    <row r="6" spans="2:8" ht="13.5" customHeight="1" x14ac:dyDescent="0.25">
      <c r="B6" s="266" t="s">
        <v>42</v>
      </c>
      <c r="C6" s="267">
        <v>815</v>
      </c>
      <c r="D6" s="268">
        <v>19</v>
      </c>
      <c r="E6" s="267">
        <v>1231</v>
      </c>
      <c r="F6" s="269">
        <v>7.3715999999999999</v>
      </c>
      <c r="G6" s="270">
        <v>9.1346000000000007</v>
      </c>
      <c r="H6" s="269">
        <v>7.4801000000000002</v>
      </c>
    </row>
    <row r="7" spans="2:8" ht="13.5" customHeight="1" x14ac:dyDescent="0.25">
      <c r="B7" s="266" t="s">
        <v>43</v>
      </c>
      <c r="C7" s="267">
        <v>821</v>
      </c>
      <c r="D7" s="268">
        <v>8</v>
      </c>
      <c r="E7" s="267">
        <v>1221</v>
      </c>
      <c r="F7" s="269">
        <v>7.4257999999999997</v>
      </c>
      <c r="G7" s="270">
        <v>3.8462000000000001</v>
      </c>
      <c r="H7" s="269">
        <v>7.4192999999999998</v>
      </c>
    </row>
    <row r="8" spans="2:8" ht="13.5" customHeight="1" x14ac:dyDescent="0.25">
      <c r="B8" s="266" t="s">
        <v>44</v>
      </c>
      <c r="C8" s="267">
        <v>973</v>
      </c>
      <c r="D8" s="268">
        <v>18</v>
      </c>
      <c r="E8" s="267">
        <v>1438</v>
      </c>
      <c r="F8" s="269">
        <v>8.8007000000000009</v>
      </c>
      <c r="G8" s="270">
        <v>8.6538000000000004</v>
      </c>
      <c r="H8" s="269">
        <v>8.7378999999999998</v>
      </c>
    </row>
    <row r="9" spans="2:8" ht="13.5" customHeight="1" x14ac:dyDescent="0.25">
      <c r="B9" s="266" t="s">
        <v>45</v>
      </c>
      <c r="C9" s="267">
        <v>919</v>
      </c>
      <c r="D9" s="268">
        <v>22</v>
      </c>
      <c r="E9" s="267">
        <v>1412</v>
      </c>
      <c r="F9" s="269">
        <v>8.3122000000000007</v>
      </c>
      <c r="G9" s="270">
        <v>10.5769</v>
      </c>
      <c r="H9" s="269">
        <v>8.5799000000000003</v>
      </c>
    </row>
    <row r="10" spans="2:8" ht="13.5" customHeight="1" x14ac:dyDescent="0.25">
      <c r="B10" s="266" t="s">
        <v>46</v>
      </c>
      <c r="C10" s="267">
        <v>999</v>
      </c>
      <c r="D10" s="268">
        <v>11</v>
      </c>
      <c r="E10" s="267">
        <v>1487</v>
      </c>
      <c r="F10" s="269">
        <v>9.0358000000000001</v>
      </c>
      <c r="G10" s="270">
        <v>5.2885</v>
      </c>
      <c r="H10" s="269">
        <v>9.0357000000000003</v>
      </c>
    </row>
    <row r="11" spans="2:8" ht="13.5" customHeight="1" x14ac:dyDescent="0.25">
      <c r="B11" s="266" t="s">
        <v>47</v>
      </c>
      <c r="C11" s="267">
        <v>989</v>
      </c>
      <c r="D11" s="268">
        <v>19</v>
      </c>
      <c r="E11" s="267">
        <v>1436</v>
      </c>
      <c r="F11" s="269">
        <v>8.9453999999999994</v>
      </c>
      <c r="G11" s="270">
        <v>9.1346000000000007</v>
      </c>
      <c r="H11" s="269">
        <v>8.7257999999999996</v>
      </c>
    </row>
    <row r="12" spans="2:8" ht="13.5" customHeight="1" x14ac:dyDescent="0.25">
      <c r="B12" s="266" t="s">
        <v>48</v>
      </c>
      <c r="C12" s="267">
        <v>1059</v>
      </c>
      <c r="D12" s="268">
        <v>21</v>
      </c>
      <c r="E12" s="267">
        <v>1625</v>
      </c>
      <c r="F12" s="269">
        <v>9.5785</v>
      </c>
      <c r="G12" s="270">
        <v>10.0962</v>
      </c>
      <c r="H12" s="269">
        <v>9.8742000000000001</v>
      </c>
    </row>
    <row r="13" spans="2:8" ht="13.5" customHeight="1" x14ac:dyDescent="0.25">
      <c r="B13" s="266" t="s">
        <v>49</v>
      </c>
      <c r="C13" s="267">
        <v>1041</v>
      </c>
      <c r="D13" s="268">
        <v>22</v>
      </c>
      <c r="E13" s="267">
        <v>1624</v>
      </c>
      <c r="F13" s="269">
        <v>9.4156999999999993</v>
      </c>
      <c r="G13" s="270">
        <v>10.5769</v>
      </c>
      <c r="H13" s="269">
        <v>9.8681000000000001</v>
      </c>
    </row>
    <row r="14" spans="2:8" ht="13.5" customHeight="1" x14ac:dyDescent="0.25">
      <c r="B14" s="266" t="s">
        <v>50</v>
      </c>
      <c r="C14" s="267">
        <v>847</v>
      </c>
      <c r="D14" s="268">
        <v>13</v>
      </c>
      <c r="E14" s="267">
        <v>1258</v>
      </c>
      <c r="F14" s="269">
        <v>7.6609999999999996</v>
      </c>
      <c r="G14" s="270">
        <v>6.25</v>
      </c>
      <c r="H14" s="269">
        <v>7.6441999999999997</v>
      </c>
    </row>
    <row r="15" spans="2:8" ht="13.5" customHeight="1" x14ac:dyDescent="0.25">
      <c r="B15" s="266" t="s">
        <v>51</v>
      </c>
      <c r="C15" s="267">
        <v>915</v>
      </c>
      <c r="D15" s="268">
        <v>21</v>
      </c>
      <c r="E15" s="267">
        <v>1294</v>
      </c>
      <c r="F15" s="269">
        <v>8.2759999999999998</v>
      </c>
      <c r="G15" s="270">
        <v>10.0962</v>
      </c>
      <c r="H15" s="269">
        <v>7.8628999999999998</v>
      </c>
    </row>
    <row r="16" spans="2:8" ht="13.5" customHeight="1" x14ac:dyDescent="0.25">
      <c r="B16" s="266" t="s">
        <v>52</v>
      </c>
      <c r="C16" s="267">
        <v>823</v>
      </c>
      <c r="D16" s="268">
        <v>17</v>
      </c>
      <c r="E16" s="267">
        <v>1187</v>
      </c>
      <c r="F16" s="269">
        <v>7.4439000000000002</v>
      </c>
      <c r="G16" s="270">
        <v>8.1730999999999998</v>
      </c>
      <c r="H16" s="269">
        <v>7.2126999999999999</v>
      </c>
    </row>
    <row r="17" spans="2:8" ht="13.5" customHeight="1" x14ac:dyDescent="0.25">
      <c r="B17" s="266" t="s">
        <v>53</v>
      </c>
      <c r="C17" s="267">
        <v>855</v>
      </c>
      <c r="D17" s="271">
        <v>17</v>
      </c>
      <c r="E17" s="272">
        <v>1244</v>
      </c>
      <c r="F17" s="273">
        <v>7.7333999999999996</v>
      </c>
      <c r="G17" s="274">
        <v>8.1730999999999998</v>
      </c>
      <c r="H17" s="273">
        <v>7.5590999999999999</v>
      </c>
    </row>
    <row r="18" spans="2:8" ht="13.5" customHeight="1" x14ac:dyDescent="0.25">
      <c r="B18" s="275" t="s">
        <v>13</v>
      </c>
      <c r="C18" s="276">
        <v>11056</v>
      </c>
      <c r="D18" s="276">
        <v>208</v>
      </c>
      <c r="E18" s="276">
        <v>16457</v>
      </c>
      <c r="F18" s="277">
        <v>100</v>
      </c>
      <c r="G18" s="277">
        <v>100</v>
      </c>
      <c r="H18" s="277">
        <v>100</v>
      </c>
    </row>
  </sheetData>
  <mergeCells count="3">
    <mergeCell ref="B4:B5"/>
    <mergeCell ref="C4:E4"/>
    <mergeCell ref="F4:H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J14"/>
  <sheetViews>
    <sheetView workbookViewId="0">
      <selection activeCell="E23" sqref="E23"/>
    </sheetView>
  </sheetViews>
  <sheetFormatPr defaultRowHeight="15" x14ac:dyDescent="0.25"/>
  <cols>
    <col min="1" max="1" width="10.7109375" style="22" customWidth="1"/>
    <col min="2" max="2" width="9.140625" style="22"/>
    <col min="3" max="7" width="15" style="22" customWidth="1"/>
    <col min="8" max="16384" width="9.140625" style="22"/>
  </cols>
  <sheetData>
    <row r="3" spans="1:10" x14ac:dyDescent="0.25">
      <c r="A3" s="124" t="s">
        <v>282</v>
      </c>
      <c r="B3" s="124"/>
      <c r="C3" s="124"/>
      <c r="D3" s="124"/>
      <c r="E3" s="124"/>
      <c r="F3" s="124"/>
      <c r="G3" s="124"/>
      <c r="H3" s="124"/>
      <c r="I3" s="124"/>
      <c r="J3" s="124"/>
    </row>
    <row r="4" spans="1:10" ht="12.75" customHeight="1" x14ac:dyDescent="0.25">
      <c r="A4" s="231" t="s">
        <v>38</v>
      </c>
      <c r="B4" s="231"/>
      <c r="C4" s="231"/>
      <c r="D4" s="231"/>
      <c r="E4" s="231"/>
      <c r="F4" s="231"/>
      <c r="G4" s="231"/>
    </row>
    <row r="5" spans="1:10" ht="13.5" customHeight="1" x14ac:dyDescent="0.25">
      <c r="A5" s="204" t="s">
        <v>54</v>
      </c>
      <c r="B5" s="278" t="s">
        <v>40</v>
      </c>
      <c r="C5" s="278"/>
      <c r="D5" s="278"/>
      <c r="E5" s="279" t="s">
        <v>41</v>
      </c>
      <c r="F5" s="279"/>
      <c r="G5" s="279"/>
    </row>
    <row r="6" spans="1:10" ht="13.5" customHeight="1" x14ac:dyDescent="0.25">
      <c r="A6" s="205"/>
      <c r="B6" s="244" t="s">
        <v>3</v>
      </c>
      <c r="C6" s="244" t="s">
        <v>4</v>
      </c>
      <c r="D6" s="244" t="s">
        <v>5</v>
      </c>
      <c r="E6" s="244" t="s">
        <v>3</v>
      </c>
      <c r="F6" s="244" t="s">
        <v>4</v>
      </c>
      <c r="G6" s="244" t="s">
        <v>5</v>
      </c>
    </row>
    <row r="7" spans="1:10" ht="13.5" customHeight="1" x14ac:dyDescent="0.25">
      <c r="A7" s="246" t="s">
        <v>55</v>
      </c>
      <c r="B7" s="280">
        <v>1712</v>
      </c>
      <c r="C7" s="236">
        <v>37</v>
      </c>
      <c r="D7" s="280">
        <v>2476</v>
      </c>
      <c r="E7" s="281">
        <v>15.4848</v>
      </c>
      <c r="F7" s="156">
        <v>17.788499999999999</v>
      </c>
      <c r="G7" s="281">
        <v>15.045299999999999</v>
      </c>
    </row>
    <row r="8" spans="1:10" ht="13.5" customHeight="1" x14ac:dyDescent="0.25">
      <c r="A8" s="246" t="s">
        <v>56</v>
      </c>
      <c r="B8" s="280">
        <v>1583</v>
      </c>
      <c r="C8" s="236">
        <v>35</v>
      </c>
      <c r="D8" s="280">
        <v>2253</v>
      </c>
      <c r="E8" s="281">
        <v>14.318</v>
      </c>
      <c r="F8" s="156">
        <v>16.826899999999998</v>
      </c>
      <c r="G8" s="281">
        <v>13.690200000000001</v>
      </c>
    </row>
    <row r="9" spans="1:10" ht="13.5" customHeight="1" x14ac:dyDescent="0.25">
      <c r="A9" s="246" t="s">
        <v>57</v>
      </c>
      <c r="B9" s="280">
        <v>1641</v>
      </c>
      <c r="C9" s="236">
        <v>19</v>
      </c>
      <c r="D9" s="280">
        <v>2408</v>
      </c>
      <c r="E9" s="281">
        <v>14.842599999999999</v>
      </c>
      <c r="F9" s="156">
        <v>9.1346000000000007</v>
      </c>
      <c r="G9" s="281">
        <v>14.632099999999999</v>
      </c>
    </row>
    <row r="10" spans="1:10" ht="13.5" customHeight="1" x14ac:dyDescent="0.25">
      <c r="A10" s="246" t="s">
        <v>58</v>
      </c>
      <c r="B10" s="280">
        <v>1713</v>
      </c>
      <c r="C10" s="236">
        <v>20</v>
      </c>
      <c r="D10" s="280">
        <v>2526</v>
      </c>
      <c r="E10" s="281">
        <v>15.4938</v>
      </c>
      <c r="F10" s="156">
        <v>9.6153999999999993</v>
      </c>
      <c r="G10" s="281">
        <v>15.3491</v>
      </c>
    </row>
    <row r="11" spans="1:10" ht="13.5" customHeight="1" x14ac:dyDescent="0.25">
      <c r="A11" s="246" t="s">
        <v>59</v>
      </c>
      <c r="B11" s="280">
        <v>1701</v>
      </c>
      <c r="C11" s="236">
        <v>30</v>
      </c>
      <c r="D11" s="280">
        <v>2490</v>
      </c>
      <c r="E11" s="281">
        <v>15.385300000000001</v>
      </c>
      <c r="F11" s="156">
        <v>14.4231</v>
      </c>
      <c r="G11" s="281">
        <v>15.1303</v>
      </c>
    </row>
    <row r="12" spans="1:10" ht="13.5" customHeight="1" x14ac:dyDescent="0.25">
      <c r="A12" s="246" t="s">
        <v>60</v>
      </c>
      <c r="B12" s="280">
        <v>1340</v>
      </c>
      <c r="C12" s="236">
        <v>27</v>
      </c>
      <c r="D12" s="280">
        <v>2000</v>
      </c>
      <c r="E12" s="281">
        <v>12.120100000000001</v>
      </c>
      <c r="F12" s="156">
        <v>12.9808</v>
      </c>
      <c r="G12" s="281">
        <v>12.152900000000001</v>
      </c>
    </row>
    <row r="13" spans="1:10" ht="13.5" customHeight="1" x14ac:dyDescent="0.25">
      <c r="A13" s="246" t="s">
        <v>61</v>
      </c>
      <c r="B13" s="280">
        <v>1366</v>
      </c>
      <c r="C13" s="236">
        <v>40</v>
      </c>
      <c r="D13" s="280">
        <v>2304</v>
      </c>
      <c r="E13" s="281">
        <v>12.3553</v>
      </c>
      <c r="F13" s="156">
        <v>19.230799999999999</v>
      </c>
      <c r="G13" s="281">
        <v>14.0001</v>
      </c>
    </row>
    <row r="14" spans="1:10" ht="13.5" customHeight="1" x14ac:dyDescent="0.25">
      <c r="A14" s="253" t="s">
        <v>13</v>
      </c>
      <c r="B14" s="233">
        <v>11056</v>
      </c>
      <c r="C14" s="233">
        <v>208</v>
      </c>
      <c r="D14" s="233">
        <v>16457</v>
      </c>
      <c r="E14" s="234">
        <v>100</v>
      </c>
      <c r="F14" s="234">
        <v>100</v>
      </c>
      <c r="G14" s="234">
        <v>100</v>
      </c>
    </row>
  </sheetData>
  <mergeCells count="3">
    <mergeCell ref="A5:A6"/>
    <mergeCell ref="B5:D5"/>
    <mergeCell ref="E5:G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I34"/>
  <sheetViews>
    <sheetView workbookViewId="0">
      <selection activeCell="B33" sqref="B33"/>
    </sheetView>
  </sheetViews>
  <sheetFormatPr defaultRowHeight="15" x14ac:dyDescent="0.25"/>
  <cols>
    <col min="1" max="1" width="14.85546875" style="22" customWidth="1"/>
    <col min="2" max="5" width="10.85546875" style="22" customWidth="1"/>
    <col min="6" max="6" width="10" style="22" customWidth="1"/>
    <col min="7" max="16384" width="9.140625" style="22"/>
  </cols>
  <sheetData>
    <row r="2" spans="1:9" ht="12.75" customHeight="1" x14ac:dyDescent="0.25">
      <c r="A2" s="124" t="s">
        <v>283</v>
      </c>
      <c r="B2" s="17"/>
      <c r="C2" s="17"/>
      <c r="D2" s="17"/>
      <c r="E2" s="18"/>
      <c r="F2" s="18"/>
      <c r="G2" s="18"/>
      <c r="H2" s="44"/>
      <c r="I2" s="44"/>
    </row>
    <row r="3" spans="1:9" ht="12.75" customHeight="1" x14ac:dyDescent="0.25">
      <c r="A3" s="175" t="s">
        <v>23</v>
      </c>
      <c r="B3" s="175"/>
      <c r="C3" s="175"/>
      <c r="D3" s="175"/>
      <c r="E3" s="175"/>
      <c r="F3" s="175"/>
      <c r="G3" s="175"/>
      <c r="H3" s="44"/>
      <c r="I3" s="44"/>
    </row>
    <row r="4" spans="1:9" ht="27" customHeight="1" x14ac:dyDescent="0.25">
      <c r="A4" s="129" t="s">
        <v>62</v>
      </c>
      <c r="B4" s="282" t="s">
        <v>3</v>
      </c>
      <c r="C4" s="282" t="s">
        <v>4</v>
      </c>
      <c r="D4" s="282" t="s">
        <v>5</v>
      </c>
      <c r="E4" s="283" t="s">
        <v>16</v>
      </c>
      <c r="F4" s="283" t="s">
        <v>17</v>
      </c>
      <c r="G4" s="45"/>
      <c r="H4" s="45"/>
      <c r="I4" s="45"/>
    </row>
    <row r="5" spans="1:9" ht="13.5" customHeight="1" x14ac:dyDescent="0.25">
      <c r="A5" s="285">
        <v>1</v>
      </c>
      <c r="B5" s="286">
        <v>280</v>
      </c>
      <c r="C5" s="287">
        <v>6</v>
      </c>
      <c r="D5" s="286">
        <v>515</v>
      </c>
      <c r="E5" s="288">
        <v>2.14</v>
      </c>
      <c r="F5" s="289">
        <v>183.93</v>
      </c>
      <c r="G5" s="45"/>
      <c r="H5" s="45"/>
      <c r="I5" s="45"/>
    </row>
    <row r="6" spans="1:9" ht="13.5" customHeight="1" x14ac:dyDescent="0.25">
      <c r="A6" s="285">
        <v>2</v>
      </c>
      <c r="B6" s="286">
        <v>169</v>
      </c>
      <c r="C6" s="290">
        <v>10</v>
      </c>
      <c r="D6" s="286">
        <v>306</v>
      </c>
      <c r="E6" s="144">
        <v>5.92</v>
      </c>
      <c r="F6" s="289">
        <v>181.07</v>
      </c>
      <c r="G6" s="45"/>
      <c r="H6" s="45"/>
      <c r="I6" s="45"/>
    </row>
    <row r="7" spans="1:9" ht="13.5" customHeight="1" x14ac:dyDescent="0.25">
      <c r="A7" s="285">
        <v>3</v>
      </c>
      <c r="B7" s="286">
        <v>169</v>
      </c>
      <c r="C7" s="290">
        <v>13</v>
      </c>
      <c r="D7" s="286">
        <v>270</v>
      </c>
      <c r="E7" s="144">
        <v>7.69</v>
      </c>
      <c r="F7" s="289">
        <v>159.76</v>
      </c>
      <c r="G7" s="45"/>
      <c r="H7" s="45"/>
      <c r="I7" s="45"/>
    </row>
    <row r="8" spans="1:9" ht="13.5" customHeight="1" x14ac:dyDescent="0.25">
      <c r="A8" s="285">
        <v>4</v>
      </c>
      <c r="B8" s="286">
        <v>116</v>
      </c>
      <c r="C8" s="290">
        <v>5</v>
      </c>
      <c r="D8" s="286">
        <v>192</v>
      </c>
      <c r="E8" s="144">
        <v>4.3099999999999996</v>
      </c>
      <c r="F8" s="289">
        <v>165.52</v>
      </c>
      <c r="G8" s="45"/>
      <c r="H8" s="45"/>
      <c r="I8" s="45"/>
    </row>
    <row r="9" spans="1:9" ht="13.5" customHeight="1" x14ac:dyDescent="0.25">
      <c r="A9" s="285">
        <v>5</v>
      </c>
      <c r="B9" s="286">
        <v>100</v>
      </c>
      <c r="C9" s="290">
        <v>4</v>
      </c>
      <c r="D9" s="286">
        <v>174</v>
      </c>
      <c r="E9" s="144">
        <v>4</v>
      </c>
      <c r="F9" s="289">
        <v>174</v>
      </c>
      <c r="G9" s="45"/>
      <c r="H9" s="45"/>
      <c r="I9" s="45"/>
    </row>
    <row r="10" spans="1:9" ht="13.5" customHeight="1" x14ac:dyDescent="0.25">
      <c r="A10" s="285">
        <v>6</v>
      </c>
      <c r="B10" s="286">
        <v>111</v>
      </c>
      <c r="C10" s="287">
        <v>7</v>
      </c>
      <c r="D10" s="286">
        <v>165</v>
      </c>
      <c r="E10" s="288">
        <v>6.31</v>
      </c>
      <c r="F10" s="289">
        <v>148.65</v>
      </c>
      <c r="G10" s="45"/>
      <c r="H10" s="45"/>
      <c r="I10" s="45"/>
    </row>
    <row r="11" spans="1:9" ht="13.5" customHeight="1" x14ac:dyDescent="0.25">
      <c r="A11" s="285">
        <v>7</v>
      </c>
      <c r="B11" s="286">
        <v>160</v>
      </c>
      <c r="C11" s="290">
        <v>9</v>
      </c>
      <c r="D11" s="286">
        <v>218</v>
      </c>
      <c r="E11" s="291">
        <v>5.63</v>
      </c>
      <c r="F11" s="289">
        <v>136.25</v>
      </c>
      <c r="G11" s="45"/>
      <c r="H11" s="45"/>
      <c r="I11" s="45"/>
    </row>
    <row r="12" spans="1:9" ht="13.5" customHeight="1" x14ac:dyDescent="0.25">
      <c r="A12" s="285">
        <v>8</v>
      </c>
      <c r="B12" s="286">
        <v>443</v>
      </c>
      <c r="C12" s="287">
        <v>11</v>
      </c>
      <c r="D12" s="286">
        <v>591</v>
      </c>
      <c r="E12" s="288">
        <v>2.48</v>
      </c>
      <c r="F12" s="289">
        <v>133.41</v>
      </c>
      <c r="G12" s="45"/>
      <c r="H12" s="45"/>
      <c r="I12" s="45"/>
    </row>
    <row r="13" spans="1:9" ht="13.5" customHeight="1" x14ac:dyDescent="0.25">
      <c r="A13" s="285">
        <v>9</v>
      </c>
      <c r="B13" s="286">
        <v>666</v>
      </c>
      <c r="C13" s="290">
        <v>3</v>
      </c>
      <c r="D13" s="286">
        <v>956</v>
      </c>
      <c r="E13" s="144">
        <v>0.45</v>
      </c>
      <c r="F13" s="289">
        <v>143.54</v>
      </c>
      <c r="G13" s="45"/>
      <c r="H13" s="45"/>
      <c r="I13" s="45"/>
    </row>
    <row r="14" spans="1:9" ht="13.5" customHeight="1" x14ac:dyDescent="0.25">
      <c r="A14" s="285">
        <v>10</v>
      </c>
      <c r="B14" s="286">
        <v>632</v>
      </c>
      <c r="C14" s="287">
        <v>9</v>
      </c>
      <c r="D14" s="286">
        <v>902</v>
      </c>
      <c r="E14" s="288">
        <v>1.42</v>
      </c>
      <c r="F14" s="289">
        <v>142.72</v>
      </c>
      <c r="G14" s="45"/>
      <c r="H14" s="45"/>
      <c r="I14" s="45"/>
    </row>
    <row r="15" spans="1:9" ht="13.5" customHeight="1" x14ac:dyDescent="0.25">
      <c r="A15" s="285">
        <v>11</v>
      </c>
      <c r="B15" s="286">
        <v>693</v>
      </c>
      <c r="C15" s="287">
        <v>10</v>
      </c>
      <c r="D15" s="286">
        <v>978</v>
      </c>
      <c r="E15" s="288">
        <v>1.44</v>
      </c>
      <c r="F15" s="289">
        <v>141.13</v>
      </c>
      <c r="G15" s="45"/>
      <c r="H15" s="45"/>
      <c r="I15" s="45"/>
    </row>
    <row r="16" spans="1:9" ht="13.5" customHeight="1" x14ac:dyDescent="0.25">
      <c r="A16" s="285">
        <v>12</v>
      </c>
      <c r="B16" s="286">
        <v>689</v>
      </c>
      <c r="C16" s="287">
        <v>17</v>
      </c>
      <c r="D16" s="286">
        <v>980</v>
      </c>
      <c r="E16" s="288">
        <v>2.4700000000000002</v>
      </c>
      <c r="F16" s="289">
        <v>142.24</v>
      </c>
      <c r="G16" s="45"/>
      <c r="H16" s="45"/>
      <c r="I16" s="45"/>
    </row>
    <row r="17" spans="1:9" ht="13.5" customHeight="1" x14ac:dyDescent="0.25">
      <c r="A17" s="285">
        <v>13</v>
      </c>
      <c r="B17" s="286">
        <v>697</v>
      </c>
      <c r="C17" s="290">
        <v>9</v>
      </c>
      <c r="D17" s="286">
        <v>1015</v>
      </c>
      <c r="E17" s="291">
        <v>1.29</v>
      </c>
      <c r="F17" s="289">
        <v>145.62</v>
      </c>
      <c r="G17" s="45"/>
      <c r="H17" s="45"/>
      <c r="I17" s="45"/>
    </row>
    <row r="18" spans="1:9" ht="13.5" customHeight="1" x14ac:dyDescent="0.25">
      <c r="A18" s="285">
        <v>14</v>
      </c>
      <c r="B18" s="286">
        <v>744</v>
      </c>
      <c r="C18" s="287">
        <v>13</v>
      </c>
      <c r="D18" s="286">
        <v>1099</v>
      </c>
      <c r="E18" s="288">
        <v>1.75</v>
      </c>
      <c r="F18" s="289">
        <v>147.72</v>
      </c>
      <c r="G18" s="45"/>
      <c r="H18" s="45"/>
      <c r="I18" s="45"/>
    </row>
    <row r="19" spans="1:9" ht="13.5" customHeight="1" x14ac:dyDescent="0.25">
      <c r="A19" s="285">
        <v>15</v>
      </c>
      <c r="B19" s="286">
        <v>629</v>
      </c>
      <c r="C19" s="287">
        <v>8</v>
      </c>
      <c r="D19" s="286">
        <v>928</v>
      </c>
      <c r="E19" s="288">
        <v>1.27</v>
      </c>
      <c r="F19" s="289">
        <v>147.54</v>
      </c>
      <c r="G19" s="45"/>
      <c r="H19" s="45"/>
      <c r="I19" s="45"/>
    </row>
    <row r="20" spans="1:9" ht="13.5" customHeight="1" x14ac:dyDescent="0.25">
      <c r="A20" s="285">
        <v>16</v>
      </c>
      <c r="B20" s="286">
        <v>643</v>
      </c>
      <c r="C20" s="287">
        <v>7</v>
      </c>
      <c r="D20" s="286">
        <v>957</v>
      </c>
      <c r="E20" s="288">
        <v>1.0900000000000001</v>
      </c>
      <c r="F20" s="289">
        <v>148.83000000000001</v>
      </c>
      <c r="G20" s="45"/>
      <c r="H20" s="45"/>
      <c r="I20" s="45"/>
    </row>
    <row r="21" spans="1:9" ht="13.5" customHeight="1" x14ac:dyDescent="0.25">
      <c r="A21" s="285">
        <v>17</v>
      </c>
      <c r="B21" s="286">
        <v>656</v>
      </c>
      <c r="C21" s="287">
        <v>10</v>
      </c>
      <c r="D21" s="286">
        <v>958</v>
      </c>
      <c r="E21" s="288">
        <v>1.52</v>
      </c>
      <c r="F21" s="289">
        <v>146.04</v>
      </c>
      <c r="G21" s="45"/>
      <c r="H21" s="45"/>
      <c r="I21" s="45"/>
    </row>
    <row r="22" spans="1:9" ht="13.5" customHeight="1" x14ac:dyDescent="0.25">
      <c r="A22" s="285">
        <v>18</v>
      </c>
      <c r="B22" s="286">
        <v>746</v>
      </c>
      <c r="C22" s="287">
        <v>12</v>
      </c>
      <c r="D22" s="286">
        <v>1090</v>
      </c>
      <c r="E22" s="288">
        <v>1.61</v>
      </c>
      <c r="F22" s="289">
        <v>146.11000000000001</v>
      </c>
      <c r="G22" s="45"/>
      <c r="H22" s="45"/>
      <c r="I22" s="45"/>
    </row>
    <row r="23" spans="1:9" ht="13.5" customHeight="1" x14ac:dyDescent="0.25">
      <c r="A23" s="285">
        <v>19</v>
      </c>
      <c r="B23" s="286">
        <v>717</v>
      </c>
      <c r="C23" s="287">
        <v>9</v>
      </c>
      <c r="D23" s="286">
        <v>1064</v>
      </c>
      <c r="E23" s="288">
        <v>1.26</v>
      </c>
      <c r="F23" s="289">
        <v>148.4</v>
      </c>
      <c r="G23" s="45"/>
      <c r="H23" s="45"/>
      <c r="I23" s="45"/>
    </row>
    <row r="24" spans="1:9" ht="13.5" customHeight="1" x14ac:dyDescent="0.25">
      <c r="A24" s="285">
        <v>20</v>
      </c>
      <c r="B24" s="286">
        <v>558</v>
      </c>
      <c r="C24" s="290">
        <v>11</v>
      </c>
      <c r="D24" s="286">
        <v>837</v>
      </c>
      <c r="E24" s="291">
        <v>1.97</v>
      </c>
      <c r="F24" s="289">
        <v>150</v>
      </c>
      <c r="G24" s="45"/>
      <c r="H24" s="45"/>
      <c r="I24" s="45"/>
    </row>
    <row r="25" spans="1:9" ht="13.5" customHeight="1" x14ac:dyDescent="0.25">
      <c r="A25" s="285">
        <v>21</v>
      </c>
      <c r="B25" s="286">
        <v>447</v>
      </c>
      <c r="C25" s="290">
        <v>8</v>
      </c>
      <c r="D25" s="286">
        <v>700</v>
      </c>
      <c r="E25" s="144">
        <v>1.79</v>
      </c>
      <c r="F25" s="289">
        <v>156.6</v>
      </c>
      <c r="G25" s="45"/>
      <c r="H25" s="45"/>
      <c r="I25" s="45"/>
    </row>
    <row r="26" spans="1:9" ht="13.5" customHeight="1" x14ac:dyDescent="0.25">
      <c r="A26" s="285">
        <v>22</v>
      </c>
      <c r="B26" s="286">
        <v>352</v>
      </c>
      <c r="C26" s="290">
        <v>5</v>
      </c>
      <c r="D26" s="286">
        <v>579</v>
      </c>
      <c r="E26" s="144">
        <v>1.42</v>
      </c>
      <c r="F26" s="289">
        <v>164.49</v>
      </c>
      <c r="G26" s="45"/>
      <c r="H26" s="45"/>
      <c r="I26" s="45"/>
    </row>
    <row r="27" spans="1:9" ht="13.5" customHeight="1" x14ac:dyDescent="0.25">
      <c r="A27" s="29">
        <v>23</v>
      </c>
      <c r="B27" s="286">
        <v>269</v>
      </c>
      <c r="C27" s="293">
        <v>4</v>
      </c>
      <c r="D27" s="294">
        <v>437</v>
      </c>
      <c r="E27" s="139">
        <v>1.49</v>
      </c>
      <c r="F27" s="295">
        <v>162.44999999999999</v>
      </c>
      <c r="G27" s="45"/>
      <c r="H27" s="45"/>
      <c r="I27" s="45"/>
    </row>
    <row r="28" spans="1:9" ht="13.5" customHeight="1" x14ac:dyDescent="0.25">
      <c r="A28" s="29">
        <v>24</v>
      </c>
      <c r="B28" s="286">
        <v>223</v>
      </c>
      <c r="C28" s="290">
        <v>4</v>
      </c>
      <c r="D28" s="294">
        <v>346</v>
      </c>
      <c r="E28" s="144">
        <v>1.79</v>
      </c>
      <c r="F28" s="295">
        <v>155.16</v>
      </c>
      <c r="G28" s="45"/>
      <c r="H28" s="45"/>
      <c r="I28" s="45"/>
    </row>
    <row r="29" spans="1:9" ht="13.5" customHeight="1" x14ac:dyDescent="0.25">
      <c r="A29" s="285" t="s">
        <v>64</v>
      </c>
      <c r="B29" s="286">
        <v>147</v>
      </c>
      <c r="C29" s="287">
        <v>4</v>
      </c>
      <c r="D29" s="286">
        <v>200</v>
      </c>
      <c r="E29" s="288">
        <v>2.72</v>
      </c>
      <c r="F29" s="289">
        <v>136.05000000000001</v>
      </c>
      <c r="G29" s="45"/>
      <c r="H29" s="45"/>
      <c r="I29" s="45"/>
    </row>
    <row r="30" spans="1:9" ht="13.5" customHeight="1" x14ac:dyDescent="0.25">
      <c r="A30" s="296" t="s">
        <v>13</v>
      </c>
      <c r="B30" s="297">
        <v>11056</v>
      </c>
      <c r="C30" s="297">
        <v>208</v>
      </c>
      <c r="D30" s="297">
        <v>16457</v>
      </c>
      <c r="E30" s="298">
        <v>1.88</v>
      </c>
      <c r="F30" s="298">
        <v>148.85</v>
      </c>
      <c r="G30" s="45"/>
      <c r="H30" s="45"/>
      <c r="I30" s="45"/>
    </row>
    <row r="31" spans="1:9" ht="16.5" x14ac:dyDescent="0.25">
      <c r="A31" s="299" t="s">
        <v>284</v>
      </c>
      <c r="B31" s="300"/>
      <c r="C31" s="300"/>
      <c r="D31" s="300"/>
      <c r="E31" s="300"/>
      <c r="F31" s="300"/>
      <c r="G31" s="1"/>
      <c r="H31" s="1"/>
    </row>
    <row r="32" spans="1:9" ht="11.25" customHeight="1" x14ac:dyDescent="0.25">
      <c r="A32" s="301" t="s">
        <v>285</v>
      </c>
      <c r="B32" s="301"/>
      <c r="C32" s="301"/>
      <c r="D32" s="301"/>
      <c r="E32" s="301"/>
      <c r="F32" s="301"/>
      <c r="G32" s="1"/>
      <c r="H32" s="1"/>
    </row>
    <row r="34" spans="1:8" x14ac:dyDescent="0.25">
      <c r="A34" s="93"/>
      <c r="B34" s="1"/>
      <c r="C34" s="1"/>
      <c r="D34" s="1"/>
      <c r="E34" s="2"/>
      <c r="F34" s="2"/>
      <c r="G34" s="1"/>
      <c r="H34" s="1"/>
    </row>
  </sheetData>
  <mergeCells count="3">
    <mergeCell ref="A31:F31"/>
    <mergeCell ref="A32:F32"/>
    <mergeCell ref="A3:G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22"/>
  <sheetViews>
    <sheetView workbookViewId="0">
      <selection activeCell="E23" sqref="E23"/>
    </sheetView>
  </sheetViews>
  <sheetFormatPr defaultRowHeight="15" x14ac:dyDescent="0.25"/>
  <cols>
    <col min="1" max="16384" width="9.140625" style="22"/>
  </cols>
  <sheetData>
    <row r="1" spans="1:18" x14ac:dyDescent="0.25">
      <c r="A1" s="46"/>
      <c r="B1" s="45"/>
      <c r="C1" s="45"/>
      <c r="D1" s="45"/>
      <c r="E1" s="47"/>
      <c r="F1" s="45"/>
      <c r="G1" s="45"/>
      <c r="H1" s="45"/>
      <c r="I1" s="47"/>
      <c r="J1" s="45"/>
      <c r="K1" s="45"/>
      <c r="L1" s="45"/>
      <c r="M1" s="47"/>
      <c r="N1" s="45"/>
      <c r="O1" s="45"/>
      <c r="P1" s="45"/>
      <c r="Q1" s="47"/>
      <c r="R1" s="45"/>
    </row>
    <row r="2" spans="1:18" x14ac:dyDescent="0.25">
      <c r="A2" s="25" t="s">
        <v>286</v>
      </c>
      <c r="B2" s="45"/>
      <c r="C2" s="45"/>
      <c r="D2" s="45"/>
      <c r="E2" s="47"/>
      <c r="F2" s="45"/>
      <c r="G2" s="45"/>
      <c r="H2" s="45"/>
      <c r="I2" s="47"/>
      <c r="J2" s="45"/>
      <c r="K2" s="45"/>
      <c r="L2" s="45"/>
      <c r="M2" s="47"/>
      <c r="N2" s="45"/>
      <c r="O2" s="45"/>
      <c r="P2" s="45"/>
      <c r="Q2" s="47"/>
      <c r="R2" s="45"/>
    </row>
    <row r="3" spans="1:18" x14ac:dyDescent="0.25">
      <c r="A3" s="302" t="s">
        <v>289</v>
      </c>
      <c r="B3" s="302"/>
      <c r="C3" s="302"/>
      <c r="D3" s="302"/>
      <c r="E3" s="302"/>
      <c r="F3" s="302"/>
      <c r="G3" s="302"/>
      <c r="H3" s="45"/>
      <c r="I3" s="47"/>
      <c r="J3" s="45"/>
      <c r="K3" s="45"/>
      <c r="L3" s="45"/>
      <c r="M3" s="47"/>
      <c r="N3" s="45"/>
      <c r="O3" s="45"/>
      <c r="P3" s="45"/>
      <c r="Q3" s="47"/>
      <c r="R3" s="45"/>
    </row>
    <row r="4" spans="1:18" ht="13.5" customHeight="1" x14ac:dyDescent="0.25">
      <c r="A4" s="240" t="s">
        <v>1</v>
      </c>
      <c r="B4" s="303" t="s">
        <v>54</v>
      </c>
      <c r="C4" s="303"/>
      <c r="D4" s="303"/>
      <c r="E4" s="303"/>
      <c r="F4" s="303"/>
      <c r="G4" s="303"/>
      <c r="H4" s="303"/>
      <c r="I4" s="303"/>
      <c r="J4" s="303"/>
      <c r="K4" s="303"/>
      <c r="L4" s="303"/>
      <c r="M4" s="303"/>
      <c r="N4" s="303"/>
      <c r="O4" s="303"/>
      <c r="P4" s="303"/>
      <c r="Q4" s="303"/>
      <c r="R4" s="45"/>
    </row>
    <row r="5" spans="1:18" ht="13.5" customHeight="1" x14ac:dyDescent="0.25">
      <c r="A5" s="304"/>
      <c r="B5" s="197" t="s">
        <v>65</v>
      </c>
      <c r="C5" s="197"/>
      <c r="D5" s="197"/>
      <c r="E5" s="197"/>
      <c r="F5" s="303" t="s">
        <v>66</v>
      </c>
      <c r="G5" s="303"/>
      <c r="H5" s="303"/>
      <c r="I5" s="303"/>
      <c r="J5" s="197" t="s">
        <v>67</v>
      </c>
      <c r="K5" s="197"/>
      <c r="L5" s="197"/>
      <c r="M5" s="197"/>
      <c r="N5" s="303" t="s">
        <v>13</v>
      </c>
      <c r="O5" s="303"/>
      <c r="P5" s="303"/>
      <c r="Q5" s="303"/>
      <c r="R5" s="45"/>
    </row>
    <row r="6" spans="1:18" ht="27" x14ac:dyDescent="0.25">
      <c r="A6" s="243"/>
      <c r="B6" s="128" t="s">
        <v>3</v>
      </c>
      <c r="C6" s="128" t="s">
        <v>4</v>
      </c>
      <c r="D6" s="128" t="s">
        <v>5</v>
      </c>
      <c r="E6" s="305" t="s">
        <v>180</v>
      </c>
      <c r="F6" s="128" t="s">
        <v>3</v>
      </c>
      <c r="G6" s="128" t="s">
        <v>4</v>
      </c>
      <c r="H6" s="128" t="s">
        <v>5</v>
      </c>
      <c r="I6" s="305" t="s">
        <v>180</v>
      </c>
      <c r="J6" s="128" t="s">
        <v>3</v>
      </c>
      <c r="K6" s="128" t="s">
        <v>4</v>
      </c>
      <c r="L6" s="128" t="s">
        <v>5</v>
      </c>
      <c r="M6" s="305" t="s">
        <v>180</v>
      </c>
      <c r="N6" s="128" t="s">
        <v>3</v>
      </c>
      <c r="O6" s="128" t="s">
        <v>4</v>
      </c>
      <c r="P6" s="128" t="s">
        <v>5</v>
      </c>
      <c r="Q6" s="305" t="s">
        <v>180</v>
      </c>
      <c r="R6" s="45"/>
    </row>
    <row r="7" spans="1:18" x14ac:dyDescent="0.25">
      <c r="A7" s="306" t="s">
        <v>166</v>
      </c>
      <c r="B7" s="307">
        <v>28</v>
      </c>
      <c r="C7" s="38">
        <v>5</v>
      </c>
      <c r="D7" s="307">
        <v>53</v>
      </c>
      <c r="E7" s="36">
        <v>17.86</v>
      </c>
      <c r="F7" s="307">
        <v>49</v>
      </c>
      <c r="G7" s="38">
        <v>1</v>
      </c>
      <c r="H7" s="307">
        <v>84</v>
      </c>
      <c r="I7" s="36">
        <v>2.04</v>
      </c>
      <c r="J7" s="307">
        <v>94</v>
      </c>
      <c r="K7" s="308">
        <v>6</v>
      </c>
      <c r="L7" s="307">
        <v>159</v>
      </c>
      <c r="M7" s="309">
        <v>6.38</v>
      </c>
      <c r="N7" s="307">
        <v>171</v>
      </c>
      <c r="O7" s="308">
        <v>12</v>
      </c>
      <c r="P7" s="307">
        <v>296</v>
      </c>
      <c r="Q7" s="309">
        <v>7.02</v>
      </c>
      <c r="R7" s="45"/>
    </row>
    <row r="8" spans="1:18" x14ac:dyDescent="0.25">
      <c r="A8" s="306" t="s">
        <v>167</v>
      </c>
      <c r="B8" s="307">
        <v>103</v>
      </c>
      <c r="C8" s="38">
        <v>1</v>
      </c>
      <c r="D8" s="307">
        <v>169</v>
      </c>
      <c r="E8" s="38">
        <v>0.97</v>
      </c>
      <c r="F8" s="307">
        <v>129</v>
      </c>
      <c r="G8" s="38">
        <v>1</v>
      </c>
      <c r="H8" s="307">
        <v>233</v>
      </c>
      <c r="I8" s="36">
        <v>0.78</v>
      </c>
      <c r="J8" s="307">
        <v>328</v>
      </c>
      <c r="K8" s="38">
        <v>9</v>
      </c>
      <c r="L8" s="307">
        <v>491</v>
      </c>
      <c r="M8" s="36">
        <v>2.74</v>
      </c>
      <c r="N8" s="307">
        <v>560</v>
      </c>
      <c r="O8" s="38">
        <v>11</v>
      </c>
      <c r="P8" s="307">
        <v>893</v>
      </c>
      <c r="Q8" s="36">
        <v>1.96</v>
      </c>
      <c r="R8" s="45"/>
    </row>
    <row r="9" spans="1:18" x14ac:dyDescent="0.25">
      <c r="A9" s="306" t="s">
        <v>168</v>
      </c>
      <c r="B9" s="307">
        <v>50</v>
      </c>
      <c r="C9" s="36" t="s">
        <v>79</v>
      </c>
      <c r="D9" s="307">
        <v>86</v>
      </c>
      <c r="E9" s="36" t="s">
        <v>79</v>
      </c>
      <c r="F9" s="307">
        <v>67</v>
      </c>
      <c r="G9" s="38">
        <v>1</v>
      </c>
      <c r="H9" s="307">
        <v>117</v>
      </c>
      <c r="I9" s="36">
        <v>1.49</v>
      </c>
      <c r="J9" s="307">
        <v>156</v>
      </c>
      <c r="K9" s="308">
        <v>2</v>
      </c>
      <c r="L9" s="307">
        <v>237</v>
      </c>
      <c r="M9" s="309">
        <v>1.28</v>
      </c>
      <c r="N9" s="307">
        <v>273</v>
      </c>
      <c r="O9" s="308">
        <v>3</v>
      </c>
      <c r="P9" s="307">
        <v>440</v>
      </c>
      <c r="Q9" s="309">
        <v>1.1000000000000001</v>
      </c>
      <c r="R9" s="45"/>
    </row>
    <row r="10" spans="1:18" x14ac:dyDescent="0.25">
      <c r="A10" s="306" t="s">
        <v>169</v>
      </c>
      <c r="B10" s="307">
        <v>3</v>
      </c>
      <c r="C10" s="38">
        <v>1</v>
      </c>
      <c r="D10" s="307">
        <v>7</v>
      </c>
      <c r="E10" s="38">
        <v>33.33</v>
      </c>
      <c r="F10" s="307">
        <v>17</v>
      </c>
      <c r="G10" s="38">
        <v>1</v>
      </c>
      <c r="H10" s="307">
        <v>28</v>
      </c>
      <c r="I10" s="36">
        <v>5.88</v>
      </c>
      <c r="J10" s="307">
        <v>30</v>
      </c>
      <c r="K10" s="38">
        <v>1</v>
      </c>
      <c r="L10" s="307">
        <v>45</v>
      </c>
      <c r="M10" s="36">
        <v>3.33</v>
      </c>
      <c r="N10" s="307">
        <v>50</v>
      </c>
      <c r="O10" s="38">
        <v>3</v>
      </c>
      <c r="P10" s="307">
        <v>80</v>
      </c>
      <c r="Q10" s="36">
        <v>6</v>
      </c>
      <c r="R10" s="45"/>
    </row>
    <row r="11" spans="1:18" x14ac:dyDescent="0.25">
      <c r="A11" s="306" t="s">
        <v>170</v>
      </c>
      <c r="B11" s="307">
        <v>8</v>
      </c>
      <c r="C11" s="36" t="s">
        <v>79</v>
      </c>
      <c r="D11" s="307">
        <v>20</v>
      </c>
      <c r="E11" s="36" t="s">
        <v>79</v>
      </c>
      <c r="F11" s="307">
        <v>15</v>
      </c>
      <c r="G11" s="36" t="s">
        <v>79</v>
      </c>
      <c r="H11" s="307">
        <v>31</v>
      </c>
      <c r="I11" s="36" t="s">
        <v>79</v>
      </c>
      <c r="J11" s="307">
        <v>38</v>
      </c>
      <c r="K11" s="308">
        <v>2</v>
      </c>
      <c r="L11" s="307">
        <v>75</v>
      </c>
      <c r="M11" s="309">
        <v>5.26</v>
      </c>
      <c r="N11" s="307">
        <v>61</v>
      </c>
      <c r="O11" s="308">
        <v>2</v>
      </c>
      <c r="P11" s="307">
        <v>126</v>
      </c>
      <c r="Q11" s="309">
        <v>3.28</v>
      </c>
      <c r="R11" s="45"/>
    </row>
    <row r="12" spans="1:18" x14ac:dyDescent="0.25">
      <c r="A12" s="306" t="s">
        <v>171</v>
      </c>
      <c r="B12" s="307">
        <v>3</v>
      </c>
      <c r="C12" s="36" t="s">
        <v>79</v>
      </c>
      <c r="D12" s="307">
        <v>10</v>
      </c>
      <c r="E12" s="36" t="s">
        <v>79</v>
      </c>
      <c r="F12" s="307">
        <v>4</v>
      </c>
      <c r="G12" s="36" t="s">
        <v>79</v>
      </c>
      <c r="H12" s="307">
        <v>9</v>
      </c>
      <c r="I12" s="36" t="s">
        <v>79</v>
      </c>
      <c r="J12" s="307">
        <v>13</v>
      </c>
      <c r="K12" s="38">
        <v>1</v>
      </c>
      <c r="L12" s="307">
        <v>30</v>
      </c>
      <c r="M12" s="36">
        <v>7.69</v>
      </c>
      <c r="N12" s="307">
        <v>20</v>
      </c>
      <c r="O12" s="38">
        <v>1</v>
      </c>
      <c r="P12" s="307">
        <v>49</v>
      </c>
      <c r="Q12" s="36">
        <v>5</v>
      </c>
      <c r="R12" s="45"/>
    </row>
    <row r="13" spans="1:18" x14ac:dyDescent="0.25">
      <c r="A13" s="306" t="s">
        <v>172</v>
      </c>
      <c r="B13" s="307">
        <v>76</v>
      </c>
      <c r="C13" s="38">
        <v>3</v>
      </c>
      <c r="D13" s="307">
        <v>109</v>
      </c>
      <c r="E13" s="36">
        <v>3.95</v>
      </c>
      <c r="F13" s="307">
        <v>93</v>
      </c>
      <c r="G13" s="38">
        <v>4</v>
      </c>
      <c r="H13" s="307">
        <v>161</v>
      </c>
      <c r="I13" s="36">
        <v>4.3</v>
      </c>
      <c r="J13" s="307">
        <v>254</v>
      </c>
      <c r="K13" s="308">
        <v>10</v>
      </c>
      <c r="L13" s="307">
        <v>417</v>
      </c>
      <c r="M13" s="309">
        <v>3.94</v>
      </c>
      <c r="N13" s="307">
        <v>423</v>
      </c>
      <c r="O13" s="308">
        <v>17</v>
      </c>
      <c r="P13" s="307">
        <v>687</v>
      </c>
      <c r="Q13" s="309">
        <v>4.0199999999999996</v>
      </c>
      <c r="R13" s="45"/>
    </row>
    <row r="14" spans="1:18" x14ac:dyDescent="0.25">
      <c r="A14" s="306" t="s">
        <v>173</v>
      </c>
      <c r="B14" s="307">
        <v>13</v>
      </c>
      <c r="C14" s="38">
        <v>1</v>
      </c>
      <c r="D14" s="307">
        <v>26</v>
      </c>
      <c r="E14" s="38">
        <v>7.69</v>
      </c>
      <c r="F14" s="307">
        <v>32</v>
      </c>
      <c r="G14" s="38">
        <v>2</v>
      </c>
      <c r="H14" s="307">
        <v>64</v>
      </c>
      <c r="I14" s="36">
        <v>6.25</v>
      </c>
      <c r="J14" s="307">
        <v>64</v>
      </c>
      <c r="K14" s="38">
        <v>1</v>
      </c>
      <c r="L14" s="307">
        <v>94</v>
      </c>
      <c r="M14" s="36">
        <v>1.56</v>
      </c>
      <c r="N14" s="307">
        <v>109</v>
      </c>
      <c r="O14" s="38">
        <v>4</v>
      </c>
      <c r="P14" s="307">
        <v>184</v>
      </c>
      <c r="Q14" s="36">
        <v>3.67</v>
      </c>
      <c r="R14" s="45"/>
    </row>
    <row r="15" spans="1:18" x14ac:dyDescent="0.25">
      <c r="A15" s="306" t="s">
        <v>174</v>
      </c>
      <c r="B15" s="307">
        <v>12</v>
      </c>
      <c r="C15" s="36" t="s">
        <v>79</v>
      </c>
      <c r="D15" s="307">
        <v>35</v>
      </c>
      <c r="E15" s="36" t="s">
        <v>79</v>
      </c>
      <c r="F15" s="307">
        <v>25</v>
      </c>
      <c r="G15" s="38">
        <v>3</v>
      </c>
      <c r="H15" s="307">
        <v>48</v>
      </c>
      <c r="I15" s="36">
        <v>12</v>
      </c>
      <c r="J15" s="307">
        <v>85</v>
      </c>
      <c r="K15" s="308">
        <v>2</v>
      </c>
      <c r="L15" s="307">
        <v>146</v>
      </c>
      <c r="M15" s="309">
        <v>2.35</v>
      </c>
      <c r="N15" s="307">
        <v>122</v>
      </c>
      <c r="O15" s="308">
        <v>5</v>
      </c>
      <c r="P15" s="307">
        <v>229</v>
      </c>
      <c r="Q15" s="309">
        <v>4.0999999999999996</v>
      </c>
      <c r="R15" s="45"/>
    </row>
    <row r="16" spans="1:18" x14ac:dyDescent="0.25">
      <c r="A16" s="296" t="s">
        <v>13</v>
      </c>
      <c r="B16" s="310">
        <v>296</v>
      </c>
      <c r="C16" s="311">
        <v>11</v>
      </c>
      <c r="D16" s="310">
        <v>515</v>
      </c>
      <c r="E16" s="234">
        <v>3.72</v>
      </c>
      <c r="F16" s="310">
        <v>431</v>
      </c>
      <c r="G16" s="312">
        <v>13</v>
      </c>
      <c r="H16" s="310">
        <v>775</v>
      </c>
      <c r="I16" s="234">
        <v>3.02</v>
      </c>
      <c r="J16" s="310">
        <v>1062</v>
      </c>
      <c r="K16" s="310">
        <v>34</v>
      </c>
      <c r="L16" s="310">
        <v>1694</v>
      </c>
      <c r="M16" s="313">
        <v>3.2</v>
      </c>
      <c r="N16" s="310">
        <v>1789</v>
      </c>
      <c r="O16" s="310">
        <v>58</v>
      </c>
      <c r="P16" s="310">
        <v>2984</v>
      </c>
      <c r="Q16" s="313">
        <v>3.24</v>
      </c>
      <c r="R16" s="45"/>
    </row>
    <row r="17" spans="1:18" x14ac:dyDescent="0.25">
      <c r="A17" s="314" t="s">
        <v>287</v>
      </c>
      <c r="B17" s="1"/>
      <c r="C17" s="1"/>
      <c r="D17" s="1"/>
      <c r="E17" s="2"/>
      <c r="F17" s="1"/>
      <c r="G17" s="1"/>
      <c r="H17" s="45"/>
      <c r="I17" s="47"/>
      <c r="J17" s="45"/>
      <c r="K17" s="45"/>
      <c r="L17" s="45"/>
      <c r="M17" s="47"/>
      <c r="N17" s="45"/>
      <c r="O17" s="45"/>
      <c r="P17" s="45"/>
      <c r="Q17" s="47"/>
      <c r="R17" s="45"/>
    </row>
    <row r="18" spans="1:18" x14ac:dyDescent="0.25">
      <c r="A18" s="314" t="s">
        <v>265</v>
      </c>
      <c r="B18" s="1"/>
      <c r="C18" s="1"/>
      <c r="D18" s="1"/>
      <c r="E18" s="2"/>
      <c r="F18" s="1"/>
      <c r="G18" s="1"/>
      <c r="H18" s="45"/>
      <c r="I18" s="47"/>
      <c r="J18" s="45"/>
      <c r="K18" s="45"/>
      <c r="L18" s="45"/>
      <c r="M18" s="47"/>
      <c r="N18" s="45"/>
      <c r="O18" s="45"/>
      <c r="P18" s="45"/>
      <c r="Q18" s="47"/>
      <c r="R18" s="45"/>
    </row>
    <row r="19" spans="1:18" x14ac:dyDescent="0.25">
      <c r="A19" s="46"/>
      <c r="B19" s="45"/>
      <c r="C19" s="45"/>
      <c r="D19" s="45"/>
      <c r="E19" s="47"/>
      <c r="F19" s="45"/>
      <c r="G19" s="45"/>
      <c r="H19" s="45"/>
      <c r="I19" s="47"/>
      <c r="J19" s="45"/>
      <c r="K19" s="45"/>
      <c r="L19" s="45"/>
      <c r="M19" s="47"/>
      <c r="N19" s="45"/>
      <c r="O19" s="45"/>
      <c r="P19" s="45"/>
      <c r="Q19" s="47"/>
      <c r="R19" s="45"/>
    </row>
    <row r="20" spans="1:18" x14ac:dyDescent="0.25">
      <c r="A20" s="46"/>
      <c r="B20" s="45"/>
      <c r="C20" s="45"/>
      <c r="D20" s="45"/>
      <c r="E20" s="47"/>
      <c r="F20" s="45"/>
      <c r="G20" s="45"/>
      <c r="H20" s="45"/>
      <c r="I20" s="47"/>
      <c r="J20" s="45"/>
      <c r="K20" s="45"/>
      <c r="L20" s="45"/>
      <c r="M20" s="47"/>
      <c r="N20" s="45"/>
      <c r="O20" s="45"/>
      <c r="P20" s="45"/>
      <c r="Q20" s="47"/>
      <c r="R20" s="45"/>
    </row>
    <row r="21" spans="1:18" x14ac:dyDescent="0.25">
      <c r="A21" s="46"/>
      <c r="B21" s="45"/>
      <c r="C21" s="45"/>
      <c r="D21" s="45"/>
      <c r="E21" s="47"/>
      <c r="F21" s="45"/>
      <c r="G21" s="45"/>
      <c r="H21" s="45"/>
      <c r="I21" s="47"/>
      <c r="J21" s="45"/>
      <c r="K21" s="45"/>
      <c r="L21" s="45"/>
      <c r="M21" s="47"/>
      <c r="N21" s="45"/>
      <c r="O21" s="45"/>
      <c r="P21" s="45"/>
      <c r="Q21" s="47"/>
      <c r="R21" s="45"/>
    </row>
    <row r="22" spans="1:18" x14ac:dyDescent="0.25">
      <c r="A22" s="46"/>
      <c r="B22" s="45"/>
      <c r="C22" s="45"/>
      <c r="D22" s="45"/>
      <c r="E22" s="47"/>
      <c r="F22" s="45"/>
      <c r="G22" s="45"/>
      <c r="H22" s="45"/>
      <c r="I22" s="47"/>
      <c r="J22" s="45"/>
      <c r="K22" s="45"/>
      <c r="L22" s="45"/>
      <c r="M22" s="47"/>
      <c r="N22" s="45"/>
      <c r="O22" s="45"/>
      <c r="P22" s="45"/>
      <c r="Q22" s="47"/>
      <c r="R22" s="45"/>
    </row>
  </sheetData>
  <mergeCells count="6">
    <mergeCell ref="A4:A6"/>
    <mergeCell ref="B4:Q4"/>
    <mergeCell ref="B5:E5"/>
    <mergeCell ref="F5:I5"/>
    <mergeCell ref="J5:M5"/>
    <mergeCell ref="N5:Q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S21"/>
  <sheetViews>
    <sheetView workbookViewId="0">
      <selection activeCell="E22" sqref="E22"/>
    </sheetView>
  </sheetViews>
  <sheetFormatPr defaultRowHeight="15" x14ac:dyDescent="0.25"/>
  <cols>
    <col min="1" max="16384" width="9.140625" style="22"/>
  </cols>
  <sheetData>
    <row r="2" spans="1:19" x14ac:dyDescent="0.25">
      <c r="A2" s="46"/>
      <c r="B2" s="45"/>
      <c r="C2" s="45"/>
      <c r="D2" s="45"/>
      <c r="E2" s="47"/>
      <c r="F2" s="45"/>
      <c r="G2" s="45"/>
      <c r="H2" s="45"/>
      <c r="I2" s="47"/>
      <c r="J2" s="45"/>
      <c r="K2" s="45"/>
      <c r="L2" s="45"/>
      <c r="M2" s="47"/>
      <c r="N2" s="45"/>
      <c r="O2" s="45"/>
      <c r="P2" s="45"/>
      <c r="Q2" s="47"/>
      <c r="R2" s="45"/>
    </row>
    <row r="3" spans="1:19" x14ac:dyDescent="0.25">
      <c r="A3" s="26" t="s">
        <v>288</v>
      </c>
      <c r="B3" s="26"/>
      <c r="C3" s="26"/>
      <c r="D3" s="26"/>
      <c r="E3" s="26"/>
      <c r="F3" s="26"/>
      <c r="G3" s="26"/>
      <c r="H3" s="26"/>
      <c r="I3" s="26"/>
      <c r="J3" s="26"/>
      <c r="K3" s="26"/>
      <c r="L3" s="26"/>
      <c r="M3" s="26"/>
      <c r="N3" s="26"/>
      <c r="O3" s="26"/>
      <c r="P3" s="26"/>
      <c r="Q3" s="26"/>
      <c r="R3" s="26"/>
      <c r="S3" s="26"/>
    </row>
    <row r="4" spans="1:19" x14ac:dyDescent="0.25">
      <c r="A4" s="24" t="s">
        <v>289</v>
      </c>
      <c r="B4" s="24"/>
      <c r="C4" s="24"/>
      <c r="D4" s="24"/>
      <c r="E4" s="24"/>
      <c r="F4" s="48"/>
      <c r="G4" s="48"/>
      <c r="H4" s="48"/>
      <c r="I4" s="49"/>
      <c r="J4" s="48"/>
      <c r="K4" s="48"/>
      <c r="L4" s="48"/>
      <c r="M4" s="49"/>
      <c r="N4" s="48"/>
      <c r="O4" s="48"/>
      <c r="P4" s="48"/>
      <c r="Q4" s="49"/>
      <c r="R4" s="45"/>
    </row>
    <row r="5" spans="1:19" ht="15" customHeight="1" x14ac:dyDescent="0.25">
      <c r="A5" s="316" t="s">
        <v>1</v>
      </c>
      <c r="B5" s="196" t="s">
        <v>54</v>
      </c>
      <c r="C5" s="196"/>
      <c r="D5" s="196"/>
      <c r="E5" s="196"/>
      <c r="F5" s="196"/>
      <c r="G5" s="196"/>
      <c r="H5" s="196"/>
      <c r="I5" s="196"/>
      <c r="J5" s="196"/>
      <c r="K5" s="196"/>
      <c r="L5" s="196"/>
      <c r="M5" s="196"/>
      <c r="N5" s="196"/>
      <c r="O5" s="196"/>
      <c r="P5" s="196"/>
      <c r="Q5" s="196"/>
      <c r="R5" s="45"/>
    </row>
    <row r="6" spans="1:19" ht="15" customHeight="1" x14ac:dyDescent="0.25">
      <c r="A6" s="316"/>
      <c r="B6" s="197" t="s">
        <v>65</v>
      </c>
      <c r="C6" s="197"/>
      <c r="D6" s="197"/>
      <c r="E6" s="197"/>
      <c r="F6" s="196" t="s">
        <v>66</v>
      </c>
      <c r="G6" s="196"/>
      <c r="H6" s="196"/>
      <c r="I6" s="196"/>
      <c r="J6" s="197" t="s">
        <v>67</v>
      </c>
      <c r="K6" s="197"/>
      <c r="L6" s="197"/>
      <c r="M6" s="197"/>
      <c r="N6" s="196" t="s">
        <v>13</v>
      </c>
      <c r="O6" s="196"/>
      <c r="P6" s="196"/>
      <c r="Q6" s="196"/>
      <c r="R6" s="45"/>
    </row>
    <row r="7" spans="1:19" ht="30" customHeight="1" x14ac:dyDescent="0.25">
      <c r="A7" s="316"/>
      <c r="B7" s="135" t="s">
        <v>3</v>
      </c>
      <c r="C7" s="135" t="s">
        <v>4</v>
      </c>
      <c r="D7" s="135" t="s">
        <v>5</v>
      </c>
      <c r="E7" s="317" t="s">
        <v>180</v>
      </c>
      <c r="F7" s="135" t="s">
        <v>3</v>
      </c>
      <c r="G7" s="135" t="s">
        <v>4</v>
      </c>
      <c r="H7" s="135" t="s">
        <v>5</v>
      </c>
      <c r="I7" s="317" t="s">
        <v>180</v>
      </c>
      <c r="J7" s="135" t="s">
        <v>3</v>
      </c>
      <c r="K7" s="135" t="s">
        <v>4</v>
      </c>
      <c r="L7" s="135" t="s">
        <v>5</v>
      </c>
      <c r="M7" s="317" t="s">
        <v>180</v>
      </c>
      <c r="N7" s="135" t="s">
        <v>3</v>
      </c>
      <c r="O7" s="135" t="s">
        <v>4</v>
      </c>
      <c r="P7" s="135" t="s">
        <v>5</v>
      </c>
      <c r="Q7" s="317" t="s">
        <v>180</v>
      </c>
      <c r="R7" s="45"/>
    </row>
    <row r="8" spans="1:19" ht="15" customHeight="1" x14ac:dyDescent="0.25">
      <c r="A8" s="306" t="s">
        <v>166</v>
      </c>
      <c r="B8" s="318">
        <v>23</v>
      </c>
      <c r="C8" s="293">
        <v>3</v>
      </c>
      <c r="D8" s="318">
        <v>44</v>
      </c>
      <c r="E8" s="139">
        <v>13.04</v>
      </c>
      <c r="F8" s="318">
        <v>36</v>
      </c>
      <c r="G8" s="135" t="s">
        <v>79</v>
      </c>
      <c r="H8" s="318">
        <v>54</v>
      </c>
      <c r="I8" s="135" t="s">
        <v>79</v>
      </c>
      <c r="J8" s="318">
        <v>69</v>
      </c>
      <c r="K8" s="4">
        <v>2</v>
      </c>
      <c r="L8" s="318">
        <v>116</v>
      </c>
      <c r="M8" s="89">
        <v>2.9</v>
      </c>
      <c r="N8" s="318">
        <v>128</v>
      </c>
      <c r="O8" s="4">
        <v>5</v>
      </c>
      <c r="P8" s="318">
        <v>214</v>
      </c>
      <c r="Q8" s="89">
        <v>3.91</v>
      </c>
      <c r="R8" s="45"/>
    </row>
    <row r="9" spans="1:19" ht="15" customHeight="1" x14ac:dyDescent="0.25">
      <c r="A9" s="306" t="s">
        <v>167</v>
      </c>
      <c r="B9" s="318">
        <v>92</v>
      </c>
      <c r="C9" s="293" t="s">
        <v>79</v>
      </c>
      <c r="D9" s="318">
        <v>147</v>
      </c>
      <c r="E9" s="139" t="s">
        <v>79</v>
      </c>
      <c r="F9" s="318">
        <v>111</v>
      </c>
      <c r="G9" s="135">
        <v>1</v>
      </c>
      <c r="H9" s="318">
        <v>194</v>
      </c>
      <c r="I9" s="139">
        <v>0.9</v>
      </c>
      <c r="J9" s="318">
        <v>280</v>
      </c>
      <c r="K9" s="293">
        <v>6</v>
      </c>
      <c r="L9" s="318">
        <v>406</v>
      </c>
      <c r="M9" s="139">
        <v>2.14</v>
      </c>
      <c r="N9" s="318">
        <v>483</v>
      </c>
      <c r="O9" s="135">
        <v>7</v>
      </c>
      <c r="P9" s="318">
        <v>747</v>
      </c>
      <c r="Q9" s="139">
        <v>1.45</v>
      </c>
      <c r="R9" s="45"/>
    </row>
    <row r="10" spans="1:19" ht="15" customHeight="1" x14ac:dyDescent="0.25">
      <c r="A10" s="306" t="s">
        <v>168</v>
      </c>
      <c r="B10" s="318">
        <v>42</v>
      </c>
      <c r="C10" s="293" t="s">
        <v>79</v>
      </c>
      <c r="D10" s="318">
        <v>71</v>
      </c>
      <c r="E10" s="139" t="s">
        <v>79</v>
      </c>
      <c r="F10" s="318">
        <v>52</v>
      </c>
      <c r="G10" s="135">
        <v>1</v>
      </c>
      <c r="H10" s="318">
        <v>87</v>
      </c>
      <c r="I10" s="139">
        <v>1.92</v>
      </c>
      <c r="J10" s="318">
        <v>114</v>
      </c>
      <c r="K10" s="4">
        <v>2</v>
      </c>
      <c r="L10" s="318">
        <v>176</v>
      </c>
      <c r="M10" s="89">
        <v>1.75</v>
      </c>
      <c r="N10" s="318">
        <v>208</v>
      </c>
      <c r="O10" s="4">
        <v>3</v>
      </c>
      <c r="P10" s="318">
        <v>334</v>
      </c>
      <c r="Q10" s="89">
        <v>1.44</v>
      </c>
      <c r="R10" s="45"/>
    </row>
    <row r="11" spans="1:19" ht="15" customHeight="1" x14ac:dyDescent="0.25">
      <c r="A11" s="306" t="s">
        <v>169</v>
      </c>
      <c r="B11" s="318">
        <v>2</v>
      </c>
      <c r="C11" s="293" t="s">
        <v>79</v>
      </c>
      <c r="D11" s="318">
        <v>7</v>
      </c>
      <c r="E11" s="139" t="s">
        <v>79</v>
      </c>
      <c r="F11" s="318">
        <v>10</v>
      </c>
      <c r="G11" s="135">
        <v>1</v>
      </c>
      <c r="H11" s="318">
        <v>12</v>
      </c>
      <c r="I11" s="139">
        <v>10</v>
      </c>
      <c r="J11" s="318">
        <v>19</v>
      </c>
      <c r="K11" s="293">
        <v>1</v>
      </c>
      <c r="L11" s="318">
        <v>28</v>
      </c>
      <c r="M11" s="139">
        <v>5.26</v>
      </c>
      <c r="N11" s="318">
        <v>31</v>
      </c>
      <c r="O11" s="135">
        <v>2</v>
      </c>
      <c r="P11" s="318">
        <v>47</v>
      </c>
      <c r="Q11" s="139">
        <v>6.45</v>
      </c>
      <c r="R11" s="45"/>
    </row>
    <row r="12" spans="1:19" ht="15" customHeight="1" x14ac:dyDescent="0.25">
      <c r="A12" s="306" t="s">
        <v>170</v>
      </c>
      <c r="B12" s="318">
        <v>2</v>
      </c>
      <c r="C12" s="293" t="s">
        <v>79</v>
      </c>
      <c r="D12" s="318">
        <v>5</v>
      </c>
      <c r="E12" s="139" t="s">
        <v>79</v>
      </c>
      <c r="F12" s="318">
        <v>13</v>
      </c>
      <c r="G12" s="135" t="s">
        <v>79</v>
      </c>
      <c r="H12" s="318">
        <v>27</v>
      </c>
      <c r="I12" s="135" t="s">
        <v>79</v>
      </c>
      <c r="J12" s="318">
        <v>34</v>
      </c>
      <c r="K12" s="4">
        <v>2</v>
      </c>
      <c r="L12" s="318">
        <v>68</v>
      </c>
      <c r="M12" s="89">
        <v>5.88</v>
      </c>
      <c r="N12" s="318">
        <v>49</v>
      </c>
      <c r="O12" s="4">
        <v>2</v>
      </c>
      <c r="P12" s="318">
        <v>100</v>
      </c>
      <c r="Q12" s="89">
        <v>4.08</v>
      </c>
      <c r="R12" s="45"/>
    </row>
    <row r="13" spans="1:19" ht="15" customHeight="1" x14ac:dyDescent="0.25">
      <c r="A13" s="306" t="s">
        <v>171</v>
      </c>
      <c r="B13" s="318">
        <v>1</v>
      </c>
      <c r="C13" s="293" t="s">
        <v>79</v>
      </c>
      <c r="D13" s="318">
        <v>2</v>
      </c>
      <c r="E13" s="139" t="s">
        <v>79</v>
      </c>
      <c r="F13" s="318">
        <v>2</v>
      </c>
      <c r="G13" s="135" t="s">
        <v>79</v>
      </c>
      <c r="H13" s="318">
        <v>4</v>
      </c>
      <c r="I13" s="135" t="s">
        <v>79</v>
      </c>
      <c r="J13" s="318">
        <v>4</v>
      </c>
      <c r="K13" s="293">
        <v>1</v>
      </c>
      <c r="L13" s="318">
        <v>9</v>
      </c>
      <c r="M13" s="139">
        <v>25</v>
      </c>
      <c r="N13" s="318">
        <v>7</v>
      </c>
      <c r="O13" s="135">
        <v>1</v>
      </c>
      <c r="P13" s="318">
        <v>15</v>
      </c>
      <c r="Q13" s="139">
        <v>14.29</v>
      </c>
      <c r="R13" s="45"/>
    </row>
    <row r="14" spans="1:19" ht="15" customHeight="1" x14ac:dyDescent="0.25">
      <c r="A14" s="306" t="s">
        <v>172</v>
      </c>
      <c r="B14" s="318">
        <v>56</v>
      </c>
      <c r="C14" s="293" t="s">
        <v>79</v>
      </c>
      <c r="D14" s="318">
        <v>78</v>
      </c>
      <c r="E14" s="139" t="s">
        <v>79</v>
      </c>
      <c r="F14" s="318">
        <v>68</v>
      </c>
      <c r="G14" s="135">
        <v>2</v>
      </c>
      <c r="H14" s="318">
        <v>122</v>
      </c>
      <c r="I14" s="139">
        <v>2.94</v>
      </c>
      <c r="J14" s="318">
        <v>208</v>
      </c>
      <c r="K14" s="4">
        <v>5</v>
      </c>
      <c r="L14" s="318">
        <v>336</v>
      </c>
      <c r="M14" s="89">
        <v>2.4</v>
      </c>
      <c r="N14" s="318">
        <v>332</v>
      </c>
      <c r="O14" s="4">
        <v>7</v>
      </c>
      <c r="P14" s="318">
        <v>536</v>
      </c>
      <c r="Q14" s="89">
        <v>2.11</v>
      </c>
      <c r="R14" s="45"/>
    </row>
    <row r="15" spans="1:19" ht="15" customHeight="1" x14ac:dyDescent="0.25">
      <c r="A15" s="306" t="s">
        <v>173</v>
      </c>
      <c r="B15" s="318">
        <v>9</v>
      </c>
      <c r="C15" s="293" t="s">
        <v>79</v>
      </c>
      <c r="D15" s="318">
        <v>19</v>
      </c>
      <c r="E15" s="139" t="s">
        <v>79</v>
      </c>
      <c r="F15" s="318">
        <v>15</v>
      </c>
      <c r="G15" s="135" t="s">
        <v>79</v>
      </c>
      <c r="H15" s="318">
        <v>27</v>
      </c>
      <c r="I15" s="135" t="s">
        <v>79</v>
      </c>
      <c r="J15" s="318">
        <v>32</v>
      </c>
      <c r="K15" s="293" t="s">
        <v>79</v>
      </c>
      <c r="L15" s="318">
        <v>47</v>
      </c>
      <c r="M15" s="293" t="s">
        <v>79</v>
      </c>
      <c r="N15" s="318">
        <v>56</v>
      </c>
      <c r="O15" s="293" t="s">
        <v>79</v>
      </c>
      <c r="P15" s="318">
        <v>93</v>
      </c>
      <c r="Q15" s="293" t="s">
        <v>79</v>
      </c>
      <c r="R15" s="45"/>
    </row>
    <row r="16" spans="1:19" ht="15" customHeight="1" x14ac:dyDescent="0.25">
      <c r="A16" s="306" t="s">
        <v>174</v>
      </c>
      <c r="B16" s="318">
        <v>9</v>
      </c>
      <c r="C16" s="293" t="s">
        <v>79</v>
      </c>
      <c r="D16" s="318">
        <v>25</v>
      </c>
      <c r="E16" s="139" t="s">
        <v>79</v>
      </c>
      <c r="F16" s="318">
        <v>16</v>
      </c>
      <c r="G16" s="135" t="s">
        <v>79</v>
      </c>
      <c r="H16" s="318">
        <v>29</v>
      </c>
      <c r="I16" s="135" t="s">
        <v>79</v>
      </c>
      <c r="J16" s="318">
        <v>57</v>
      </c>
      <c r="K16" s="4">
        <v>1</v>
      </c>
      <c r="L16" s="318">
        <v>92</v>
      </c>
      <c r="M16" s="89">
        <v>1.75</v>
      </c>
      <c r="N16" s="318">
        <v>82</v>
      </c>
      <c r="O16" s="4">
        <v>1</v>
      </c>
      <c r="P16" s="318">
        <v>146</v>
      </c>
      <c r="Q16" s="89">
        <v>1.22</v>
      </c>
      <c r="R16" s="45"/>
    </row>
    <row r="17" spans="1:18" ht="15" customHeight="1" x14ac:dyDescent="0.25">
      <c r="A17" s="27" t="s">
        <v>13</v>
      </c>
      <c r="B17" s="27">
        <v>236</v>
      </c>
      <c r="C17" s="319">
        <v>3</v>
      </c>
      <c r="D17" s="27">
        <v>398</v>
      </c>
      <c r="E17" s="142">
        <v>1.27</v>
      </c>
      <c r="F17" s="27">
        <v>323</v>
      </c>
      <c r="G17" s="141">
        <v>5</v>
      </c>
      <c r="H17" s="27">
        <v>556</v>
      </c>
      <c r="I17" s="142">
        <v>1.55</v>
      </c>
      <c r="J17" s="27">
        <v>817</v>
      </c>
      <c r="K17" s="27">
        <v>20</v>
      </c>
      <c r="L17" s="27">
        <v>1278</v>
      </c>
      <c r="M17" s="30">
        <v>2.4500000000000002</v>
      </c>
      <c r="N17" s="27">
        <v>1376</v>
      </c>
      <c r="O17" s="27">
        <v>28</v>
      </c>
      <c r="P17" s="27">
        <v>2232</v>
      </c>
      <c r="Q17" s="30">
        <v>2.0299999999999998</v>
      </c>
      <c r="R17" s="45"/>
    </row>
    <row r="18" spans="1:18" x14ac:dyDescent="0.25">
      <c r="A18" s="315" t="s">
        <v>287</v>
      </c>
      <c r="B18" s="1"/>
      <c r="C18" s="1"/>
      <c r="D18" s="1"/>
      <c r="E18" s="2"/>
      <c r="F18" s="1"/>
      <c r="G18" s="1"/>
      <c r="H18" s="45"/>
      <c r="I18" s="47"/>
      <c r="J18" s="45"/>
      <c r="K18" s="45"/>
      <c r="L18" s="45"/>
      <c r="M18" s="47"/>
      <c r="N18" s="45"/>
      <c r="O18" s="45"/>
      <c r="P18" s="45"/>
      <c r="Q18" s="47"/>
      <c r="R18" s="45"/>
    </row>
    <row r="19" spans="1:18" x14ac:dyDescent="0.25">
      <c r="A19" s="315" t="s">
        <v>265</v>
      </c>
      <c r="B19" s="1"/>
      <c r="C19" s="1"/>
      <c r="D19" s="1"/>
      <c r="E19" s="2"/>
      <c r="F19" s="1"/>
      <c r="G19" s="1"/>
      <c r="H19" s="45"/>
      <c r="I19" s="47"/>
      <c r="J19" s="45"/>
      <c r="K19" s="45"/>
      <c r="L19" s="45"/>
      <c r="M19" s="47"/>
      <c r="N19" s="45"/>
      <c r="O19" s="45"/>
      <c r="P19" s="45"/>
      <c r="Q19" s="47"/>
      <c r="R19" s="45"/>
    </row>
    <row r="20" spans="1:18" x14ac:dyDescent="0.25">
      <c r="A20" s="46"/>
      <c r="B20" s="45"/>
      <c r="C20" s="45"/>
      <c r="D20" s="45"/>
      <c r="E20" s="47"/>
      <c r="F20" s="45"/>
      <c r="G20" s="45"/>
      <c r="H20" s="45"/>
      <c r="I20" s="47"/>
      <c r="J20" s="45"/>
      <c r="K20" s="45"/>
      <c r="L20" s="45"/>
      <c r="M20" s="47"/>
      <c r="N20" s="45"/>
      <c r="O20" s="45"/>
      <c r="P20" s="45"/>
      <c r="Q20" s="47"/>
      <c r="R20" s="45"/>
    </row>
    <row r="21" spans="1:18" x14ac:dyDescent="0.25">
      <c r="A21" s="46"/>
      <c r="B21" s="45"/>
      <c r="C21" s="45"/>
      <c r="D21" s="45"/>
      <c r="E21" s="47"/>
      <c r="F21" s="45"/>
      <c r="G21" s="45"/>
      <c r="H21" s="45"/>
      <c r="I21" s="47"/>
      <c r="J21" s="45"/>
      <c r="K21" s="45"/>
      <c r="L21" s="45"/>
      <c r="M21" s="47"/>
      <c r="N21" s="45"/>
      <c r="O21" s="45"/>
      <c r="P21" s="45"/>
      <c r="Q21" s="47"/>
      <c r="R21" s="45"/>
    </row>
  </sheetData>
  <mergeCells count="6">
    <mergeCell ref="A5:A7"/>
    <mergeCell ref="B5:Q5"/>
    <mergeCell ref="B6:E6"/>
    <mergeCell ref="F6:I6"/>
    <mergeCell ref="J6:M6"/>
    <mergeCell ref="N6:Q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24"/>
  <sheetViews>
    <sheetView workbookViewId="0">
      <selection activeCell="H27" sqref="H27"/>
    </sheetView>
  </sheetViews>
  <sheetFormatPr defaultRowHeight="15" x14ac:dyDescent="0.25"/>
  <cols>
    <col min="1" max="1" width="12.85546875" style="22" customWidth="1"/>
    <col min="2" max="16384" width="9.140625" style="22"/>
  </cols>
  <sheetData>
    <row r="1" spans="1:19" x14ac:dyDescent="0.25">
      <c r="A1" s="46"/>
      <c r="B1" s="45"/>
      <c r="C1" s="45"/>
      <c r="D1" s="45"/>
      <c r="E1" s="47"/>
      <c r="F1" s="45"/>
      <c r="G1" s="45"/>
      <c r="H1" s="45"/>
      <c r="I1" s="47"/>
      <c r="J1" s="45"/>
      <c r="K1" s="45"/>
      <c r="L1" s="45"/>
      <c r="M1" s="47"/>
      <c r="N1" s="45"/>
      <c r="O1" s="45"/>
      <c r="P1" s="45"/>
      <c r="Q1" s="47"/>
      <c r="R1" s="45"/>
      <c r="S1" s="45"/>
    </row>
    <row r="2" spans="1:19" x14ac:dyDescent="0.25">
      <c r="A2" s="25" t="s">
        <v>290</v>
      </c>
      <c r="B2" s="25"/>
      <c r="C2" s="25"/>
      <c r="D2" s="25"/>
      <c r="E2" s="25"/>
      <c r="F2" s="25"/>
      <c r="G2" s="25"/>
      <c r="H2" s="25"/>
      <c r="I2" s="25"/>
      <c r="J2" s="25"/>
      <c r="K2" s="25"/>
      <c r="L2" s="25"/>
      <c r="M2" s="25"/>
      <c r="N2" s="25"/>
      <c r="O2" s="25"/>
      <c r="P2" s="25"/>
      <c r="Q2" s="25"/>
      <c r="R2" s="25"/>
      <c r="S2" s="25"/>
    </row>
    <row r="3" spans="1:19" x14ac:dyDescent="0.25">
      <c r="A3" s="302" t="s">
        <v>289</v>
      </c>
      <c r="B3" s="302"/>
      <c r="C3" s="302"/>
      <c r="D3" s="302"/>
      <c r="E3" s="49"/>
      <c r="F3" s="48"/>
      <c r="G3" s="48"/>
      <c r="H3" s="48"/>
      <c r="I3" s="49"/>
      <c r="J3" s="48"/>
      <c r="K3" s="48"/>
      <c r="L3" s="48"/>
      <c r="M3" s="49"/>
      <c r="N3" s="48"/>
      <c r="O3" s="48"/>
      <c r="P3" s="48"/>
      <c r="Q3" s="49"/>
      <c r="R3" s="45"/>
      <c r="S3" s="45"/>
    </row>
    <row r="4" spans="1:19" ht="15" customHeight="1" x14ac:dyDescent="0.25">
      <c r="A4" s="198" t="s">
        <v>1</v>
      </c>
      <c r="B4" s="196" t="s">
        <v>54</v>
      </c>
      <c r="C4" s="196"/>
      <c r="D4" s="196"/>
      <c r="E4" s="196"/>
      <c r="F4" s="196"/>
      <c r="G4" s="196"/>
      <c r="H4" s="196"/>
      <c r="I4" s="196"/>
      <c r="J4" s="196"/>
      <c r="K4" s="196"/>
      <c r="L4" s="196"/>
      <c r="M4" s="196"/>
      <c r="N4" s="196"/>
      <c r="O4" s="196"/>
      <c r="P4" s="196"/>
      <c r="Q4" s="196"/>
      <c r="R4" s="45"/>
      <c r="S4" s="45"/>
    </row>
    <row r="5" spans="1:19" ht="15" customHeight="1" x14ac:dyDescent="0.25">
      <c r="A5" s="199"/>
      <c r="B5" s="197" t="s">
        <v>65</v>
      </c>
      <c r="C5" s="197"/>
      <c r="D5" s="197"/>
      <c r="E5" s="197"/>
      <c r="F5" s="196" t="s">
        <v>66</v>
      </c>
      <c r="G5" s="196"/>
      <c r="H5" s="196"/>
      <c r="I5" s="196"/>
      <c r="J5" s="197" t="s">
        <v>67</v>
      </c>
      <c r="K5" s="197"/>
      <c r="L5" s="197"/>
      <c r="M5" s="197"/>
      <c r="N5" s="196" t="s">
        <v>13</v>
      </c>
      <c r="O5" s="196"/>
      <c r="P5" s="196"/>
      <c r="Q5" s="196"/>
      <c r="R5" s="45"/>
      <c r="S5" s="45"/>
    </row>
    <row r="6" spans="1:19" ht="28.5" customHeight="1" x14ac:dyDescent="0.25">
      <c r="A6" s="200"/>
      <c r="B6" s="135" t="s">
        <v>3</v>
      </c>
      <c r="C6" s="135" t="s">
        <v>4</v>
      </c>
      <c r="D6" s="135" t="s">
        <v>5</v>
      </c>
      <c r="E6" s="317" t="s">
        <v>180</v>
      </c>
      <c r="F6" s="135" t="s">
        <v>3</v>
      </c>
      <c r="G6" s="135" t="s">
        <v>4</v>
      </c>
      <c r="H6" s="135" t="s">
        <v>5</v>
      </c>
      <c r="I6" s="317" t="s">
        <v>180</v>
      </c>
      <c r="J6" s="135" t="s">
        <v>3</v>
      </c>
      <c r="K6" s="135" t="s">
        <v>4</v>
      </c>
      <c r="L6" s="135" t="s">
        <v>5</v>
      </c>
      <c r="M6" s="317" t="s">
        <v>180</v>
      </c>
      <c r="N6" s="135" t="s">
        <v>3</v>
      </c>
      <c r="O6" s="135" t="s">
        <v>4</v>
      </c>
      <c r="P6" s="135" t="s">
        <v>5</v>
      </c>
      <c r="Q6" s="317" t="s">
        <v>180</v>
      </c>
      <c r="R6" s="45"/>
      <c r="S6" s="45"/>
    </row>
    <row r="7" spans="1:19" ht="15" customHeight="1" x14ac:dyDescent="0.25">
      <c r="A7" s="306" t="s">
        <v>166</v>
      </c>
      <c r="B7" s="318">
        <v>5</v>
      </c>
      <c r="C7" s="135">
        <v>2</v>
      </c>
      <c r="D7" s="318">
        <v>9</v>
      </c>
      <c r="E7" s="139">
        <v>40</v>
      </c>
      <c r="F7" s="318">
        <v>13</v>
      </c>
      <c r="G7" s="135">
        <v>1</v>
      </c>
      <c r="H7" s="318">
        <v>30</v>
      </c>
      <c r="I7" s="139">
        <v>7.69</v>
      </c>
      <c r="J7" s="318">
        <v>25</v>
      </c>
      <c r="K7" s="135">
        <v>4</v>
      </c>
      <c r="L7" s="318">
        <v>43</v>
      </c>
      <c r="M7" s="139">
        <v>16</v>
      </c>
      <c r="N7" s="318">
        <v>43</v>
      </c>
      <c r="O7" s="4">
        <v>7</v>
      </c>
      <c r="P7" s="318">
        <v>82</v>
      </c>
      <c r="Q7" s="89">
        <v>16.28</v>
      </c>
      <c r="R7" s="45"/>
      <c r="S7" s="45"/>
    </row>
    <row r="8" spans="1:19" ht="15" customHeight="1" x14ac:dyDescent="0.25">
      <c r="A8" s="306" t="s">
        <v>167</v>
      </c>
      <c r="B8" s="318">
        <v>11</v>
      </c>
      <c r="C8" s="135">
        <v>1</v>
      </c>
      <c r="D8" s="318">
        <v>22</v>
      </c>
      <c r="E8" s="135">
        <v>9.09</v>
      </c>
      <c r="F8" s="318">
        <v>18</v>
      </c>
      <c r="G8" s="135" t="s">
        <v>79</v>
      </c>
      <c r="H8" s="318">
        <v>39</v>
      </c>
      <c r="I8" s="135" t="s">
        <v>79</v>
      </c>
      <c r="J8" s="318">
        <v>48</v>
      </c>
      <c r="K8" s="135">
        <v>3</v>
      </c>
      <c r="L8" s="318">
        <v>85</v>
      </c>
      <c r="M8" s="139">
        <v>6.25</v>
      </c>
      <c r="N8" s="318">
        <v>77</v>
      </c>
      <c r="O8" s="135">
        <v>4</v>
      </c>
      <c r="P8" s="318">
        <v>146</v>
      </c>
      <c r="Q8" s="139">
        <v>5.19</v>
      </c>
      <c r="R8" s="45"/>
      <c r="S8" s="45"/>
    </row>
    <row r="9" spans="1:19" ht="15" customHeight="1" x14ac:dyDescent="0.25">
      <c r="A9" s="306" t="s">
        <v>168</v>
      </c>
      <c r="B9" s="318">
        <v>8</v>
      </c>
      <c r="C9" s="135" t="s">
        <v>79</v>
      </c>
      <c r="D9" s="318">
        <v>15</v>
      </c>
      <c r="E9" s="135" t="s">
        <v>79</v>
      </c>
      <c r="F9" s="318">
        <v>15</v>
      </c>
      <c r="G9" s="135" t="s">
        <v>79</v>
      </c>
      <c r="H9" s="318">
        <v>30</v>
      </c>
      <c r="I9" s="135" t="s">
        <v>79</v>
      </c>
      <c r="J9" s="318">
        <v>42</v>
      </c>
      <c r="K9" s="135" t="s">
        <v>79</v>
      </c>
      <c r="L9" s="318">
        <v>61</v>
      </c>
      <c r="M9" s="135" t="s">
        <v>79</v>
      </c>
      <c r="N9" s="318">
        <v>65</v>
      </c>
      <c r="O9" s="135" t="s">
        <v>79</v>
      </c>
      <c r="P9" s="318">
        <v>106</v>
      </c>
      <c r="Q9" s="135" t="s">
        <v>79</v>
      </c>
      <c r="R9" s="45"/>
      <c r="S9" s="45"/>
    </row>
    <row r="10" spans="1:19" ht="15" customHeight="1" x14ac:dyDescent="0.25">
      <c r="A10" s="306" t="s">
        <v>169</v>
      </c>
      <c r="B10" s="318">
        <v>1</v>
      </c>
      <c r="C10" s="135">
        <v>1</v>
      </c>
      <c r="D10" s="321" t="s">
        <v>79</v>
      </c>
      <c r="E10" s="135">
        <v>100</v>
      </c>
      <c r="F10" s="318">
        <v>7</v>
      </c>
      <c r="G10" s="135" t="s">
        <v>79</v>
      </c>
      <c r="H10" s="318">
        <v>16</v>
      </c>
      <c r="I10" s="135" t="s">
        <v>79</v>
      </c>
      <c r="J10" s="318">
        <v>11</v>
      </c>
      <c r="K10" s="135" t="s">
        <v>79</v>
      </c>
      <c r="L10" s="318">
        <v>17</v>
      </c>
      <c r="M10" s="135" t="s">
        <v>79</v>
      </c>
      <c r="N10" s="318">
        <v>19</v>
      </c>
      <c r="O10" s="135">
        <v>1</v>
      </c>
      <c r="P10" s="318">
        <v>33</v>
      </c>
      <c r="Q10" s="139">
        <v>5.26</v>
      </c>
      <c r="R10" s="45"/>
      <c r="S10" s="45"/>
    </row>
    <row r="11" spans="1:19" ht="15" customHeight="1" x14ac:dyDescent="0.25">
      <c r="A11" s="306" t="s">
        <v>170</v>
      </c>
      <c r="B11" s="318">
        <v>6</v>
      </c>
      <c r="C11" s="135" t="s">
        <v>79</v>
      </c>
      <c r="D11" s="318">
        <v>15</v>
      </c>
      <c r="E11" s="135" t="s">
        <v>79</v>
      </c>
      <c r="F11" s="318">
        <v>2</v>
      </c>
      <c r="G11" s="135" t="s">
        <v>79</v>
      </c>
      <c r="H11" s="318">
        <v>4</v>
      </c>
      <c r="I11" s="135" t="s">
        <v>79</v>
      </c>
      <c r="J11" s="318">
        <v>4</v>
      </c>
      <c r="K11" s="135" t="s">
        <v>79</v>
      </c>
      <c r="L11" s="318">
        <v>7</v>
      </c>
      <c r="M11" s="135" t="s">
        <v>79</v>
      </c>
      <c r="N11" s="318">
        <v>12</v>
      </c>
      <c r="O11" s="135" t="s">
        <v>79</v>
      </c>
      <c r="P11" s="318">
        <v>26</v>
      </c>
      <c r="Q11" s="135" t="s">
        <v>79</v>
      </c>
      <c r="R11" s="45"/>
      <c r="S11" s="45"/>
    </row>
    <row r="12" spans="1:19" ht="15" customHeight="1" x14ac:dyDescent="0.25">
      <c r="A12" s="306" t="s">
        <v>171</v>
      </c>
      <c r="B12" s="318">
        <v>2</v>
      </c>
      <c r="C12" s="135" t="s">
        <v>79</v>
      </c>
      <c r="D12" s="318">
        <v>8</v>
      </c>
      <c r="E12" s="135" t="s">
        <v>79</v>
      </c>
      <c r="F12" s="318">
        <v>2</v>
      </c>
      <c r="G12" s="135" t="s">
        <v>79</v>
      </c>
      <c r="H12" s="318">
        <v>5</v>
      </c>
      <c r="I12" s="135" t="s">
        <v>79</v>
      </c>
      <c r="J12" s="318">
        <v>9</v>
      </c>
      <c r="K12" s="135" t="s">
        <v>79</v>
      </c>
      <c r="L12" s="318">
        <v>21</v>
      </c>
      <c r="M12" s="135" t="s">
        <v>79</v>
      </c>
      <c r="N12" s="318">
        <v>13</v>
      </c>
      <c r="O12" s="135" t="s">
        <v>79</v>
      </c>
      <c r="P12" s="318">
        <v>34</v>
      </c>
      <c r="Q12" s="135" t="s">
        <v>79</v>
      </c>
      <c r="R12" s="45"/>
      <c r="S12" s="45"/>
    </row>
    <row r="13" spans="1:19" ht="15" customHeight="1" x14ac:dyDescent="0.25">
      <c r="A13" s="306" t="s">
        <v>172</v>
      </c>
      <c r="B13" s="318">
        <v>20</v>
      </c>
      <c r="C13" s="135">
        <v>3</v>
      </c>
      <c r="D13" s="318">
        <v>31</v>
      </c>
      <c r="E13" s="139">
        <v>15</v>
      </c>
      <c r="F13" s="318">
        <v>25</v>
      </c>
      <c r="G13" s="135">
        <v>2</v>
      </c>
      <c r="H13" s="318">
        <v>39</v>
      </c>
      <c r="I13" s="139">
        <v>8</v>
      </c>
      <c r="J13" s="318">
        <v>46</v>
      </c>
      <c r="K13" s="135">
        <v>5</v>
      </c>
      <c r="L13" s="318">
        <v>81</v>
      </c>
      <c r="M13" s="139">
        <v>10.87</v>
      </c>
      <c r="N13" s="318">
        <v>91</v>
      </c>
      <c r="O13" s="4">
        <v>10</v>
      </c>
      <c r="P13" s="318">
        <v>151</v>
      </c>
      <c r="Q13" s="89">
        <v>10.99</v>
      </c>
      <c r="R13" s="45"/>
      <c r="S13" s="45"/>
    </row>
    <row r="14" spans="1:19" ht="15" customHeight="1" x14ac:dyDescent="0.25">
      <c r="A14" s="306" t="s">
        <v>173</v>
      </c>
      <c r="B14" s="318">
        <v>4</v>
      </c>
      <c r="C14" s="135">
        <v>1</v>
      </c>
      <c r="D14" s="318">
        <v>7</v>
      </c>
      <c r="E14" s="135">
        <v>25</v>
      </c>
      <c r="F14" s="318">
        <v>17</v>
      </c>
      <c r="G14" s="135">
        <v>2</v>
      </c>
      <c r="H14" s="318">
        <v>37</v>
      </c>
      <c r="I14" s="139">
        <v>11.76</v>
      </c>
      <c r="J14" s="318">
        <v>32</v>
      </c>
      <c r="K14" s="135">
        <v>1</v>
      </c>
      <c r="L14" s="318">
        <v>47</v>
      </c>
      <c r="M14" s="139">
        <v>3.13</v>
      </c>
      <c r="N14" s="318">
        <v>53</v>
      </c>
      <c r="O14" s="135">
        <v>4</v>
      </c>
      <c r="P14" s="318">
        <v>91</v>
      </c>
      <c r="Q14" s="139">
        <v>7.55</v>
      </c>
      <c r="R14" s="45"/>
      <c r="S14" s="45"/>
    </row>
    <row r="15" spans="1:19" ht="15" customHeight="1" x14ac:dyDescent="0.25">
      <c r="A15" s="306" t="s">
        <v>174</v>
      </c>
      <c r="B15" s="318">
        <v>3</v>
      </c>
      <c r="C15" s="135" t="s">
        <v>79</v>
      </c>
      <c r="D15" s="318">
        <v>10</v>
      </c>
      <c r="E15" s="135" t="s">
        <v>79</v>
      </c>
      <c r="F15" s="318">
        <v>9</v>
      </c>
      <c r="G15" s="135">
        <v>3</v>
      </c>
      <c r="H15" s="318">
        <v>19</v>
      </c>
      <c r="I15" s="139">
        <v>33.33</v>
      </c>
      <c r="J15" s="318">
        <v>28</v>
      </c>
      <c r="K15" s="135">
        <v>1</v>
      </c>
      <c r="L15" s="318">
        <v>54</v>
      </c>
      <c r="M15" s="139">
        <v>3.57</v>
      </c>
      <c r="N15" s="318">
        <v>40</v>
      </c>
      <c r="O15" s="4">
        <v>4</v>
      </c>
      <c r="P15" s="318">
        <v>83</v>
      </c>
      <c r="Q15" s="89">
        <v>10</v>
      </c>
      <c r="R15" s="45"/>
      <c r="S15" s="45"/>
    </row>
    <row r="16" spans="1:19" ht="15" customHeight="1" x14ac:dyDescent="0.25">
      <c r="A16" s="27" t="s">
        <v>13</v>
      </c>
      <c r="B16" s="27">
        <v>60</v>
      </c>
      <c r="C16" s="141">
        <v>8</v>
      </c>
      <c r="D16" s="27">
        <v>117</v>
      </c>
      <c r="E16" s="142">
        <v>13.33</v>
      </c>
      <c r="F16" s="27">
        <v>108</v>
      </c>
      <c r="G16" s="141">
        <v>8</v>
      </c>
      <c r="H16" s="27">
        <v>219</v>
      </c>
      <c r="I16" s="142">
        <v>7.41</v>
      </c>
      <c r="J16" s="27">
        <v>245</v>
      </c>
      <c r="K16" s="141">
        <v>14</v>
      </c>
      <c r="L16" s="27">
        <v>416</v>
      </c>
      <c r="M16" s="142">
        <v>5.71</v>
      </c>
      <c r="N16" s="27">
        <v>413</v>
      </c>
      <c r="O16" s="27">
        <v>30</v>
      </c>
      <c r="P16" s="27">
        <v>752</v>
      </c>
      <c r="Q16" s="30">
        <v>7.26</v>
      </c>
      <c r="R16" s="45"/>
      <c r="S16" s="45"/>
    </row>
    <row r="17" spans="1:19" ht="15" customHeight="1" x14ac:dyDescent="0.25">
      <c r="A17" s="320" t="s">
        <v>287</v>
      </c>
      <c r="B17" s="1"/>
      <c r="C17" s="1"/>
      <c r="D17" s="1"/>
      <c r="E17" s="2"/>
      <c r="F17" s="1"/>
      <c r="G17" s="1"/>
      <c r="H17" s="45"/>
      <c r="I17" s="47"/>
      <c r="J17" s="45"/>
      <c r="K17" s="45"/>
      <c r="L17" s="45"/>
      <c r="M17" s="47"/>
      <c r="N17" s="45"/>
      <c r="O17" s="45"/>
      <c r="P17" s="45"/>
      <c r="Q17" s="47"/>
      <c r="R17" s="45"/>
      <c r="S17" s="45"/>
    </row>
    <row r="18" spans="1:19" ht="15" customHeight="1" x14ac:dyDescent="0.25">
      <c r="A18" s="315" t="s">
        <v>265</v>
      </c>
      <c r="B18" s="1"/>
      <c r="C18" s="1"/>
      <c r="D18" s="1"/>
      <c r="E18" s="2"/>
      <c r="F18" s="1"/>
      <c r="G18" s="1"/>
      <c r="H18" s="45"/>
      <c r="I18" s="47"/>
      <c r="J18" s="45"/>
      <c r="K18" s="45"/>
      <c r="L18" s="45"/>
      <c r="M18" s="47"/>
      <c r="N18" s="45"/>
      <c r="O18" s="45"/>
      <c r="P18" s="45"/>
      <c r="Q18" s="47"/>
      <c r="R18" s="45"/>
      <c r="S18" s="45"/>
    </row>
    <row r="19" spans="1:19" x14ac:dyDescent="0.25">
      <c r="A19" s="46"/>
      <c r="B19" s="45"/>
      <c r="C19" s="45"/>
      <c r="D19" s="45"/>
      <c r="E19" s="47"/>
      <c r="F19" s="45"/>
      <c r="G19" s="45"/>
      <c r="H19" s="45"/>
      <c r="I19" s="47"/>
      <c r="J19" s="45"/>
      <c r="K19" s="45"/>
      <c r="L19" s="45"/>
      <c r="M19" s="47"/>
      <c r="N19" s="45"/>
      <c r="O19" s="45"/>
      <c r="P19" s="45"/>
      <c r="Q19" s="47"/>
      <c r="R19" s="45"/>
      <c r="S19" s="45"/>
    </row>
    <row r="20" spans="1:19" x14ac:dyDescent="0.25">
      <c r="A20" s="46"/>
      <c r="B20" s="45"/>
      <c r="C20" s="45"/>
      <c r="D20" s="45"/>
      <c r="E20" s="47"/>
      <c r="F20" s="45"/>
      <c r="G20" s="45"/>
      <c r="H20" s="45"/>
      <c r="I20" s="47"/>
      <c r="J20" s="45"/>
      <c r="K20" s="45"/>
      <c r="L20" s="45"/>
      <c r="M20" s="47"/>
      <c r="N20" s="45"/>
      <c r="O20" s="45"/>
      <c r="P20" s="45"/>
      <c r="Q20" s="47"/>
      <c r="R20" s="45"/>
      <c r="S20" s="45"/>
    </row>
    <row r="21" spans="1:19" x14ac:dyDescent="0.25">
      <c r="A21" s="46"/>
      <c r="B21" s="45"/>
      <c r="C21" s="45"/>
      <c r="D21" s="45"/>
      <c r="E21" s="47"/>
      <c r="F21" s="45"/>
      <c r="G21" s="45"/>
      <c r="H21" s="45"/>
      <c r="I21" s="47"/>
      <c r="J21" s="45"/>
      <c r="K21" s="45"/>
      <c r="L21" s="45"/>
      <c r="M21" s="47"/>
      <c r="N21" s="45"/>
      <c r="O21" s="45"/>
      <c r="P21" s="45"/>
      <c r="Q21" s="47"/>
      <c r="R21" s="45"/>
      <c r="S21" s="45"/>
    </row>
    <row r="22" spans="1:19" x14ac:dyDescent="0.25">
      <c r="A22" s="46"/>
      <c r="B22" s="45"/>
      <c r="C22" s="45"/>
      <c r="D22" s="45"/>
      <c r="E22" s="47"/>
      <c r="F22" s="45"/>
      <c r="G22" s="45"/>
      <c r="H22" s="45"/>
      <c r="I22" s="47"/>
      <c r="J22" s="45"/>
      <c r="K22" s="45"/>
      <c r="L22" s="45"/>
      <c r="M22" s="47"/>
      <c r="N22" s="45"/>
      <c r="O22" s="45"/>
      <c r="P22" s="45"/>
      <c r="Q22" s="47"/>
      <c r="R22" s="45"/>
      <c r="S22" s="45"/>
    </row>
    <row r="23" spans="1:19" x14ac:dyDescent="0.25">
      <c r="A23" s="46"/>
      <c r="B23" s="45"/>
      <c r="C23" s="45"/>
      <c r="D23" s="45"/>
      <c r="E23" s="47"/>
      <c r="F23" s="45"/>
      <c r="G23" s="45"/>
      <c r="H23" s="45"/>
      <c r="I23" s="47"/>
      <c r="J23" s="45"/>
      <c r="K23" s="45"/>
      <c r="L23" s="45"/>
      <c r="M23" s="47"/>
      <c r="N23" s="45"/>
      <c r="O23" s="45"/>
      <c r="P23" s="45"/>
      <c r="Q23" s="47"/>
      <c r="R23" s="45"/>
      <c r="S23" s="45"/>
    </row>
    <row r="24" spans="1:19" x14ac:dyDescent="0.25">
      <c r="A24" s="46"/>
      <c r="B24" s="45"/>
      <c r="C24" s="45"/>
      <c r="D24" s="45"/>
      <c r="E24" s="47"/>
      <c r="F24" s="45"/>
      <c r="G24" s="45"/>
      <c r="H24" s="45"/>
      <c r="I24" s="47"/>
      <c r="J24" s="45"/>
      <c r="K24" s="45"/>
      <c r="L24" s="45"/>
      <c r="M24" s="47"/>
      <c r="N24" s="45"/>
      <c r="O24" s="45"/>
      <c r="P24" s="45"/>
      <c r="Q24" s="47"/>
      <c r="R24" s="45"/>
      <c r="S24" s="45"/>
    </row>
  </sheetData>
  <mergeCells count="6">
    <mergeCell ref="A4:A6"/>
    <mergeCell ref="B4:Q4"/>
    <mergeCell ref="B5:E5"/>
    <mergeCell ref="F5:I5"/>
    <mergeCell ref="J5:M5"/>
    <mergeCell ref="N5:Q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20"/>
  <sheetViews>
    <sheetView workbookViewId="0">
      <selection activeCell="B18" sqref="B18"/>
    </sheetView>
  </sheetViews>
  <sheetFormatPr defaultRowHeight="15" x14ac:dyDescent="0.25"/>
  <cols>
    <col min="1" max="1" width="9.140625" style="22"/>
    <col min="2" max="2" width="10.140625" style="22" customWidth="1"/>
    <col min="3" max="16384" width="9.140625" style="22"/>
  </cols>
  <sheetData>
    <row r="2" spans="2:9" x14ac:dyDescent="0.25">
      <c r="B2" s="174" t="s">
        <v>255</v>
      </c>
      <c r="C2" s="165"/>
      <c r="D2" s="165"/>
      <c r="E2" s="165"/>
      <c r="F2" s="165"/>
      <c r="G2" s="165"/>
      <c r="H2" s="165"/>
      <c r="I2" s="165"/>
    </row>
    <row r="3" spans="2:9" ht="15" customHeight="1" x14ac:dyDescent="0.25">
      <c r="B3" s="166" t="s">
        <v>256</v>
      </c>
      <c r="C3" s="167"/>
      <c r="D3" s="167"/>
      <c r="E3" s="167"/>
      <c r="F3" s="167"/>
      <c r="G3" s="66"/>
      <c r="H3" s="66"/>
      <c r="I3" s="66"/>
    </row>
    <row r="4" spans="2:9" x14ac:dyDescent="0.25">
      <c r="B4" s="168" t="s">
        <v>1</v>
      </c>
      <c r="C4" s="171">
        <v>2017</v>
      </c>
      <c r="D4" s="171">
        <v>2017</v>
      </c>
      <c r="E4" s="172">
        <v>2016</v>
      </c>
      <c r="F4" s="172">
        <v>2016</v>
      </c>
    </row>
    <row r="5" spans="2:9" ht="15" customHeight="1" x14ac:dyDescent="0.25">
      <c r="B5" s="169"/>
      <c r="C5" s="171" t="s">
        <v>9</v>
      </c>
      <c r="D5" s="171" t="s">
        <v>10</v>
      </c>
      <c r="E5" s="172" t="s">
        <v>9</v>
      </c>
      <c r="F5" s="172" t="s">
        <v>10</v>
      </c>
    </row>
    <row r="6" spans="2:9" ht="27" x14ac:dyDescent="0.25">
      <c r="B6" s="170"/>
      <c r="C6" s="122" t="s">
        <v>11</v>
      </c>
      <c r="D6" s="122" t="s">
        <v>12</v>
      </c>
      <c r="E6" s="122" t="s">
        <v>11</v>
      </c>
      <c r="F6" s="122" t="s">
        <v>12</v>
      </c>
    </row>
    <row r="7" spans="2:9" x14ac:dyDescent="0.25">
      <c r="B7" s="143" t="s">
        <v>166</v>
      </c>
      <c r="C7" s="32">
        <v>2.6</v>
      </c>
      <c r="D7" s="144">
        <v>1.74</v>
      </c>
      <c r="E7" s="35">
        <v>1.76</v>
      </c>
      <c r="F7" s="36">
        <v>1.1599999999999999</v>
      </c>
    </row>
    <row r="8" spans="2:9" x14ac:dyDescent="0.25">
      <c r="B8" s="143" t="s">
        <v>167</v>
      </c>
      <c r="C8" s="32">
        <v>1.6</v>
      </c>
      <c r="D8" s="144">
        <v>1.1000000000000001</v>
      </c>
      <c r="E8" s="35">
        <v>1.65</v>
      </c>
      <c r="F8" s="36">
        <v>1.1299999999999999</v>
      </c>
    </row>
    <row r="9" spans="2:9" x14ac:dyDescent="0.25">
      <c r="B9" s="143" t="s">
        <v>168</v>
      </c>
      <c r="C9" s="32">
        <v>1.1200000000000001</v>
      </c>
      <c r="D9" s="144">
        <v>0.75</v>
      </c>
      <c r="E9" s="35">
        <v>1.66</v>
      </c>
      <c r="F9" s="36">
        <v>1.06</v>
      </c>
    </row>
    <row r="10" spans="2:9" x14ac:dyDescent="0.25">
      <c r="B10" s="143" t="s">
        <v>169</v>
      </c>
      <c r="C10" s="32">
        <v>2.97</v>
      </c>
      <c r="D10" s="144">
        <v>1.82</v>
      </c>
      <c r="E10" s="35">
        <v>3.86</v>
      </c>
      <c r="F10" s="36">
        <v>2.34</v>
      </c>
    </row>
    <row r="11" spans="2:9" x14ac:dyDescent="0.25">
      <c r="B11" s="143" t="s">
        <v>170</v>
      </c>
      <c r="C11" s="32">
        <v>1.96</v>
      </c>
      <c r="D11" s="144">
        <v>1.1499999999999999</v>
      </c>
      <c r="E11" s="35">
        <v>0.91</v>
      </c>
      <c r="F11" s="36">
        <v>0.55000000000000004</v>
      </c>
    </row>
    <row r="12" spans="2:9" x14ac:dyDescent="0.25">
      <c r="B12" s="143" t="s">
        <v>171</v>
      </c>
      <c r="C12" s="32">
        <v>3.26</v>
      </c>
      <c r="D12" s="144">
        <v>1.83</v>
      </c>
      <c r="E12" s="35">
        <v>3.4</v>
      </c>
      <c r="F12" s="36">
        <v>1.81</v>
      </c>
    </row>
    <row r="13" spans="2:9" x14ac:dyDescent="0.25">
      <c r="B13" s="143" t="s">
        <v>172</v>
      </c>
      <c r="C13" s="32">
        <v>2.2000000000000002</v>
      </c>
      <c r="D13" s="144">
        <v>1.5</v>
      </c>
      <c r="E13" s="35">
        <v>1.39</v>
      </c>
      <c r="F13" s="36">
        <v>0.93</v>
      </c>
    </row>
    <row r="14" spans="2:9" x14ac:dyDescent="0.25">
      <c r="B14" s="143" t="s">
        <v>173</v>
      </c>
      <c r="C14" s="32">
        <v>1.51</v>
      </c>
      <c r="D14" s="144">
        <v>0.97</v>
      </c>
      <c r="E14" s="35">
        <v>2.39</v>
      </c>
      <c r="F14" s="36">
        <v>1.54</v>
      </c>
    </row>
    <row r="15" spans="2:9" x14ac:dyDescent="0.25">
      <c r="B15" s="143" t="s">
        <v>174</v>
      </c>
      <c r="C15" s="32">
        <v>1.51</v>
      </c>
      <c r="D15" s="144">
        <v>0.98</v>
      </c>
      <c r="E15" s="35">
        <v>1.65</v>
      </c>
      <c r="F15" s="36">
        <v>1.1399999999999999</v>
      </c>
    </row>
    <row r="16" spans="2:9" x14ac:dyDescent="0.25">
      <c r="B16" s="31" t="s">
        <v>175</v>
      </c>
      <c r="C16" s="145">
        <v>1.88</v>
      </c>
      <c r="D16" s="145">
        <v>1.25</v>
      </c>
      <c r="E16" s="145">
        <v>1.73</v>
      </c>
      <c r="F16" s="145">
        <v>1.1399999999999999</v>
      </c>
    </row>
    <row r="17" spans="2:6" x14ac:dyDescent="0.25">
      <c r="B17" s="31" t="s">
        <v>7</v>
      </c>
      <c r="C17" s="145">
        <v>1.9310250210080431</v>
      </c>
      <c r="D17" s="145">
        <v>1.3505085396277106</v>
      </c>
      <c r="E17" s="145">
        <v>1.8675586349699358</v>
      </c>
      <c r="F17" s="145">
        <v>1.3004143263433918</v>
      </c>
    </row>
    <row r="18" spans="2:6" x14ac:dyDescent="0.25">
      <c r="B18" s="123" t="s">
        <v>257</v>
      </c>
      <c r="C18" s="66"/>
      <c r="D18" s="66"/>
      <c r="E18" s="66"/>
      <c r="F18" s="66"/>
    </row>
    <row r="19" spans="2:6" x14ac:dyDescent="0.25">
      <c r="B19" s="123" t="s">
        <v>258</v>
      </c>
      <c r="C19" s="66"/>
      <c r="D19" s="66"/>
      <c r="E19" s="66"/>
      <c r="F19" s="66"/>
    </row>
    <row r="20" spans="2:6" x14ac:dyDescent="0.25">
      <c r="B20" s="62"/>
      <c r="C20" s="66"/>
      <c r="D20" s="66"/>
      <c r="E20" s="66"/>
      <c r="F20" s="66"/>
    </row>
  </sheetData>
  <mergeCells count="5">
    <mergeCell ref="B4:B6"/>
    <mergeCell ref="C4:D5"/>
    <mergeCell ref="E4:F5"/>
    <mergeCell ref="B2:I2"/>
    <mergeCell ref="B3:F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3:L18"/>
  <sheetViews>
    <sheetView workbookViewId="0">
      <selection activeCell="J21" sqref="J21"/>
    </sheetView>
  </sheetViews>
  <sheetFormatPr defaultRowHeight="15" x14ac:dyDescent="0.25"/>
  <cols>
    <col min="1" max="1" width="16.7109375" style="22" customWidth="1"/>
    <col min="2" max="2" width="6.42578125" style="22" customWidth="1"/>
    <col min="3" max="3" width="4.7109375" style="22" customWidth="1"/>
    <col min="4" max="4" width="6.42578125" style="22" customWidth="1"/>
    <col min="5" max="5" width="4.7109375" style="22" customWidth="1"/>
    <col min="6" max="6" width="6.42578125" style="22" customWidth="1"/>
    <col min="7" max="7" width="4.28515625" style="22" customWidth="1"/>
    <col min="8" max="8" width="6.42578125" style="22" customWidth="1"/>
    <col min="9" max="9" width="4.7109375" style="22" customWidth="1"/>
    <col min="10" max="12" width="6" style="22" customWidth="1"/>
    <col min="13" max="16384" width="9.140625" style="22"/>
  </cols>
  <sheetData>
    <row r="3" spans="1:12" x14ac:dyDescent="0.25">
      <c r="A3" s="124" t="s">
        <v>291</v>
      </c>
      <c r="B3" s="125"/>
      <c r="C3" s="125"/>
      <c r="D3" s="125"/>
      <c r="E3" s="125"/>
      <c r="F3" s="125"/>
      <c r="G3" s="125"/>
      <c r="H3" s="125"/>
    </row>
    <row r="4" spans="1:12" ht="15.75" thickBot="1" x14ac:dyDescent="0.3">
      <c r="A4" s="322" t="s">
        <v>292</v>
      </c>
      <c r="B4" s="322"/>
      <c r="C4" s="322"/>
      <c r="D4" s="322"/>
      <c r="E4" s="322"/>
    </row>
    <row r="5" spans="1:12" ht="15" customHeight="1" x14ac:dyDescent="0.25">
      <c r="A5" s="323" t="s">
        <v>120</v>
      </c>
      <c r="B5" s="324">
        <v>2017</v>
      </c>
      <c r="C5" s="324"/>
      <c r="D5" s="324"/>
      <c r="E5" s="324"/>
      <c r="F5" s="324"/>
      <c r="G5" s="324"/>
      <c r="H5" s="324"/>
      <c r="I5" s="324"/>
      <c r="J5" s="325" t="s">
        <v>121</v>
      </c>
      <c r="K5" s="325"/>
      <c r="L5" s="325"/>
    </row>
    <row r="6" spans="1:12" ht="15.75" thickBot="1" x14ac:dyDescent="0.3">
      <c r="A6" s="326"/>
      <c r="B6" s="327"/>
      <c r="C6" s="327"/>
      <c r="D6" s="327"/>
      <c r="E6" s="327"/>
      <c r="F6" s="327"/>
      <c r="G6" s="327"/>
      <c r="H6" s="327"/>
      <c r="I6" s="327"/>
      <c r="J6" s="328" t="s">
        <v>122</v>
      </c>
      <c r="K6" s="328"/>
      <c r="L6" s="328"/>
    </row>
    <row r="7" spans="1:12" ht="27.75" thickBot="1" x14ac:dyDescent="0.3">
      <c r="A7" s="329"/>
      <c r="B7" s="330" t="s">
        <v>123</v>
      </c>
      <c r="C7" s="331" t="s">
        <v>101</v>
      </c>
      <c r="D7" s="330" t="s">
        <v>3</v>
      </c>
      <c r="E7" s="331" t="s">
        <v>101</v>
      </c>
      <c r="F7" s="330" t="s">
        <v>4</v>
      </c>
      <c r="G7" s="331" t="s">
        <v>101</v>
      </c>
      <c r="H7" s="330" t="s">
        <v>5</v>
      </c>
      <c r="I7" s="331" t="s">
        <v>101</v>
      </c>
      <c r="J7" s="330" t="s">
        <v>3</v>
      </c>
      <c r="K7" s="330" t="s">
        <v>4</v>
      </c>
      <c r="L7" s="330" t="s">
        <v>5</v>
      </c>
    </row>
    <row r="8" spans="1:12" ht="15.75" customHeight="1" thickBot="1" x14ac:dyDescent="0.3">
      <c r="A8" s="332" t="s">
        <v>124</v>
      </c>
      <c r="B8" s="333">
        <v>10</v>
      </c>
      <c r="C8" s="334">
        <v>2.5641025641025639</v>
      </c>
      <c r="D8" s="335">
        <v>5706</v>
      </c>
      <c r="E8" s="336">
        <v>51.609985528219973</v>
      </c>
      <c r="F8" s="337">
        <v>80</v>
      </c>
      <c r="G8" s="334">
        <v>38.461538461538467</v>
      </c>
      <c r="H8" s="338">
        <v>8068</v>
      </c>
      <c r="I8" s="336">
        <v>49.024731117457613</v>
      </c>
      <c r="J8" s="334">
        <v>1.584475698771584</v>
      </c>
      <c r="K8" s="339" t="s">
        <v>79</v>
      </c>
      <c r="L8" s="334">
        <v>1.3440522547418539</v>
      </c>
    </row>
    <row r="9" spans="1:12" ht="15.75" customHeight="1" thickBot="1" x14ac:dyDescent="0.3">
      <c r="A9" s="332" t="s">
        <v>125</v>
      </c>
      <c r="B9" s="333">
        <v>4</v>
      </c>
      <c r="C9" s="334">
        <v>1.0256410256410255</v>
      </c>
      <c r="D9" s="335">
        <v>670</v>
      </c>
      <c r="E9" s="336">
        <v>6.0600578871201156</v>
      </c>
      <c r="F9" s="337">
        <v>11</v>
      </c>
      <c r="G9" s="334">
        <v>5.2884615384615383</v>
      </c>
      <c r="H9" s="338">
        <v>955</v>
      </c>
      <c r="I9" s="336">
        <v>5.8030017621680745</v>
      </c>
      <c r="J9" s="334">
        <v>-9.0909090909090935</v>
      </c>
      <c r="K9" s="339">
        <v>450</v>
      </c>
      <c r="L9" s="334">
        <v>-7.0107108081791694</v>
      </c>
    </row>
    <row r="10" spans="1:12" ht="15.75" customHeight="1" thickBot="1" x14ac:dyDescent="0.3">
      <c r="A10" s="332" t="s">
        <v>126</v>
      </c>
      <c r="B10" s="333">
        <v>85</v>
      </c>
      <c r="C10" s="334">
        <v>21.794871794871796</v>
      </c>
      <c r="D10" s="335">
        <v>2162</v>
      </c>
      <c r="E10" s="336">
        <v>19.554992764109986</v>
      </c>
      <c r="F10" s="337">
        <v>49</v>
      </c>
      <c r="G10" s="334">
        <v>23.557692307692307</v>
      </c>
      <c r="H10" s="338">
        <v>3343</v>
      </c>
      <c r="I10" s="336">
        <v>20.31354438840615</v>
      </c>
      <c r="J10" s="334">
        <v>2.1256495040151293</v>
      </c>
      <c r="K10" s="339">
        <v>8.8888888888888857</v>
      </c>
      <c r="L10" s="334">
        <v>0.81423401688782349</v>
      </c>
    </row>
    <row r="11" spans="1:12" ht="15.75" customHeight="1" thickBot="1" x14ac:dyDescent="0.3">
      <c r="A11" s="340" t="s">
        <v>127</v>
      </c>
      <c r="B11" s="341">
        <v>99</v>
      </c>
      <c r="C11" s="334">
        <v>25.384615384615383</v>
      </c>
      <c r="D11" s="342">
        <v>8538</v>
      </c>
      <c r="E11" s="343">
        <v>77.225036179450072</v>
      </c>
      <c r="F11" s="344">
        <v>140</v>
      </c>
      <c r="G11" s="345">
        <v>67.307692307692307</v>
      </c>
      <c r="H11" s="346">
        <v>12366</v>
      </c>
      <c r="I11" s="343">
        <v>75.141277268031843</v>
      </c>
      <c r="J11" s="345">
        <v>0.79093377405266097</v>
      </c>
      <c r="K11" s="347">
        <v>10.236220472440948</v>
      </c>
      <c r="L11" s="345">
        <v>0.50390117035109938</v>
      </c>
    </row>
    <row r="12" spans="1:12" ht="15.75" customHeight="1" thickBot="1" x14ac:dyDescent="0.3">
      <c r="A12" s="332" t="s">
        <v>128</v>
      </c>
      <c r="B12" s="333">
        <v>121</v>
      </c>
      <c r="C12" s="334">
        <v>31.025641025641026</v>
      </c>
      <c r="D12" s="335">
        <v>1781</v>
      </c>
      <c r="E12" s="336">
        <v>16.108900144717801</v>
      </c>
      <c r="F12" s="337">
        <v>36</v>
      </c>
      <c r="G12" s="334">
        <v>17.307692307692307</v>
      </c>
      <c r="H12" s="338">
        <v>2854</v>
      </c>
      <c r="I12" s="336">
        <v>17.342164428510664</v>
      </c>
      <c r="J12" s="334">
        <v>-2.3574561403508767</v>
      </c>
      <c r="K12" s="339">
        <v>-18.181818181818173</v>
      </c>
      <c r="L12" s="334">
        <v>-4.7714381047714483</v>
      </c>
    </row>
    <row r="13" spans="1:12" ht="15.75" customHeight="1" thickBot="1" x14ac:dyDescent="0.3">
      <c r="A13" s="332" t="s">
        <v>129</v>
      </c>
      <c r="B13" s="333">
        <v>136</v>
      </c>
      <c r="C13" s="334">
        <v>34.871794871794869</v>
      </c>
      <c r="D13" s="335">
        <v>683</v>
      </c>
      <c r="E13" s="336">
        <v>6.1776410998552818</v>
      </c>
      <c r="F13" s="337">
        <v>28</v>
      </c>
      <c r="G13" s="334">
        <v>13.461538461538462</v>
      </c>
      <c r="H13" s="348">
        <v>1144</v>
      </c>
      <c r="I13" s="336">
        <v>6.951449231330133</v>
      </c>
      <c r="J13" s="334">
        <v>-4.8746518105849646</v>
      </c>
      <c r="K13" s="339">
        <v>64.70588235294116</v>
      </c>
      <c r="L13" s="334">
        <v>-4.1072925398155888</v>
      </c>
    </row>
    <row r="14" spans="1:12" ht="15.75" customHeight="1" thickBot="1" x14ac:dyDescent="0.3">
      <c r="A14" s="332" t="s">
        <v>130</v>
      </c>
      <c r="B14" s="333">
        <v>34</v>
      </c>
      <c r="C14" s="334">
        <v>8.7179487179487172</v>
      </c>
      <c r="D14" s="335">
        <v>54</v>
      </c>
      <c r="E14" s="336">
        <v>0.48842257597684513</v>
      </c>
      <c r="F14" s="337">
        <v>4</v>
      </c>
      <c r="G14" s="334">
        <v>1.9230769230769231</v>
      </c>
      <c r="H14" s="348">
        <v>93</v>
      </c>
      <c r="I14" s="336">
        <v>0.56510907212736228</v>
      </c>
      <c r="J14" s="334" t="s">
        <v>79</v>
      </c>
      <c r="K14" s="339" t="s">
        <v>79</v>
      </c>
      <c r="L14" s="334">
        <v>-13.084112149532714</v>
      </c>
    </row>
    <row r="15" spans="1:12" ht="15.75" customHeight="1" thickBot="1" x14ac:dyDescent="0.3">
      <c r="A15" s="349" t="s">
        <v>131</v>
      </c>
      <c r="B15" s="341">
        <v>291</v>
      </c>
      <c r="C15" s="334">
        <v>74.615384615384613</v>
      </c>
      <c r="D15" s="350">
        <v>2518</v>
      </c>
      <c r="E15" s="343">
        <v>22.774963820549928</v>
      </c>
      <c r="F15" s="351">
        <v>68</v>
      </c>
      <c r="G15" s="345">
        <v>32.692307692307693</v>
      </c>
      <c r="H15" s="352">
        <v>4091</v>
      </c>
      <c r="I15" s="353">
        <v>24.858722731968157</v>
      </c>
      <c r="J15" s="345">
        <v>-3.0046224961479311</v>
      </c>
      <c r="K15" s="354">
        <v>4.6153846153846274</v>
      </c>
      <c r="L15" s="345">
        <v>-4.794042355131495</v>
      </c>
    </row>
    <row r="16" spans="1:12" ht="15.75" thickBot="1" x14ac:dyDescent="0.3">
      <c r="A16" s="355" t="s">
        <v>175</v>
      </c>
      <c r="B16" s="356">
        <v>390</v>
      </c>
      <c r="C16" s="357">
        <v>100</v>
      </c>
      <c r="D16" s="358">
        <v>11056</v>
      </c>
      <c r="E16" s="357">
        <v>100</v>
      </c>
      <c r="F16" s="359">
        <v>208</v>
      </c>
      <c r="G16" s="357">
        <v>100</v>
      </c>
      <c r="H16" s="360">
        <v>16457</v>
      </c>
      <c r="I16" s="357">
        <v>100</v>
      </c>
      <c r="J16" s="357">
        <v>-9.9394596548293634E-2</v>
      </c>
      <c r="K16" s="357">
        <v>8.3333333333333286</v>
      </c>
      <c r="L16" s="357">
        <v>-0.86741762544426138</v>
      </c>
    </row>
    <row r="17" ht="16.5" customHeight="1" x14ac:dyDescent="0.25"/>
    <row r="18" ht="16.5" customHeight="1" x14ac:dyDescent="0.25"/>
  </sheetData>
  <mergeCells count="5">
    <mergeCell ref="A5:A7"/>
    <mergeCell ref="B5:I6"/>
    <mergeCell ref="J5:L5"/>
    <mergeCell ref="J6:L6"/>
    <mergeCell ref="A4:E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3:H18"/>
  <sheetViews>
    <sheetView topLeftCell="A3" workbookViewId="0">
      <selection activeCell="C22" sqref="C22"/>
    </sheetView>
  </sheetViews>
  <sheetFormatPr defaultRowHeight="15" x14ac:dyDescent="0.25"/>
  <cols>
    <col min="1" max="1" width="22.42578125" style="22" customWidth="1"/>
    <col min="2" max="16384" width="9.140625" style="22"/>
  </cols>
  <sheetData>
    <row r="3" spans="1:6" x14ac:dyDescent="0.25">
      <c r="A3" s="124" t="s">
        <v>293</v>
      </c>
      <c r="B3" s="124"/>
      <c r="C3" s="124"/>
      <c r="D3" s="124"/>
      <c r="E3" s="124"/>
      <c r="F3" s="124"/>
    </row>
    <row r="4" spans="1:6" x14ac:dyDescent="0.25">
      <c r="A4" s="322" t="s">
        <v>132</v>
      </c>
      <c r="B4" s="322"/>
      <c r="C4" s="322"/>
      <c r="D4" s="322"/>
      <c r="E4" s="322"/>
    </row>
    <row r="5" spans="1:6" ht="15" customHeight="1" x14ac:dyDescent="0.25">
      <c r="A5" s="361" t="s">
        <v>120</v>
      </c>
      <c r="B5" s="171">
        <v>2017</v>
      </c>
      <c r="C5" s="171"/>
      <c r="D5" s="182">
        <v>2016</v>
      </c>
      <c r="E5" s="182"/>
    </row>
    <row r="6" spans="1:6" x14ac:dyDescent="0.25">
      <c r="A6" s="326"/>
      <c r="B6" s="171"/>
      <c r="C6" s="171"/>
      <c r="D6" s="182"/>
      <c r="E6" s="182"/>
    </row>
    <row r="7" spans="1:6" ht="27" x14ac:dyDescent="0.25">
      <c r="A7" s="362"/>
      <c r="B7" s="128" t="s">
        <v>11</v>
      </c>
      <c r="C7" s="128" t="s">
        <v>12</v>
      </c>
      <c r="D7" s="128" t="s">
        <v>11</v>
      </c>
      <c r="E7" s="128" t="s">
        <v>12</v>
      </c>
    </row>
    <row r="8" spans="1:6" x14ac:dyDescent="0.25">
      <c r="A8" s="363" t="s">
        <v>124</v>
      </c>
      <c r="B8" s="32">
        <v>1.4020329477742728</v>
      </c>
      <c r="C8" s="144">
        <v>0.98183603338242509</v>
      </c>
      <c r="D8" s="32">
        <v>1.424247819120527</v>
      </c>
      <c r="E8" s="144">
        <v>0.99490113170003724</v>
      </c>
    </row>
    <row r="9" spans="1:6" x14ac:dyDescent="0.25">
      <c r="A9" s="363" t="s">
        <v>125</v>
      </c>
      <c r="B9" s="32">
        <v>1.6417910447761193</v>
      </c>
      <c r="C9" s="144">
        <v>1.1387163561076603</v>
      </c>
      <c r="D9" s="32">
        <v>0.27137042062415195</v>
      </c>
      <c r="E9" s="144">
        <v>0.1943634596695821</v>
      </c>
    </row>
    <row r="10" spans="1:6" x14ac:dyDescent="0.25">
      <c r="A10" s="363" t="s">
        <v>126</v>
      </c>
      <c r="B10" s="32">
        <v>2.2664199814986121</v>
      </c>
      <c r="C10" s="144">
        <v>1.4445754716981132</v>
      </c>
      <c r="D10" s="32">
        <v>2.1256495040151155</v>
      </c>
      <c r="E10" s="144">
        <v>1.3388872359416839</v>
      </c>
    </row>
    <row r="11" spans="1:6" x14ac:dyDescent="0.25">
      <c r="A11" s="364" t="s">
        <v>127</v>
      </c>
      <c r="B11" s="33">
        <v>1.6397282736003747</v>
      </c>
      <c r="C11" s="34">
        <v>1.1194626579241964</v>
      </c>
      <c r="D11" s="33">
        <v>1.499232676189352</v>
      </c>
      <c r="E11" s="34">
        <v>1.0216394497626899</v>
      </c>
    </row>
    <row r="12" spans="1:6" x14ac:dyDescent="0.25">
      <c r="A12" s="363" t="s">
        <v>128</v>
      </c>
      <c r="B12" s="32">
        <v>2.0213363279056709</v>
      </c>
      <c r="C12" s="144">
        <v>1.2456747404844291</v>
      </c>
      <c r="D12" s="32">
        <v>2.4122807017543857</v>
      </c>
      <c r="E12" s="144">
        <v>1.4468924695823742</v>
      </c>
    </row>
    <row r="13" spans="1:6" x14ac:dyDescent="0.25">
      <c r="A13" s="363" t="s">
        <v>129</v>
      </c>
      <c r="B13" s="32">
        <v>4.0995607613469982</v>
      </c>
      <c r="C13" s="144">
        <v>2.3890784982935154</v>
      </c>
      <c r="D13" s="32">
        <v>2.3676880222841223</v>
      </c>
      <c r="E13" s="144">
        <v>1.4049586776859504</v>
      </c>
    </row>
    <row r="14" spans="1:6" x14ac:dyDescent="0.25">
      <c r="A14" s="363" t="s">
        <v>130</v>
      </c>
      <c r="B14" s="32">
        <v>7.4074074074074066</v>
      </c>
      <c r="C14" s="144">
        <v>4.1237113402061851</v>
      </c>
      <c r="D14" s="32">
        <v>7.4074074074074066</v>
      </c>
      <c r="E14" s="144">
        <v>3.6036036036036037</v>
      </c>
    </row>
    <row r="15" spans="1:6" x14ac:dyDescent="0.25">
      <c r="A15" s="365" t="s">
        <v>131</v>
      </c>
      <c r="B15" s="33">
        <v>2.7005559968228754</v>
      </c>
      <c r="C15" s="34">
        <v>1.6350084154844915</v>
      </c>
      <c r="D15" s="33">
        <v>2.5038520801232664</v>
      </c>
      <c r="E15" s="34">
        <v>1.4901421366345713</v>
      </c>
    </row>
    <row r="16" spans="1:6" x14ac:dyDescent="0.25">
      <c r="A16" s="31" t="s">
        <v>175</v>
      </c>
      <c r="B16" s="145">
        <v>1.8813314037626629</v>
      </c>
      <c r="C16" s="145">
        <v>1.2481248124812483</v>
      </c>
      <c r="D16" s="145">
        <v>1.7348875033884519</v>
      </c>
      <c r="E16" s="145">
        <v>1.1433335318287381</v>
      </c>
    </row>
    <row r="17" spans="1:8" ht="16.5" x14ac:dyDescent="0.3">
      <c r="A17" s="366" t="s">
        <v>294</v>
      </c>
      <c r="B17" s="201"/>
      <c r="C17" s="201"/>
      <c r="D17" s="201"/>
      <c r="E17" s="201"/>
      <c r="F17" s="201"/>
      <c r="G17" s="201"/>
      <c r="H17" s="201"/>
    </row>
    <row r="18" spans="1:8" x14ac:dyDescent="0.25">
      <c r="A18" s="132" t="s">
        <v>295</v>
      </c>
      <c r="B18" s="132"/>
      <c r="C18" s="132"/>
      <c r="D18" s="132"/>
      <c r="E18" s="132"/>
      <c r="F18" s="132"/>
      <c r="G18" s="132"/>
      <c r="H18" s="132"/>
    </row>
  </sheetData>
  <mergeCells count="5">
    <mergeCell ref="A4:E4"/>
    <mergeCell ref="A5:A7"/>
    <mergeCell ref="B5:C6"/>
    <mergeCell ref="D5:E6"/>
    <mergeCell ref="A17:H1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P21"/>
  <sheetViews>
    <sheetView zoomScaleNormal="100" workbookViewId="0">
      <selection activeCell="D34" sqref="D34"/>
    </sheetView>
  </sheetViews>
  <sheetFormatPr defaultRowHeight="15" x14ac:dyDescent="0.25"/>
  <cols>
    <col min="1" max="1" width="25" style="22" customWidth="1"/>
    <col min="2" max="16384" width="9.140625" style="22"/>
  </cols>
  <sheetData>
    <row r="2" spans="1:16" x14ac:dyDescent="0.25">
      <c r="A2" s="25" t="s">
        <v>299</v>
      </c>
      <c r="B2" s="25"/>
      <c r="C2" s="25"/>
      <c r="D2" s="25"/>
      <c r="E2" s="25"/>
      <c r="F2" s="25"/>
      <c r="G2" s="25"/>
      <c r="H2" s="25"/>
      <c r="I2" s="25"/>
    </row>
    <row r="3" spans="1:16" ht="12.75" customHeight="1" x14ac:dyDescent="0.25">
      <c r="A3" s="367" t="s">
        <v>296</v>
      </c>
      <c r="B3" s="368"/>
      <c r="C3" s="368"/>
      <c r="D3" s="368"/>
      <c r="E3" s="368"/>
      <c r="F3" s="7"/>
      <c r="G3" s="7"/>
      <c r="H3" s="11"/>
    </row>
    <row r="4" spans="1:16" ht="13.5" customHeight="1" x14ac:dyDescent="0.25">
      <c r="A4" s="369" t="s">
        <v>68</v>
      </c>
      <c r="B4" s="370" t="s">
        <v>40</v>
      </c>
      <c r="C4" s="370"/>
      <c r="D4" s="370"/>
      <c r="E4" s="371" t="s">
        <v>69</v>
      </c>
      <c r="F4" s="371"/>
      <c r="G4" s="371"/>
      <c r="H4" s="372" t="s">
        <v>63</v>
      </c>
    </row>
    <row r="5" spans="1:16" ht="13.5" customHeight="1" x14ac:dyDescent="0.25">
      <c r="A5" s="369"/>
      <c r="B5" s="37" t="s">
        <v>3</v>
      </c>
      <c r="C5" s="37" t="s">
        <v>4</v>
      </c>
      <c r="D5" s="37" t="s">
        <v>5</v>
      </c>
      <c r="E5" s="37" t="s">
        <v>3</v>
      </c>
      <c r="F5" s="37" t="s">
        <v>4</v>
      </c>
      <c r="G5" s="37" t="s">
        <v>5</v>
      </c>
      <c r="H5" s="372"/>
    </row>
    <row r="6" spans="1:16" ht="13.5" customHeight="1" x14ac:dyDescent="0.25">
      <c r="A6" s="246" t="s">
        <v>70</v>
      </c>
      <c r="B6" s="236">
        <v>715</v>
      </c>
      <c r="C6" s="237">
        <v>22</v>
      </c>
      <c r="D6" s="236">
        <v>1298</v>
      </c>
      <c r="E6" s="373">
        <v>6.47</v>
      </c>
      <c r="F6" s="153">
        <v>10.58</v>
      </c>
      <c r="G6" s="373">
        <v>7.89</v>
      </c>
      <c r="H6" s="153">
        <f>+C6/B6*100</f>
        <v>3.0769230769230771</v>
      </c>
      <c r="J6" s="56"/>
      <c r="K6" s="56"/>
      <c r="L6" s="56"/>
      <c r="M6" s="56"/>
      <c r="N6" s="56"/>
      <c r="O6" s="56"/>
      <c r="P6" s="56"/>
    </row>
    <row r="7" spans="1:16" ht="13.5" customHeight="1" x14ac:dyDescent="0.25">
      <c r="A7" s="246" t="s">
        <v>71</v>
      </c>
      <c r="B7" s="236">
        <v>3978</v>
      </c>
      <c r="C7" s="237">
        <v>52</v>
      </c>
      <c r="D7" s="236">
        <v>6251</v>
      </c>
      <c r="E7" s="373">
        <v>35.979999999999997</v>
      </c>
      <c r="F7" s="153">
        <v>25</v>
      </c>
      <c r="G7" s="373">
        <v>37.979999999999997</v>
      </c>
      <c r="H7" s="153">
        <f t="shared" ref="H7:H19" si="0">+C7/B7*100</f>
        <v>1.3071895424836601</v>
      </c>
      <c r="J7" s="56"/>
      <c r="K7" s="56"/>
      <c r="L7" s="56"/>
      <c r="M7" s="56"/>
      <c r="N7" s="56"/>
      <c r="O7" s="56"/>
      <c r="P7" s="56"/>
    </row>
    <row r="8" spans="1:16" ht="13.5" customHeight="1" x14ac:dyDescent="0.25">
      <c r="A8" s="246" t="s">
        <v>72</v>
      </c>
      <c r="B8" s="236">
        <v>1501</v>
      </c>
      <c r="C8" s="237">
        <v>8</v>
      </c>
      <c r="D8" s="236">
        <v>2159</v>
      </c>
      <c r="E8" s="373">
        <v>13.58</v>
      </c>
      <c r="F8" s="153">
        <v>3.85</v>
      </c>
      <c r="G8" s="373">
        <v>13.12</v>
      </c>
      <c r="H8" s="153">
        <f t="shared" si="0"/>
        <v>0.53297801465689543</v>
      </c>
      <c r="J8" s="56"/>
      <c r="K8" s="56"/>
      <c r="L8" s="56"/>
      <c r="M8" s="56"/>
      <c r="N8" s="56"/>
      <c r="O8" s="56"/>
      <c r="P8" s="56"/>
    </row>
    <row r="9" spans="1:16" ht="13.5" customHeight="1" x14ac:dyDescent="0.25">
      <c r="A9" s="246" t="s">
        <v>73</v>
      </c>
      <c r="B9" s="236">
        <v>1663</v>
      </c>
      <c r="C9" s="237">
        <v>14</v>
      </c>
      <c r="D9" s="236">
        <v>2863</v>
      </c>
      <c r="E9" s="373">
        <v>15.04</v>
      </c>
      <c r="F9" s="153">
        <v>6.73</v>
      </c>
      <c r="G9" s="373">
        <v>17.399999999999999</v>
      </c>
      <c r="H9" s="153">
        <f t="shared" si="0"/>
        <v>0.84185207456404099</v>
      </c>
      <c r="J9" s="56"/>
      <c r="K9" s="56"/>
      <c r="L9" s="56"/>
      <c r="M9" s="56"/>
      <c r="N9" s="56"/>
      <c r="O9" s="56"/>
      <c r="P9" s="56"/>
    </row>
    <row r="10" spans="1:16" ht="13.5" customHeight="1" x14ac:dyDescent="0.25">
      <c r="A10" s="246" t="s">
        <v>297</v>
      </c>
      <c r="B10" s="236">
        <v>299</v>
      </c>
      <c r="C10" s="237">
        <v>6</v>
      </c>
      <c r="D10" s="236">
        <v>428</v>
      </c>
      <c r="E10" s="373">
        <v>2.7</v>
      </c>
      <c r="F10" s="153">
        <v>2.88</v>
      </c>
      <c r="G10" s="373">
        <v>2.6</v>
      </c>
      <c r="H10" s="153">
        <f t="shared" si="0"/>
        <v>2.0066889632107023</v>
      </c>
      <c r="J10" s="56"/>
      <c r="K10" s="56"/>
      <c r="L10" s="56"/>
      <c r="M10" s="56"/>
      <c r="N10" s="56"/>
      <c r="O10" s="56"/>
      <c r="P10" s="56"/>
    </row>
    <row r="11" spans="1:16" ht="13.5" customHeight="1" x14ac:dyDescent="0.25">
      <c r="A11" s="374" t="s">
        <v>74</v>
      </c>
      <c r="B11" s="375">
        <v>8156</v>
      </c>
      <c r="C11" s="376">
        <v>102</v>
      </c>
      <c r="D11" s="375">
        <v>12999</v>
      </c>
      <c r="E11" s="377">
        <v>73.77</v>
      </c>
      <c r="F11" s="378">
        <v>49.04</v>
      </c>
      <c r="G11" s="377">
        <v>78.989999999999995</v>
      </c>
      <c r="H11" s="378">
        <f t="shared" si="0"/>
        <v>1.2506130456105935</v>
      </c>
      <c r="J11" s="56"/>
      <c r="K11" s="56"/>
      <c r="L11" s="56"/>
      <c r="M11" s="56"/>
      <c r="N11" s="56"/>
      <c r="O11" s="56"/>
      <c r="P11" s="56"/>
    </row>
    <row r="12" spans="1:16" ht="13.5" customHeight="1" x14ac:dyDescent="0.25">
      <c r="A12" s="246" t="s">
        <v>75</v>
      </c>
      <c r="B12" s="236">
        <v>1133</v>
      </c>
      <c r="C12" s="237">
        <v>34</v>
      </c>
      <c r="D12" s="236">
        <v>1278</v>
      </c>
      <c r="E12" s="373">
        <v>10.25</v>
      </c>
      <c r="F12" s="153">
        <v>16.350000000000001</v>
      </c>
      <c r="G12" s="373">
        <v>7.77</v>
      </c>
      <c r="H12" s="153">
        <f t="shared" si="0"/>
        <v>3.0008826125330978</v>
      </c>
      <c r="J12" s="56"/>
      <c r="K12" s="56"/>
      <c r="L12" s="56"/>
      <c r="M12" s="56"/>
      <c r="N12" s="56"/>
      <c r="O12" s="56"/>
      <c r="P12" s="56"/>
    </row>
    <row r="13" spans="1:16" ht="13.5" customHeight="1" x14ac:dyDescent="0.25">
      <c r="A13" s="246" t="s">
        <v>76</v>
      </c>
      <c r="B13" s="236">
        <v>273</v>
      </c>
      <c r="C13" s="237">
        <v>2</v>
      </c>
      <c r="D13" s="236">
        <v>327</v>
      </c>
      <c r="E13" s="373">
        <v>2.4700000000000002</v>
      </c>
      <c r="F13" s="153">
        <v>0.96</v>
      </c>
      <c r="G13" s="373">
        <v>1.99</v>
      </c>
      <c r="H13" s="153">
        <f t="shared" si="0"/>
        <v>0.73260073260073255</v>
      </c>
      <c r="J13" s="56"/>
      <c r="K13" s="56"/>
      <c r="L13" s="56"/>
      <c r="M13" s="56"/>
      <c r="N13" s="56"/>
      <c r="O13" s="56"/>
      <c r="P13" s="56"/>
    </row>
    <row r="14" spans="1:16" ht="13.5" customHeight="1" x14ac:dyDescent="0.25">
      <c r="A14" s="246" t="s">
        <v>77</v>
      </c>
      <c r="B14" s="236">
        <v>546</v>
      </c>
      <c r="C14" s="237">
        <v>32</v>
      </c>
      <c r="D14" s="236">
        <v>699</v>
      </c>
      <c r="E14" s="373">
        <v>4.9400000000000004</v>
      </c>
      <c r="F14" s="153">
        <v>15.38</v>
      </c>
      <c r="G14" s="373">
        <v>4.25</v>
      </c>
      <c r="H14" s="153">
        <f t="shared" si="0"/>
        <v>5.8608058608058604</v>
      </c>
      <c r="J14" s="56"/>
      <c r="K14" s="56"/>
      <c r="L14" s="56"/>
      <c r="M14" s="56"/>
      <c r="N14" s="56"/>
      <c r="O14" s="56"/>
      <c r="P14" s="56"/>
    </row>
    <row r="15" spans="1:16" ht="13.5" customHeight="1" x14ac:dyDescent="0.25">
      <c r="A15" s="246" t="s">
        <v>78</v>
      </c>
      <c r="B15" s="236">
        <v>1</v>
      </c>
      <c r="C15" s="237" t="s">
        <v>79</v>
      </c>
      <c r="D15" s="236">
        <v>1</v>
      </c>
      <c r="E15" s="237" t="s">
        <v>79</v>
      </c>
      <c r="F15" s="153" t="s">
        <v>79</v>
      </c>
      <c r="G15" s="237" t="s">
        <v>79</v>
      </c>
      <c r="H15" s="153" t="s">
        <v>79</v>
      </c>
      <c r="J15" s="56"/>
      <c r="K15" s="56"/>
      <c r="L15" s="56"/>
      <c r="M15" s="56"/>
      <c r="N15" s="56"/>
      <c r="O15" s="56"/>
      <c r="P15" s="56"/>
    </row>
    <row r="16" spans="1:16" ht="13.5" customHeight="1" x14ac:dyDescent="0.25">
      <c r="A16" s="246" t="s">
        <v>80</v>
      </c>
      <c r="B16" s="236">
        <v>740</v>
      </c>
      <c r="C16" s="237">
        <v>34</v>
      </c>
      <c r="D16" s="236">
        <v>931</v>
      </c>
      <c r="E16" s="373">
        <v>6.69</v>
      </c>
      <c r="F16" s="153">
        <v>16.350000000000001</v>
      </c>
      <c r="G16" s="373">
        <v>5.66</v>
      </c>
      <c r="H16" s="153">
        <f t="shared" si="0"/>
        <v>4.5945945945945947</v>
      </c>
      <c r="J16" s="56"/>
      <c r="K16" s="56"/>
      <c r="L16" s="56"/>
      <c r="M16" s="56"/>
      <c r="N16" s="56"/>
      <c r="O16" s="56"/>
      <c r="P16" s="56"/>
    </row>
    <row r="17" spans="1:16" ht="13.5" customHeight="1" x14ac:dyDescent="0.25">
      <c r="A17" s="246" t="s">
        <v>81</v>
      </c>
      <c r="B17" s="236">
        <v>28</v>
      </c>
      <c r="C17" s="237" t="s">
        <v>79</v>
      </c>
      <c r="D17" s="236">
        <v>31</v>
      </c>
      <c r="E17" s="373">
        <v>0.25</v>
      </c>
      <c r="F17" s="153" t="s">
        <v>79</v>
      </c>
      <c r="G17" s="373">
        <v>0.19</v>
      </c>
      <c r="H17" s="153" t="s">
        <v>79</v>
      </c>
      <c r="J17" s="56"/>
      <c r="K17" s="56"/>
      <c r="L17" s="56"/>
      <c r="M17" s="56"/>
      <c r="N17" s="56"/>
      <c r="O17" s="56"/>
      <c r="P17" s="56"/>
    </row>
    <row r="18" spans="1:16" ht="13.5" customHeight="1" x14ac:dyDescent="0.25">
      <c r="A18" s="246" t="s">
        <v>82</v>
      </c>
      <c r="B18" s="236">
        <v>179</v>
      </c>
      <c r="C18" s="237">
        <v>4</v>
      </c>
      <c r="D18" s="236">
        <v>191</v>
      </c>
      <c r="E18" s="373">
        <v>1.62</v>
      </c>
      <c r="F18" s="153">
        <v>1.92</v>
      </c>
      <c r="G18" s="373">
        <v>1.1599999999999999</v>
      </c>
      <c r="H18" s="153">
        <f t="shared" si="0"/>
        <v>2.2346368715083798</v>
      </c>
      <c r="J18" s="56"/>
      <c r="K18" s="56"/>
      <c r="L18" s="56"/>
      <c r="M18" s="56"/>
      <c r="N18" s="56"/>
      <c r="O18" s="56"/>
      <c r="P18" s="56"/>
    </row>
    <row r="19" spans="1:16" ht="13.5" customHeight="1" x14ac:dyDescent="0.25">
      <c r="A19" s="374" t="s">
        <v>83</v>
      </c>
      <c r="B19" s="375">
        <v>2900</v>
      </c>
      <c r="C19" s="376">
        <v>106</v>
      </c>
      <c r="D19" s="375">
        <v>3458</v>
      </c>
      <c r="E19" s="377">
        <v>26.23</v>
      </c>
      <c r="F19" s="378">
        <v>50.96</v>
      </c>
      <c r="G19" s="377">
        <v>21.01</v>
      </c>
      <c r="H19" s="378">
        <f t="shared" si="0"/>
        <v>3.6551724137931036</v>
      </c>
      <c r="J19" s="56"/>
      <c r="K19" s="56"/>
      <c r="L19" s="56"/>
      <c r="M19" s="56"/>
      <c r="N19" s="56"/>
      <c r="O19" s="56"/>
      <c r="P19" s="56"/>
    </row>
    <row r="20" spans="1:16" ht="13.5" customHeight="1" x14ac:dyDescent="0.25">
      <c r="A20" s="253" t="s">
        <v>84</v>
      </c>
      <c r="B20" s="380">
        <v>11056</v>
      </c>
      <c r="C20" s="380">
        <v>208</v>
      </c>
      <c r="D20" s="380">
        <v>16457</v>
      </c>
      <c r="E20" s="234">
        <v>100</v>
      </c>
      <c r="F20" s="257">
        <v>100</v>
      </c>
      <c r="G20" s="234">
        <v>100</v>
      </c>
      <c r="H20" s="234">
        <f>+C20/B20*100</f>
        <v>1.8813314037626629</v>
      </c>
      <c r="J20" s="56"/>
      <c r="K20" s="56"/>
      <c r="L20" s="56"/>
      <c r="M20" s="56"/>
      <c r="N20" s="56"/>
      <c r="O20" s="56"/>
      <c r="P20" s="56"/>
    </row>
    <row r="21" spans="1:16" ht="11.25" customHeight="1" x14ac:dyDescent="0.25">
      <c r="A21" s="379" t="s">
        <v>298</v>
      </c>
    </row>
  </sheetData>
  <mergeCells count="5">
    <mergeCell ref="E4:G4"/>
    <mergeCell ref="H4:H5"/>
    <mergeCell ref="A3:E3"/>
    <mergeCell ref="A4:A5"/>
    <mergeCell ref="B4:D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125"/>
  <sheetViews>
    <sheetView workbookViewId="0">
      <selection activeCell="H32" sqref="H32"/>
    </sheetView>
  </sheetViews>
  <sheetFormatPr defaultRowHeight="15" x14ac:dyDescent="0.25"/>
  <cols>
    <col min="1" max="1" width="61.85546875" customWidth="1"/>
    <col min="2" max="7" width="9.5703125" customWidth="1"/>
  </cols>
  <sheetData>
    <row r="1" spans="1:7" ht="16.5" x14ac:dyDescent="0.3">
      <c r="A1" s="82"/>
      <c r="B1" s="83"/>
      <c r="C1" s="83"/>
      <c r="D1" s="83"/>
      <c r="E1" s="83"/>
      <c r="F1" s="83"/>
      <c r="G1" s="83"/>
    </row>
    <row r="2" spans="1:7" x14ac:dyDescent="0.25">
      <c r="A2" s="22"/>
      <c r="B2" s="22"/>
      <c r="C2" s="22"/>
      <c r="D2" s="22"/>
      <c r="E2" s="22"/>
      <c r="F2" s="22"/>
      <c r="G2" s="22"/>
    </row>
    <row r="3" spans="1:7" x14ac:dyDescent="0.25">
      <c r="A3" s="25" t="s">
        <v>300</v>
      </c>
      <c r="B3" s="25"/>
      <c r="C3" s="25"/>
      <c r="D3" s="25"/>
      <c r="E3" s="25"/>
      <c r="F3" s="25"/>
      <c r="G3" s="25"/>
    </row>
    <row r="4" spans="1:7" x14ac:dyDescent="0.25">
      <c r="A4" s="131" t="s">
        <v>98</v>
      </c>
      <c r="B4" s="131"/>
      <c r="C4" s="131"/>
      <c r="D4" s="22"/>
      <c r="E4" s="22"/>
      <c r="F4" s="22"/>
      <c r="G4" s="22"/>
    </row>
    <row r="5" spans="1:7" ht="15" customHeight="1" x14ac:dyDescent="0.25">
      <c r="A5" s="381" t="s">
        <v>99</v>
      </c>
      <c r="B5" s="382" t="s">
        <v>20</v>
      </c>
      <c r="C5" s="382"/>
      <c r="D5" s="263" t="s">
        <v>100</v>
      </c>
      <c r="E5" s="263"/>
      <c r="F5" s="382" t="s">
        <v>13</v>
      </c>
      <c r="G5" s="382"/>
    </row>
    <row r="6" spans="1:7" ht="15" customHeight="1" x14ac:dyDescent="0.25">
      <c r="A6" s="381"/>
      <c r="B6" s="383" t="s">
        <v>40</v>
      </c>
      <c r="C6" s="265" t="s">
        <v>101</v>
      </c>
      <c r="D6" s="383" t="s">
        <v>40</v>
      </c>
      <c r="E6" s="265" t="s">
        <v>101</v>
      </c>
      <c r="F6" s="383" t="s">
        <v>40</v>
      </c>
      <c r="G6" s="265" t="s">
        <v>101</v>
      </c>
    </row>
    <row r="7" spans="1:7" ht="15" customHeight="1" x14ac:dyDescent="0.25">
      <c r="A7" s="29" t="s">
        <v>102</v>
      </c>
      <c r="B7" s="87">
        <v>1176</v>
      </c>
      <c r="C7" s="89">
        <v>9.8690835850956695</v>
      </c>
      <c r="D7" s="87">
        <v>458</v>
      </c>
      <c r="E7" s="89">
        <v>14.977109221713539</v>
      </c>
      <c r="F7" s="87">
        <v>1634</v>
      </c>
      <c r="G7" s="89">
        <v>10.91224789635368</v>
      </c>
    </row>
    <row r="8" spans="1:7" ht="15" customHeight="1" x14ac:dyDescent="0.25">
      <c r="A8" s="29" t="s">
        <v>103</v>
      </c>
      <c r="B8" s="87">
        <v>2350</v>
      </c>
      <c r="C8" s="89">
        <v>19.721383014434373</v>
      </c>
      <c r="D8" s="87">
        <v>201</v>
      </c>
      <c r="E8" s="89">
        <v>6.5729234793983</v>
      </c>
      <c r="F8" s="87">
        <v>2551</v>
      </c>
      <c r="G8" s="89">
        <v>17.036196073193537</v>
      </c>
    </row>
    <row r="9" spans="1:7" ht="15" customHeight="1" x14ac:dyDescent="0.25">
      <c r="A9" s="29" t="s">
        <v>301</v>
      </c>
      <c r="B9" s="87">
        <v>848</v>
      </c>
      <c r="C9" s="89">
        <v>7.1164820409533398</v>
      </c>
      <c r="D9" s="87">
        <v>101</v>
      </c>
      <c r="E9" s="89">
        <v>3.3028122956180508</v>
      </c>
      <c r="F9" s="87">
        <v>949</v>
      </c>
      <c r="G9" s="89">
        <v>6.3376519300120213</v>
      </c>
    </row>
    <row r="10" spans="1:7" ht="15" customHeight="1" x14ac:dyDescent="0.25">
      <c r="A10" s="29" t="s">
        <v>302</v>
      </c>
      <c r="B10" s="87">
        <v>849</v>
      </c>
      <c r="C10" s="89">
        <v>7.1248741188318228</v>
      </c>
      <c r="D10" s="87">
        <v>66</v>
      </c>
      <c r="E10" s="89">
        <v>2.1582733812949639</v>
      </c>
      <c r="F10" s="87">
        <v>915</v>
      </c>
      <c r="G10" s="89">
        <v>6.1105916922665955</v>
      </c>
    </row>
    <row r="11" spans="1:7" ht="15" customHeight="1" x14ac:dyDescent="0.25">
      <c r="A11" s="29" t="s">
        <v>303</v>
      </c>
      <c r="B11" s="87">
        <v>545</v>
      </c>
      <c r="C11" s="89">
        <v>4.5736824437730785</v>
      </c>
      <c r="D11" s="87">
        <v>32</v>
      </c>
      <c r="E11" s="89">
        <v>1.0464355788096795</v>
      </c>
      <c r="F11" s="87">
        <v>577</v>
      </c>
      <c r="G11" s="89">
        <v>3.8533457993856017</v>
      </c>
    </row>
    <row r="12" spans="1:7" ht="15" customHeight="1" x14ac:dyDescent="0.25">
      <c r="A12" s="29" t="s">
        <v>304</v>
      </c>
      <c r="B12" s="87">
        <v>108</v>
      </c>
      <c r="C12" s="89">
        <v>0.90634441087613304</v>
      </c>
      <c r="D12" s="87">
        <v>2</v>
      </c>
      <c r="E12" s="89">
        <v>6.540222367560497E-2</v>
      </c>
      <c r="F12" s="87">
        <v>110</v>
      </c>
      <c r="G12" s="89">
        <v>0.73460665152931748</v>
      </c>
    </row>
    <row r="13" spans="1:7" ht="15" customHeight="1" x14ac:dyDescent="0.25">
      <c r="A13" s="29" t="s">
        <v>104</v>
      </c>
      <c r="B13" s="87">
        <v>1408</v>
      </c>
      <c r="C13" s="89">
        <v>11.816045652903659</v>
      </c>
      <c r="D13" s="87">
        <v>584</v>
      </c>
      <c r="E13" s="89">
        <v>19.097449313276652</v>
      </c>
      <c r="F13" s="87">
        <v>1992</v>
      </c>
      <c r="G13" s="89">
        <v>13.303058634967277</v>
      </c>
    </row>
    <row r="14" spans="1:7" ht="15" customHeight="1" x14ac:dyDescent="0.25">
      <c r="A14" s="29" t="s">
        <v>305</v>
      </c>
      <c r="B14" s="87">
        <v>1262</v>
      </c>
      <c r="C14" s="89">
        <v>10.590802282645182</v>
      </c>
      <c r="D14" s="87">
        <v>562</v>
      </c>
      <c r="E14" s="89">
        <v>18.378024852844995</v>
      </c>
      <c r="F14" s="87">
        <v>1824</v>
      </c>
      <c r="G14" s="89">
        <v>12.18111393081341</v>
      </c>
    </row>
    <row r="15" spans="1:7" ht="15" customHeight="1" x14ac:dyDescent="0.25">
      <c r="A15" s="29" t="s">
        <v>306</v>
      </c>
      <c r="B15" s="87">
        <v>146</v>
      </c>
      <c r="C15" s="89">
        <v>1.225243370258476</v>
      </c>
      <c r="D15" s="87">
        <v>22</v>
      </c>
      <c r="E15" s="89">
        <v>0.71942446043165476</v>
      </c>
      <c r="F15" s="87">
        <v>168</v>
      </c>
      <c r="G15" s="89">
        <v>1.1219447041538666</v>
      </c>
    </row>
    <row r="16" spans="1:7" ht="15" customHeight="1" x14ac:dyDescent="0.25">
      <c r="A16" s="29" t="s">
        <v>105</v>
      </c>
      <c r="B16" s="87">
        <v>732</v>
      </c>
      <c r="C16" s="89">
        <v>6.143001007049345</v>
      </c>
      <c r="D16" s="87">
        <v>360</v>
      </c>
      <c r="E16" s="89">
        <v>11.772400261608896</v>
      </c>
      <c r="F16" s="87">
        <v>1092</v>
      </c>
      <c r="G16" s="89">
        <v>7.2926405770001343</v>
      </c>
    </row>
    <row r="17" spans="1:7" ht="15" customHeight="1" x14ac:dyDescent="0.25">
      <c r="A17" s="29" t="s">
        <v>106</v>
      </c>
      <c r="B17" s="87">
        <v>792</v>
      </c>
      <c r="C17" s="89">
        <v>6.6465256797583088</v>
      </c>
      <c r="D17" s="87">
        <v>172</v>
      </c>
      <c r="E17" s="89">
        <v>5.6245912361020274</v>
      </c>
      <c r="F17" s="87">
        <v>964</v>
      </c>
      <c r="G17" s="89">
        <v>6.4378255643114741</v>
      </c>
    </row>
    <row r="18" spans="1:7" ht="15" customHeight="1" x14ac:dyDescent="0.25">
      <c r="A18" s="29" t="s">
        <v>107</v>
      </c>
      <c r="B18" s="87">
        <v>317</v>
      </c>
      <c r="C18" s="89">
        <v>2.6602886874790199</v>
      </c>
      <c r="D18" s="87">
        <v>28</v>
      </c>
      <c r="E18" s="89">
        <v>0.91563113145846953</v>
      </c>
      <c r="F18" s="87">
        <v>345</v>
      </c>
      <c r="G18" s="89">
        <v>2.3039935888874048</v>
      </c>
    </row>
    <row r="19" spans="1:7" ht="15" customHeight="1" x14ac:dyDescent="0.25">
      <c r="A19" s="29" t="s">
        <v>108</v>
      </c>
      <c r="B19" s="87">
        <v>214</v>
      </c>
      <c r="C19" s="89">
        <v>1.7959046659953004</v>
      </c>
      <c r="D19" s="87">
        <v>95</v>
      </c>
      <c r="E19" s="89">
        <v>3.1066056245912361</v>
      </c>
      <c r="F19" s="87">
        <v>309</v>
      </c>
      <c r="G19" s="89">
        <v>2.0635768665687193</v>
      </c>
    </row>
    <row r="20" spans="1:7" ht="15" customHeight="1" x14ac:dyDescent="0.25">
      <c r="A20" s="29" t="s">
        <v>109</v>
      </c>
      <c r="B20" s="87">
        <v>203</v>
      </c>
      <c r="C20" s="89">
        <v>1.7035918093319904</v>
      </c>
      <c r="D20" s="87">
        <v>72</v>
      </c>
      <c r="E20" s="89">
        <v>2.354480052321779</v>
      </c>
      <c r="F20" s="87">
        <v>275</v>
      </c>
      <c r="G20" s="89">
        <v>1.8365166288232937</v>
      </c>
    </row>
    <row r="21" spans="1:7" ht="15" customHeight="1" x14ac:dyDescent="0.25">
      <c r="A21" s="29" t="s">
        <v>110</v>
      </c>
      <c r="B21" s="87">
        <v>304</v>
      </c>
      <c r="C21" s="89">
        <v>2.5511916750587447</v>
      </c>
      <c r="D21" s="87">
        <v>0</v>
      </c>
      <c r="E21" s="89">
        <v>0</v>
      </c>
      <c r="F21" s="87">
        <v>304</v>
      </c>
      <c r="G21" s="89">
        <v>2.0301856551355684</v>
      </c>
    </row>
    <row r="22" spans="1:7" ht="15" customHeight="1" x14ac:dyDescent="0.25">
      <c r="A22" s="29" t="s">
        <v>111</v>
      </c>
      <c r="B22" s="87">
        <v>157</v>
      </c>
      <c r="C22" s="89">
        <v>1.3175562269217858</v>
      </c>
      <c r="D22" s="87">
        <v>135</v>
      </c>
      <c r="E22" s="89">
        <v>4.4146500981033361</v>
      </c>
      <c r="F22" s="87">
        <v>292</v>
      </c>
      <c r="G22" s="89">
        <v>1.9500467476960066</v>
      </c>
    </row>
    <row r="23" spans="1:7" ht="15" customHeight="1" x14ac:dyDescent="0.25">
      <c r="A23" s="29" t="s">
        <v>112</v>
      </c>
      <c r="B23" s="87">
        <v>115</v>
      </c>
      <c r="C23" s="89">
        <v>0.96508895602551192</v>
      </c>
      <c r="D23" s="87">
        <v>19</v>
      </c>
      <c r="E23" s="89">
        <v>0.6213211249182472</v>
      </c>
      <c r="F23" s="87">
        <v>134</v>
      </c>
      <c r="G23" s="89">
        <v>0.89488446640844133</v>
      </c>
    </row>
    <row r="24" spans="1:7" ht="15" customHeight="1" x14ac:dyDescent="0.25">
      <c r="A24" s="29" t="s">
        <v>113</v>
      </c>
      <c r="B24" s="87">
        <v>70</v>
      </c>
      <c r="C24" s="89">
        <v>0.58744545149378991</v>
      </c>
      <c r="D24" s="87">
        <v>38</v>
      </c>
      <c r="E24" s="89">
        <v>1.2426422498364944</v>
      </c>
      <c r="F24" s="87">
        <v>108</v>
      </c>
      <c r="G24" s="89">
        <v>0.72125016695605715</v>
      </c>
    </row>
    <row r="25" spans="1:7" ht="15" customHeight="1" x14ac:dyDescent="0.25">
      <c r="A25" s="4" t="s">
        <v>251</v>
      </c>
      <c r="B25" s="87">
        <v>29</v>
      </c>
      <c r="C25" s="89">
        <v>0.24337025847599869</v>
      </c>
      <c r="D25" s="87">
        <v>31</v>
      </c>
      <c r="E25" s="89">
        <v>1.0137344669718771</v>
      </c>
      <c r="F25" s="87">
        <v>60</v>
      </c>
      <c r="G25" s="89">
        <v>0.40069453719780956</v>
      </c>
    </row>
    <row r="26" spans="1:7" ht="15" customHeight="1" x14ac:dyDescent="0.25">
      <c r="A26" s="29" t="s">
        <v>114</v>
      </c>
      <c r="B26" s="87">
        <v>2884</v>
      </c>
      <c r="C26" s="89">
        <v>24.202752601544141</v>
      </c>
      <c r="D26" s="87">
        <v>466</v>
      </c>
      <c r="E26" s="89">
        <v>15.238718116415958</v>
      </c>
      <c r="F26" s="87">
        <v>3350</v>
      </c>
      <c r="G26" s="89">
        <v>22.372111660211033</v>
      </c>
    </row>
    <row r="27" spans="1:7" ht="15" customHeight="1" x14ac:dyDescent="0.25">
      <c r="A27" s="29" t="s">
        <v>115</v>
      </c>
      <c r="B27" s="87">
        <v>408</v>
      </c>
      <c r="C27" s="89">
        <v>3.4239677744209467</v>
      </c>
      <c r="D27" s="87">
        <v>117</v>
      </c>
      <c r="E27" s="89">
        <v>3.8260300850228903</v>
      </c>
      <c r="F27" s="87">
        <v>525</v>
      </c>
      <c r="G27" s="89">
        <v>3.5060772004808332</v>
      </c>
    </row>
    <row r="28" spans="1:7" ht="15" customHeight="1" x14ac:dyDescent="0.25">
      <c r="A28" s="29" t="s">
        <v>116</v>
      </c>
      <c r="B28" s="87">
        <v>410</v>
      </c>
      <c r="C28" s="89">
        <v>3.4407519301779121</v>
      </c>
      <c r="D28" s="87">
        <v>9</v>
      </c>
      <c r="E28" s="89">
        <v>0.29431000654022238</v>
      </c>
      <c r="F28" s="87">
        <v>419</v>
      </c>
      <c r="G28" s="89">
        <v>2.7981835180980368</v>
      </c>
    </row>
    <row r="29" spans="1:7" ht="15" customHeight="1" x14ac:dyDescent="0.25">
      <c r="A29" s="29" t="s">
        <v>117</v>
      </c>
      <c r="B29" s="87">
        <v>11569</v>
      </c>
      <c r="C29" s="89">
        <v>97.087948976166487</v>
      </c>
      <c r="D29" s="87">
        <v>2785</v>
      </c>
      <c r="E29" s="89">
        <v>91.072596468279926</v>
      </c>
      <c r="F29" s="87">
        <v>14354</v>
      </c>
      <c r="G29" s="89">
        <v>95.859489782289302</v>
      </c>
    </row>
    <row r="30" spans="1:7" ht="15" customHeight="1" x14ac:dyDescent="0.25">
      <c r="A30" s="29" t="s">
        <v>118</v>
      </c>
      <c r="B30" s="87">
        <v>347</v>
      </c>
      <c r="C30" s="89">
        <v>2.9120510238335009</v>
      </c>
      <c r="D30" s="87">
        <v>273</v>
      </c>
      <c r="E30" s="89">
        <v>8.9274035317200777</v>
      </c>
      <c r="F30" s="87">
        <v>620</v>
      </c>
      <c r="G30" s="89">
        <v>4.1405102177106992</v>
      </c>
    </row>
    <row r="31" spans="1:7" ht="15" customHeight="1" x14ac:dyDescent="0.25">
      <c r="A31" s="27" t="s">
        <v>119</v>
      </c>
      <c r="B31" s="28">
        <v>11916</v>
      </c>
      <c r="C31" s="30">
        <v>100</v>
      </c>
      <c r="D31" s="28">
        <v>3058</v>
      </c>
      <c r="E31" s="30">
        <v>100</v>
      </c>
      <c r="F31" s="28">
        <v>14974</v>
      </c>
      <c r="G31" s="30">
        <v>100</v>
      </c>
    </row>
    <row r="32" spans="1:7" ht="26.25" customHeight="1" x14ac:dyDescent="0.25">
      <c r="A32" s="299" t="s">
        <v>307</v>
      </c>
      <c r="B32" s="300"/>
      <c r="C32" s="300"/>
      <c r="D32" s="300"/>
      <c r="E32" s="300"/>
      <c r="F32" s="300"/>
      <c r="G32" s="300"/>
    </row>
    <row r="33" spans="1:7" ht="50.25" customHeight="1" x14ac:dyDescent="0.3">
      <c r="A33" s="366" t="s">
        <v>308</v>
      </c>
      <c r="B33" s="201"/>
      <c r="C33" s="201"/>
      <c r="D33" s="201"/>
      <c r="E33" s="201"/>
      <c r="F33" s="201"/>
      <c r="G33" s="201"/>
    </row>
    <row r="34" spans="1:7" x14ac:dyDescent="0.25">
      <c r="A34" s="22"/>
      <c r="B34" s="22"/>
      <c r="C34" s="22"/>
      <c r="D34" s="22"/>
      <c r="E34" s="22"/>
      <c r="F34" s="22"/>
      <c r="G34" s="22"/>
    </row>
    <row r="35" spans="1:7" x14ac:dyDescent="0.25">
      <c r="A35" s="22"/>
      <c r="B35" s="22"/>
      <c r="C35" s="22"/>
      <c r="D35" s="22"/>
      <c r="E35" s="22"/>
      <c r="F35" s="22"/>
      <c r="G35" s="22"/>
    </row>
    <row r="36" spans="1:7" x14ac:dyDescent="0.25">
      <c r="A36" s="22"/>
      <c r="B36" s="22"/>
      <c r="C36" s="22"/>
      <c r="D36" s="22"/>
      <c r="E36" s="22"/>
      <c r="F36" s="22"/>
      <c r="G36" s="22"/>
    </row>
    <row r="37" spans="1:7" x14ac:dyDescent="0.25">
      <c r="A37" s="22"/>
      <c r="B37" s="22"/>
      <c r="C37" s="22"/>
      <c r="D37" s="22"/>
      <c r="E37" s="22"/>
      <c r="F37" s="22"/>
      <c r="G37" s="22"/>
    </row>
    <row r="38" spans="1:7" x14ac:dyDescent="0.25">
      <c r="A38" s="22"/>
      <c r="B38" s="22"/>
      <c r="C38" s="22"/>
      <c r="D38" s="22"/>
      <c r="E38" s="22"/>
      <c r="F38" s="22"/>
      <c r="G38" s="22"/>
    </row>
    <row r="39" spans="1:7" x14ac:dyDescent="0.25">
      <c r="A39" s="22"/>
      <c r="B39" s="22"/>
      <c r="C39" s="22"/>
      <c r="D39" s="22"/>
      <c r="E39" s="22"/>
      <c r="F39" s="22"/>
      <c r="G39" s="22"/>
    </row>
    <row r="40" spans="1:7" x14ac:dyDescent="0.25">
      <c r="A40" s="22"/>
      <c r="B40" s="22"/>
      <c r="C40" s="22"/>
      <c r="D40" s="22"/>
      <c r="E40" s="22"/>
      <c r="F40" s="22"/>
      <c r="G40" s="22"/>
    </row>
    <row r="41" spans="1:7" x14ac:dyDescent="0.25">
      <c r="A41" s="22"/>
      <c r="B41" s="22"/>
      <c r="C41" s="22"/>
      <c r="D41" s="22"/>
      <c r="E41" s="22"/>
      <c r="F41" s="22"/>
      <c r="G41" s="22"/>
    </row>
    <row r="42" spans="1:7" x14ac:dyDescent="0.25">
      <c r="A42" s="22"/>
      <c r="B42" s="22"/>
      <c r="C42" s="22"/>
      <c r="D42" s="22"/>
      <c r="E42" s="22"/>
      <c r="F42" s="22"/>
      <c r="G42" s="22"/>
    </row>
    <row r="43" spans="1:7" x14ac:dyDescent="0.25">
      <c r="A43" s="22"/>
      <c r="B43" s="22"/>
      <c r="C43" s="22"/>
      <c r="D43" s="22"/>
      <c r="E43" s="22"/>
      <c r="F43" s="22"/>
      <c r="G43" s="22"/>
    </row>
    <row r="44" spans="1:7" x14ac:dyDescent="0.25">
      <c r="A44" s="22"/>
      <c r="B44" s="22"/>
      <c r="C44" s="22"/>
      <c r="D44" s="22"/>
      <c r="E44" s="22"/>
      <c r="F44" s="22"/>
      <c r="G44" s="22"/>
    </row>
    <row r="45" spans="1:7" x14ac:dyDescent="0.25">
      <c r="A45" s="22"/>
      <c r="B45" s="22"/>
      <c r="C45" s="22"/>
      <c r="D45" s="22"/>
      <c r="E45" s="22"/>
      <c r="F45" s="22"/>
      <c r="G45" s="22"/>
    </row>
    <row r="46" spans="1:7" x14ac:dyDescent="0.25">
      <c r="A46" s="22"/>
      <c r="B46" s="22"/>
      <c r="C46" s="22"/>
      <c r="D46" s="22"/>
      <c r="E46" s="22"/>
      <c r="F46" s="22"/>
      <c r="G46" s="22"/>
    </row>
    <row r="47" spans="1:7" x14ac:dyDescent="0.25">
      <c r="A47" s="22"/>
      <c r="B47" s="22"/>
      <c r="C47" s="22"/>
      <c r="D47" s="22"/>
      <c r="E47" s="22"/>
      <c r="F47" s="22"/>
      <c r="G47" s="22"/>
    </row>
    <row r="48" spans="1:7" x14ac:dyDescent="0.25">
      <c r="A48" s="22"/>
      <c r="B48" s="22"/>
      <c r="C48" s="22"/>
      <c r="D48" s="22"/>
      <c r="E48" s="22"/>
      <c r="F48" s="22"/>
      <c r="G48" s="22"/>
    </row>
    <row r="49" spans="1:7" x14ac:dyDescent="0.25">
      <c r="A49" s="22"/>
      <c r="B49" s="22"/>
      <c r="C49" s="22"/>
      <c r="D49" s="22"/>
      <c r="E49" s="22"/>
      <c r="F49" s="22"/>
      <c r="G49" s="22"/>
    </row>
    <row r="50" spans="1:7" x14ac:dyDescent="0.25">
      <c r="A50" s="22"/>
      <c r="B50" s="22"/>
      <c r="C50" s="22"/>
      <c r="D50" s="22"/>
      <c r="E50" s="22"/>
      <c r="F50" s="22"/>
      <c r="G50" s="22"/>
    </row>
    <row r="51" spans="1:7" x14ac:dyDescent="0.25">
      <c r="A51" s="22"/>
      <c r="B51" s="22"/>
      <c r="C51" s="22"/>
      <c r="D51" s="22"/>
      <c r="E51" s="22"/>
      <c r="F51" s="22"/>
      <c r="G51" s="22"/>
    </row>
    <row r="52" spans="1:7" x14ac:dyDescent="0.25">
      <c r="A52" s="22"/>
      <c r="B52" s="22"/>
      <c r="C52" s="22"/>
      <c r="D52" s="22"/>
      <c r="E52" s="22"/>
      <c r="F52" s="22"/>
      <c r="G52" s="22"/>
    </row>
    <row r="53" spans="1:7" x14ac:dyDescent="0.25">
      <c r="A53" s="22"/>
      <c r="B53" s="22"/>
      <c r="C53" s="22"/>
      <c r="D53" s="22"/>
      <c r="E53" s="22"/>
      <c r="F53" s="22"/>
      <c r="G53" s="22"/>
    </row>
    <row r="54" spans="1:7" x14ac:dyDescent="0.25">
      <c r="A54" s="22"/>
      <c r="B54" s="22"/>
      <c r="C54" s="22"/>
      <c r="D54" s="22"/>
      <c r="E54" s="22"/>
      <c r="F54" s="22"/>
      <c r="G54" s="22"/>
    </row>
    <row r="55" spans="1:7" x14ac:dyDescent="0.25">
      <c r="A55" s="22"/>
      <c r="B55" s="22"/>
      <c r="C55" s="22"/>
      <c r="D55" s="22"/>
      <c r="E55" s="22"/>
      <c r="F55" s="22"/>
      <c r="G55" s="22"/>
    </row>
    <row r="56" spans="1:7" x14ac:dyDescent="0.25">
      <c r="A56" s="22"/>
      <c r="B56" s="22"/>
      <c r="C56" s="22"/>
      <c r="D56" s="22"/>
      <c r="E56" s="22"/>
      <c r="F56" s="22"/>
      <c r="G56" s="22"/>
    </row>
    <row r="57" spans="1:7" x14ac:dyDescent="0.25">
      <c r="A57" s="22"/>
      <c r="B57" s="22"/>
      <c r="C57" s="22"/>
      <c r="D57" s="22"/>
      <c r="E57" s="22"/>
      <c r="F57" s="22"/>
      <c r="G57" s="22"/>
    </row>
    <row r="58" spans="1:7" x14ac:dyDescent="0.25">
      <c r="A58" s="22"/>
      <c r="B58" s="22"/>
      <c r="C58" s="22"/>
      <c r="D58" s="22"/>
      <c r="E58" s="22"/>
      <c r="F58" s="22"/>
      <c r="G58" s="22"/>
    </row>
    <row r="59" spans="1:7" x14ac:dyDescent="0.25">
      <c r="A59" s="22"/>
      <c r="B59" s="22"/>
      <c r="C59" s="22"/>
      <c r="D59" s="22"/>
      <c r="E59" s="22"/>
      <c r="F59" s="22"/>
      <c r="G59" s="22"/>
    </row>
    <row r="60" spans="1:7" x14ac:dyDescent="0.25">
      <c r="A60" s="22"/>
      <c r="B60" s="22"/>
      <c r="C60" s="22"/>
      <c r="D60" s="22"/>
      <c r="E60" s="22"/>
      <c r="F60" s="22"/>
      <c r="G60" s="22"/>
    </row>
    <row r="61" spans="1:7" x14ac:dyDescent="0.25">
      <c r="A61" s="22"/>
      <c r="B61" s="22"/>
      <c r="C61" s="22"/>
      <c r="D61" s="22"/>
      <c r="E61" s="22"/>
      <c r="F61" s="22"/>
      <c r="G61" s="22"/>
    </row>
    <row r="62" spans="1:7" x14ac:dyDescent="0.25">
      <c r="A62" s="22"/>
      <c r="B62" s="22"/>
      <c r="C62" s="22"/>
      <c r="D62" s="22"/>
      <c r="E62" s="22"/>
      <c r="F62" s="22"/>
      <c r="G62" s="22"/>
    </row>
    <row r="63" spans="1:7" x14ac:dyDescent="0.25">
      <c r="A63" s="22"/>
      <c r="B63" s="22"/>
      <c r="C63" s="22"/>
      <c r="D63" s="22"/>
      <c r="E63" s="22"/>
      <c r="F63" s="22"/>
      <c r="G63" s="22"/>
    </row>
    <row r="64" spans="1:7" x14ac:dyDescent="0.25">
      <c r="A64" s="22"/>
      <c r="B64" s="22"/>
      <c r="C64" s="22"/>
      <c r="D64" s="22"/>
      <c r="E64" s="22"/>
      <c r="F64" s="22"/>
      <c r="G64" s="22"/>
    </row>
    <row r="65" spans="1:7" x14ac:dyDescent="0.25">
      <c r="A65" s="22"/>
      <c r="B65" s="22"/>
      <c r="C65" s="22"/>
      <c r="D65" s="22"/>
      <c r="E65" s="22"/>
      <c r="F65" s="22"/>
      <c r="G65" s="22"/>
    </row>
    <row r="66" spans="1:7" x14ac:dyDescent="0.25">
      <c r="A66" s="22"/>
      <c r="B66" s="22"/>
      <c r="C66" s="22"/>
      <c r="D66" s="22"/>
      <c r="E66" s="22"/>
      <c r="F66" s="22"/>
      <c r="G66" s="22"/>
    </row>
    <row r="67" spans="1:7" x14ac:dyDescent="0.25">
      <c r="A67" s="22"/>
      <c r="B67" s="22"/>
      <c r="C67" s="22"/>
      <c r="D67" s="22"/>
      <c r="E67" s="22"/>
      <c r="F67" s="22"/>
      <c r="G67" s="22"/>
    </row>
    <row r="68" spans="1:7" x14ac:dyDescent="0.25">
      <c r="A68" s="22"/>
      <c r="B68" s="22"/>
      <c r="C68" s="22"/>
      <c r="D68" s="22"/>
      <c r="E68" s="22"/>
      <c r="F68" s="22"/>
      <c r="G68" s="22"/>
    </row>
    <row r="69" spans="1:7" x14ac:dyDescent="0.25">
      <c r="A69" s="22"/>
      <c r="B69" s="22"/>
      <c r="C69" s="22"/>
      <c r="D69" s="22"/>
      <c r="E69" s="22"/>
      <c r="F69" s="22"/>
      <c r="G69" s="22"/>
    </row>
    <row r="70" spans="1:7" x14ac:dyDescent="0.25">
      <c r="A70" s="22"/>
      <c r="B70" s="22"/>
      <c r="C70" s="22"/>
      <c r="D70" s="22"/>
      <c r="E70" s="22"/>
      <c r="F70" s="22"/>
      <c r="G70" s="22"/>
    </row>
    <row r="71" spans="1:7" x14ac:dyDescent="0.25">
      <c r="A71" s="22"/>
      <c r="B71" s="22"/>
      <c r="C71" s="22"/>
      <c r="D71" s="22"/>
      <c r="E71" s="22"/>
      <c r="F71" s="22"/>
      <c r="G71" s="22"/>
    </row>
    <row r="72" spans="1:7" x14ac:dyDescent="0.25">
      <c r="A72" s="22"/>
      <c r="B72" s="22"/>
      <c r="C72" s="22"/>
      <c r="D72" s="22"/>
      <c r="E72" s="22"/>
      <c r="F72" s="22"/>
      <c r="G72" s="22"/>
    </row>
    <row r="73" spans="1:7" x14ac:dyDescent="0.25">
      <c r="A73" s="22"/>
      <c r="B73" s="22"/>
      <c r="C73" s="22"/>
      <c r="D73" s="22"/>
      <c r="E73" s="22"/>
      <c r="F73" s="22"/>
      <c r="G73" s="22"/>
    </row>
    <row r="74" spans="1:7" x14ac:dyDescent="0.25">
      <c r="A74" s="22"/>
      <c r="B74" s="22"/>
      <c r="C74" s="22"/>
      <c r="D74" s="22"/>
      <c r="E74" s="22"/>
      <c r="F74" s="22"/>
      <c r="G74" s="22"/>
    </row>
    <row r="75" spans="1:7" x14ac:dyDescent="0.25">
      <c r="A75" s="22"/>
      <c r="B75" s="22"/>
      <c r="C75" s="22"/>
      <c r="D75" s="22"/>
      <c r="E75" s="22"/>
      <c r="F75" s="22"/>
      <c r="G75" s="22"/>
    </row>
    <row r="76" spans="1:7" x14ac:dyDescent="0.25">
      <c r="A76" s="22"/>
      <c r="B76" s="22"/>
      <c r="C76" s="22"/>
      <c r="D76" s="22"/>
      <c r="E76" s="22"/>
      <c r="F76" s="22"/>
      <c r="G76" s="22"/>
    </row>
    <row r="77" spans="1:7" x14ac:dyDescent="0.25">
      <c r="A77" s="22"/>
      <c r="B77" s="22"/>
      <c r="C77" s="22"/>
      <c r="D77" s="22"/>
      <c r="E77" s="22"/>
      <c r="F77" s="22"/>
      <c r="G77" s="22"/>
    </row>
    <row r="78" spans="1:7" x14ac:dyDescent="0.25">
      <c r="A78" s="22"/>
      <c r="B78" s="22"/>
      <c r="C78" s="22"/>
      <c r="D78" s="22"/>
      <c r="E78" s="22"/>
      <c r="F78" s="22"/>
      <c r="G78" s="22"/>
    </row>
    <row r="79" spans="1:7" x14ac:dyDescent="0.25">
      <c r="A79" s="22"/>
      <c r="B79" s="22"/>
      <c r="C79" s="22"/>
      <c r="D79" s="22"/>
      <c r="E79" s="22"/>
      <c r="F79" s="22"/>
      <c r="G79" s="22"/>
    </row>
    <row r="80" spans="1:7" x14ac:dyDescent="0.25">
      <c r="A80" s="22"/>
      <c r="B80" s="22"/>
      <c r="C80" s="22"/>
      <c r="D80" s="22"/>
      <c r="E80" s="22"/>
      <c r="F80" s="22"/>
      <c r="G80" s="22"/>
    </row>
    <row r="81" spans="1:7" x14ac:dyDescent="0.25">
      <c r="A81" s="22"/>
      <c r="B81" s="22"/>
      <c r="C81" s="22"/>
      <c r="D81" s="22"/>
      <c r="E81" s="22"/>
      <c r="F81" s="22"/>
      <c r="G81" s="22"/>
    </row>
    <row r="82" spans="1:7" x14ac:dyDescent="0.25">
      <c r="A82" s="22"/>
      <c r="B82" s="22"/>
      <c r="C82" s="22"/>
      <c r="D82" s="22"/>
      <c r="E82" s="22"/>
      <c r="F82" s="22"/>
      <c r="G82" s="22"/>
    </row>
    <row r="83" spans="1:7" x14ac:dyDescent="0.25">
      <c r="A83" s="22"/>
      <c r="B83" s="22"/>
      <c r="C83" s="22"/>
      <c r="D83" s="22"/>
      <c r="E83" s="22"/>
      <c r="F83" s="22"/>
      <c r="G83" s="22"/>
    </row>
    <row r="84" spans="1:7" x14ac:dyDescent="0.25">
      <c r="A84" s="22"/>
      <c r="B84" s="22"/>
      <c r="C84" s="22"/>
      <c r="D84" s="22"/>
      <c r="E84" s="22"/>
      <c r="F84" s="22"/>
      <c r="G84" s="22"/>
    </row>
    <row r="85" spans="1:7" x14ac:dyDescent="0.25">
      <c r="A85" s="22"/>
      <c r="B85" s="22"/>
      <c r="C85" s="22"/>
      <c r="D85" s="22"/>
      <c r="E85" s="22"/>
      <c r="F85" s="22"/>
      <c r="G85" s="22"/>
    </row>
    <row r="86" spans="1:7" x14ac:dyDescent="0.25">
      <c r="A86" s="22"/>
      <c r="B86" s="22"/>
      <c r="C86" s="22"/>
      <c r="D86" s="22"/>
      <c r="E86" s="22"/>
      <c r="F86" s="22"/>
      <c r="G86" s="22"/>
    </row>
    <row r="87" spans="1:7" x14ac:dyDescent="0.25">
      <c r="A87" s="22"/>
      <c r="B87" s="22"/>
      <c r="C87" s="22"/>
      <c r="D87" s="22"/>
      <c r="E87" s="22"/>
      <c r="F87" s="22"/>
      <c r="G87" s="22"/>
    </row>
    <row r="88" spans="1:7" x14ac:dyDescent="0.25">
      <c r="A88" s="22"/>
      <c r="B88" s="22"/>
      <c r="C88" s="22"/>
      <c r="D88" s="22"/>
      <c r="E88" s="22"/>
      <c r="F88" s="22"/>
      <c r="G88" s="22"/>
    </row>
    <row r="89" spans="1:7" x14ac:dyDescent="0.25">
      <c r="A89" s="22"/>
      <c r="B89" s="22"/>
      <c r="C89" s="22"/>
      <c r="D89" s="22"/>
      <c r="E89" s="22"/>
      <c r="F89" s="22"/>
      <c r="G89" s="22"/>
    </row>
    <row r="90" spans="1:7" x14ac:dyDescent="0.25">
      <c r="A90" s="22"/>
      <c r="B90" s="22"/>
      <c r="C90" s="22"/>
      <c r="D90" s="22"/>
      <c r="E90" s="22"/>
      <c r="F90" s="22"/>
      <c r="G90" s="22"/>
    </row>
    <row r="91" spans="1:7" x14ac:dyDescent="0.25">
      <c r="A91" s="22"/>
      <c r="B91" s="22"/>
      <c r="C91" s="22"/>
      <c r="D91" s="22"/>
      <c r="E91" s="22"/>
      <c r="F91" s="22"/>
      <c r="G91" s="22"/>
    </row>
    <row r="92" spans="1:7" x14ac:dyDescent="0.25">
      <c r="A92" s="22"/>
      <c r="B92" s="22"/>
      <c r="C92" s="22"/>
      <c r="D92" s="22"/>
      <c r="E92" s="22"/>
      <c r="F92" s="22"/>
      <c r="G92" s="22"/>
    </row>
    <row r="93" spans="1:7" x14ac:dyDescent="0.25">
      <c r="A93" s="22"/>
      <c r="B93" s="22"/>
      <c r="C93" s="22"/>
      <c r="D93" s="22"/>
      <c r="E93" s="22"/>
      <c r="F93" s="22"/>
      <c r="G93" s="22"/>
    </row>
    <row r="94" spans="1:7" x14ac:dyDescent="0.25">
      <c r="A94" s="22"/>
      <c r="B94" s="22"/>
      <c r="C94" s="22"/>
      <c r="D94" s="22"/>
      <c r="E94" s="22"/>
      <c r="F94" s="22"/>
      <c r="G94" s="22"/>
    </row>
    <row r="95" spans="1:7" x14ac:dyDescent="0.25">
      <c r="A95" s="22"/>
      <c r="B95" s="22"/>
      <c r="C95" s="22"/>
      <c r="D95" s="22"/>
      <c r="E95" s="22"/>
      <c r="F95" s="22"/>
      <c r="G95" s="22"/>
    </row>
    <row r="96" spans="1:7" x14ac:dyDescent="0.25">
      <c r="A96" s="22"/>
      <c r="B96" s="22"/>
      <c r="C96" s="22"/>
      <c r="D96" s="22"/>
      <c r="E96" s="22"/>
      <c r="F96" s="22"/>
      <c r="G96" s="22"/>
    </row>
    <row r="97" spans="1:7" x14ac:dyDescent="0.25">
      <c r="A97" s="22"/>
      <c r="B97" s="22"/>
      <c r="C97" s="22"/>
      <c r="D97" s="22"/>
      <c r="E97" s="22"/>
      <c r="F97" s="22"/>
      <c r="G97" s="22"/>
    </row>
    <row r="98" spans="1:7" x14ac:dyDescent="0.25">
      <c r="A98" s="22"/>
      <c r="B98" s="22"/>
      <c r="C98" s="22"/>
      <c r="D98" s="22"/>
      <c r="E98" s="22"/>
      <c r="F98" s="22"/>
      <c r="G98" s="22"/>
    </row>
    <row r="99" spans="1:7" x14ac:dyDescent="0.25">
      <c r="A99" s="22"/>
      <c r="B99" s="22"/>
      <c r="C99" s="22"/>
      <c r="D99" s="22"/>
      <c r="E99" s="22"/>
      <c r="F99" s="22"/>
      <c r="G99" s="22"/>
    </row>
    <row r="100" spans="1:7" x14ac:dyDescent="0.25">
      <c r="A100" s="22"/>
      <c r="B100" s="22"/>
      <c r="C100" s="22"/>
      <c r="D100" s="22"/>
      <c r="E100" s="22"/>
      <c r="F100" s="22"/>
      <c r="G100" s="22"/>
    </row>
    <row r="101" spans="1:7" x14ac:dyDescent="0.25">
      <c r="A101" s="22"/>
      <c r="B101" s="22"/>
      <c r="C101" s="22"/>
      <c r="D101" s="22"/>
      <c r="E101" s="22"/>
      <c r="F101" s="22"/>
      <c r="G101" s="22"/>
    </row>
    <row r="102" spans="1:7" x14ac:dyDescent="0.25">
      <c r="A102" s="22"/>
      <c r="B102" s="22"/>
      <c r="C102" s="22"/>
      <c r="D102" s="22"/>
      <c r="E102" s="22"/>
      <c r="F102" s="22"/>
      <c r="G102" s="22"/>
    </row>
    <row r="103" spans="1:7" x14ac:dyDescent="0.25">
      <c r="A103" s="22"/>
      <c r="B103" s="22"/>
      <c r="C103" s="22"/>
      <c r="D103" s="22"/>
      <c r="E103" s="22"/>
      <c r="F103" s="22"/>
      <c r="G103" s="22"/>
    </row>
    <row r="104" spans="1:7" x14ac:dyDescent="0.25">
      <c r="A104" s="22"/>
      <c r="B104" s="22"/>
      <c r="C104" s="22"/>
      <c r="D104" s="22"/>
      <c r="E104" s="22"/>
      <c r="F104" s="22"/>
      <c r="G104" s="22"/>
    </row>
    <row r="105" spans="1:7" x14ac:dyDescent="0.25">
      <c r="A105" s="22"/>
      <c r="B105" s="22"/>
      <c r="C105" s="22"/>
      <c r="D105" s="22"/>
      <c r="E105" s="22"/>
      <c r="F105" s="22"/>
      <c r="G105" s="22"/>
    </row>
    <row r="106" spans="1:7" x14ac:dyDescent="0.25">
      <c r="A106" s="22"/>
      <c r="B106" s="22"/>
      <c r="C106" s="22"/>
      <c r="D106" s="22"/>
      <c r="E106" s="22"/>
      <c r="F106" s="22"/>
      <c r="G106" s="22"/>
    </row>
    <row r="107" spans="1:7" x14ac:dyDescent="0.25">
      <c r="A107" s="22"/>
      <c r="B107" s="22"/>
      <c r="C107" s="22"/>
      <c r="D107" s="22"/>
      <c r="E107" s="22"/>
      <c r="F107" s="22"/>
      <c r="G107" s="22"/>
    </row>
    <row r="108" spans="1:7" x14ac:dyDescent="0.25">
      <c r="A108" s="22"/>
      <c r="B108" s="22"/>
      <c r="C108" s="22"/>
      <c r="D108" s="22"/>
      <c r="E108" s="22"/>
      <c r="F108" s="22"/>
      <c r="G108" s="22"/>
    </row>
    <row r="109" spans="1:7" x14ac:dyDescent="0.25">
      <c r="A109" s="22"/>
      <c r="B109" s="22"/>
      <c r="C109" s="22"/>
      <c r="D109" s="22"/>
      <c r="E109" s="22"/>
      <c r="F109" s="22"/>
      <c r="G109" s="22"/>
    </row>
    <row r="110" spans="1:7" x14ac:dyDescent="0.25">
      <c r="A110" s="22"/>
      <c r="B110" s="22"/>
      <c r="C110" s="22"/>
      <c r="D110" s="22"/>
      <c r="E110" s="22"/>
      <c r="F110" s="22"/>
      <c r="G110" s="22"/>
    </row>
    <row r="111" spans="1:7" x14ac:dyDescent="0.25">
      <c r="A111" s="22"/>
      <c r="B111" s="22"/>
      <c r="C111" s="22"/>
      <c r="D111" s="22"/>
      <c r="E111" s="22"/>
      <c r="F111" s="22"/>
      <c r="G111" s="22"/>
    </row>
    <row r="112" spans="1:7" x14ac:dyDescent="0.25">
      <c r="A112" s="22"/>
      <c r="B112" s="22"/>
      <c r="C112" s="22"/>
      <c r="D112" s="22"/>
      <c r="E112" s="22"/>
      <c r="F112" s="22"/>
      <c r="G112" s="22"/>
    </row>
    <row r="113" spans="1:7" x14ac:dyDescent="0.25">
      <c r="A113" s="22"/>
      <c r="B113" s="22"/>
      <c r="C113" s="22"/>
      <c r="D113" s="22"/>
      <c r="E113" s="22"/>
      <c r="F113" s="22"/>
      <c r="G113" s="22"/>
    </row>
    <row r="114" spans="1:7" x14ac:dyDescent="0.25">
      <c r="A114" s="22"/>
      <c r="B114" s="22"/>
      <c r="C114" s="22"/>
      <c r="D114" s="22"/>
      <c r="E114" s="22"/>
      <c r="F114" s="22"/>
      <c r="G114" s="22"/>
    </row>
    <row r="115" spans="1:7" x14ac:dyDescent="0.25">
      <c r="A115" s="22"/>
      <c r="B115" s="22"/>
      <c r="C115" s="22"/>
      <c r="D115" s="22"/>
      <c r="E115" s="22"/>
      <c r="F115" s="22"/>
      <c r="G115" s="22"/>
    </row>
    <row r="116" spans="1:7" x14ac:dyDescent="0.25">
      <c r="A116" s="22"/>
      <c r="B116" s="22"/>
      <c r="C116" s="22"/>
      <c r="D116" s="22"/>
      <c r="E116" s="22"/>
      <c r="F116" s="22"/>
      <c r="G116" s="22"/>
    </row>
    <row r="117" spans="1:7" x14ac:dyDescent="0.25">
      <c r="A117" s="22"/>
      <c r="B117" s="22"/>
      <c r="C117" s="22"/>
      <c r="D117" s="22"/>
      <c r="E117" s="22"/>
      <c r="F117" s="22"/>
      <c r="G117" s="22"/>
    </row>
    <row r="118" spans="1:7" x14ac:dyDescent="0.25">
      <c r="A118" s="22"/>
      <c r="B118" s="22"/>
      <c r="C118" s="22"/>
      <c r="D118" s="22"/>
      <c r="E118" s="22"/>
      <c r="F118" s="22"/>
      <c r="G118" s="22"/>
    </row>
    <row r="119" spans="1:7" x14ac:dyDescent="0.25">
      <c r="A119" s="22"/>
      <c r="B119" s="22"/>
      <c r="C119" s="22"/>
      <c r="D119" s="22"/>
      <c r="E119" s="22"/>
      <c r="F119" s="22"/>
      <c r="G119" s="22"/>
    </row>
    <row r="120" spans="1:7" x14ac:dyDescent="0.25">
      <c r="A120" s="22"/>
      <c r="B120" s="22"/>
      <c r="C120" s="22"/>
      <c r="D120" s="22"/>
      <c r="E120" s="22"/>
      <c r="F120" s="22"/>
      <c r="G120" s="22"/>
    </row>
    <row r="121" spans="1:7" x14ac:dyDescent="0.25">
      <c r="A121" s="22"/>
      <c r="B121" s="22"/>
      <c r="C121" s="22"/>
      <c r="D121" s="22"/>
      <c r="E121" s="22"/>
      <c r="F121" s="22"/>
      <c r="G121" s="22"/>
    </row>
    <row r="122" spans="1:7" x14ac:dyDescent="0.25">
      <c r="A122" s="22"/>
      <c r="B122" s="22"/>
      <c r="C122" s="22"/>
      <c r="D122" s="22"/>
      <c r="E122" s="22"/>
      <c r="F122" s="22"/>
      <c r="G122" s="22"/>
    </row>
    <row r="123" spans="1:7" x14ac:dyDescent="0.25">
      <c r="A123" s="22"/>
      <c r="B123" s="22"/>
      <c r="C123" s="22"/>
      <c r="D123" s="22"/>
      <c r="E123" s="22"/>
      <c r="F123" s="22"/>
      <c r="G123" s="22"/>
    </row>
    <row r="124" spans="1:7" x14ac:dyDescent="0.25">
      <c r="A124" s="22"/>
      <c r="B124" s="22"/>
      <c r="C124" s="22"/>
      <c r="D124" s="22"/>
      <c r="E124" s="22"/>
      <c r="F124" s="22"/>
      <c r="G124" s="22"/>
    </row>
    <row r="125" spans="1:7" x14ac:dyDescent="0.25">
      <c r="A125" s="22"/>
      <c r="B125" s="22"/>
      <c r="C125" s="22"/>
      <c r="D125" s="22"/>
      <c r="E125" s="22"/>
      <c r="F125" s="22"/>
      <c r="G125" s="22"/>
    </row>
  </sheetData>
  <mergeCells count="6">
    <mergeCell ref="A32:G32"/>
    <mergeCell ref="A33:G33"/>
    <mergeCell ref="A5:A6"/>
    <mergeCell ref="B5:C5"/>
    <mergeCell ref="D5:E5"/>
    <mergeCell ref="F5:G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88"/>
  <sheetViews>
    <sheetView workbookViewId="0">
      <selection activeCell="A27" sqref="A27"/>
    </sheetView>
  </sheetViews>
  <sheetFormatPr defaultRowHeight="15" x14ac:dyDescent="0.25"/>
  <cols>
    <col min="1" max="1" width="12.85546875" style="22" customWidth="1"/>
    <col min="2" max="16384" width="9.140625" style="22"/>
  </cols>
  <sheetData>
    <row r="2" spans="1:9" x14ac:dyDescent="0.25">
      <c r="A2" s="96"/>
      <c r="B2" s="96"/>
      <c r="C2" s="96"/>
      <c r="D2" s="96"/>
      <c r="E2" s="96"/>
      <c r="F2" s="96"/>
      <c r="G2" s="96"/>
    </row>
    <row r="3" spans="1:9" x14ac:dyDescent="0.25">
      <c r="A3" s="96" t="s">
        <v>309</v>
      </c>
      <c r="B3" s="96"/>
      <c r="C3" s="96"/>
      <c r="D3" s="96"/>
      <c r="E3" s="96"/>
      <c r="F3" s="96"/>
      <c r="G3" s="96"/>
      <c r="H3" s="86"/>
      <c r="I3" s="86"/>
    </row>
    <row r="4" spans="1:9" x14ac:dyDescent="0.25">
      <c r="A4" s="24" t="s">
        <v>149</v>
      </c>
      <c r="B4" s="24"/>
      <c r="C4" s="24"/>
      <c r="D4" s="24"/>
      <c r="E4" s="86"/>
      <c r="F4" s="86"/>
      <c r="G4" s="86"/>
      <c r="H4" s="86"/>
      <c r="I4" s="86"/>
    </row>
    <row r="5" spans="1:9" x14ac:dyDescent="0.25">
      <c r="A5" s="204" t="s">
        <v>148</v>
      </c>
      <c r="B5" s="279" t="s">
        <v>4</v>
      </c>
      <c r="C5" s="279"/>
      <c r="D5" s="279"/>
      <c r="E5" s="279"/>
      <c r="F5" s="278" t="s">
        <v>5</v>
      </c>
      <c r="G5" s="278"/>
      <c r="H5" s="278"/>
      <c r="I5" s="278"/>
    </row>
    <row r="6" spans="1:9" ht="27" x14ac:dyDescent="0.25">
      <c r="A6" s="384"/>
      <c r="B6" s="385" t="s">
        <v>147</v>
      </c>
      <c r="C6" s="385" t="s">
        <v>146</v>
      </c>
      <c r="D6" s="385" t="s">
        <v>145</v>
      </c>
      <c r="E6" s="128" t="s">
        <v>13</v>
      </c>
      <c r="F6" s="385" t="s">
        <v>147</v>
      </c>
      <c r="G6" s="385" t="s">
        <v>146</v>
      </c>
      <c r="H6" s="385" t="s">
        <v>145</v>
      </c>
      <c r="I6" s="128" t="s">
        <v>13</v>
      </c>
    </row>
    <row r="7" spans="1:9" ht="15" customHeight="1" x14ac:dyDescent="0.25">
      <c r="A7" s="40"/>
      <c r="B7" s="206" t="s">
        <v>144</v>
      </c>
      <c r="C7" s="206"/>
      <c r="D7" s="206"/>
      <c r="E7" s="206"/>
      <c r="F7" s="206"/>
      <c r="G7" s="206"/>
      <c r="H7" s="206"/>
      <c r="I7" s="206"/>
    </row>
    <row r="8" spans="1:9" x14ac:dyDescent="0.25">
      <c r="A8" s="29" t="s">
        <v>142</v>
      </c>
      <c r="B8" s="134" t="s">
        <v>79</v>
      </c>
      <c r="C8" s="136">
        <v>2</v>
      </c>
      <c r="D8" s="134">
        <v>1</v>
      </c>
      <c r="E8" s="136">
        <v>3</v>
      </c>
      <c r="F8" s="134">
        <v>99</v>
      </c>
      <c r="G8" s="136">
        <v>594</v>
      </c>
      <c r="H8" s="134">
        <v>95</v>
      </c>
      <c r="I8" s="136">
        <v>788</v>
      </c>
    </row>
    <row r="9" spans="1:9" x14ac:dyDescent="0.25">
      <c r="A9" s="29" t="s">
        <v>137</v>
      </c>
      <c r="B9" s="87">
        <v>38</v>
      </c>
      <c r="C9" s="136">
        <v>10</v>
      </c>
      <c r="D9" s="134">
        <v>3</v>
      </c>
      <c r="E9" s="136">
        <v>51</v>
      </c>
      <c r="F9" s="134">
        <v>3638</v>
      </c>
      <c r="G9" s="136">
        <v>1759</v>
      </c>
      <c r="H9" s="134">
        <v>211</v>
      </c>
      <c r="I9" s="136">
        <v>5608</v>
      </c>
    </row>
    <row r="10" spans="1:9" x14ac:dyDescent="0.25">
      <c r="A10" s="29" t="s">
        <v>136</v>
      </c>
      <c r="B10" s="87">
        <v>34</v>
      </c>
      <c r="C10" s="136">
        <v>7</v>
      </c>
      <c r="D10" s="134">
        <v>3</v>
      </c>
      <c r="E10" s="136">
        <v>44</v>
      </c>
      <c r="F10" s="134">
        <v>3037</v>
      </c>
      <c r="G10" s="136">
        <v>781</v>
      </c>
      <c r="H10" s="134">
        <v>188</v>
      </c>
      <c r="I10" s="136">
        <v>4006</v>
      </c>
    </row>
    <row r="11" spans="1:9" x14ac:dyDescent="0.25">
      <c r="A11" s="29" t="s">
        <v>135</v>
      </c>
      <c r="B11" s="87">
        <v>28</v>
      </c>
      <c r="C11" s="386">
        <v>8</v>
      </c>
      <c r="D11" s="134">
        <v>7</v>
      </c>
      <c r="E11" s="136">
        <v>43</v>
      </c>
      <c r="F11" s="134">
        <v>2847</v>
      </c>
      <c r="G11" s="136">
        <v>771</v>
      </c>
      <c r="H11" s="134">
        <v>362</v>
      </c>
      <c r="I11" s="136">
        <v>3980</v>
      </c>
    </row>
    <row r="12" spans="1:9" x14ac:dyDescent="0.25">
      <c r="A12" s="29" t="s">
        <v>134</v>
      </c>
      <c r="B12" s="87">
        <v>35</v>
      </c>
      <c r="C12" s="136">
        <v>8</v>
      </c>
      <c r="D12" s="134">
        <v>19</v>
      </c>
      <c r="E12" s="136">
        <v>62</v>
      </c>
      <c r="F12" s="134">
        <v>932</v>
      </c>
      <c r="G12" s="136">
        <v>317</v>
      </c>
      <c r="H12" s="134">
        <v>328</v>
      </c>
      <c r="I12" s="136">
        <v>1577</v>
      </c>
    </row>
    <row r="13" spans="1:9" ht="15" customHeight="1" x14ac:dyDescent="0.25">
      <c r="A13" s="29" t="s">
        <v>141</v>
      </c>
      <c r="B13" s="134">
        <v>2</v>
      </c>
      <c r="C13" s="136">
        <v>2</v>
      </c>
      <c r="D13" s="134">
        <v>1</v>
      </c>
      <c r="E13" s="136">
        <v>5</v>
      </c>
      <c r="F13" s="134">
        <v>216</v>
      </c>
      <c r="G13" s="136">
        <v>236</v>
      </c>
      <c r="H13" s="138">
        <v>46</v>
      </c>
      <c r="I13" s="136">
        <v>498</v>
      </c>
    </row>
    <row r="14" spans="1:9" x14ac:dyDescent="0.25">
      <c r="A14" s="5" t="s">
        <v>140</v>
      </c>
      <c r="B14" s="43">
        <v>137</v>
      </c>
      <c r="C14" s="43">
        <v>37</v>
      </c>
      <c r="D14" s="43">
        <v>34</v>
      </c>
      <c r="E14" s="43">
        <v>208</v>
      </c>
      <c r="F14" s="43">
        <v>10769</v>
      </c>
      <c r="G14" s="43">
        <v>4458</v>
      </c>
      <c r="H14" s="28">
        <v>1230</v>
      </c>
      <c r="I14" s="28">
        <v>16457</v>
      </c>
    </row>
    <row r="15" spans="1:9" ht="15" customHeight="1" x14ac:dyDescent="0.25">
      <c r="A15" s="40"/>
      <c r="B15" s="203" t="s">
        <v>143</v>
      </c>
      <c r="C15" s="203"/>
      <c r="D15" s="203"/>
      <c r="E15" s="203"/>
      <c r="F15" s="203"/>
      <c r="G15" s="203"/>
      <c r="H15" s="203"/>
      <c r="I15" s="203"/>
    </row>
    <row r="16" spans="1:9" x14ac:dyDescent="0.25">
      <c r="A16" s="29" t="s">
        <v>142</v>
      </c>
      <c r="B16" s="138" t="s">
        <v>79</v>
      </c>
      <c r="C16" s="387">
        <v>5.4054054054054053</v>
      </c>
      <c r="D16" s="138">
        <v>2.9411764705882351</v>
      </c>
      <c r="E16" s="388">
        <v>1.4423076923076923</v>
      </c>
      <c r="F16" s="158">
        <v>0.91930541368743612</v>
      </c>
      <c r="G16" s="387">
        <v>13.324360699865412</v>
      </c>
      <c r="H16" s="158">
        <v>7.7235772357723578</v>
      </c>
      <c r="I16" s="387">
        <v>4.7882360089931337</v>
      </c>
    </row>
    <row r="17" spans="1:9" x14ac:dyDescent="0.25">
      <c r="A17" s="29" t="s">
        <v>137</v>
      </c>
      <c r="B17" s="158">
        <v>27.737226277372262</v>
      </c>
      <c r="C17" s="387">
        <v>27.027027027027028</v>
      </c>
      <c r="D17" s="138">
        <v>8.8235294117647065</v>
      </c>
      <c r="E17" s="388">
        <v>24.519230769230766</v>
      </c>
      <c r="F17" s="158">
        <v>33.782152474695884</v>
      </c>
      <c r="G17" s="387">
        <v>39.45715567519067</v>
      </c>
      <c r="H17" s="158">
        <v>17.154471544715445</v>
      </c>
      <c r="I17" s="387">
        <v>34.076684693443518</v>
      </c>
    </row>
    <row r="18" spans="1:9" x14ac:dyDescent="0.25">
      <c r="A18" s="29" t="s">
        <v>136</v>
      </c>
      <c r="B18" s="158">
        <v>24.817518248175183</v>
      </c>
      <c r="C18" s="387">
        <v>18.918918918918919</v>
      </c>
      <c r="D18" s="158">
        <v>8.8235294117647065</v>
      </c>
      <c r="E18" s="388">
        <v>21.153846153846153</v>
      </c>
      <c r="F18" s="158">
        <v>28.201318599684278</v>
      </c>
      <c r="G18" s="387">
        <v>17.519066846119337</v>
      </c>
      <c r="H18" s="158">
        <v>15.284552845528454</v>
      </c>
      <c r="I18" s="387">
        <v>24.342225192927021</v>
      </c>
    </row>
    <row r="19" spans="1:9" x14ac:dyDescent="0.25">
      <c r="A19" s="29" t="s">
        <v>135</v>
      </c>
      <c r="B19" s="158">
        <v>20.437956204379564</v>
      </c>
      <c r="C19" s="387">
        <v>21.621621621621621</v>
      </c>
      <c r="D19" s="158">
        <v>20.588235294117645</v>
      </c>
      <c r="E19" s="388">
        <v>20.673076923076923</v>
      </c>
      <c r="F19" s="158">
        <v>26.436995078465969</v>
      </c>
      <c r="G19" s="387">
        <v>17.294751009421265</v>
      </c>
      <c r="H19" s="158">
        <v>29.430894308943088</v>
      </c>
      <c r="I19" s="387">
        <v>24.18423771039679</v>
      </c>
    </row>
    <row r="20" spans="1:9" x14ac:dyDescent="0.25">
      <c r="A20" s="29" t="s">
        <v>134</v>
      </c>
      <c r="B20" s="158">
        <v>25.547445255474454</v>
      </c>
      <c r="C20" s="387">
        <v>21.621621621621621</v>
      </c>
      <c r="D20" s="158">
        <v>55.882352941176471</v>
      </c>
      <c r="E20" s="388">
        <v>29.807692307692307</v>
      </c>
      <c r="F20" s="158">
        <v>8.6544711672392989</v>
      </c>
      <c r="G20" s="387">
        <v>7.1108120233288465</v>
      </c>
      <c r="H20" s="158">
        <v>26.666666666666668</v>
      </c>
      <c r="I20" s="387">
        <v>9.5825484596220445</v>
      </c>
    </row>
    <row r="21" spans="1:9" x14ac:dyDescent="0.25">
      <c r="A21" s="29" t="s">
        <v>141</v>
      </c>
      <c r="B21" s="138">
        <v>1.4598540145985401</v>
      </c>
      <c r="C21" s="138">
        <v>5.4054054054054053</v>
      </c>
      <c r="D21" s="138">
        <v>2.9411764705882351</v>
      </c>
      <c r="E21" s="388">
        <v>2.4038461538461542</v>
      </c>
      <c r="F21" s="158">
        <v>2.0057572662271332</v>
      </c>
      <c r="G21" s="387">
        <v>5.2938537460744728</v>
      </c>
      <c r="H21" s="138">
        <v>3.7398373983739837</v>
      </c>
      <c r="I21" s="387">
        <v>3.0260679346174877</v>
      </c>
    </row>
    <row r="22" spans="1:9" x14ac:dyDescent="0.25">
      <c r="A22" s="27" t="s">
        <v>140</v>
      </c>
      <c r="B22" s="161">
        <v>100</v>
      </c>
      <c r="C22" s="95">
        <v>100</v>
      </c>
      <c r="D22" s="161">
        <v>100</v>
      </c>
      <c r="E22" s="161">
        <v>100</v>
      </c>
      <c r="F22" s="161">
        <v>100</v>
      </c>
      <c r="G22" s="161">
        <v>100</v>
      </c>
      <c r="H22" s="95">
        <v>100</v>
      </c>
      <c r="I22" s="161">
        <v>100</v>
      </c>
    </row>
    <row r="71" ht="15" customHeight="1" x14ac:dyDescent="0.25"/>
    <row r="73" ht="15" customHeight="1" x14ac:dyDescent="0.25"/>
    <row r="81" ht="15" customHeight="1" x14ac:dyDescent="0.25"/>
    <row r="91" ht="15" customHeight="1" x14ac:dyDescent="0.25"/>
    <row r="92" ht="15" customHeight="1" x14ac:dyDescent="0.25"/>
    <row r="93" ht="15" customHeight="1" x14ac:dyDescent="0.25"/>
    <row r="94" ht="15" customHeight="1" x14ac:dyDescent="0.25"/>
    <row r="101" ht="15" customHeight="1" x14ac:dyDescent="0.25"/>
    <row r="102" ht="15" customHeight="1" x14ac:dyDescent="0.25"/>
    <row r="112" ht="15" customHeight="1" x14ac:dyDescent="0.25"/>
    <row r="113" ht="15" customHeight="1" x14ac:dyDescent="0.25"/>
    <row r="114" ht="15" customHeight="1" x14ac:dyDescent="0.25"/>
    <row r="115" ht="15" customHeight="1" x14ac:dyDescent="0.25"/>
    <row r="122" ht="15" customHeight="1" x14ac:dyDescent="0.25"/>
    <row r="123" ht="15" customHeight="1" x14ac:dyDescent="0.25"/>
    <row r="134" ht="15" customHeight="1" x14ac:dyDescent="0.25"/>
    <row r="135" ht="15" customHeight="1" x14ac:dyDescent="0.25"/>
    <row r="136" ht="15" customHeight="1" x14ac:dyDescent="0.25"/>
    <row r="137" ht="15" customHeight="1" x14ac:dyDescent="0.25"/>
    <row r="144" ht="15" customHeight="1" x14ac:dyDescent="0.25"/>
    <row r="145" ht="15" customHeight="1" x14ac:dyDescent="0.25"/>
    <row r="156" ht="15" customHeight="1" x14ac:dyDescent="0.25"/>
    <row r="157" ht="15" customHeight="1" x14ac:dyDescent="0.25"/>
    <row r="158" ht="15" customHeight="1" x14ac:dyDescent="0.25"/>
    <row r="159" ht="15" customHeight="1" x14ac:dyDescent="0.25"/>
    <row r="166" ht="15" customHeight="1" x14ac:dyDescent="0.25"/>
    <row r="167" ht="15" customHeight="1" x14ac:dyDescent="0.25"/>
    <row r="177" ht="15" customHeight="1" x14ac:dyDescent="0.25"/>
    <row r="178" ht="15" customHeight="1" x14ac:dyDescent="0.25"/>
    <row r="179" ht="15" customHeight="1" x14ac:dyDescent="0.25"/>
    <row r="180" ht="15" customHeight="1" x14ac:dyDescent="0.25"/>
    <row r="187" ht="15" customHeight="1" x14ac:dyDescent="0.25"/>
    <row r="188" ht="15" customHeight="1" x14ac:dyDescent="0.25"/>
  </sheetData>
  <mergeCells count="5">
    <mergeCell ref="B15:I15"/>
    <mergeCell ref="A5:A6"/>
    <mergeCell ref="B5:E5"/>
    <mergeCell ref="F5:I5"/>
    <mergeCell ref="B7:I7"/>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1"/>
  <sheetViews>
    <sheetView workbookViewId="0">
      <selection activeCell="C25" sqref="C25"/>
    </sheetView>
  </sheetViews>
  <sheetFormatPr defaultRowHeight="15" x14ac:dyDescent="0.25"/>
  <cols>
    <col min="1" max="1" width="21.140625" style="22" customWidth="1"/>
    <col min="2" max="2" width="9.140625" style="22" customWidth="1"/>
    <col min="3" max="3" width="13.140625" style="22" customWidth="1"/>
    <col min="4" max="4" width="9.140625" style="22"/>
    <col min="5" max="5" width="11.28515625" style="22" customWidth="1"/>
    <col min="6" max="16384" width="9.140625" style="22"/>
  </cols>
  <sheetData>
    <row r="2" spans="1:6" x14ac:dyDescent="0.25">
      <c r="A2" s="96" t="s">
        <v>310</v>
      </c>
      <c r="B2" s="85"/>
      <c r="C2" s="85"/>
      <c r="D2" s="84"/>
      <c r="E2" s="84"/>
      <c r="F2" s="84"/>
    </row>
    <row r="3" spans="1:6" x14ac:dyDescent="0.25">
      <c r="A3" s="24" t="s">
        <v>311</v>
      </c>
      <c r="B3" s="24"/>
      <c r="C3" s="24"/>
      <c r="D3" s="24"/>
      <c r="E3" s="24"/>
      <c r="F3" s="24"/>
    </row>
    <row r="4" spans="1:6" ht="15" customHeight="1" x14ac:dyDescent="0.25">
      <c r="A4" s="261" t="s">
        <v>312</v>
      </c>
      <c r="B4" s="171" t="s">
        <v>4</v>
      </c>
      <c r="C4" s="171"/>
      <c r="D4" s="172" t="s">
        <v>5</v>
      </c>
      <c r="E4" s="172"/>
      <c r="F4" s="188" t="s">
        <v>154</v>
      </c>
    </row>
    <row r="5" spans="1:6" ht="27" customHeight="1" x14ac:dyDescent="0.25">
      <c r="A5" s="389"/>
      <c r="B5" s="128" t="s">
        <v>40</v>
      </c>
      <c r="C5" s="128" t="s">
        <v>313</v>
      </c>
      <c r="D5" s="128" t="s">
        <v>153</v>
      </c>
      <c r="E5" s="128" t="s">
        <v>314</v>
      </c>
      <c r="F5" s="188"/>
    </row>
    <row r="6" spans="1:6" x14ac:dyDescent="0.25">
      <c r="A6" s="42"/>
      <c r="B6" s="206" t="s">
        <v>139</v>
      </c>
      <c r="C6" s="206"/>
      <c r="D6" s="206"/>
      <c r="E6" s="206"/>
      <c r="F6" s="42"/>
    </row>
    <row r="7" spans="1:6" x14ac:dyDescent="0.25">
      <c r="A7" s="29" t="s">
        <v>147</v>
      </c>
      <c r="B7" s="292">
        <v>125</v>
      </c>
      <c r="C7" s="139">
        <v>74.850299401197603</v>
      </c>
      <c r="D7" s="134">
        <v>7890</v>
      </c>
      <c r="E7" s="139">
        <v>77.979837912630956</v>
      </c>
      <c r="F7" s="138">
        <v>1.5595757953836558</v>
      </c>
    </row>
    <row r="8" spans="1:6" x14ac:dyDescent="0.25">
      <c r="A8" s="29" t="s">
        <v>146</v>
      </c>
      <c r="B8" s="292">
        <v>21</v>
      </c>
      <c r="C8" s="139">
        <v>12.574850299401197</v>
      </c>
      <c r="D8" s="134">
        <v>1668</v>
      </c>
      <c r="E8" s="139">
        <v>16.485471437042897</v>
      </c>
      <c r="F8" s="138">
        <v>1.2433392539964476</v>
      </c>
    </row>
    <row r="9" spans="1:6" x14ac:dyDescent="0.25">
      <c r="A9" s="29" t="s">
        <v>145</v>
      </c>
      <c r="B9" s="292">
        <v>21</v>
      </c>
      <c r="C9" s="139">
        <v>12.574850299401197</v>
      </c>
      <c r="D9" s="134">
        <v>560</v>
      </c>
      <c r="E9" s="139">
        <v>5.5346906503261515</v>
      </c>
      <c r="F9" s="138">
        <v>3.6144578313253009</v>
      </c>
    </row>
    <row r="10" spans="1:6" x14ac:dyDescent="0.25">
      <c r="A10" s="8" t="s">
        <v>152</v>
      </c>
      <c r="B10" s="390">
        <v>167</v>
      </c>
      <c r="C10" s="391">
        <v>99.999999999999986</v>
      </c>
      <c r="D10" s="392">
        <v>10118</v>
      </c>
      <c r="E10" s="391">
        <v>100</v>
      </c>
      <c r="F10" s="393">
        <v>1.6237238697131746</v>
      </c>
    </row>
    <row r="11" spans="1:6" x14ac:dyDescent="0.25">
      <c r="A11" s="42"/>
      <c r="B11" s="206" t="s">
        <v>138</v>
      </c>
      <c r="C11" s="206"/>
      <c r="D11" s="206"/>
      <c r="E11" s="206"/>
      <c r="F11" s="41"/>
    </row>
    <row r="12" spans="1:6" x14ac:dyDescent="0.25">
      <c r="A12" s="29" t="s">
        <v>147</v>
      </c>
      <c r="B12" s="292">
        <v>12</v>
      </c>
      <c r="C12" s="139">
        <v>29.268292682926827</v>
      </c>
      <c r="D12" s="134">
        <v>2879</v>
      </c>
      <c r="E12" s="139">
        <v>45.417258242625017</v>
      </c>
      <c r="F12" s="138">
        <v>0.41508128675198896</v>
      </c>
    </row>
    <row r="13" spans="1:6" x14ac:dyDescent="0.25">
      <c r="A13" s="29" t="s">
        <v>146</v>
      </c>
      <c r="B13" s="292">
        <v>16</v>
      </c>
      <c r="C13" s="139">
        <v>39.024390243902438</v>
      </c>
      <c r="D13" s="134">
        <v>2790</v>
      </c>
      <c r="E13" s="139">
        <v>44.013251301467108</v>
      </c>
      <c r="F13" s="138">
        <v>0.57020669992872419</v>
      </c>
    </row>
    <row r="14" spans="1:6" x14ac:dyDescent="0.25">
      <c r="A14" s="29" t="s">
        <v>145</v>
      </c>
      <c r="B14" s="292">
        <v>13</v>
      </c>
      <c r="C14" s="139">
        <v>0</v>
      </c>
      <c r="D14" s="134">
        <v>670</v>
      </c>
      <c r="E14" s="139">
        <v>10.569490455907872</v>
      </c>
      <c r="F14" s="138" t="s">
        <v>79</v>
      </c>
    </row>
    <row r="15" spans="1:6" x14ac:dyDescent="0.25">
      <c r="A15" s="8" t="s">
        <v>151</v>
      </c>
      <c r="B15" s="390">
        <v>41</v>
      </c>
      <c r="C15" s="391">
        <v>68.292682926829258</v>
      </c>
      <c r="D15" s="392">
        <v>6339</v>
      </c>
      <c r="E15" s="391">
        <v>100</v>
      </c>
      <c r="F15" s="393">
        <v>0.64263322884012541</v>
      </c>
    </row>
    <row r="16" spans="1:6" x14ac:dyDescent="0.25">
      <c r="A16" s="42"/>
      <c r="B16" s="206" t="s">
        <v>150</v>
      </c>
      <c r="C16" s="206"/>
      <c r="D16" s="206"/>
      <c r="E16" s="206"/>
      <c r="F16" s="41"/>
    </row>
    <row r="17" spans="1:6" x14ac:dyDescent="0.25">
      <c r="A17" s="29" t="s">
        <v>147</v>
      </c>
      <c r="B17" s="292">
        <v>137</v>
      </c>
      <c r="C17" s="139">
        <v>65.865384615384613</v>
      </c>
      <c r="D17" s="292">
        <v>10769</v>
      </c>
      <c r="E17" s="139">
        <v>65.437199975694242</v>
      </c>
      <c r="F17" s="138">
        <v>1.2561892536218595</v>
      </c>
    </row>
    <row r="18" spans="1:6" x14ac:dyDescent="0.25">
      <c r="A18" s="29" t="s">
        <v>146</v>
      </c>
      <c r="B18" s="292">
        <v>37</v>
      </c>
      <c r="C18" s="139">
        <v>17.78846153846154</v>
      </c>
      <c r="D18" s="292">
        <v>4458</v>
      </c>
      <c r="E18" s="139">
        <v>27.088776812298722</v>
      </c>
      <c r="F18" s="138">
        <v>0.82313681868743049</v>
      </c>
    </row>
    <row r="19" spans="1:6" x14ac:dyDescent="0.25">
      <c r="A19" s="29" t="s">
        <v>145</v>
      </c>
      <c r="B19" s="292">
        <v>34</v>
      </c>
      <c r="C19" s="139">
        <v>16.346153846153847</v>
      </c>
      <c r="D19" s="292">
        <v>1230</v>
      </c>
      <c r="E19" s="139">
        <v>7.4740232120070482</v>
      </c>
      <c r="F19" s="138">
        <v>2.6898734177215191</v>
      </c>
    </row>
    <row r="20" spans="1:6" x14ac:dyDescent="0.25">
      <c r="A20" s="27" t="s">
        <v>13</v>
      </c>
      <c r="B20" s="319">
        <v>208</v>
      </c>
      <c r="C20" s="30">
        <v>100</v>
      </c>
      <c r="D20" s="140">
        <v>16457</v>
      </c>
      <c r="E20" s="142">
        <v>100.00000000000001</v>
      </c>
      <c r="F20" s="142">
        <v>1.2481248124812483</v>
      </c>
    </row>
    <row r="21" spans="1:6" ht="24" customHeight="1" x14ac:dyDescent="0.25">
      <c r="A21" s="207" t="s">
        <v>315</v>
      </c>
      <c r="B21" s="167"/>
      <c r="C21" s="167"/>
      <c r="D21" s="167"/>
      <c r="E21" s="167"/>
      <c r="F21" s="167"/>
    </row>
  </sheetData>
  <mergeCells count="8">
    <mergeCell ref="B6:E6"/>
    <mergeCell ref="B11:E11"/>
    <mergeCell ref="B16:E16"/>
    <mergeCell ref="A21:F21"/>
    <mergeCell ref="A4:A5"/>
    <mergeCell ref="B4:C4"/>
    <mergeCell ref="D4:E4"/>
    <mergeCell ref="F4:F5"/>
  </mergeCells>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3:I47"/>
  <sheetViews>
    <sheetView workbookViewId="0">
      <selection activeCell="A5" sqref="A5:A6"/>
    </sheetView>
  </sheetViews>
  <sheetFormatPr defaultRowHeight="15" x14ac:dyDescent="0.25"/>
  <cols>
    <col min="1" max="1" width="24.7109375" style="22" customWidth="1"/>
    <col min="2" max="2" width="9.140625" style="22"/>
    <col min="3" max="3" width="9.140625" style="403"/>
    <col min="4" max="5" width="9.140625" style="22"/>
    <col min="6" max="6" width="9.140625" style="403"/>
    <col min="7" max="7" width="13.7109375" style="22" bestFit="1" customWidth="1"/>
    <col min="8" max="8" width="9.140625" style="403"/>
    <col min="9" max="10" width="9.140625" style="22"/>
    <col min="11" max="11" width="9.5703125" style="22" bestFit="1" customWidth="1"/>
    <col min="12" max="16384" width="9.140625" style="22"/>
  </cols>
  <sheetData>
    <row r="3" spans="1:9" x14ac:dyDescent="0.25">
      <c r="A3" s="394" t="s">
        <v>316</v>
      </c>
      <c r="B3" s="394"/>
      <c r="C3" s="402"/>
      <c r="D3" s="394"/>
      <c r="E3" s="394"/>
      <c r="F3" s="402"/>
      <c r="G3" s="394"/>
      <c r="H3" s="402"/>
      <c r="I3" s="394"/>
    </row>
    <row r="4" spans="1:9" x14ac:dyDescent="0.25">
      <c r="A4" s="175" t="s">
        <v>23</v>
      </c>
      <c r="B4" s="195"/>
      <c r="C4" s="195"/>
      <c r="D4" s="195"/>
      <c r="E4" s="195"/>
      <c r="F4" s="195"/>
    </row>
    <row r="5" spans="1:9" ht="15" customHeight="1" x14ac:dyDescent="0.25">
      <c r="A5" s="408" t="s">
        <v>155</v>
      </c>
      <c r="B5" s="188" t="s">
        <v>3</v>
      </c>
      <c r="C5" s="188" t="s">
        <v>4</v>
      </c>
      <c r="D5" s="188" t="s">
        <v>5</v>
      </c>
      <c r="E5" s="188" t="s">
        <v>320</v>
      </c>
      <c r="F5" s="188" t="s">
        <v>321</v>
      </c>
      <c r="G5" s="188" t="s">
        <v>322</v>
      </c>
      <c r="H5" s="188" t="s">
        <v>16</v>
      </c>
      <c r="I5" s="188" t="s">
        <v>17</v>
      </c>
    </row>
    <row r="6" spans="1:9" x14ac:dyDescent="0.25">
      <c r="A6" s="284" t="s">
        <v>156</v>
      </c>
      <c r="B6" s="188"/>
      <c r="C6" s="188"/>
      <c r="D6" s="188"/>
      <c r="E6" s="188"/>
      <c r="F6" s="188"/>
      <c r="G6" s="188"/>
      <c r="H6" s="188"/>
      <c r="I6" s="188"/>
    </row>
    <row r="7" spans="1:9" x14ac:dyDescent="0.25">
      <c r="A7" s="19" t="s">
        <v>167</v>
      </c>
      <c r="B7" s="97">
        <v>2169</v>
      </c>
      <c r="C7" s="397">
        <v>27</v>
      </c>
      <c r="D7" s="97">
        <v>2977</v>
      </c>
      <c r="E7" s="99">
        <v>3.2321516384281801</v>
      </c>
      <c r="F7" s="404">
        <v>4.0234252760516798</v>
      </c>
      <c r="G7" s="99">
        <v>443.61989062243799</v>
      </c>
      <c r="H7" s="404">
        <v>1.2448132780083001</v>
      </c>
      <c r="I7" s="99">
        <v>137.252189949285</v>
      </c>
    </row>
    <row r="8" spans="1:9" x14ac:dyDescent="0.25">
      <c r="A8" s="19" t="s">
        <v>172</v>
      </c>
      <c r="B8" s="97">
        <v>1170</v>
      </c>
      <c r="C8" s="397">
        <v>17</v>
      </c>
      <c r="D8" s="97">
        <v>1545</v>
      </c>
      <c r="E8" s="99">
        <v>3.7439041560536102</v>
      </c>
      <c r="F8" s="404">
        <v>5.43986073956507</v>
      </c>
      <c r="G8" s="99">
        <v>494.387343684001</v>
      </c>
      <c r="H8" s="404">
        <v>1.45299145299145</v>
      </c>
      <c r="I8" s="99">
        <v>132.05128205128199</v>
      </c>
    </row>
    <row r="9" spans="1:9" x14ac:dyDescent="0.25">
      <c r="A9" s="19" t="s">
        <v>168</v>
      </c>
      <c r="B9" s="97">
        <v>833</v>
      </c>
      <c r="C9" s="397">
        <v>5</v>
      </c>
      <c r="D9" s="97">
        <v>1206</v>
      </c>
      <c r="E9" s="99">
        <v>3.5352410054004699</v>
      </c>
      <c r="F9" s="404">
        <v>2.1219934006005201</v>
      </c>
      <c r="G9" s="99">
        <v>511.82480822484598</v>
      </c>
      <c r="H9" s="404">
        <v>0.60024009603841499</v>
      </c>
      <c r="I9" s="99">
        <v>144.77791116446599</v>
      </c>
    </row>
    <row r="10" spans="1:9" x14ac:dyDescent="0.25">
      <c r="A10" s="19" t="s">
        <v>174</v>
      </c>
      <c r="B10" s="97">
        <v>436</v>
      </c>
      <c r="C10" s="397">
        <v>3</v>
      </c>
      <c r="D10" s="97">
        <v>611</v>
      </c>
      <c r="E10" s="99">
        <v>3.5791098195668898</v>
      </c>
      <c r="F10" s="404">
        <v>2.4626902428212598</v>
      </c>
      <c r="G10" s="99">
        <v>501.567912787929</v>
      </c>
      <c r="H10" s="404">
        <v>0.68807339449541305</v>
      </c>
      <c r="I10" s="99">
        <v>140.13761467889901</v>
      </c>
    </row>
    <row r="11" spans="1:9" x14ac:dyDescent="0.25">
      <c r="A11" s="20" t="s">
        <v>212</v>
      </c>
      <c r="B11" s="100">
        <v>241</v>
      </c>
      <c r="C11" s="398">
        <v>7</v>
      </c>
      <c r="D11" s="100">
        <v>356</v>
      </c>
      <c r="E11" s="102">
        <v>2.9030198634014699</v>
      </c>
      <c r="F11" s="258">
        <v>8.4320079019959806</v>
      </c>
      <c r="G11" s="102">
        <v>428.82783044436599</v>
      </c>
      <c r="H11" s="258">
        <v>2.9045643153527001</v>
      </c>
      <c r="I11" s="102">
        <v>147.71784232365101</v>
      </c>
    </row>
    <row r="12" spans="1:9" x14ac:dyDescent="0.25">
      <c r="A12" s="20" t="s">
        <v>213</v>
      </c>
      <c r="B12" s="100">
        <v>274</v>
      </c>
      <c r="C12" s="398">
        <v>3</v>
      </c>
      <c r="D12" s="100">
        <v>487</v>
      </c>
      <c r="E12" s="102">
        <v>3.6456531573485198</v>
      </c>
      <c r="F12" s="258">
        <v>3.9915910481918102</v>
      </c>
      <c r="G12" s="102">
        <v>647.96828015646997</v>
      </c>
      <c r="H12" s="258">
        <v>1.09489051094891</v>
      </c>
      <c r="I12" s="102">
        <v>177.737226277372</v>
      </c>
    </row>
    <row r="13" spans="1:9" x14ac:dyDescent="0.25">
      <c r="A13" s="19" t="s">
        <v>173</v>
      </c>
      <c r="B13" s="97">
        <v>265</v>
      </c>
      <c r="C13" s="397">
        <v>1</v>
      </c>
      <c r="D13" s="97">
        <v>373</v>
      </c>
      <c r="E13" s="99">
        <v>3.60206065054575</v>
      </c>
      <c r="F13" s="404">
        <v>1.35926817001726</v>
      </c>
      <c r="G13" s="99">
        <v>507.00702741643897</v>
      </c>
      <c r="H13" s="404">
        <v>0.37735849056603799</v>
      </c>
      <c r="I13" s="99">
        <v>140.75471698113199</v>
      </c>
    </row>
    <row r="14" spans="1:9" x14ac:dyDescent="0.25">
      <c r="A14" s="19" t="s">
        <v>166</v>
      </c>
      <c r="B14" s="97">
        <v>397</v>
      </c>
      <c r="C14" s="397">
        <v>6</v>
      </c>
      <c r="D14" s="97">
        <v>521</v>
      </c>
      <c r="E14" s="99">
        <v>5.81893866662758</v>
      </c>
      <c r="F14" s="404">
        <v>8.7943657430139694</v>
      </c>
      <c r="G14" s="99">
        <v>763.64409201837998</v>
      </c>
      <c r="H14" s="404">
        <v>1.51133501259446</v>
      </c>
      <c r="I14" s="99">
        <v>131.23425692695201</v>
      </c>
    </row>
    <row r="15" spans="1:9" x14ac:dyDescent="0.25">
      <c r="A15" s="20" t="s">
        <v>214</v>
      </c>
      <c r="B15" s="100">
        <v>174</v>
      </c>
      <c r="C15" s="398">
        <v>5</v>
      </c>
      <c r="D15" s="100">
        <v>289</v>
      </c>
      <c r="E15" s="102">
        <v>2.7162459607549301</v>
      </c>
      <c r="F15" s="258">
        <v>7.8053044849279596</v>
      </c>
      <c r="G15" s="102">
        <v>451.14659922883601</v>
      </c>
      <c r="H15" s="258">
        <v>2.8735632183908</v>
      </c>
      <c r="I15" s="102">
        <v>166.091954022989</v>
      </c>
    </row>
    <row r="16" spans="1:9" x14ac:dyDescent="0.25">
      <c r="A16" s="19" t="s">
        <v>170</v>
      </c>
      <c r="B16" s="97">
        <v>161</v>
      </c>
      <c r="C16" s="397">
        <v>2</v>
      </c>
      <c r="D16" s="97">
        <v>255</v>
      </c>
      <c r="E16" s="99">
        <v>2.5663505220371401</v>
      </c>
      <c r="F16" s="404">
        <v>3.1880130708535899</v>
      </c>
      <c r="G16" s="99">
        <v>406.47166653383198</v>
      </c>
      <c r="H16" s="404">
        <v>1.24223602484472</v>
      </c>
      <c r="I16" s="99">
        <v>158.385093167702</v>
      </c>
    </row>
    <row r="17" spans="1:9" x14ac:dyDescent="0.25">
      <c r="A17" s="19" t="s">
        <v>169</v>
      </c>
      <c r="B17" s="97">
        <v>158</v>
      </c>
      <c r="C17" s="399">
        <v>5</v>
      </c>
      <c r="D17" s="97">
        <v>238</v>
      </c>
      <c r="E17" s="99">
        <v>2.6569357795079598</v>
      </c>
      <c r="F17" s="405">
        <v>8.4080246186960803</v>
      </c>
      <c r="G17" s="99">
        <v>400.22197184993303</v>
      </c>
      <c r="H17" s="407">
        <v>3.16455696202532</v>
      </c>
      <c r="I17" s="99">
        <v>150.63291139240499</v>
      </c>
    </row>
    <row r="18" spans="1:9" x14ac:dyDescent="0.25">
      <c r="A18" s="400" t="s">
        <v>215</v>
      </c>
      <c r="B18" s="72">
        <v>91</v>
      </c>
      <c r="C18" s="398" t="s">
        <v>79</v>
      </c>
      <c r="D18" s="72">
        <v>135</v>
      </c>
      <c r="E18" s="401">
        <v>1.6482521282376399</v>
      </c>
      <c r="F18" s="258" t="s">
        <v>79</v>
      </c>
      <c r="G18" s="401">
        <v>244.52092012316601</v>
      </c>
      <c r="H18" s="258" t="s">
        <v>79</v>
      </c>
      <c r="I18" s="401">
        <v>148.35164835164801</v>
      </c>
    </row>
    <row r="19" spans="1:9" x14ac:dyDescent="0.25">
      <c r="A19" s="400" t="s">
        <v>216</v>
      </c>
      <c r="B19" s="72">
        <v>169</v>
      </c>
      <c r="C19" s="398">
        <v>2</v>
      </c>
      <c r="D19" s="72">
        <v>253</v>
      </c>
      <c r="E19" s="401">
        <v>3.0994387998386101</v>
      </c>
      <c r="F19" s="258">
        <v>3.6679749110516102</v>
      </c>
      <c r="G19" s="401">
        <v>463.99882624802802</v>
      </c>
      <c r="H19" s="258">
        <v>1.1834319526627199</v>
      </c>
      <c r="I19" s="401">
        <v>149.70414201183399</v>
      </c>
    </row>
    <row r="20" spans="1:9" x14ac:dyDescent="0.25">
      <c r="A20" s="400" t="s">
        <v>217</v>
      </c>
      <c r="B20" s="72">
        <v>172</v>
      </c>
      <c r="C20" s="398">
        <v>2</v>
      </c>
      <c r="D20" s="72">
        <v>257</v>
      </c>
      <c r="E20" s="401">
        <v>3.2810964966664402</v>
      </c>
      <c r="F20" s="258">
        <v>3.8152284844958699</v>
      </c>
      <c r="G20" s="401">
        <v>490.25686025771802</v>
      </c>
      <c r="H20" s="258">
        <v>1.16279069767442</v>
      </c>
      <c r="I20" s="401">
        <v>149.41860465116301</v>
      </c>
    </row>
    <row r="21" spans="1:9" x14ac:dyDescent="0.25">
      <c r="A21" s="400" t="s">
        <v>218</v>
      </c>
      <c r="B21" s="72">
        <v>150</v>
      </c>
      <c r="C21" s="398">
        <v>2</v>
      </c>
      <c r="D21" s="72">
        <v>241</v>
      </c>
      <c r="E21" s="401">
        <v>2.9100221161680802</v>
      </c>
      <c r="F21" s="258">
        <v>3.88002948822411</v>
      </c>
      <c r="G21" s="401">
        <v>467.543553331005</v>
      </c>
      <c r="H21" s="258">
        <v>1.3333333333333299</v>
      </c>
      <c r="I21" s="401">
        <v>160.666666666667</v>
      </c>
    </row>
    <row r="22" spans="1:9" x14ac:dyDescent="0.25">
      <c r="A22" s="400" t="s">
        <v>219</v>
      </c>
      <c r="B22" s="72">
        <v>121</v>
      </c>
      <c r="C22" s="398">
        <v>3</v>
      </c>
      <c r="D22" s="72">
        <v>207</v>
      </c>
      <c r="E22" s="401">
        <v>2.42908477706623</v>
      </c>
      <c r="F22" s="258">
        <v>6.0225242406600703</v>
      </c>
      <c r="G22" s="401">
        <v>415.55417260554401</v>
      </c>
      <c r="H22" s="258">
        <v>2.4793388429752099</v>
      </c>
      <c r="I22" s="401">
        <v>171.074380165289</v>
      </c>
    </row>
    <row r="23" spans="1:9" x14ac:dyDescent="0.25">
      <c r="A23" s="400" t="s">
        <v>220</v>
      </c>
      <c r="B23" s="72">
        <v>50</v>
      </c>
      <c r="C23" s="398">
        <v>2</v>
      </c>
      <c r="D23" s="72">
        <v>77</v>
      </c>
      <c r="E23" s="401">
        <v>1.0431771001762999</v>
      </c>
      <c r="F23" s="258">
        <v>4.17270840070519</v>
      </c>
      <c r="G23" s="401">
        <v>160.64927342714901</v>
      </c>
      <c r="H23" s="258">
        <v>4</v>
      </c>
      <c r="I23" s="401">
        <v>154</v>
      </c>
    </row>
    <row r="24" spans="1:9" x14ac:dyDescent="0.25">
      <c r="A24" s="400" t="s">
        <v>221</v>
      </c>
      <c r="B24" s="72">
        <v>93</v>
      </c>
      <c r="C24" s="398">
        <v>1</v>
      </c>
      <c r="D24" s="72">
        <v>152</v>
      </c>
      <c r="E24" s="401">
        <v>2.0519835841313299</v>
      </c>
      <c r="F24" s="258">
        <v>2.20643396143153</v>
      </c>
      <c r="G24" s="401">
        <v>335.37796213759299</v>
      </c>
      <c r="H24" s="258">
        <v>1.0752688172042999</v>
      </c>
      <c r="I24" s="401">
        <v>163.44086021505399</v>
      </c>
    </row>
    <row r="25" spans="1:9" x14ac:dyDescent="0.25">
      <c r="A25" s="400" t="s">
        <v>222</v>
      </c>
      <c r="B25" s="72">
        <v>84</v>
      </c>
      <c r="C25" s="398" t="s">
        <v>79</v>
      </c>
      <c r="D25" s="72">
        <v>141</v>
      </c>
      <c r="E25" s="401">
        <v>2.0271248612384798</v>
      </c>
      <c r="F25" s="258" t="s">
        <v>79</v>
      </c>
      <c r="G25" s="401">
        <v>340.26738742217202</v>
      </c>
      <c r="H25" s="258" t="s">
        <v>79</v>
      </c>
      <c r="I25" s="401">
        <v>167.857142857143</v>
      </c>
    </row>
    <row r="26" spans="1:9" x14ac:dyDescent="0.25">
      <c r="A26" s="400" t="s">
        <v>223</v>
      </c>
      <c r="B26" s="72">
        <v>53</v>
      </c>
      <c r="C26" s="398">
        <v>1</v>
      </c>
      <c r="D26" s="72">
        <v>80</v>
      </c>
      <c r="E26" s="401">
        <v>1.3054026428245999</v>
      </c>
      <c r="F26" s="258">
        <v>2.4630238543860301</v>
      </c>
      <c r="G26" s="401">
        <v>197.04190835088201</v>
      </c>
      <c r="H26" s="258">
        <v>1.88679245283019</v>
      </c>
      <c r="I26" s="401">
        <v>150.94339622641499</v>
      </c>
    </row>
    <row r="27" spans="1:9" x14ac:dyDescent="0.25">
      <c r="A27" s="400" t="s">
        <v>224</v>
      </c>
      <c r="B27" s="72">
        <v>44</v>
      </c>
      <c r="C27" s="398">
        <v>1</v>
      </c>
      <c r="D27" s="72">
        <v>73</v>
      </c>
      <c r="E27" s="401">
        <v>1.1248306362962399</v>
      </c>
      <c r="F27" s="258">
        <v>2.5564332643096401</v>
      </c>
      <c r="G27" s="401">
        <v>186.61962829460299</v>
      </c>
      <c r="H27" s="258">
        <v>2.2727272727272698</v>
      </c>
      <c r="I27" s="401">
        <v>165.90909090909099</v>
      </c>
    </row>
    <row r="28" spans="1:9" x14ac:dyDescent="0.25">
      <c r="A28" s="400" t="s">
        <v>225</v>
      </c>
      <c r="B28" s="72">
        <v>73</v>
      </c>
      <c r="C28" s="398">
        <v>1</v>
      </c>
      <c r="D28" s="72">
        <v>140</v>
      </c>
      <c r="E28" s="401">
        <v>1.8823408068280001</v>
      </c>
      <c r="F28" s="258">
        <v>2.5785490504493098</v>
      </c>
      <c r="G28" s="401">
        <v>360.99686706290299</v>
      </c>
      <c r="H28" s="258">
        <v>1.3698630136986301</v>
      </c>
      <c r="I28" s="401">
        <v>191.780821917808</v>
      </c>
    </row>
    <row r="29" spans="1:9" x14ac:dyDescent="0.25">
      <c r="A29" s="400" t="s">
        <v>226</v>
      </c>
      <c r="B29" s="72">
        <v>57</v>
      </c>
      <c r="C29" s="398">
        <v>4</v>
      </c>
      <c r="D29" s="72">
        <v>94</v>
      </c>
      <c r="E29" s="401">
        <v>1.4846069698390401</v>
      </c>
      <c r="F29" s="258">
        <v>10.4182945251862</v>
      </c>
      <c r="G29" s="401">
        <v>244.829921341876</v>
      </c>
      <c r="H29" s="258">
        <v>7.0175438596491198</v>
      </c>
      <c r="I29" s="401">
        <v>164.91228070175401</v>
      </c>
    </row>
    <row r="30" spans="1:9" x14ac:dyDescent="0.25">
      <c r="A30" s="400" t="s">
        <v>227</v>
      </c>
      <c r="B30" s="72">
        <v>48</v>
      </c>
      <c r="C30" s="398" t="s">
        <v>79</v>
      </c>
      <c r="D30" s="72">
        <v>76</v>
      </c>
      <c r="E30" s="401">
        <v>1.2900624874017299</v>
      </c>
      <c r="F30" s="258" t="s">
        <v>79</v>
      </c>
      <c r="G30" s="401">
        <v>204.25989383860701</v>
      </c>
      <c r="H30" s="258" t="s">
        <v>79</v>
      </c>
      <c r="I30" s="401">
        <v>158.333333333333</v>
      </c>
    </row>
    <row r="31" spans="1:9" x14ac:dyDescent="0.25">
      <c r="A31" s="400" t="s">
        <v>228</v>
      </c>
      <c r="B31" s="72">
        <v>74</v>
      </c>
      <c r="C31" s="398">
        <v>2</v>
      </c>
      <c r="D31" s="72">
        <v>121</v>
      </c>
      <c r="E31" s="401">
        <v>2.0571269719924898</v>
      </c>
      <c r="F31" s="258">
        <v>5.5598026270067402</v>
      </c>
      <c r="G31" s="401">
        <v>336.36805893390698</v>
      </c>
      <c r="H31" s="258">
        <v>2.7027027027027</v>
      </c>
      <c r="I31" s="401">
        <v>163.513513513514</v>
      </c>
    </row>
    <row r="32" spans="1:9" x14ac:dyDescent="0.25">
      <c r="A32" s="400" t="s">
        <v>229</v>
      </c>
      <c r="B32" s="72">
        <v>28</v>
      </c>
      <c r="C32" s="398" t="s">
        <v>79</v>
      </c>
      <c r="D32" s="72">
        <v>56</v>
      </c>
      <c r="E32" s="401">
        <v>0.782921134676416</v>
      </c>
      <c r="F32" s="258" t="s">
        <v>79</v>
      </c>
      <c r="G32" s="401">
        <v>156.584226935283</v>
      </c>
      <c r="H32" s="258" t="s">
        <v>79</v>
      </c>
      <c r="I32" s="401">
        <v>200</v>
      </c>
    </row>
    <row r="33" spans="1:9" x14ac:dyDescent="0.25">
      <c r="A33" s="400" t="s">
        <v>230</v>
      </c>
      <c r="B33" s="72">
        <v>38</v>
      </c>
      <c r="C33" s="398">
        <v>2</v>
      </c>
      <c r="D33" s="72">
        <v>75</v>
      </c>
      <c r="E33" s="401">
        <v>1.0631154879140601</v>
      </c>
      <c r="F33" s="258">
        <v>5.5953446732318701</v>
      </c>
      <c r="G33" s="401">
        <v>209.82542524619501</v>
      </c>
      <c r="H33" s="258">
        <v>5.2631578947368398</v>
      </c>
      <c r="I33" s="401">
        <v>197.36842105263199</v>
      </c>
    </row>
    <row r="34" spans="1:9" x14ac:dyDescent="0.25">
      <c r="A34" s="400" t="s">
        <v>231</v>
      </c>
      <c r="B34" s="72">
        <v>28</v>
      </c>
      <c r="C34" s="398">
        <v>1</v>
      </c>
      <c r="D34" s="72">
        <v>38</v>
      </c>
      <c r="E34" s="401">
        <v>0.86385092401197106</v>
      </c>
      <c r="F34" s="258">
        <v>3.0851818714713199</v>
      </c>
      <c r="G34" s="401">
        <v>117.23691111591</v>
      </c>
      <c r="H34" s="258">
        <v>3.5714285714285698</v>
      </c>
      <c r="I34" s="401">
        <v>135.71428571428601</v>
      </c>
    </row>
    <row r="35" spans="1:9" x14ac:dyDescent="0.25">
      <c r="A35" s="400" t="s">
        <v>232</v>
      </c>
      <c r="B35" s="72">
        <v>80</v>
      </c>
      <c r="C35" s="398">
        <v>2</v>
      </c>
      <c r="D35" s="72">
        <v>117</v>
      </c>
      <c r="E35" s="401">
        <v>2.4912029396194701</v>
      </c>
      <c r="F35" s="258">
        <v>6.2280073490486698</v>
      </c>
      <c r="G35" s="401">
        <v>364.33842991934699</v>
      </c>
      <c r="H35" s="258">
        <v>2.5</v>
      </c>
      <c r="I35" s="401">
        <v>146.25</v>
      </c>
    </row>
    <row r="36" spans="1:9" x14ac:dyDescent="0.25">
      <c r="A36" s="400" t="s">
        <v>233</v>
      </c>
      <c r="B36" s="72">
        <v>77</v>
      </c>
      <c r="C36" s="398">
        <v>2</v>
      </c>
      <c r="D36" s="72">
        <v>137</v>
      </c>
      <c r="E36" s="401">
        <v>2.4201279210472602</v>
      </c>
      <c r="F36" s="258">
        <v>6.2860465481746903</v>
      </c>
      <c r="G36" s="401">
        <v>430.59418854996602</v>
      </c>
      <c r="H36" s="258">
        <v>2.5974025974026</v>
      </c>
      <c r="I36" s="401">
        <v>177.92207792207799</v>
      </c>
    </row>
    <row r="37" spans="1:9" x14ac:dyDescent="0.25">
      <c r="A37" s="400" t="s">
        <v>234</v>
      </c>
      <c r="B37" s="72">
        <v>86</v>
      </c>
      <c r="C37" s="398">
        <v>8</v>
      </c>
      <c r="D37" s="72">
        <v>148</v>
      </c>
      <c r="E37" s="401">
        <v>2.7217773839288499</v>
      </c>
      <c r="F37" s="258">
        <v>25.318859385384702</v>
      </c>
      <c r="G37" s="401">
        <v>468.39889862961599</v>
      </c>
      <c r="H37" s="258">
        <v>9.3023255813953494</v>
      </c>
      <c r="I37" s="401">
        <v>172.09302325581399</v>
      </c>
    </row>
    <row r="38" spans="1:9" x14ac:dyDescent="0.25">
      <c r="A38" s="400" t="s">
        <v>235</v>
      </c>
      <c r="B38" s="72">
        <v>77</v>
      </c>
      <c r="C38" s="398">
        <v>2</v>
      </c>
      <c r="D38" s="72">
        <v>115</v>
      </c>
      <c r="E38" s="401">
        <v>2.4450654134383298</v>
      </c>
      <c r="F38" s="258">
        <v>6.3508192556839802</v>
      </c>
      <c r="G38" s="401">
        <v>365.17210720182902</v>
      </c>
      <c r="H38" s="258">
        <v>2.5974025974026</v>
      </c>
      <c r="I38" s="401">
        <v>149.35064935064901</v>
      </c>
    </row>
    <row r="39" spans="1:9" x14ac:dyDescent="0.25">
      <c r="A39" s="400" t="s">
        <v>236</v>
      </c>
      <c r="B39" s="72">
        <v>85</v>
      </c>
      <c r="C39" s="398">
        <v>2</v>
      </c>
      <c r="D39" s="72">
        <v>125</v>
      </c>
      <c r="E39" s="401">
        <v>2.7111508037764702</v>
      </c>
      <c r="F39" s="258">
        <v>6.3791783618269999</v>
      </c>
      <c r="G39" s="401">
        <v>398.698647614187</v>
      </c>
      <c r="H39" s="258">
        <v>2.3529411764705901</v>
      </c>
      <c r="I39" s="401">
        <v>147.058823529412</v>
      </c>
    </row>
    <row r="40" spans="1:9" x14ac:dyDescent="0.25">
      <c r="A40" s="400" t="s">
        <v>237</v>
      </c>
      <c r="B40" s="72">
        <v>40</v>
      </c>
      <c r="C40" s="398">
        <v>1</v>
      </c>
      <c r="D40" s="72">
        <v>60</v>
      </c>
      <c r="E40" s="401">
        <v>1.3321344123622101</v>
      </c>
      <c r="F40" s="258">
        <v>3.3303360309055199</v>
      </c>
      <c r="G40" s="401">
        <v>199.82016185433099</v>
      </c>
      <c r="H40" s="258">
        <v>2.5</v>
      </c>
      <c r="I40" s="401">
        <v>150</v>
      </c>
    </row>
    <row r="41" spans="1:9" x14ac:dyDescent="0.25">
      <c r="A41" s="19" t="s">
        <v>171</v>
      </c>
      <c r="B41" s="97">
        <v>74</v>
      </c>
      <c r="C41" s="399">
        <v>4</v>
      </c>
      <c r="D41" s="97">
        <v>127</v>
      </c>
      <c r="E41" s="99">
        <v>2.6993014645534301</v>
      </c>
      <c r="F41" s="405">
        <v>14.590818727315799</v>
      </c>
      <c r="G41" s="99">
        <v>463.25849459227697</v>
      </c>
      <c r="H41" s="407">
        <v>5.4054054054054097</v>
      </c>
      <c r="I41" s="99">
        <v>171.62162162162201</v>
      </c>
    </row>
    <row r="42" spans="1:9" x14ac:dyDescent="0.25">
      <c r="A42" s="103" t="s">
        <v>252</v>
      </c>
      <c r="B42" s="97">
        <v>8170</v>
      </c>
      <c r="C42" s="397">
        <v>126</v>
      </c>
      <c r="D42" s="97">
        <v>11903</v>
      </c>
      <c r="E42" s="104">
        <f>B42*1000/2775266.5</f>
        <v>2.9438614273620209</v>
      </c>
      <c r="F42" s="406">
        <f>C42*100000/2775266.5</f>
        <v>4.5401045268985882</v>
      </c>
      <c r="G42" s="99">
        <f>D42*100000/2775266.5</f>
        <v>428.89574748947535</v>
      </c>
      <c r="H42" s="404">
        <f>C42/B42*100</f>
        <v>1.5422276621787026</v>
      </c>
      <c r="I42" s="104">
        <f>D42/B42*100</f>
        <v>145.69155446756426</v>
      </c>
    </row>
    <row r="43" spans="1:9" x14ac:dyDescent="0.25">
      <c r="A43" s="19" t="s">
        <v>97</v>
      </c>
      <c r="B43" s="97">
        <v>2886</v>
      </c>
      <c r="C43" s="397">
        <v>82</v>
      </c>
      <c r="D43" s="97">
        <v>4554</v>
      </c>
      <c r="E43" s="104">
        <f>B43*1000/2266548.5</f>
        <v>1.2733016743299339</v>
      </c>
      <c r="F43" s="406">
        <f>C43*100000/2266548.5</f>
        <v>3.6178356651093062</v>
      </c>
      <c r="G43" s="99">
        <f>D43*100000/2266548.5</f>
        <v>200.92223925497294</v>
      </c>
      <c r="H43" s="404">
        <f>C43/B43*100</f>
        <v>2.8413028413028414</v>
      </c>
      <c r="I43" s="104">
        <f>D43/B43*100</f>
        <v>157.79625779625778</v>
      </c>
    </row>
    <row r="44" spans="1:9" x14ac:dyDescent="0.25">
      <c r="A44" s="27" t="s">
        <v>175</v>
      </c>
      <c r="B44" s="28">
        <v>11056</v>
      </c>
      <c r="C44" s="140">
        <v>208</v>
      </c>
      <c r="D44" s="28">
        <v>16457</v>
      </c>
      <c r="E44" s="95">
        <f>B44*1000/5041815</f>
        <v>2.1928611025989651</v>
      </c>
      <c r="F44" s="161">
        <f>C44*100000/5041815</f>
        <v>4.1254984564090513</v>
      </c>
      <c r="G44" s="95">
        <f>D44*100000/5041815</f>
        <v>326.41023123617191</v>
      </c>
      <c r="H44" s="142">
        <f>C44/B44*100</f>
        <v>1.8813314037626629</v>
      </c>
      <c r="I44" s="95">
        <f>D44/B44*100</f>
        <v>148.85130246020259</v>
      </c>
    </row>
    <row r="45" spans="1:9" ht="15" customHeight="1" x14ac:dyDescent="0.25">
      <c r="A45" s="395" t="s">
        <v>317</v>
      </c>
      <c r="B45" s="396"/>
      <c r="C45" s="396"/>
      <c r="D45" s="396"/>
      <c r="E45" s="396"/>
      <c r="F45" s="396"/>
      <c r="G45" s="396"/>
      <c r="H45" s="396"/>
      <c r="I45" s="396"/>
    </row>
    <row r="46" spans="1:9" ht="15" customHeight="1" x14ac:dyDescent="0.25">
      <c r="A46" s="395" t="s">
        <v>318</v>
      </c>
      <c r="B46" s="396"/>
      <c r="C46" s="396"/>
      <c r="D46" s="396"/>
      <c r="E46" s="396"/>
      <c r="F46" s="396"/>
      <c r="G46" s="396"/>
      <c r="H46" s="396"/>
      <c r="I46" s="396"/>
    </row>
    <row r="47" spans="1:9" x14ac:dyDescent="0.25">
      <c r="A47" s="105" t="s">
        <v>319</v>
      </c>
    </row>
  </sheetData>
  <mergeCells count="11">
    <mergeCell ref="A4:F4"/>
    <mergeCell ref="G5:G6"/>
    <mergeCell ref="H5:H6"/>
    <mergeCell ref="I5:I6"/>
    <mergeCell ref="A45:I45"/>
    <mergeCell ref="A46:I46"/>
    <mergeCell ref="B5:B6"/>
    <mergeCell ref="C5:C6"/>
    <mergeCell ref="D5:D6"/>
    <mergeCell ref="E5:E6"/>
    <mergeCell ref="F5:F6"/>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46"/>
  <sheetViews>
    <sheetView workbookViewId="0">
      <selection activeCell="B48" sqref="B48"/>
    </sheetView>
  </sheetViews>
  <sheetFormatPr defaultRowHeight="15" x14ac:dyDescent="0.25"/>
  <cols>
    <col min="1" max="1" width="3.7109375" style="22" customWidth="1"/>
    <col min="2" max="2" width="29.5703125" style="22" customWidth="1"/>
    <col min="3" max="16384" width="9.140625" style="22"/>
  </cols>
  <sheetData>
    <row r="2" spans="2:8" x14ac:dyDescent="0.25">
      <c r="C2" s="56"/>
      <c r="D2" s="56"/>
      <c r="E2" s="56"/>
      <c r="F2" s="56"/>
      <c r="G2" s="56"/>
      <c r="H2" s="56"/>
    </row>
    <row r="3" spans="2:8" x14ac:dyDescent="0.25">
      <c r="C3" s="56"/>
      <c r="D3" s="56"/>
      <c r="E3" s="56"/>
      <c r="F3" s="56"/>
      <c r="G3" s="56"/>
      <c r="H3" s="56"/>
    </row>
    <row r="4" spans="2:8" x14ac:dyDescent="0.25">
      <c r="B4" s="106" t="s">
        <v>330</v>
      </c>
      <c r="C4" s="81"/>
      <c r="D4" s="81"/>
      <c r="E4" s="81"/>
      <c r="F4" s="81"/>
      <c r="G4" s="81"/>
      <c r="H4" s="81"/>
    </row>
    <row r="5" spans="2:8" x14ac:dyDescent="0.25">
      <c r="B5" s="80" t="s">
        <v>93</v>
      </c>
    </row>
    <row r="6" spans="2:8" x14ac:dyDescent="0.25">
      <c r="B6" s="204" t="s">
        <v>247</v>
      </c>
      <c r="C6" s="171" t="s">
        <v>20</v>
      </c>
      <c r="D6" s="171"/>
      <c r="E6" s="171"/>
      <c r="F6" s="202" t="s">
        <v>96</v>
      </c>
      <c r="G6" s="202"/>
      <c r="H6" s="202"/>
    </row>
    <row r="7" spans="2:8" x14ac:dyDescent="0.25">
      <c r="B7" s="205"/>
      <c r="C7" s="14" t="s">
        <v>3</v>
      </c>
      <c r="D7" s="14" t="s">
        <v>4</v>
      </c>
      <c r="E7" s="14" t="s">
        <v>5</v>
      </c>
      <c r="F7" s="14" t="s">
        <v>3</v>
      </c>
      <c r="G7" s="14" t="s">
        <v>4</v>
      </c>
      <c r="H7" s="14" t="s">
        <v>5</v>
      </c>
    </row>
    <row r="8" spans="2:8" x14ac:dyDescent="0.25">
      <c r="B8" s="21" t="s">
        <v>221</v>
      </c>
      <c r="C8" s="72">
        <v>47</v>
      </c>
      <c r="D8" s="101">
        <v>0</v>
      </c>
      <c r="E8" s="72">
        <v>64</v>
      </c>
      <c r="F8" s="79">
        <v>46</v>
      </c>
      <c r="G8" s="107">
        <v>1</v>
      </c>
      <c r="H8" s="79">
        <v>88</v>
      </c>
    </row>
    <row r="9" spans="2:8" x14ac:dyDescent="0.25">
      <c r="B9" s="21" t="s">
        <v>234</v>
      </c>
      <c r="C9" s="72">
        <v>67</v>
      </c>
      <c r="D9" s="101">
        <v>3</v>
      </c>
      <c r="E9" s="72">
        <v>109</v>
      </c>
      <c r="F9" s="79">
        <v>20</v>
      </c>
      <c r="G9" s="107">
        <v>5</v>
      </c>
      <c r="H9" s="79">
        <v>42</v>
      </c>
    </row>
    <row r="10" spans="2:8" x14ac:dyDescent="0.25">
      <c r="B10" s="21" t="s">
        <v>212</v>
      </c>
      <c r="C10" s="72">
        <v>227</v>
      </c>
      <c r="D10" s="76">
        <v>7</v>
      </c>
      <c r="E10" s="72">
        <v>333</v>
      </c>
      <c r="F10" s="79">
        <v>14</v>
      </c>
      <c r="G10" s="108">
        <v>0</v>
      </c>
      <c r="H10" s="79">
        <v>23</v>
      </c>
    </row>
    <row r="11" spans="2:8" x14ac:dyDescent="0.25">
      <c r="B11" s="21" t="s">
        <v>218</v>
      </c>
      <c r="C11" s="72">
        <v>146</v>
      </c>
      <c r="D11" s="76">
        <v>2</v>
      </c>
      <c r="E11" s="72">
        <v>235</v>
      </c>
      <c r="F11" s="79">
        <v>4</v>
      </c>
      <c r="G11" s="108">
        <v>0</v>
      </c>
      <c r="H11" s="79">
        <v>6</v>
      </c>
    </row>
    <row r="12" spans="2:8" x14ac:dyDescent="0.25">
      <c r="B12" s="73" t="s">
        <v>166</v>
      </c>
      <c r="C12" s="71">
        <v>379</v>
      </c>
      <c r="D12" s="109">
        <v>3</v>
      </c>
      <c r="E12" s="71">
        <v>487</v>
      </c>
      <c r="F12" s="78">
        <v>18</v>
      </c>
      <c r="G12" s="110">
        <v>3</v>
      </c>
      <c r="H12" s="78">
        <v>34</v>
      </c>
    </row>
    <row r="13" spans="2:8" x14ac:dyDescent="0.25">
      <c r="B13" s="21" t="s">
        <v>215</v>
      </c>
      <c r="C13" s="72">
        <v>73</v>
      </c>
      <c r="D13" s="101">
        <v>0</v>
      </c>
      <c r="E13" s="72">
        <v>106</v>
      </c>
      <c r="F13" s="79">
        <v>18</v>
      </c>
      <c r="G13" s="75">
        <v>0</v>
      </c>
      <c r="H13" s="79">
        <v>29</v>
      </c>
    </row>
    <row r="14" spans="2:8" x14ac:dyDescent="0.25">
      <c r="B14" s="21" t="s">
        <v>225</v>
      </c>
      <c r="C14" s="72">
        <v>39</v>
      </c>
      <c r="D14" s="101">
        <v>1</v>
      </c>
      <c r="E14" s="72">
        <v>78</v>
      </c>
      <c r="F14" s="79">
        <v>34</v>
      </c>
      <c r="G14" s="108">
        <v>0</v>
      </c>
      <c r="H14" s="79">
        <v>62</v>
      </c>
    </row>
    <row r="15" spans="2:8" x14ac:dyDescent="0.25">
      <c r="B15" s="21" t="s">
        <v>224</v>
      </c>
      <c r="C15" s="72">
        <v>28</v>
      </c>
      <c r="D15" s="101">
        <v>0</v>
      </c>
      <c r="E15" s="72">
        <v>38</v>
      </c>
      <c r="F15" s="79">
        <v>15</v>
      </c>
      <c r="G15" s="75">
        <v>1</v>
      </c>
      <c r="H15" s="79">
        <v>34</v>
      </c>
    </row>
    <row r="16" spans="2:8" x14ac:dyDescent="0.25">
      <c r="B16" s="73" t="s">
        <v>167</v>
      </c>
      <c r="C16" s="71">
        <v>2110</v>
      </c>
      <c r="D16" s="74">
        <v>26</v>
      </c>
      <c r="E16" s="71">
        <v>2875</v>
      </c>
      <c r="F16" s="78">
        <v>59</v>
      </c>
      <c r="G16" s="111">
        <v>1</v>
      </c>
      <c r="H16" s="78">
        <v>102</v>
      </c>
    </row>
    <row r="17" spans="2:8" x14ac:dyDescent="0.25">
      <c r="B17" s="21" t="s">
        <v>233</v>
      </c>
      <c r="C17" s="72">
        <v>38</v>
      </c>
      <c r="D17" s="101">
        <v>1</v>
      </c>
      <c r="E17" s="72">
        <v>58</v>
      </c>
      <c r="F17" s="79">
        <v>40</v>
      </c>
      <c r="G17" s="108">
        <v>1</v>
      </c>
      <c r="H17" s="79">
        <v>80</v>
      </c>
    </row>
    <row r="18" spans="2:8" x14ac:dyDescent="0.25">
      <c r="B18" s="21" t="s">
        <v>222</v>
      </c>
      <c r="C18" s="72">
        <v>63</v>
      </c>
      <c r="D18" s="101">
        <v>0</v>
      </c>
      <c r="E18" s="72">
        <v>106</v>
      </c>
      <c r="F18" s="79">
        <v>21</v>
      </c>
      <c r="G18" s="108">
        <v>0</v>
      </c>
      <c r="H18" s="79">
        <v>35</v>
      </c>
    </row>
    <row r="19" spans="2:8" x14ac:dyDescent="0.25">
      <c r="B19" s="73" t="s">
        <v>168</v>
      </c>
      <c r="C19" s="71">
        <v>694</v>
      </c>
      <c r="D19" s="74">
        <v>4</v>
      </c>
      <c r="E19" s="71">
        <v>983</v>
      </c>
      <c r="F19" s="78">
        <v>139</v>
      </c>
      <c r="G19" s="77">
        <v>1</v>
      </c>
      <c r="H19" s="78">
        <v>223</v>
      </c>
    </row>
    <row r="20" spans="2:8" x14ac:dyDescent="0.25">
      <c r="B20" s="21" t="s">
        <v>236</v>
      </c>
      <c r="C20" s="72">
        <v>78</v>
      </c>
      <c r="D20" s="112">
        <v>2</v>
      </c>
      <c r="E20" s="72">
        <v>109</v>
      </c>
      <c r="F20" s="79">
        <v>7</v>
      </c>
      <c r="G20" s="108">
        <v>0</v>
      </c>
      <c r="H20" s="79">
        <v>16</v>
      </c>
    </row>
    <row r="21" spans="2:8" x14ac:dyDescent="0.25">
      <c r="B21" s="73" t="s">
        <v>169</v>
      </c>
      <c r="C21" s="71">
        <v>116</v>
      </c>
      <c r="D21" s="98">
        <v>2</v>
      </c>
      <c r="E21" s="71">
        <v>159</v>
      </c>
      <c r="F21" s="78">
        <v>42</v>
      </c>
      <c r="G21" s="110">
        <v>3</v>
      </c>
      <c r="H21" s="78">
        <v>79</v>
      </c>
    </row>
    <row r="22" spans="2:8" x14ac:dyDescent="0.25">
      <c r="B22" s="21" t="s">
        <v>230</v>
      </c>
      <c r="C22" s="72">
        <v>20</v>
      </c>
      <c r="D22" s="101">
        <v>0</v>
      </c>
      <c r="E22" s="72">
        <v>32</v>
      </c>
      <c r="F22" s="79">
        <v>18</v>
      </c>
      <c r="G22" s="107">
        <v>2</v>
      </c>
      <c r="H22" s="79">
        <v>43</v>
      </c>
    </row>
    <row r="23" spans="2:8" x14ac:dyDescent="0.25">
      <c r="B23" s="21" t="s">
        <v>231</v>
      </c>
      <c r="C23" s="72">
        <v>21</v>
      </c>
      <c r="D23" s="101">
        <v>0</v>
      </c>
      <c r="E23" s="72">
        <v>28</v>
      </c>
      <c r="F23" s="79">
        <v>7</v>
      </c>
      <c r="G23" s="108">
        <v>1</v>
      </c>
      <c r="H23" s="79">
        <v>10</v>
      </c>
    </row>
    <row r="24" spans="2:8" x14ac:dyDescent="0.25">
      <c r="B24" s="21" t="s">
        <v>227</v>
      </c>
      <c r="C24" s="72">
        <v>44</v>
      </c>
      <c r="D24" s="112">
        <v>0</v>
      </c>
      <c r="E24" s="72">
        <v>68</v>
      </c>
      <c r="F24" s="79">
        <v>4</v>
      </c>
      <c r="G24" s="108">
        <v>0</v>
      </c>
      <c r="H24" s="79">
        <v>8</v>
      </c>
    </row>
    <row r="25" spans="2:8" x14ac:dyDescent="0.25">
      <c r="B25" s="21" t="s">
        <v>223</v>
      </c>
      <c r="C25" s="72">
        <v>40</v>
      </c>
      <c r="D25" s="101">
        <v>1</v>
      </c>
      <c r="E25" s="72">
        <v>52</v>
      </c>
      <c r="F25" s="79">
        <v>13</v>
      </c>
      <c r="G25" s="108">
        <v>0</v>
      </c>
      <c r="H25" s="79">
        <v>28</v>
      </c>
    </row>
    <row r="26" spans="2:8" x14ac:dyDescent="0.25">
      <c r="B26" s="73" t="s">
        <v>170</v>
      </c>
      <c r="C26" s="71">
        <v>126</v>
      </c>
      <c r="D26" s="98">
        <v>1</v>
      </c>
      <c r="E26" s="71">
        <v>181</v>
      </c>
      <c r="F26" s="78">
        <v>35</v>
      </c>
      <c r="G26" s="77">
        <v>1</v>
      </c>
      <c r="H26" s="78">
        <v>74</v>
      </c>
    </row>
    <row r="27" spans="2:8" x14ac:dyDescent="0.25">
      <c r="B27" s="73" t="s">
        <v>248</v>
      </c>
      <c r="C27" s="71">
        <v>30</v>
      </c>
      <c r="D27" s="98">
        <v>0</v>
      </c>
      <c r="E27" s="71">
        <v>43</v>
      </c>
      <c r="F27" s="78">
        <v>44</v>
      </c>
      <c r="G27" s="111">
        <v>4</v>
      </c>
      <c r="H27" s="78">
        <v>84</v>
      </c>
    </row>
    <row r="28" spans="2:8" x14ac:dyDescent="0.25">
      <c r="B28" s="21" t="s">
        <v>213</v>
      </c>
      <c r="C28" s="72">
        <v>226</v>
      </c>
      <c r="D28" s="112">
        <v>3</v>
      </c>
      <c r="E28" s="72">
        <v>384</v>
      </c>
      <c r="F28" s="79">
        <v>49</v>
      </c>
      <c r="G28" s="75">
        <v>0</v>
      </c>
      <c r="H28" s="79">
        <v>104</v>
      </c>
    </row>
    <row r="29" spans="2:8" x14ac:dyDescent="0.25">
      <c r="B29" s="21" t="s">
        <v>217</v>
      </c>
      <c r="C29" s="72">
        <v>152</v>
      </c>
      <c r="D29" s="112">
        <v>1</v>
      </c>
      <c r="E29" s="72">
        <v>226</v>
      </c>
      <c r="F29" s="79">
        <v>20</v>
      </c>
      <c r="G29" s="107">
        <v>1</v>
      </c>
      <c r="H29" s="79">
        <v>31</v>
      </c>
    </row>
    <row r="30" spans="2:8" x14ac:dyDescent="0.25">
      <c r="B30" s="21" t="s">
        <v>229</v>
      </c>
      <c r="C30" s="72">
        <v>19</v>
      </c>
      <c r="D30" s="98">
        <v>0</v>
      </c>
      <c r="E30" s="72">
        <v>35</v>
      </c>
      <c r="F30" s="79">
        <v>9</v>
      </c>
      <c r="G30" s="107">
        <v>0</v>
      </c>
      <c r="H30" s="79">
        <v>21</v>
      </c>
    </row>
    <row r="31" spans="2:8" x14ac:dyDescent="0.25">
      <c r="B31" s="21" t="s">
        <v>226</v>
      </c>
      <c r="C31" s="72">
        <v>39</v>
      </c>
      <c r="D31" s="101">
        <v>2</v>
      </c>
      <c r="E31" s="72">
        <v>62</v>
      </c>
      <c r="F31" s="79">
        <v>18</v>
      </c>
      <c r="G31" s="75">
        <v>2</v>
      </c>
      <c r="H31" s="79">
        <v>32</v>
      </c>
    </row>
    <row r="32" spans="2:8" x14ac:dyDescent="0.25">
      <c r="B32" s="73" t="s">
        <v>172</v>
      </c>
      <c r="C32" s="71">
        <v>1109</v>
      </c>
      <c r="D32" s="74">
        <v>11</v>
      </c>
      <c r="E32" s="71">
        <v>1448</v>
      </c>
      <c r="F32" s="78">
        <v>61</v>
      </c>
      <c r="G32" s="111">
        <v>6</v>
      </c>
      <c r="H32" s="78">
        <v>97</v>
      </c>
    </row>
    <row r="33" spans="2:8" x14ac:dyDescent="0.25">
      <c r="B33" s="21" t="s">
        <v>232</v>
      </c>
      <c r="C33" s="72">
        <v>78</v>
      </c>
      <c r="D33" s="98">
        <v>2</v>
      </c>
      <c r="E33" s="72">
        <v>113</v>
      </c>
      <c r="F33" s="79">
        <v>2</v>
      </c>
      <c r="G33" s="108">
        <v>0</v>
      </c>
      <c r="H33" s="79">
        <v>4</v>
      </c>
    </row>
    <row r="34" spans="2:8" x14ac:dyDescent="0.25">
      <c r="B34" s="21" t="s">
        <v>219</v>
      </c>
      <c r="C34" s="72">
        <v>24</v>
      </c>
      <c r="D34" s="101">
        <v>1</v>
      </c>
      <c r="E34" s="72">
        <v>39</v>
      </c>
      <c r="F34" s="79">
        <v>97</v>
      </c>
      <c r="G34" s="107">
        <v>2</v>
      </c>
      <c r="H34" s="79">
        <v>168</v>
      </c>
    </row>
    <row r="35" spans="2:8" x14ac:dyDescent="0.25">
      <c r="B35" s="21" t="s">
        <v>220</v>
      </c>
      <c r="C35" s="72">
        <v>27</v>
      </c>
      <c r="D35" s="112">
        <v>0</v>
      </c>
      <c r="E35" s="72">
        <v>38</v>
      </c>
      <c r="F35" s="79">
        <v>23</v>
      </c>
      <c r="G35" s="107">
        <v>2</v>
      </c>
      <c r="H35" s="79">
        <v>39</v>
      </c>
    </row>
    <row r="36" spans="2:8" x14ac:dyDescent="0.25">
      <c r="B36" s="21" t="s">
        <v>237</v>
      </c>
      <c r="C36" s="72">
        <v>31</v>
      </c>
      <c r="D36" s="76">
        <v>1</v>
      </c>
      <c r="E36" s="72">
        <v>46</v>
      </c>
      <c r="F36" s="79">
        <v>9</v>
      </c>
      <c r="G36" s="107">
        <v>0</v>
      </c>
      <c r="H36" s="79">
        <v>14</v>
      </c>
    </row>
    <row r="37" spans="2:8" x14ac:dyDescent="0.25">
      <c r="B37" s="21" t="s">
        <v>216</v>
      </c>
      <c r="C37" s="72">
        <v>109</v>
      </c>
      <c r="D37" s="98">
        <v>1</v>
      </c>
      <c r="E37" s="72">
        <v>153</v>
      </c>
      <c r="F37" s="79">
        <v>60</v>
      </c>
      <c r="G37" s="107">
        <v>1</v>
      </c>
      <c r="H37" s="79">
        <v>100</v>
      </c>
    </row>
    <row r="38" spans="2:8" x14ac:dyDescent="0.25">
      <c r="B38" s="73" t="s">
        <v>173</v>
      </c>
      <c r="C38" s="71">
        <v>220</v>
      </c>
      <c r="D38" s="74">
        <v>1</v>
      </c>
      <c r="E38" s="71">
        <v>300</v>
      </c>
      <c r="F38" s="78">
        <v>45</v>
      </c>
      <c r="G38" s="77">
        <v>0</v>
      </c>
      <c r="H38" s="78">
        <v>73</v>
      </c>
    </row>
    <row r="39" spans="2:8" x14ac:dyDescent="0.25">
      <c r="B39" s="21" t="s">
        <v>214</v>
      </c>
      <c r="C39" s="72">
        <v>111</v>
      </c>
      <c r="D39" s="98">
        <v>2</v>
      </c>
      <c r="E39" s="72">
        <v>165</v>
      </c>
      <c r="F39" s="79">
        <v>64</v>
      </c>
      <c r="G39" s="75">
        <v>3</v>
      </c>
      <c r="H39" s="79">
        <v>125</v>
      </c>
    </row>
    <row r="40" spans="2:8" x14ac:dyDescent="0.25">
      <c r="B40" s="21" t="s">
        <v>228</v>
      </c>
      <c r="C40" s="72">
        <v>44</v>
      </c>
      <c r="D40" s="76">
        <v>2</v>
      </c>
      <c r="E40" s="72">
        <v>71</v>
      </c>
      <c r="F40" s="79">
        <v>30</v>
      </c>
      <c r="G40" s="75">
        <v>0</v>
      </c>
      <c r="H40" s="79">
        <v>50</v>
      </c>
    </row>
    <row r="41" spans="2:8" x14ac:dyDescent="0.25">
      <c r="B41" s="21" t="s">
        <v>235</v>
      </c>
      <c r="C41" s="72">
        <v>60</v>
      </c>
      <c r="D41" s="101">
        <v>1</v>
      </c>
      <c r="E41" s="72">
        <v>91</v>
      </c>
      <c r="F41" s="79">
        <v>17</v>
      </c>
      <c r="G41" s="107">
        <v>1</v>
      </c>
      <c r="H41" s="79">
        <v>24</v>
      </c>
    </row>
    <row r="42" spans="2:8" x14ac:dyDescent="0.25">
      <c r="B42" s="73" t="s">
        <v>174</v>
      </c>
      <c r="C42" s="71">
        <v>381</v>
      </c>
      <c r="D42" s="74">
        <v>1</v>
      </c>
      <c r="E42" s="71">
        <v>521</v>
      </c>
      <c r="F42" s="78">
        <v>55</v>
      </c>
      <c r="G42" s="107">
        <v>2</v>
      </c>
      <c r="H42" s="78">
        <v>90</v>
      </c>
    </row>
    <row r="43" spans="2:8" ht="15" customHeight="1" x14ac:dyDescent="0.25">
      <c r="B43" s="113" t="s">
        <v>332</v>
      </c>
      <c r="C43" s="71">
        <v>7016</v>
      </c>
      <c r="D43" s="74">
        <v>82</v>
      </c>
      <c r="E43" s="71">
        <v>9836</v>
      </c>
      <c r="F43" s="78">
        <v>1157</v>
      </c>
      <c r="G43" s="77">
        <v>44</v>
      </c>
      <c r="H43" s="78">
        <v>2072</v>
      </c>
    </row>
    <row r="44" spans="2:8" x14ac:dyDescent="0.25">
      <c r="B44" s="73" t="s">
        <v>97</v>
      </c>
      <c r="C44" s="71">
        <v>1785</v>
      </c>
      <c r="D44" s="74">
        <v>27</v>
      </c>
      <c r="E44" s="71">
        <v>2569</v>
      </c>
      <c r="F44" s="78">
        <v>1098</v>
      </c>
      <c r="G44" s="77">
        <v>55</v>
      </c>
      <c r="H44" s="78">
        <v>1980</v>
      </c>
    </row>
    <row r="45" spans="2:8" x14ac:dyDescent="0.25">
      <c r="B45" s="27" t="s">
        <v>175</v>
      </c>
      <c r="C45" s="28">
        <v>8801</v>
      </c>
      <c r="D45" s="28">
        <v>109</v>
      </c>
      <c r="E45" s="28">
        <v>12405</v>
      </c>
      <c r="F45" s="28">
        <v>2255</v>
      </c>
      <c r="G45" s="28">
        <v>99</v>
      </c>
      <c r="H45" s="28">
        <v>4052</v>
      </c>
    </row>
    <row r="46" spans="2:8" x14ac:dyDescent="0.25">
      <c r="B46" s="105" t="s">
        <v>331</v>
      </c>
    </row>
  </sheetData>
  <mergeCells count="3">
    <mergeCell ref="B6:B7"/>
    <mergeCell ref="C6:E6"/>
    <mergeCell ref="F6:H6"/>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2:F28"/>
  <sheetViews>
    <sheetView workbookViewId="0">
      <selection activeCell="C32" sqref="C32"/>
    </sheetView>
  </sheetViews>
  <sheetFormatPr defaultRowHeight="15" x14ac:dyDescent="0.25"/>
  <cols>
    <col min="1" max="1" width="6.28515625" style="22" customWidth="1"/>
    <col min="2" max="2" width="20.28515625" style="22" customWidth="1"/>
    <col min="3" max="3" width="31" style="22" customWidth="1"/>
    <col min="4" max="4" width="21" style="22" customWidth="1"/>
    <col min="5" max="5" width="16.42578125" style="22" customWidth="1"/>
    <col min="6" max="6" width="16.85546875" style="22" customWidth="1"/>
    <col min="7" max="16384" width="9.140625" style="22"/>
  </cols>
  <sheetData>
    <row r="2" spans="2:6" x14ac:dyDescent="0.25">
      <c r="B2" s="23" t="s">
        <v>324</v>
      </c>
      <c r="C2" s="67"/>
      <c r="D2" s="67"/>
    </row>
    <row r="3" spans="2:6" ht="15.75" thickBot="1" x14ac:dyDescent="0.3"/>
    <row r="4" spans="2:6" ht="15.75" thickBot="1" x14ac:dyDescent="0.3">
      <c r="B4" s="208" t="s">
        <v>186</v>
      </c>
      <c r="C4" s="210" t="s">
        <v>187</v>
      </c>
      <c r="D4" s="210"/>
    </row>
    <row r="5" spans="2:6" ht="15.75" thickBot="1" x14ac:dyDescent="0.3">
      <c r="B5" s="209"/>
      <c r="C5" s="114" t="s">
        <v>188</v>
      </c>
      <c r="D5" s="114" t="s">
        <v>189</v>
      </c>
      <c r="F5" s="60"/>
    </row>
    <row r="6" spans="2:6" ht="15.75" thickBot="1" x14ac:dyDescent="0.3">
      <c r="B6" s="57" t="s">
        <v>92</v>
      </c>
      <c r="C6" s="94">
        <v>187.99049643989378</v>
      </c>
      <c r="D6" s="115">
        <v>1096543302</v>
      </c>
    </row>
    <row r="7" spans="2:6" ht="15.75" thickBot="1" x14ac:dyDescent="0.3">
      <c r="B7" s="57" t="s">
        <v>158</v>
      </c>
      <c r="C7" s="94">
        <v>197.70400031618013</v>
      </c>
      <c r="D7" s="115">
        <v>387679257</v>
      </c>
    </row>
    <row r="8" spans="2:6" ht="15.75" thickBot="1" x14ac:dyDescent="0.3">
      <c r="B8" s="57" t="s">
        <v>157</v>
      </c>
      <c r="C8" s="94">
        <v>204.23082015291658</v>
      </c>
      <c r="D8" s="115">
        <v>116154543</v>
      </c>
    </row>
    <row r="9" spans="2:6" ht="15.75" thickBot="1" x14ac:dyDescent="0.3">
      <c r="B9" s="57" t="s">
        <v>175</v>
      </c>
      <c r="C9" s="94">
        <v>223.94499183329813</v>
      </c>
      <c r="D9" s="115">
        <v>1129089219</v>
      </c>
    </row>
    <row r="10" spans="2:6" ht="15.75" thickBot="1" x14ac:dyDescent="0.3">
      <c r="B10" s="57" t="s">
        <v>190</v>
      </c>
      <c r="C10" s="94">
        <v>233.41207894580873</v>
      </c>
      <c r="D10" s="115">
        <v>29536548</v>
      </c>
    </row>
    <row r="11" spans="2:6" ht="15.75" thickBot="1" x14ac:dyDescent="0.3">
      <c r="B11" s="57" t="s">
        <v>165</v>
      </c>
      <c r="C11" s="94">
        <v>233.83498555573831</v>
      </c>
      <c r="D11" s="115">
        <v>385981005</v>
      </c>
    </row>
    <row r="12" spans="2:6" ht="15.75" thickBot="1" x14ac:dyDescent="0.3">
      <c r="B12" s="57" t="s">
        <v>6</v>
      </c>
      <c r="C12" s="94">
        <v>243.94276653561803</v>
      </c>
      <c r="D12" s="115">
        <v>321692571</v>
      </c>
    </row>
    <row r="13" spans="2:6" ht="15.75" thickBot="1" x14ac:dyDescent="0.3">
      <c r="B13" s="57" t="s">
        <v>163</v>
      </c>
      <c r="C13" s="94">
        <v>253.95776340917243</v>
      </c>
      <c r="D13" s="115">
        <v>78592563</v>
      </c>
    </row>
    <row r="14" spans="2:6" ht="15.75" thickBot="1" x14ac:dyDescent="0.3">
      <c r="B14" s="57" t="s">
        <v>177</v>
      </c>
      <c r="C14" s="94">
        <v>265.7711750682812</v>
      </c>
      <c r="D14" s="115">
        <v>235678968</v>
      </c>
    </row>
    <row r="15" spans="2:6" ht="15.75" thickBot="1" x14ac:dyDescent="0.3">
      <c r="B15" s="57" t="s">
        <v>164</v>
      </c>
      <c r="C15" s="94">
        <v>274.81830246849165</v>
      </c>
      <c r="D15" s="115">
        <v>1204857165</v>
      </c>
    </row>
    <row r="16" spans="2:6" ht="15.75" thickBot="1" x14ac:dyDescent="0.3">
      <c r="B16" s="116" t="s">
        <v>253</v>
      </c>
      <c r="C16" s="94">
        <v>278.59063847683274</v>
      </c>
      <c r="D16" s="115">
        <v>296769792</v>
      </c>
    </row>
    <row r="17" spans="2:5" ht="15.75" thickBot="1" x14ac:dyDescent="0.3">
      <c r="B17" s="57" t="s">
        <v>191</v>
      </c>
      <c r="C17" s="94">
        <v>278.82566686255092</v>
      </c>
      <c r="D17" s="115">
        <v>339248583</v>
      </c>
    </row>
    <row r="18" spans="2:5" ht="15.75" thickBot="1" x14ac:dyDescent="0.3">
      <c r="B18" s="57" t="s">
        <v>8</v>
      </c>
      <c r="C18" s="94">
        <v>281.7637389933347</v>
      </c>
      <c r="D18" s="115">
        <v>1142852040</v>
      </c>
    </row>
    <row r="19" spans="2:5" ht="15.75" thickBot="1" x14ac:dyDescent="0.3">
      <c r="B19" s="57" t="s">
        <v>178</v>
      </c>
      <c r="C19" s="94">
        <v>286.62771185437123</v>
      </c>
      <c r="D19" s="115">
        <v>1406276670</v>
      </c>
    </row>
    <row r="20" spans="2:5" ht="15.75" thickBot="1" x14ac:dyDescent="0.3">
      <c r="B20" s="57" t="s">
        <v>161</v>
      </c>
      <c r="C20" s="94">
        <v>288.54938853449323</v>
      </c>
      <c r="D20" s="115">
        <v>2893490166</v>
      </c>
    </row>
    <row r="21" spans="2:5" ht="15.75" thickBot="1" x14ac:dyDescent="0.3">
      <c r="B21" s="57" t="s">
        <v>159</v>
      </c>
      <c r="C21" s="94">
        <v>321.04535983898688</v>
      </c>
      <c r="D21" s="115">
        <v>1893335634</v>
      </c>
    </row>
    <row r="22" spans="2:5" ht="15.75" thickBot="1" x14ac:dyDescent="0.3">
      <c r="B22" s="57" t="s">
        <v>162</v>
      </c>
      <c r="C22" s="94">
        <v>346.65414123619456</v>
      </c>
      <c r="D22" s="115">
        <v>532080828</v>
      </c>
    </row>
    <row r="23" spans="2:5" ht="15.75" thickBot="1" x14ac:dyDescent="0.3">
      <c r="B23" s="57" t="s">
        <v>192</v>
      </c>
      <c r="C23" s="94">
        <v>393.50661227864612</v>
      </c>
      <c r="D23" s="115">
        <v>1751393652</v>
      </c>
    </row>
    <row r="24" spans="2:5" ht="15.75" thickBot="1" x14ac:dyDescent="0.3">
      <c r="B24" s="57" t="s">
        <v>176</v>
      </c>
      <c r="C24" s="94">
        <v>396.95706650462171</v>
      </c>
      <c r="D24" s="115">
        <v>1484501334</v>
      </c>
    </row>
    <row r="25" spans="2:5" ht="15.75" thickBot="1" x14ac:dyDescent="0.3">
      <c r="B25" s="57" t="s">
        <v>160</v>
      </c>
      <c r="C25" s="94">
        <v>444.59484070655878</v>
      </c>
      <c r="D25" s="115">
        <v>694076568</v>
      </c>
    </row>
    <row r="26" spans="2:5" ht="15.75" thickBot="1" x14ac:dyDescent="0.3">
      <c r="B26" s="58" t="s">
        <v>179</v>
      </c>
      <c r="C26" s="117">
        <v>287.75648190587964</v>
      </c>
      <c r="D26" s="118">
        <f>SUM(D6:D25)</f>
        <v>17419830408</v>
      </c>
    </row>
    <row r="28" spans="2:5" x14ac:dyDescent="0.25">
      <c r="B28" s="207" t="s">
        <v>323</v>
      </c>
      <c r="C28" s="167"/>
      <c r="D28" s="167"/>
      <c r="E28" s="167"/>
    </row>
  </sheetData>
  <mergeCells count="3">
    <mergeCell ref="B4:B5"/>
    <mergeCell ref="C4:D4"/>
    <mergeCell ref="B28:E28"/>
  </mergeCells>
  <conditionalFormatting sqref="D6:D25">
    <cfRule type="dataBar" priority="2">
      <dataBar>
        <cfvo type="min"/>
        <cfvo type="max"/>
        <color rgb="FFFF555A"/>
      </dataBar>
      <extLst>
        <ext xmlns:x14="http://schemas.microsoft.com/office/spreadsheetml/2009/9/main" uri="{B025F937-C7B1-47D3-B67F-A62EFF666E3E}">
          <x14:id>{5B9C00C9-C68B-4EAA-98D1-F07FE30D4E56}</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{169BE1A2-01BF-4738-9540-F78C489BE70F}</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5B9C00C9-C68B-4EAA-98D1-F07FE30D4E56}">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169BE1A2-01BF-4738-9540-F78C489BE70F}">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S19"/>
  <sheetViews>
    <sheetView zoomScaleNormal="100" workbookViewId="0">
      <selection activeCell="A2" sqref="A2"/>
    </sheetView>
  </sheetViews>
  <sheetFormatPr defaultRowHeight="15" x14ac:dyDescent="0.25"/>
  <cols>
    <col min="1" max="1" width="9.140625" style="50" customWidth="1"/>
    <col min="2" max="3" width="9.140625" style="50"/>
    <col min="4" max="4" width="9.7109375" style="50" bestFit="1" customWidth="1"/>
    <col min="5" max="6" width="9.140625" style="50"/>
    <col min="7" max="7" width="9.7109375" style="50" bestFit="1" customWidth="1"/>
    <col min="8" max="8" width="9.140625" style="51"/>
    <col min="9" max="9" width="9.140625" style="411"/>
    <col min="10" max="10" width="9.140625" style="50"/>
    <col min="11" max="11" width="9.7109375" style="50" bestFit="1" customWidth="1"/>
    <col min="12" max="15" width="9.140625" style="50"/>
    <col min="16" max="16" width="10.140625" style="50" customWidth="1"/>
    <col min="17" max="16384" width="9.140625" style="50"/>
  </cols>
  <sheetData>
    <row r="1" spans="1:19" x14ac:dyDescent="0.25">
      <c r="P1" s="53"/>
    </row>
    <row r="2" spans="1:19" x14ac:dyDescent="0.25">
      <c r="A2" s="26" t="s">
        <v>333</v>
      </c>
      <c r="B2" s="26"/>
      <c r="C2" s="26"/>
      <c r="D2" s="26"/>
      <c r="E2" s="26"/>
      <c r="F2" s="26"/>
      <c r="G2" s="26"/>
      <c r="H2" s="26"/>
      <c r="I2" s="412"/>
      <c r="J2" s="26"/>
      <c r="K2" s="26"/>
      <c r="L2" s="26"/>
    </row>
    <row r="3" spans="1:19" x14ac:dyDescent="0.25">
      <c r="A3" s="409" t="s">
        <v>28</v>
      </c>
      <c r="B3" s="409"/>
      <c r="C3" s="409"/>
      <c r="D3" s="409"/>
      <c r="E3" s="409"/>
    </row>
    <row r="4" spans="1:19" ht="15" customHeight="1" x14ac:dyDescent="0.25">
      <c r="A4" s="168" t="s">
        <v>1</v>
      </c>
      <c r="B4" s="213" t="s">
        <v>85</v>
      </c>
      <c r="C4" s="213"/>
      <c r="D4" s="213"/>
      <c r="E4" s="213"/>
      <c r="F4" s="213"/>
      <c r="G4" s="213"/>
      <c r="H4" s="213"/>
      <c r="I4" s="213"/>
      <c r="J4" s="213"/>
      <c r="K4" s="213"/>
      <c r="L4" s="213"/>
      <c r="M4" s="213"/>
      <c r="N4" s="213"/>
      <c r="O4" s="213"/>
      <c r="P4" s="52"/>
    </row>
    <row r="5" spans="1:19" ht="15" customHeight="1" x14ac:dyDescent="0.25">
      <c r="A5" s="169"/>
      <c r="B5" s="214" t="s">
        <v>86</v>
      </c>
      <c r="C5" s="214"/>
      <c r="D5" s="214"/>
      <c r="E5" s="214"/>
      <c r="F5" s="214"/>
      <c r="G5" s="214"/>
      <c r="H5" s="214"/>
      <c r="I5" s="212" t="s">
        <v>87</v>
      </c>
      <c r="J5" s="211"/>
      <c r="K5" s="211"/>
      <c r="L5" s="211"/>
      <c r="M5" s="214" t="s">
        <v>88</v>
      </c>
      <c r="N5" s="214"/>
      <c r="O5" s="214"/>
      <c r="P5" s="214"/>
      <c r="Q5" s="214"/>
    </row>
    <row r="6" spans="1:19" ht="27" x14ac:dyDescent="0.25">
      <c r="A6" s="170"/>
      <c r="B6" s="130" t="s">
        <v>89</v>
      </c>
      <c r="C6" s="130" t="s">
        <v>90</v>
      </c>
      <c r="D6" s="130" t="s">
        <v>181</v>
      </c>
      <c r="E6" s="130" t="s">
        <v>91</v>
      </c>
      <c r="F6" s="130" t="s">
        <v>182</v>
      </c>
      <c r="G6" s="130" t="s">
        <v>183</v>
      </c>
      <c r="H6" s="130" t="s">
        <v>13</v>
      </c>
      <c r="I6" s="130" t="s">
        <v>89</v>
      </c>
      <c r="J6" s="130" t="s">
        <v>90</v>
      </c>
      <c r="K6" s="130" t="s">
        <v>184</v>
      </c>
      <c r="L6" s="130" t="s">
        <v>13</v>
      </c>
      <c r="M6" s="130" t="s">
        <v>89</v>
      </c>
      <c r="N6" s="130" t="s">
        <v>90</v>
      </c>
      <c r="O6" s="130" t="s">
        <v>91</v>
      </c>
      <c r="P6" s="130" t="s">
        <v>183</v>
      </c>
      <c r="Q6" s="130" t="s">
        <v>13</v>
      </c>
    </row>
    <row r="7" spans="1:19" x14ac:dyDescent="0.25">
      <c r="A7" s="127" t="s">
        <v>166</v>
      </c>
      <c r="B7" s="134">
        <v>54</v>
      </c>
      <c r="C7" s="136">
        <v>158</v>
      </c>
      <c r="D7" s="134" t="s">
        <v>79</v>
      </c>
      <c r="E7" s="14">
        <v>862</v>
      </c>
      <c r="F7" s="134" t="s">
        <v>79</v>
      </c>
      <c r="G7" s="136" t="s">
        <v>79</v>
      </c>
      <c r="H7" s="392">
        <v>1074</v>
      </c>
      <c r="I7" s="128">
        <v>40</v>
      </c>
      <c r="J7" s="134"/>
      <c r="K7" s="136" t="s">
        <v>79</v>
      </c>
      <c r="L7" s="392">
        <v>40</v>
      </c>
      <c r="M7" s="136">
        <v>3</v>
      </c>
      <c r="N7" s="134">
        <v>56</v>
      </c>
      <c r="O7" s="136">
        <v>56</v>
      </c>
      <c r="P7" s="134" t="s">
        <v>79</v>
      </c>
      <c r="Q7" s="410">
        <v>115</v>
      </c>
      <c r="S7" s="68"/>
    </row>
    <row r="8" spans="1:19" x14ac:dyDescent="0.25">
      <c r="A8" s="127" t="s">
        <v>167</v>
      </c>
      <c r="B8" s="134">
        <v>9</v>
      </c>
      <c r="C8" s="136">
        <v>123</v>
      </c>
      <c r="D8" s="134" t="s">
        <v>79</v>
      </c>
      <c r="E8" s="126">
        <v>2351</v>
      </c>
      <c r="F8" s="134" t="s">
        <v>79</v>
      </c>
      <c r="G8" s="136">
        <v>1</v>
      </c>
      <c r="H8" s="392">
        <v>2484</v>
      </c>
      <c r="I8" s="128">
        <v>200</v>
      </c>
      <c r="J8" s="134"/>
      <c r="K8" s="136" t="s">
        <v>79</v>
      </c>
      <c r="L8" s="392">
        <v>200</v>
      </c>
      <c r="M8" s="136">
        <v>45</v>
      </c>
      <c r="N8" s="134">
        <v>140</v>
      </c>
      <c r="O8" s="136">
        <v>66</v>
      </c>
      <c r="P8" s="134" t="s">
        <v>79</v>
      </c>
      <c r="Q8" s="399">
        <v>251</v>
      </c>
      <c r="S8" s="68"/>
    </row>
    <row r="9" spans="1:19" x14ac:dyDescent="0.25">
      <c r="A9" s="127" t="s">
        <v>168</v>
      </c>
      <c r="B9" s="134">
        <v>15</v>
      </c>
      <c r="C9" s="136">
        <v>167</v>
      </c>
      <c r="D9" s="134" t="s">
        <v>79</v>
      </c>
      <c r="E9" s="126">
        <v>902</v>
      </c>
      <c r="F9" s="134" t="s">
        <v>79</v>
      </c>
      <c r="G9" s="136">
        <v>1</v>
      </c>
      <c r="H9" s="392">
        <v>1085</v>
      </c>
      <c r="I9" s="128">
        <v>212</v>
      </c>
      <c r="J9" s="134"/>
      <c r="K9" s="136">
        <v>1</v>
      </c>
      <c r="L9" s="392">
        <v>213</v>
      </c>
      <c r="M9" s="136">
        <v>6</v>
      </c>
      <c r="N9" s="134">
        <v>80</v>
      </c>
      <c r="O9" s="136">
        <v>45</v>
      </c>
      <c r="P9" s="134" t="s">
        <v>79</v>
      </c>
      <c r="Q9" s="410">
        <v>131</v>
      </c>
      <c r="S9" s="68"/>
    </row>
    <row r="10" spans="1:19" x14ac:dyDescent="0.25">
      <c r="A10" s="127" t="s">
        <v>169</v>
      </c>
      <c r="B10" s="134">
        <v>30</v>
      </c>
      <c r="C10" s="136">
        <v>33</v>
      </c>
      <c r="D10" s="134" t="s">
        <v>79</v>
      </c>
      <c r="E10" s="126">
        <v>264</v>
      </c>
      <c r="F10" s="134" t="s">
        <v>79</v>
      </c>
      <c r="G10" s="136" t="s">
        <v>79</v>
      </c>
      <c r="H10" s="392">
        <v>327</v>
      </c>
      <c r="I10" s="128" t="s">
        <v>79</v>
      </c>
      <c r="J10" s="134"/>
      <c r="K10" s="136" t="s">
        <v>79</v>
      </c>
      <c r="L10" s="392" t="s">
        <v>79</v>
      </c>
      <c r="M10" s="136">
        <v>74</v>
      </c>
      <c r="N10" s="134">
        <v>34</v>
      </c>
      <c r="O10" s="136">
        <v>36</v>
      </c>
      <c r="P10" s="134" t="s">
        <v>79</v>
      </c>
      <c r="Q10" s="399">
        <v>144</v>
      </c>
      <c r="S10" s="68"/>
    </row>
    <row r="11" spans="1:19" ht="15" customHeight="1" x14ac:dyDescent="0.25">
      <c r="A11" s="127" t="s">
        <v>170</v>
      </c>
      <c r="B11" s="134">
        <v>46</v>
      </c>
      <c r="C11" s="136">
        <v>67</v>
      </c>
      <c r="D11" s="134" t="s">
        <v>79</v>
      </c>
      <c r="E11" s="126">
        <v>290</v>
      </c>
      <c r="F11" s="134" t="s">
        <v>79</v>
      </c>
      <c r="G11" s="136" t="s">
        <v>79</v>
      </c>
      <c r="H11" s="392">
        <v>403</v>
      </c>
      <c r="I11" s="128">
        <v>3</v>
      </c>
      <c r="J11" s="134"/>
      <c r="K11" s="136" t="s">
        <v>79</v>
      </c>
      <c r="L11" s="392">
        <v>3</v>
      </c>
      <c r="M11" s="136">
        <v>67</v>
      </c>
      <c r="N11" s="134">
        <v>37</v>
      </c>
      <c r="O11" s="136">
        <v>1</v>
      </c>
      <c r="P11" s="134" t="s">
        <v>79</v>
      </c>
      <c r="Q11" s="410">
        <v>105</v>
      </c>
      <c r="S11" s="68"/>
    </row>
    <row r="12" spans="1:19" x14ac:dyDescent="0.25">
      <c r="A12" s="127" t="s">
        <v>171</v>
      </c>
      <c r="B12" s="134">
        <v>9</v>
      </c>
      <c r="C12" s="136">
        <v>16</v>
      </c>
      <c r="D12" s="134" t="s">
        <v>79</v>
      </c>
      <c r="E12" s="126">
        <v>47</v>
      </c>
      <c r="F12" s="134" t="s">
        <v>79</v>
      </c>
      <c r="G12" s="136" t="s">
        <v>79</v>
      </c>
      <c r="H12" s="392">
        <v>72</v>
      </c>
      <c r="I12" s="128">
        <v>34</v>
      </c>
      <c r="J12" s="134"/>
      <c r="K12" s="136" t="s">
        <v>79</v>
      </c>
      <c r="L12" s="392">
        <v>34</v>
      </c>
      <c r="M12" s="136">
        <v>42</v>
      </c>
      <c r="N12" s="134">
        <v>25</v>
      </c>
      <c r="O12" s="136">
        <v>11</v>
      </c>
      <c r="P12" s="134" t="s">
        <v>79</v>
      </c>
      <c r="Q12" s="399">
        <v>78</v>
      </c>
      <c r="S12" s="68"/>
    </row>
    <row r="13" spans="1:19" x14ac:dyDescent="0.25">
      <c r="A13" s="127" t="s">
        <v>172</v>
      </c>
      <c r="B13" s="134">
        <v>1</v>
      </c>
      <c r="C13" s="136">
        <v>199</v>
      </c>
      <c r="D13" s="134">
        <v>1</v>
      </c>
      <c r="E13" s="126">
        <v>1964</v>
      </c>
      <c r="F13" s="134" t="s">
        <v>79</v>
      </c>
      <c r="G13" s="136" t="s">
        <v>79</v>
      </c>
      <c r="H13" s="392">
        <v>2165</v>
      </c>
      <c r="I13" s="128">
        <v>203</v>
      </c>
      <c r="J13" s="134"/>
      <c r="K13" s="136" t="s">
        <v>79</v>
      </c>
      <c r="L13" s="392">
        <v>203</v>
      </c>
      <c r="M13" s="136">
        <v>24</v>
      </c>
      <c r="N13" s="134">
        <v>116</v>
      </c>
      <c r="O13" s="136">
        <v>132</v>
      </c>
      <c r="P13" s="134" t="s">
        <v>79</v>
      </c>
      <c r="Q13" s="410">
        <v>272</v>
      </c>
      <c r="S13" s="68"/>
    </row>
    <row r="14" spans="1:19" x14ac:dyDescent="0.25">
      <c r="A14" s="127" t="s">
        <v>173</v>
      </c>
      <c r="B14" s="134">
        <v>28</v>
      </c>
      <c r="C14" s="136">
        <v>45</v>
      </c>
      <c r="D14" s="134" t="s">
        <v>79</v>
      </c>
      <c r="E14" s="126">
        <v>470</v>
      </c>
      <c r="F14" s="134" t="s">
        <v>79</v>
      </c>
      <c r="G14" s="136">
        <v>2</v>
      </c>
      <c r="H14" s="392">
        <v>545</v>
      </c>
      <c r="I14" s="128" t="s">
        <v>79</v>
      </c>
      <c r="J14" s="134"/>
      <c r="K14" s="136" t="s">
        <v>79</v>
      </c>
      <c r="L14" s="392" t="s">
        <v>79</v>
      </c>
      <c r="M14" s="136">
        <v>43</v>
      </c>
      <c r="N14" s="134">
        <v>66</v>
      </c>
      <c r="O14" s="136">
        <v>87</v>
      </c>
      <c r="P14" s="134">
        <v>54</v>
      </c>
      <c r="Q14" s="399">
        <v>250</v>
      </c>
      <c r="S14" s="68"/>
    </row>
    <row r="15" spans="1:19" x14ac:dyDescent="0.25">
      <c r="A15" s="127" t="s">
        <v>174</v>
      </c>
      <c r="B15" s="134">
        <v>10</v>
      </c>
      <c r="C15" s="136">
        <v>46</v>
      </c>
      <c r="D15" s="134" t="s">
        <v>79</v>
      </c>
      <c r="E15" s="126">
        <v>590</v>
      </c>
      <c r="F15" s="134" t="s">
        <v>79</v>
      </c>
      <c r="G15" s="136" t="s">
        <v>79</v>
      </c>
      <c r="H15" s="392">
        <v>646</v>
      </c>
      <c r="I15" s="128">
        <v>36</v>
      </c>
      <c r="J15" s="134"/>
      <c r="K15" s="136">
        <v>1</v>
      </c>
      <c r="L15" s="392">
        <v>37</v>
      </c>
      <c r="M15" s="136">
        <v>33</v>
      </c>
      <c r="N15" s="134">
        <v>48</v>
      </c>
      <c r="O15" s="136">
        <v>98</v>
      </c>
      <c r="P15" s="134" t="s">
        <v>79</v>
      </c>
      <c r="Q15" s="410">
        <v>179</v>
      </c>
      <c r="S15" s="68"/>
    </row>
    <row r="16" spans="1:19" x14ac:dyDescent="0.25">
      <c r="A16" s="27" t="s">
        <v>13</v>
      </c>
      <c r="B16" s="140">
        <v>202</v>
      </c>
      <c r="C16" s="140">
        <v>854</v>
      </c>
      <c r="D16" s="140">
        <v>1</v>
      </c>
      <c r="E16" s="140">
        <v>7740</v>
      </c>
      <c r="F16" s="140" t="s">
        <v>79</v>
      </c>
      <c r="G16" s="140">
        <v>4</v>
      </c>
      <c r="H16" s="140">
        <v>8801</v>
      </c>
      <c r="I16" s="140">
        <v>728</v>
      </c>
      <c r="J16" s="140"/>
      <c r="K16" s="140">
        <v>2</v>
      </c>
      <c r="L16" s="140">
        <v>730</v>
      </c>
      <c r="M16" s="140">
        <v>337</v>
      </c>
      <c r="N16" s="27">
        <v>602</v>
      </c>
      <c r="O16" s="140">
        <v>532</v>
      </c>
      <c r="P16" s="140">
        <v>54</v>
      </c>
      <c r="Q16" s="140">
        <v>1525</v>
      </c>
      <c r="S16" s="68"/>
    </row>
    <row r="18" spans="1:16" x14ac:dyDescent="0.25">
      <c r="A18" s="22"/>
      <c r="B18" s="22"/>
      <c r="C18" s="22"/>
      <c r="D18" s="22"/>
      <c r="E18" s="22"/>
      <c r="F18" s="22"/>
      <c r="G18" s="22"/>
      <c r="I18" s="403"/>
      <c r="J18" s="22"/>
      <c r="K18" s="22"/>
      <c r="L18" s="22"/>
      <c r="M18" s="22"/>
      <c r="N18" s="22"/>
      <c r="O18" s="22"/>
      <c r="P18" s="22"/>
    </row>
    <row r="19" spans="1:16" x14ac:dyDescent="0.25">
      <c r="A19" s="22"/>
      <c r="B19" s="22"/>
      <c r="C19" s="22"/>
      <c r="D19" s="22"/>
      <c r="E19" s="22"/>
      <c r="F19" s="22"/>
      <c r="G19" s="22"/>
      <c r="I19" s="403"/>
      <c r="J19" s="22"/>
      <c r="K19" s="22"/>
      <c r="L19" s="22"/>
      <c r="M19" s="22"/>
      <c r="N19" s="22"/>
      <c r="O19" s="22"/>
      <c r="P19" s="22"/>
    </row>
  </sheetData>
  <mergeCells count="6">
    <mergeCell ref="A3:E3"/>
    <mergeCell ref="A4:A6"/>
    <mergeCell ref="B4:O4"/>
    <mergeCell ref="B5:H5"/>
    <mergeCell ref="I5:L5"/>
    <mergeCell ref="M5:Q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2:H19"/>
  <sheetViews>
    <sheetView workbookViewId="0">
      <selection activeCell="D24" sqref="D24"/>
    </sheetView>
  </sheetViews>
  <sheetFormatPr defaultRowHeight="15" x14ac:dyDescent="0.25"/>
  <cols>
    <col min="1" max="1" width="9.140625" style="22"/>
    <col min="2" max="2" width="10.140625" style="22" customWidth="1"/>
    <col min="3" max="16384" width="9.140625" style="22"/>
  </cols>
  <sheetData>
    <row r="2" spans="2:8" ht="14.45" customHeight="1" x14ac:dyDescent="0.25">
      <c r="B2" s="164" t="s">
        <v>259</v>
      </c>
      <c r="C2" s="165"/>
      <c r="D2" s="165"/>
      <c r="E2" s="165"/>
      <c r="F2" s="165"/>
      <c r="G2" s="165"/>
      <c r="H2" s="165"/>
    </row>
    <row r="3" spans="2:8" ht="15" customHeight="1" x14ac:dyDescent="0.25">
      <c r="B3" s="175" t="s">
        <v>209</v>
      </c>
      <c r="C3" s="176"/>
      <c r="D3" s="176"/>
      <c r="E3" s="176"/>
      <c r="F3" s="176"/>
    </row>
    <row r="4" spans="2:8" x14ac:dyDescent="0.25">
      <c r="B4" s="168" t="s">
        <v>1</v>
      </c>
      <c r="C4" s="171">
        <v>2017</v>
      </c>
      <c r="D4" s="171"/>
      <c r="E4" s="172">
        <v>2010</v>
      </c>
      <c r="F4" s="172"/>
    </row>
    <row r="5" spans="2:8" x14ac:dyDescent="0.25">
      <c r="B5" s="169"/>
      <c r="C5" s="171"/>
      <c r="D5" s="171"/>
      <c r="E5" s="172"/>
      <c r="F5" s="172"/>
    </row>
    <row r="6" spans="2:8" ht="27" x14ac:dyDescent="0.25">
      <c r="B6" s="170"/>
      <c r="C6" s="122" t="s">
        <v>133</v>
      </c>
      <c r="D6" s="122" t="s">
        <v>12</v>
      </c>
      <c r="E6" s="122" t="s">
        <v>133</v>
      </c>
      <c r="F6" s="122" t="s">
        <v>12</v>
      </c>
    </row>
    <row r="7" spans="2:8" x14ac:dyDescent="0.25">
      <c r="B7" s="143" t="s">
        <v>166</v>
      </c>
      <c r="C7" s="32">
        <v>2.6</v>
      </c>
      <c r="D7" s="144">
        <v>1.74</v>
      </c>
      <c r="E7" s="35">
        <v>1.33779</v>
      </c>
      <c r="F7" s="36">
        <v>0.86655112651646449</v>
      </c>
    </row>
    <row r="8" spans="2:8" x14ac:dyDescent="0.25">
      <c r="B8" s="143" t="s">
        <v>167</v>
      </c>
      <c r="C8" s="32">
        <v>1.6</v>
      </c>
      <c r="D8" s="144">
        <v>1.1000000000000001</v>
      </c>
      <c r="E8" s="35">
        <v>2.0354000000000001</v>
      </c>
      <c r="F8" s="36">
        <v>1.3858204458726651</v>
      </c>
    </row>
    <row r="9" spans="2:8" x14ac:dyDescent="0.25">
      <c r="B9" s="143" t="s">
        <v>168</v>
      </c>
      <c r="C9" s="32">
        <v>1.1200000000000001</v>
      </c>
      <c r="D9" s="144">
        <v>0.75</v>
      </c>
      <c r="E9" s="35">
        <v>1.5846100000000001</v>
      </c>
      <c r="F9" s="36">
        <v>1.0393466963622866</v>
      </c>
    </row>
    <row r="10" spans="2:8" x14ac:dyDescent="0.25">
      <c r="B10" s="143" t="s">
        <v>169</v>
      </c>
      <c r="C10" s="32">
        <v>2.97</v>
      </c>
      <c r="D10" s="144">
        <v>1.82</v>
      </c>
      <c r="E10" s="35">
        <v>3.3498800000000002</v>
      </c>
      <c r="F10" s="36">
        <v>1.8556701030927836</v>
      </c>
    </row>
    <row r="11" spans="2:8" x14ac:dyDescent="0.25">
      <c r="B11" s="143" t="s">
        <v>170</v>
      </c>
      <c r="C11" s="32">
        <v>1.96</v>
      </c>
      <c r="D11" s="144">
        <v>1.1499999999999999</v>
      </c>
      <c r="E11" s="35">
        <v>2.4132699999999998</v>
      </c>
      <c r="F11" s="36">
        <v>1.3663535439795047</v>
      </c>
    </row>
    <row r="12" spans="2:8" x14ac:dyDescent="0.25">
      <c r="B12" s="143" t="s">
        <v>171</v>
      </c>
      <c r="C12" s="32">
        <v>3.26</v>
      </c>
      <c r="D12" s="144">
        <v>1.83</v>
      </c>
      <c r="E12" s="35">
        <v>1.6778500000000001</v>
      </c>
      <c r="F12" s="36">
        <v>0.90579710144927539</v>
      </c>
    </row>
    <row r="13" spans="2:8" x14ac:dyDescent="0.25">
      <c r="B13" s="143" t="s">
        <v>172</v>
      </c>
      <c r="C13" s="32">
        <v>2.2000000000000002</v>
      </c>
      <c r="D13" s="144">
        <v>1.5</v>
      </c>
      <c r="E13" s="35">
        <v>1.97905</v>
      </c>
      <c r="F13" s="36">
        <v>1.2869038607115821</v>
      </c>
    </row>
    <row r="14" spans="2:8" x14ac:dyDescent="0.25">
      <c r="B14" s="143" t="s">
        <v>173</v>
      </c>
      <c r="C14" s="32">
        <v>1.51</v>
      </c>
      <c r="D14" s="144">
        <v>0.97</v>
      </c>
      <c r="E14" s="35">
        <v>2.0682499999999999</v>
      </c>
      <c r="F14" s="36">
        <v>1.2531328320802004</v>
      </c>
    </row>
    <row r="15" spans="2:8" x14ac:dyDescent="0.25">
      <c r="B15" s="143" t="s">
        <v>174</v>
      </c>
      <c r="C15" s="32">
        <v>1.51</v>
      </c>
      <c r="D15" s="144">
        <v>0.98</v>
      </c>
      <c r="E15" s="35">
        <v>1.8143800000000001</v>
      </c>
      <c r="F15" s="36">
        <v>1.1586452762923352</v>
      </c>
    </row>
    <row r="16" spans="2:8" x14ac:dyDescent="0.25">
      <c r="B16" s="31" t="s">
        <v>175</v>
      </c>
      <c r="C16" s="145">
        <v>1.88</v>
      </c>
      <c r="D16" s="145">
        <v>1.25</v>
      </c>
      <c r="E16" s="145">
        <v>1.9572099999999999</v>
      </c>
      <c r="F16" s="145">
        <v>1.2520755733070055</v>
      </c>
    </row>
    <row r="17" spans="2:6" x14ac:dyDescent="0.25">
      <c r="B17" s="31" t="s">
        <v>7</v>
      </c>
      <c r="C17" s="145">
        <v>1.9310250210080431</v>
      </c>
      <c r="D17" s="145">
        <v>1.3505085396277106</v>
      </c>
      <c r="E17" s="145">
        <v>1.9314826030413574</v>
      </c>
      <c r="F17" s="145">
        <v>1.332107216174385</v>
      </c>
    </row>
    <row r="18" spans="2:6" x14ac:dyDescent="0.25">
      <c r="B18" s="123" t="s">
        <v>257</v>
      </c>
    </row>
    <row r="19" spans="2:6" x14ac:dyDescent="0.25">
      <c r="B19" s="123" t="s">
        <v>258</v>
      </c>
    </row>
  </sheetData>
  <mergeCells count="5">
    <mergeCell ref="B2:H2"/>
    <mergeCell ref="B3:F3"/>
    <mergeCell ref="B4:B6"/>
    <mergeCell ref="C4:D5"/>
    <mergeCell ref="E4:F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21"/>
  <sheetViews>
    <sheetView zoomScaleNormal="100" workbookViewId="0">
      <selection activeCell="C32" sqref="C32"/>
    </sheetView>
  </sheetViews>
  <sheetFormatPr defaultRowHeight="15" x14ac:dyDescent="0.25"/>
  <cols>
    <col min="1" max="6" width="9.140625" style="22"/>
    <col min="7" max="7" width="9.140625" style="54"/>
    <col min="8" max="16384" width="9.140625" style="22"/>
  </cols>
  <sheetData>
    <row r="1" spans="1:10" x14ac:dyDescent="0.25">
      <c r="A1" s="16"/>
    </row>
    <row r="2" spans="1:10" x14ac:dyDescent="0.25">
      <c r="A2" s="124" t="s">
        <v>325</v>
      </c>
      <c r="B2" s="17"/>
      <c r="C2" s="17"/>
      <c r="D2" s="17"/>
      <c r="E2" s="17"/>
      <c r="F2" s="17"/>
      <c r="G2" s="55"/>
      <c r="H2" s="18"/>
    </row>
    <row r="3" spans="1:10" ht="15" customHeight="1" x14ac:dyDescent="0.25">
      <c r="A3" s="409" t="s">
        <v>93</v>
      </c>
      <c r="B3" s="409"/>
      <c r="C3" s="409"/>
      <c r="D3" s="409"/>
      <c r="E3" s="409"/>
      <c r="F3" s="409"/>
      <c r="G3" s="409"/>
      <c r="H3" s="409"/>
    </row>
    <row r="4" spans="1:10" ht="15" customHeight="1" x14ac:dyDescent="0.25">
      <c r="A4" s="198" t="s">
        <v>39</v>
      </c>
      <c r="B4" s="413" t="s">
        <v>94</v>
      </c>
      <c r="C4" s="413" t="s">
        <v>90</v>
      </c>
      <c r="D4" s="413" t="s">
        <v>181</v>
      </c>
      <c r="E4" s="413" t="s">
        <v>91</v>
      </c>
      <c r="F4" s="413" t="s">
        <v>182</v>
      </c>
      <c r="G4" s="413" t="s">
        <v>185</v>
      </c>
      <c r="H4" s="413" t="s">
        <v>13</v>
      </c>
    </row>
    <row r="5" spans="1:10" ht="15" customHeight="1" x14ac:dyDescent="0.25">
      <c r="A5" s="200"/>
      <c r="B5" s="215"/>
      <c r="C5" s="215"/>
      <c r="D5" s="215"/>
      <c r="E5" s="215" t="s">
        <v>5</v>
      </c>
      <c r="F5" s="215"/>
      <c r="G5" s="215" t="s">
        <v>5</v>
      </c>
      <c r="H5" s="215" t="s">
        <v>3</v>
      </c>
    </row>
    <row r="6" spans="1:10" x14ac:dyDescent="0.25">
      <c r="A6" s="9" t="s">
        <v>42</v>
      </c>
      <c r="B6" s="10">
        <v>109</v>
      </c>
      <c r="C6" s="414">
        <v>94</v>
      </c>
      <c r="D6" s="415" t="s">
        <v>79</v>
      </c>
      <c r="E6" s="414">
        <v>609</v>
      </c>
      <c r="F6" s="415" t="s">
        <v>79</v>
      </c>
      <c r="G6" s="414">
        <v>3</v>
      </c>
      <c r="H6" s="416">
        <v>815</v>
      </c>
      <c r="J6" s="56"/>
    </row>
    <row r="7" spans="1:10" x14ac:dyDescent="0.25">
      <c r="A7" s="9" t="s">
        <v>43</v>
      </c>
      <c r="B7" s="10">
        <v>85</v>
      </c>
      <c r="C7" s="414">
        <v>95</v>
      </c>
      <c r="D7" s="415" t="s">
        <v>79</v>
      </c>
      <c r="E7" s="414">
        <v>635</v>
      </c>
      <c r="F7" s="415" t="s">
        <v>79</v>
      </c>
      <c r="G7" s="414">
        <v>6</v>
      </c>
      <c r="H7" s="416">
        <v>821</v>
      </c>
      <c r="J7" s="56"/>
    </row>
    <row r="8" spans="1:10" x14ac:dyDescent="0.25">
      <c r="A8" s="9" t="s">
        <v>44</v>
      </c>
      <c r="B8" s="10">
        <v>95</v>
      </c>
      <c r="C8" s="414">
        <v>119</v>
      </c>
      <c r="D8" s="415" t="s">
        <v>79</v>
      </c>
      <c r="E8" s="414">
        <v>758</v>
      </c>
      <c r="F8" s="415" t="s">
        <v>79</v>
      </c>
      <c r="G8" s="414">
        <v>1</v>
      </c>
      <c r="H8" s="416">
        <v>973</v>
      </c>
      <c r="J8" s="56"/>
    </row>
    <row r="9" spans="1:10" x14ac:dyDescent="0.25">
      <c r="A9" s="9" t="s">
        <v>45</v>
      </c>
      <c r="B9" s="10">
        <v>98</v>
      </c>
      <c r="C9" s="414">
        <v>140</v>
      </c>
      <c r="D9" s="415" t="s">
        <v>79</v>
      </c>
      <c r="E9" s="414">
        <v>679</v>
      </c>
      <c r="F9" s="415" t="s">
        <v>79</v>
      </c>
      <c r="G9" s="414">
        <v>2</v>
      </c>
      <c r="H9" s="416">
        <v>919</v>
      </c>
      <c r="J9" s="56"/>
    </row>
    <row r="10" spans="1:10" x14ac:dyDescent="0.25">
      <c r="A10" s="9" t="s">
        <v>46</v>
      </c>
      <c r="B10" s="10">
        <v>91</v>
      </c>
      <c r="C10" s="414">
        <v>135</v>
      </c>
      <c r="D10" s="415">
        <v>1</v>
      </c>
      <c r="E10" s="414">
        <v>766</v>
      </c>
      <c r="F10" s="415" t="s">
        <v>79</v>
      </c>
      <c r="G10" s="414">
        <v>6</v>
      </c>
      <c r="H10" s="416">
        <v>999</v>
      </c>
      <c r="J10" s="56"/>
    </row>
    <row r="11" spans="1:10" x14ac:dyDescent="0.25">
      <c r="A11" s="9" t="s">
        <v>47</v>
      </c>
      <c r="B11" s="10">
        <v>111</v>
      </c>
      <c r="C11" s="414">
        <v>150</v>
      </c>
      <c r="D11" s="415" t="s">
        <v>79</v>
      </c>
      <c r="E11" s="414">
        <v>716</v>
      </c>
      <c r="F11" s="415" t="s">
        <v>79</v>
      </c>
      <c r="G11" s="414">
        <v>12</v>
      </c>
      <c r="H11" s="416">
        <v>989</v>
      </c>
      <c r="J11" s="56"/>
    </row>
    <row r="12" spans="1:10" x14ac:dyDescent="0.25">
      <c r="A12" s="9" t="s">
        <v>48</v>
      </c>
      <c r="B12" s="10">
        <v>123</v>
      </c>
      <c r="C12" s="414">
        <v>139</v>
      </c>
      <c r="D12" s="415" t="s">
        <v>79</v>
      </c>
      <c r="E12" s="414">
        <v>789</v>
      </c>
      <c r="F12" s="415" t="s">
        <v>79</v>
      </c>
      <c r="G12" s="414">
        <v>8</v>
      </c>
      <c r="H12" s="416">
        <v>1059</v>
      </c>
      <c r="J12" s="56"/>
    </row>
    <row r="13" spans="1:10" x14ac:dyDescent="0.25">
      <c r="A13" s="9" t="s">
        <v>49</v>
      </c>
      <c r="B13" s="10">
        <v>134</v>
      </c>
      <c r="C13" s="414">
        <v>182</v>
      </c>
      <c r="D13" s="415" t="s">
        <v>79</v>
      </c>
      <c r="E13" s="414">
        <v>721</v>
      </c>
      <c r="F13" s="415" t="s">
        <v>79</v>
      </c>
      <c r="G13" s="414">
        <v>4</v>
      </c>
      <c r="H13" s="416">
        <v>1041</v>
      </c>
      <c r="J13" s="56"/>
    </row>
    <row r="14" spans="1:10" x14ac:dyDescent="0.25">
      <c r="A14" s="9" t="s">
        <v>50</v>
      </c>
      <c r="B14" s="10">
        <v>103</v>
      </c>
      <c r="C14" s="414">
        <v>97</v>
      </c>
      <c r="D14" s="415" t="s">
        <v>79</v>
      </c>
      <c r="E14" s="414">
        <v>644</v>
      </c>
      <c r="F14" s="415" t="s">
        <v>79</v>
      </c>
      <c r="G14" s="414">
        <v>3</v>
      </c>
      <c r="H14" s="416">
        <v>847</v>
      </c>
      <c r="J14" s="56"/>
    </row>
    <row r="15" spans="1:10" x14ac:dyDescent="0.25">
      <c r="A15" s="9" t="s">
        <v>51</v>
      </c>
      <c r="B15" s="10">
        <v>101</v>
      </c>
      <c r="C15" s="414">
        <v>122</v>
      </c>
      <c r="D15" s="415" t="s">
        <v>79</v>
      </c>
      <c r="E15" s="414">
        <v>690</v>
      </c>
      <c r="F15" s="415" t="s">
        <v>79</v>
      </c>
      <c r="G15" s="414">
        <v>2</v>
      </c>
      <c r="H15" s="416">
        <v>915</v>
      </c>
      <c r="J15" s="56"/>
    </row>
    <row r="16" spans="1:10" x14ac:dyDescent="0.25">
      <c r="A16" s="9" t="s">
        <v>52</v>
      </c>
      <c r="B16" s="10">
        <v>103</v>
      </c>
      <c r="C16" s="414">
        <v>81</v>
      </c>
      <c r="D16" s="415" t="s">
        <v>79</v>
      </c>
      <c r="E16" s="414">
        <v>634</v>
      </c>
      <c r="F16" s="415" t="s">
        <v>79</v>
      </c>
      <c r="G16" s="414">
        <v>5</v>
      </c>
      <c r="H16" s="416">
        <v>823</v>
      </c>
      <c r="J16" s="56"/>
    </row>
    <row r="17" spans="1:10" x14ac:dyDescent="0.25">
      <c r="A17" s="9" t="s">
        <v>53</v>
      </c>
      <c r="B17" s="10">
        <v>114</v>
      </c>
      <c r="C17" s="414">
        <v>102</v>
      </c>
      <c r="D17" s="415" t="s">
        <v>79</v>
      </c>
      <c r="E17" s="414">
        <v>633</v>
      </c>
      <c r="F17" s="415" t="s">
        <v>79</v>
      </c>
      <c r="G17" s="414">
        <v>6</v>
      </c>
      <c r="H17" s="416">
        <v>855</v>
      </c>
      <c r="J17" s="56"/>
    </row>
    <row r="18" spans="1:10" x14ac:dyDescent="0.25">
      <c r="A18" s="27" t="s">
        <v>95</v>
      </c>
      <c r="B18" s="28">
        <v>1267</v>
      </c>
      <c r="C18" s="28">
        <v>1456</v>
      </c>
      <c r="D18" s="28">
        <v>1</v>
      </c>
      <c r="E18" s="28">
        <v>8274</v>
      </c>
      <c r="F18" s="141" t="s">
        <v>79</v>
      </c>
      <c r="G18" s="28">
        <v>58</v>
      </c>
      <c r="H18" s="28">
        <v>11056</v>
      </c>
      <c r="J18" s="56"/>
    </row>
    <row r="19" spans="1:10" x14ac:dyDescent="0.25">
      <c r="A19" s="62"/>
    </row>
    <row r="21" spans="1:10" x14ac:dyDescent="0.25">
      <c r="A21" s="62"/>
    </row>
  </sheetData>
  <mergeCells count="9">
    <mergeCell ref="A3:H3"/>
    <mergeCell ref="A4:A5"/>
    <mergeCell ref="B4:B5"/>
    <mergeCell ref="C4:C5"/>
    <mergeCell ref="E4:E5"/>
    <mergeCell ref="F4:F5"/>
    <mergeCell ref="G4:G5"/>
    <mergeCell ref="H4:H5"/>
    <mergeCell ref="D4:D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18"/>
  <sheetViews>
    <sheetView zoomScaleNormal="100" workbookViewId="0">
      <selection activeCell="H17" sqref="H17"/>
    </sheetView>
  </sheetViews>
  <sheetFormatPr defaultRowHeight="15" x14ac:dyDescent="0.25"/>
  <cols>
    <col min="1" max="1" width="9.28515625" style="22" customWidth="1"/>
    <col min="2" max="16384" width="9.140625" style="22"/>
  </cols>
  <sheetData>
    <row r="1" spans="1:11" x14ac:dyDescent="0.25">
      <c r="A1" s="16"/>
    </row>
    <row r="2" spans="1:11" x14ac:dyDescent="0.25">
      <c r="A2" s="124" t="s">
        <v>326</v>
      </c>
      <c r="B2" s="124"/>
      <c r="C2" s="124"/>
      <c r="D2" s="124"/>
      <c r="E2" s="124"/>
      <c r="F2" s="124"/>
      <c r="G2" s="124"/>
      <c r="H2" s="124"/>
      <c r="I2" s="124"/>
      <c r="J2" s="124"/>
      <c r="K2" s="124"/>
    </row>
    <row r="3" spans="1:11" x14ac:dyDescent="0.25">
      <c r="A3" s="417" t="s">
        <v>327</v>
      </c>
      <c r="B3" s="12"/>
      <c r="C3" s="12"/>
      <c r="D3" s="12"/>
      <c r="E3" s="12"/>
      <c r="F3" s="12"/>
      <c r="G3" s="12"/>
      <c r="H3" s="11"/>
    </row>
    <row r="4" spans="1:11" ht="54" x14ac:dyDescent="0.25">
      <c r="A4" s="13" t="s">
        <v>54</v>
      </c>
      <c r="B4" s="128" t="s">
        <v>94</v>
      </c>
      <c r="C4" s="128" t="s">
        <v>90</v>
      </c>
      <c r="D4" s="128" t="s">
        <v>181</v>
      </c>
      <c r="E4" s="128" t="s">
        <v>91</v>
      </c>
      <c r="F4" s="128" t="s">
        <v>182</v>
      </c>
      <c r="G4" s="128" t="s">
        <v>185</v>
      </c>
      <c r="H4" s="130" t="s">
        <v>13</v>
      </c>
    </row>
    <row r="5" spans="1:11" x14ac:dyDescent="0.25">
      <c r="A5" s="126" t="s">
        <v>55</v>
      </c>
      <c r="B5" s="15">
        <v>205</v>
      </c>
      <c r="C5" s="134">
        <v>213</v>
      </c>
      <c r="D5" s="136" t="s">
        <v>79</v>
      </c>
      <c r="E5" s="134">
        <v>1287</v>
      </c>
      <c r="F5" s="136" t="s">
        <v>79</v>
      </c>
      <c r="G5" s="134">
        <v>7</v>
      </c>
      <c r="H5" s="399">
        <v>1712</v>
      </c>
    </row>
    <row r="6" spans="1:11" x14ac:dyDescent="0.25">
      <c r="A6" s="126" t="s">
        <v>56</v>
      </c>
      <c r="B6" s="15">
        <v>167</v>
      </c>
      <c r="C6" s="134">
        <v>159</v>
      </c>
      <c r="D6" s="136" t="s">
        <v>79</v>
      </c>
      <c r="E6" s="134">
        <v>1251</v>
      </c>
      <c r="F6" s="136" t="s">
        <v>79</v>
      </c>
      <c r="G6" s="134">
        <v>6</v>
      </c>
      <c r="H6" s="399">
        <v>1583</v>
      </c>
    </row>
    <row r="7" spans="1:11" x14ac:dyDescent="0.25">
      <c r="A7" s="126" t="s">
        <v>57</v>
      </c>
      <c r="B7" s="15">
        <v>192</v>
      </c>
      <c r="C7" s="134">
        <v>191</v>
      </c>
      <c r="D7" s="136">
        <v>1</v>
      </c>
      <c r="E7" s="134">
        <v>1246</v>
      </c>
      <c r="F7" s="136" t="s">
        <v>79</v>
      </c>
      <c r="G7" s="134">
        <v>11</v>
      </c>
      <c r="H7" s="399">
        <v>1641</v>
      </c>
    </row>
    <row r="8" spans="1:11" x14ac:dyDescent="0.25">
      <c r="A8" s="126" t="s">
        <v>58</v>
      </c>
      <c r="B8" s="15">
        <v>161</v>
      </c>
      <c r="C8" s="134">
        <v>168</v>
      </c>
      <c r="D8" s="136" t="s">
        <v>79</v>
      </c>
      <c r="E8" s="134">
        <v>1375</v>
      </c>
      <c r="F8" s="136" t="s">
        <v>79</v>
      </c>
      <c r="G8" s="134">
        <v>9</v>
      </c>
      <c r="H8" s="399">
        <v>1713</v>
      </c>
    </row>
    <row r="9" spans="1:11" x14ac:dyDescent="0.25">
      <c r="A9" s="126" t="s">
        <v>59</v>
      </c>
      <c r="B9" s="15">
        <v>203</v>
      </c>
      <c r="C9" s="134">
        <v>224</v>
      </c>
      <c r="D9" s="136" t="s">
        <v>79</v>
      </c>
      <c r="E9" s="134">
        <v>1267</v>
      </c>
      <c r="F9" s="136" t="s">
        <v>79</v>
      </c>
      <c r="G9" s="134">
        <v>7</v>
      </c>
      <c r="H9" s="399">
        <v>1701</v>
      </c>
    </row>
    <row r="10" spans="1:11" x14ac:dyDescent="0.25">
      <c r="A10" s="126" t="s">
        <v>60</v>
      </c>
      <c r="B10" s="15">
        <v>147</v>
      </c>
      <c r="C10" s="134">
        <v>215</v>
      </c>
      <c r="D10" s="136" t="s">
        <v>79</v>
      </c>
      <c r="E10" s="134">
        <v>970</v>
      </c>
      <c r="F10" s="136" t="s">
        <v>79</v>
      </c>
      <c r="G10" s="134">
        <v>8</v>
      </c>
      <c r="H10" s="399">
        <v>1340</v>
      </c>
    </row>
    <row r="11" spans="1:11" x14ac:dyDescent="0.25">
      <c r="A11" s="126" t="s">
        <v>61</v>
      </c>
      <c r="B11" s="15">
        <v>192</v>
      </c>
      <c r="C11" s="134">
        <v>286</v>
      </c>
      <c r="D11" s="136" t="s">
        <v>79</v>
      </c>
      <c r="E11" s="134">
        <v>878</v>
      </c>
      <c r="F11" s="136" t="s">
        <v>79</v>
      </c>
      <c r="G11" s="134">
        <v>10</v>
      </c>
      <c r="H11" s="399">
        <v>1366</v>
      </c>
    </row>
    <row r="12" spans="1:11" x14ac:dyDescent="0.25">
      <c r="A12" s="27" t="s">
        <v>13</v>
      </c>
      <c r="B12" s="140">
        <v>1267</v>
      </c>
      <c r="C12" s="140">
        <v>1456</v>
      </c>
      <c r="D12" s="140">
        <v>1</v>
      </c>
      <c r="E12" s="140">
        <v>8274</v>
      </c>
      <c r="F12" s="141" t="s">
        <v>79</v>
      </c>
      <c r="G12" s="140">
        <v>58</v>
      </c>
      <c r="H12" s="140">
        <v>11056</v>
      </c>
    </row>
    <row r="13" spans="1:11" x14ac:dyDescent="0.25">
      <c r="A13" s="62"/>
    </row>
    <row r="15" spans="1:11" x14ac:dyDescent="0.25">
      <c r="B15" s="39"/>
      <c r="C15" s="39"/>
      <c r="D15" s="39"/>
      <c r="E15" s="39"/>
      <c r="F15" s="39"/>
      <c r="G15" s="39"/>
      <c r="H15" s="39"/>
    </row>
    <row r="16" spans="1:11" x14ac:dyDescent="0.25">
      <c r="B16" s="39"/>
    </row>
    <row r="17" spans="2:9" x14ac:dyDescent="0.25">
      <c r="B17" s="39"/>
      <c r="C17" s="39"/>
      <c r="D17" s="39"/>
      <c r="E17" s="39"/>
      <c r="F17" s="39"/>
      <c r="G17" s="39"/>
      <c r="H17" s="39"/>
      <c r="I17" s="39"/>
    </row>
    <row r="18" spans="2:9" x14ac:dyDescent="0.25">
      <c r="B18" s="39"/>
      <c r="C18" s="39"/>
      <c r="D18" s="39"/>
      <c r="E18" s="39"/>
      <c r="F18" s="39"/>
      <c r="G18" s="39"/>
      <c r="H18" s="39"/>
      <c r="I18" s="39"/>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3:L36"/>
  <sheetViews>
    <sheetView tabSelected="1" workbookViewId="0">
      <selection activeCell="B4" sqref="B4"/>
    </sheetView>
  </sheetViews>
  <sheetFormatPr defaultRowHeight="15" x14ac:dyDescent="0.25"/>
  <cols>
    <col min="1" max="16384" width="9.140625" style="22"/>
  </cols>
  <sheetData>
    <row r="3" spans="2:12" x14ac:dyDescent="0.25">
      <c r="B3" s="124" t="s">
        <v>328</v>
      </c>
      <c r="C3" s="124"/>
      <c r="D3" s="124"/>
      <c r="E3" s="124"/>
      <c r="F3" s="124"/>
      <c r="G3" s="124"/>
      <c r="H3" s="124"/>
      <c r="I3" s="124"/>
      <c r="J3" s="124"/>
      <c r="K3" s="124"/>
      <c r="L3" s="124"/>
    </row>
    <row r="4" spans="2:12" x14ac:dyDescent="0.25">
      <c r="B4" s="131" t="s">
        <v>93</v>
      </c>
      <c r="C4" s="64"/>
      <c r="D4" s="64"/>
      <c r="E4" s="64"/>
      <c r="F4" s="64"/>
    </row>
    <row r="5" spans="2:12" ht="15" customHeight="1" x14ac:dyDescent="0.25">
      <c r="B5" s="194" t="s">
        <v>62</v>
      </c>
      <c r="C5" s="188" t="s">
        <v>94</v>
      </c>
      <c r="D5" s="188" t="s">
        <v>90</v>
      </c>
      <c r="E5" s="188" t="s">
        <v>91</v>
      </c>
      <c r="F5" s="188" t="s">
        <v>182</v>
      </c>
      <c r="G5" s="192" t="s">
        <v>13</v>
      </c>
    </row>
    <row r="6" spans="2:12" x14ac:dyDescent="0.25">
      <c r="B6" s="194"/>
      <c r="C6" s="188"/>
      <c r="D6" s="188"/>
      <c r="E6" s="188"/>
      <c r="F6" s="188"/>
      <c r="G6" s="192"/>
    </row>
    <row r="7" spans="2:12" x14ac:dyDescent="0.25">
      <c r="B7" s="29">
        <v>1</v>
      </c>
      <c r="C7" s="292">
        <v>50</v>
      </c>
      <c r="D7" s="293">
        <v>102</v>
      </c>
      <c r="E7" s="294">
        <v>128</v>
      </c>
      <c r="F7" s="293" t="s">
        <v>79</v>
      </c>
      <c r="G7" s="418">
        <v>280</v>
      </c>
    </row>
    <row r="8" spans="2:12" x14ac:dyDescent="0.25">
      <c r="B8" s="29">
        <v>2</v>
      </c>
      <c r="C8" s="292">
        <v>30</v>
      </c>
      <c r="D8" s="293">
        <v>58</v>
      </c>
      <c r="E8" s="294">
        <v>81</v>
      </c>
      <c r="F8" s="293" t="s">
        <v>79</v>
      </c>
      <c r="G8" s="418">
        <v>169</v>
      </c>
    </row>
    <row r="9" spans="2:12" x14ac:dyDescent="0.25">
      <c r="B9" s="29">
        <v>3</v>
      </c>
      <c r="C9" s="292">
        <v>29</v>
      </c>
      <c r="D9" s="293">
        <v>53</v>
      </c>
      <c r="E9" s="294">
        <v>87</v>
      </c>
      <c r="F9" s="293" t="s">
        <v>79</v>
      </c>
      <c r="G9" s="418">
        <v>169</v>
      </c>
    </row>
    <row r="10" spans="2:12" x14ac:dyDescent="0.25">
      <c r="B10" s="29">
        <v>4</v>
      </c>
      <c r="C10" s="292">
        <v>22</v>
      </c>
      <c r="D10" s="293">
        <v>26</v>
      </c>
      <c r="E10" s="294">
        <v>68</v>
      </c>
      <c r="F10" s="293" t="s">
        <v>79</v>
      </c>
      <c r="G10" s="418">
        <v>116</v>
      </c>
    </row>
    <row r="11" spans="2:12" x14ac:dyDescent="0.25">
      <c r="B11" s="29">
        <v>5</v>
      </c>
      <c r="C11" s="292">
        <v>18</v>
      </c>
      <c r="D11" s="293">
        <v>34</v>
      </c>
      <c r="E11" s="294">
        <v>48</v>
      </c>
      <c r="F11" s="293" t="s">
        <v>79</v>
      </c>
      <c r="G11" s="418">
        <v>100</v>
      </c>
    </row>
    <row r="12" spans="2:12" x14ac:dyDescent="0.25">
      <c r="B12" s="29">
        <v>6</v>
      </c>
      <c r="C12" s="292">
        <v>21</v>
      </c>
      <c r="D12" s="293">
        <v>37</v>
      </c>
      <c r="E12" s="294">
        <v>53</v>
      </c>
      <c r="F12" s="293" t="s">
        <v>79</v>
      </c>
      <c r="G12" s="418">
        <v>111</v>
      </c>
    </row>
    <row r="13" spans="2:12" x14ac:dyDescent="0.25">
      <c r="B13" s="29">
        <v>7</v>
      </c>
      <c r="C13" s="292">
        <v>26</v>
      </c>
      <c r="D13" s="293">
        <v>52</v>
      </c>
      <c r="E13" s="294">
        <v>80</v>
      </c>
      <c r="F13" s="293">
        <v>2</v>
      </c>
      <c r="G13" s="418">
        <v>160</v>
      </c>
    </row>
    <row r="14" spans="2:12" x14ac:dyDescent="0.25">
      <c r="B14" s="29">
        <v>8</v>
      </c>
      <c r="C14" s="292">
        <v>62</v>
      </c>
      <c r="D14" s="293">
        <v>37</v>
      </c>
      <c r="E14" s="294">
        <v>342</v>
      </c>
      <c r="F14" s="293">
        <v>2</v>
      </c>
      <c r="G14" s="418">
        <v>443</v>
      </c>
    </row>
    <row r="15" spans="2:12" x14ac:dyDescent="0.25">
      <c r="B15" s="29">
        <v>9</v>
      </c>
      <c r="C15" s="292">
        <v>75</v>
      </c>
      <c r="D15" s="293">
        <v>36</v>
      </c>
      <c r="E15" s="294">
        <v>551</v>
      </c>
      <c r="F15" s="293">
        <v>4</v>
      </c>
      <c r="G15" s="418">
        <v>666</v>
      </c>
    </row>
    <row r="16" spans="2:12" x14ac:dyDescent="0.25">
      <c r="B16" s="29">
        <v>10</v>
      </c>
      <c r="C16" s="292">
        <v>57</v>
      </c>
      <c r="D16" s="293">
        <v>39</v>
      </c>
      <c r="E16" s="294">
        <v>530</v>
      </c>
      <c r="F16" s="293">
        <v>6</v>
      </c>
      <c r="G16" s="418">
        <v>632</v>
      </c>
    </row>
    <row r="17" spans="2:7" x14ac:dyDescent="0.25">
      <c r="B17" s="29">
        <v>11</v>
      </c>
      <c r="C17" s="292">
        <v>72</v>
      </c>
      <c r="D17" s="293">
        <v>40</v>
      </c>
      <c r="E17" s="294">
        <v>578</v>
      </c>
      <c r="F17" s="293">
        <v>3</v>
      </c>
      <c r="G17" s="418">
        <v>693</v>
      </c>
    </row>
    <row r="18" spans="2:7" x14ac:dyDescent="0.25">
      <c r="B18" s="29">
        <v>12</v>
      </c>
      <c r="C18" s="292">
        <v>67</v>
      </c>
      <c r="D18" s="293">
        <v>53</v>
      </c>
      <c r="E18" s="294">
        <v>563</v>
      </c>
      <c r="F18" s="293">
        <v>6</v>
      </c>
      <c r="G18" s="418">
        <v>689</v>
      </c>
    </row>
    <row r="19" spans="2:7" x14ac:dyDescent="0.25">
      <c r="B19" s="29">
        <v>13</v>
      </c>
      <c r="C19" s="292">
        <v>66</v>
      </c>
      <c r="D19" s="293">
        <v>67</v>
      </c>
      <c r="E19" s="294">
        <v>559</v>
      </c>
      <c r="F19" s="293">
        <v>5</v>
      </c>
      <c r="G19" s="418">
        <v>697</v>
      </c>
    </row>
    <row r="20" spans="2:7" x14ac:dyDescent="0.25">
      <c r="B20" s="29">
        <v>14</v>
      </c>
      <c r="C20" s="292">
        <v>89</v>
      </c>
      <c r="D20" s="293">
        <v>84</v>
      </c>
      <c r="E20" s="294">
        <v>566</v>
      </c>
      <c r="F20" s="293">
        <v>5</v>
      </c>
      <c r="G20" s="418">
        <v>744</v>
      </c>
    </row>
    <row r="21" spans="2:7" x14ac:dyDescent="0.25">
      <c r="B21" s="29">
        <v>15</v>
      </c>
      <c r="C21" s="292">
        <v>84</v>
      </c>
      <c r="D21" s="293">
        <v>46</v>
      </c>
      <c r="E21" s="294">
        <v>496</v>
      </c>
      <c r="F21" s="293">
        <v>3</v>
      </c>
      <c r="G21" s="418">
        <v>629</v>
      </c>
    </row>
    <row r="22" spans="2:7" x14ac:dyDescent="0.25">
      <c r="B22" s="29">
        <v>16</v>
      </c>
      <c r="C22" s="292">
        <v>71</v>
      </c>
      <c r="D22" s="293">
        <v>44</v>
      </c>
      <c r="E22" s="294">
        <v>527</v>
      </c>
      <c r="F22" s="293">
        <v>1</v>
      </c>
      <c r="G22" s="418">
        <v>643</v>
      </c>
    </row>
    <row r="23" spans="2:7" x14ac:dyDescent="0.25">
      <c r="B23" s="29">
        <v>17</v>
      </c>
      <c r="C23" s="292">
        <v>61</v>
      </c>
      <c r="D23" s="293">
        <v>38</v>
      </c>
      <c r="E23" s="294">
        <v>551</v>
      </c>
      <c r="F23" s="293">
        <v>6</v>
      </c>
      <c r="G23" s="418">
        <v>656</v>
      </c>
    </row>
    <row r="24" spans="2:7" x14ac:dyDescent="0.25">
      <c r="B24" s="29">
        <v>18</v>
      </c>
      <c r="C24" s="292">
        <v>65</v>
      </c>
      <c r="D24" s="293">
        <v>66</v>
      </c>
      <c r="E24" s="294">
        <v>610</v>
      </c>
      <c r="F24" s="293">
        <v>5</v>
      </c>
      <c r="G24" s="418">
        <v>746</v>
      </c>
    </row>
    <row r="25" spans="2:7" x14ac:dyDescent="0.25">
      <c r="B25" s="29">
        <v>19</v>
      </c>
      <c r="C25" s="292">
        <v>63</v>
      </c>
      <c r="D25" s="293">
        <v>87</v>
      </c>
      <c r="E25" s="294">
        <v>562</v>
      </c>
      <c r="F25" s="293">
        <v>5</v>
      </c>
      <c r="G25" s="418">
        <v>717</v>
      </c>
    </row>
    <row r="26" spans="2:7" x14ac:dyDescent="0.25">
      <c r="B26" s="29">
        <v>20</v>
      </c>
      <c r="C26" s="292">
        <v>45</v>
      </c>
      <c r="D26" s="293">
        <v>103</v>
      </c>
      <c r="E26" s="294">
        <v>406</v>
      </c>
      <c r="F26" s="293">
        <v>4</v>
      </c>
      <c r="G26" s="418">
        <v>558</v>
      </c>
    </row>
    <row r="27" spans="2:7" x14ac:dyDescent="0.25">
      <c r="B27" s="29">
        <v>21</v>
      </c>
      <c r="C27" s="292">
        <v>65</v>
      </c>
      <c r="D27" s="293">
        <v>114</v>
      </c>
      <c r="E27" s="294">
        <v>267</v>
      </c>
      <c r="F27" s="293">
        <v>1</v>
      </c>
      <c r="G27" s="418">
        <v>447</v>
      </c>
    </row>
    <row r="28" spans="2:7" x14ac:dyDescent="0.25">
      <c r="B28" s="29">
        <v>22</v>
      </c>
      <c r="C28" s="292">
        <v>60</v>
      </c>
      <c r="D28" s="293">
        <v>97</v>
      </c>
      <c r="E28" s="294">
        <v>195</v>
      </c>
      <c r="F28" s="293" t="s">
        <v>79</v>
      </c>
      <c r="G28" s="418">
        <v>352</v>
      </c>
    </row>
    <row r="29" spans="2:7" x14ac:dyDescent="0.25">
      <c r="B29" s="29">
        <v>23</v>
      </c>
      <c r="C29" s="292">
        <v>38</v>
      </c>
      <c r="D29" s="293">
        <v>75</v>
      </c>
      <c r="E29" s="294">
        <v>156</v>
      </c>
      <c r="F29" s="293" t="s">
        <v>79</v>
      </c>
      <c r="G29" s="418">
        <v>269</v>
      </c>
    </row>
    <row r="30" spans="2:7" x14ac:dyDescent="0.25">
      <c r="B30" s="29">
        <v>24</v>
      </c>
      <c r="C30" s="292">
        <v>31</v>
      </c>
      <c r="D30" s="293">
        <v>68</v>
      </c>
      <c r="E30" s="294">
        <v>124</v>
      </c>
      <c r="F30" s="293" t="s">
        <v>79</v>
      </c>
      <c r="G30" s="418">
        <v>223</v>
      </c>
    </row>
    <row r="31" spans="2:7" x14ac:dyDescent="0.25">
      <c r="B31" s="4" t="s">
        <v>64</v>
      </c>
      <c r="C31" s="292" t="s">
        <v>79</v>
      </c>
      <c r="D31" s="293" t="s">
        <v>79</v>
      </c>
      <c r="E31" s="294">
        <v>146</v>
      </c>
      <c r="F31" s="293">
        <v>1</v>
      </c>
      <c r="G31" s="418">
        <v>147</v>
      </c>
    </row>
    <row r="32" spans="2:7" x14ac:dyDescent="0.25">
      <c r="B32" s="27" t="s">
        <v>13</v>
      </c>
      <c r="C32" s="28">
        <v>1267</v>
      </c>
      <c r="D32" s="28">
        <v>1456</v>
      </c>
      <c r="E32" s="28">
        <v>8274</v>
      </c>
      <c r="F32" s="28">
        <v>59</v>
      </c>
      <c r="G32" s="28">
        <v>11056</v>
      </c>
    </row>
    <row r="33" spans="2:2" x14ac:dyDescent="0.25">
      <c r="B33" s="62"/>
    </row>
    <row r="36" spans="2:2" x14ac:dyDescent="0.25">
      <c r="B36" s="62"/>
    </row>
  </sheetData>
  <mergeCells count="6">
    <mergeCell ref="B5:B6"/>
    <mergeCell ref="C5:C6"/>
    <mergeCell ref="D5:D6"/>
    <mergeCell ref="E5:E6"/>
    <mergeCell ref="F5:F6"/>
    <mergeCell ref="G5: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3:I28"/>
  <sheetViews>
    <sheetView zoomScaleNormal="100" zoomScaleSheetLayoutView="100" workbookViewId="0">
      <selection activeCell="D28" sqref="D28"/>
    </sheetView>
  </sheetViews>
  <sheetFormatPr defaultRowHeight="15" x14ac:dyDescent="0.25"/>
  <cols>
    <col min="1" max="1" width="9.140625" style="22"/>
    <col min="2" max="2" width="8.85546875" style="22" customWidth="1"/>
    <col min="3" max="5" width="9.85546875" style="22" customWidth="1"/>
    <col min="6" max="6" width="9.28515625" style="22" customWidth="1"/>
    <col min="7" max="7" width="9" style="22" customWidth="1"/>
    <col min="8" max="9" width="9.85546875" style="22" customWidth="1"/>
    <col min="10" max="16384" width="9.140625" style="22"/>
  </cols>
  <sheetData>
    <row r="3" spans="2:9" ht="15" customHeight="1" x14ac:dyDescent="0.25">
      <c r="B3" s="164" t="s">
        <v>260</v>
      </c>
      <c r="C3" s="164"/>
      <c r="D3" s="164"/>
      <c r="E3" s="164"/>
      <c r="F3" s="164"/>
      <c r="G3" s="164"/>
      <c r="H3" s="164"/>
      <c r="I3" s="164"/>
    </row>
    <row r="4" spans="2:9" ht="15" customHeight="1" x14ac:dyDescent="0.25">
      <c r="B4" s="178" t="s">
        <v>261</v>
      </c>
      <c r="C4" s="178"/>
      <c r="D4" s="178"/>
      <c r="E4" s="178"/>
      <c r="F4" s="178"/>
      <c r="I4" s="121"/>
    </row>
    <row r="5" spans="2:9" ht="81" customHeight="1" x14ac:dyDescent="0.25">
      <c r="B5" s="146" t="s">
        <v>262</v>
      </c>
      <c r="C5" s="147" t="s">
        <v>3</v>
      </c>
      <c r="D5" s="147" t="s">
        <v>4</v>
      </c>
      <c r="E5" s="147" t="s">
        <v>5</v>
      </c>
      <c r="F5" s="148" t="s">
        <v>263</v>
      </c>
      <c r="G5" s="148" t="s">
        <v>180</v>
      </c>
      <c r="H5" s="148" t="s">
        <v>210</v>
      </c>
      <c r="I5" s="148" t="s">
        <v>211</v>
      </c>
    </row>
    <row r="6" spans="2:9" x14ac:dyDescent="0.25">
      <c r="B6" s="149">
        <v>2001</v>
      </c>
      <c r="C6" s="150">
        <v>15389</v>
      </c>
      <c r="D6" s="151">
        <v>365</v>
      </c>
      <c r="E6" s="150">
        <v>22991</v>
      </c>
      <c r="F6" s="152">
        <v>7.3405300000000002</v>
      </c>
      <c r="G6" s="153">
        <v>2.37182</v>
      </c>
      <c r="H6" s="154" t="s">
        <v>79</v>
      </c>
      <c r="I6" s="155" t="s">
        <v>79</v>
      </c>
    </row>
    <row r="7" spans="2:9" x14ac:dyDescent="0.25">
      <c r="B7" s="149">
        <v>2002</v>
      </c>
      <c r="C7" s="150">
        <v>15805</v>
      </c>
      <c r="D7" s="151">
        <v>391</v>
      </c>
      <c r="E7" s="150">
        <v>23724</v>
      </c>
      <c r="F7" s="152">
        <v>7.8780999999999999</v>
      </c>
      <c r="G7" s="153">
        <v>2.4739</v>
      </c>
      <c r="H7" s="156">
        <v>7.1233000000000004</v>
      </c>
      <c r="I7" s="153">
        <v>7.1233000000000004</v>
      </c>
    </row>
    <row r="8" spans="2:9" x14ac:dyDescent="0.25">
      <c r="B8" s="149">
        <v>2003</v>
      </c>
      <c r="C8" s="150">
        <v>14747</v>
      </c>
      <c r="D8" s="151">
        <v>350</v>
      </c>
      <c r="E8" s="150">
        <v>22181</v>
      </c>
      <c r="F8" s="152">
        <v>7.0527800000000003</v>
      </c>
      <c r="G8" s="153">
        <v>2.3733599999999999</v>
      </c>
      <c r="H8" s="156">
        <v>-10.485900000000001</v>
      </c>
      <c r="I8" s="153">
        <v>-4.1096000000000004</v>
      </c>
    </row>
    <row r="9" spans="2:9" x14ac:dyDescent="0.25">
      <c r="B9" s="149">
        <v>2004</v>
      </c>
      <c r="C9" s="150">
        <v>13813</v>
      </c>
      <c r="D9" s="151">
        <v>379</v>
      </c>
      <c r="E9" s="150">
        <v>20847</v>
      </c>
      <c r="F9" s="152">
        <v>7.6301600000000001</v>
      </c>
      <c r="G9" s="153">
        <v>2.7437900000000002</v>
      </c>
      <c r="H9" s="156">
        <v>8.2857000000000003</v>
      </c>
      <c r="I9" s="153">
        <v>3.8355999999999999</v>
      </c>
    </row>
    <row r="10" spans="2:9" x14ac:dyDescent="0.25">
      <c r="B10" s="149">
        <v>2005</v>
      </c>
      <c r="C10" s="150">
        <v>14412</v>
      </c>
      <c r="D10" s="151">
        <v>400</v>
      </c>
      <c r="E10" s="150">
        <v>21534</v>
      </c>
      <c r="F10" s="152">
        <v>8.0500900000000009</v>
      </c>
      <c r="G10" s="153">
        <v>2.7754599999999998</v>
      </c>
      <c r="H10" s="156">
        <v>5.5408999999999997</v>
      </c>
      <c r="I10" s="153">
        <v>9.5890000000000004</v>
      </c>
    </row>
    <row r="11" spans="2:9" x14ac:dyDescent="0.25">
      <c r="B11" s="149">
        <v>2006</v>
      </c>
      <c r="C11" s="150">
        <v>14203</v>
      </c>
      <c r="D11" s="151">
        <v>383</v>
      </c>
      <c r="E11" s="150">
        <v>21196</v>
      </c>
      <c r="F11" s="152">
        <v>7.7084599999999996</v>
      </c>
      <c r="G11" s="153">
        <v>2.6966100000000002</v>
      </c>
      <c r="H11" s="156">
        <v>-4.25</v>
      </c>
      <c r="I11" s="153">
        <v>4.9314999999999998</v>
      </c>
    </row>
    <row r="12" spans="2:9" x14ac:dyDescent="0.25">
      <c r="B12" s="149">
        <v>2007</v>
      </c>
      <c r="C12" s="150">
        <v>14173</v>
      </c>
      <c r="D12" s="151">
        <v>356</v>
      </c>
      <c r="E12" s="150">
        <v>21442</v>
      </c>
      <c r="F12" s="152">
        <v>7.1561300000000001</v>
      </c>
      <c r="G12" s="153">
        <v>2.5118200000000002</v>
      </c>
      <c r="H12" s="156">
        <v>-7.0495999999999999</v>
      </c>
      <c r="I12" s="153">
        <v>-2.4658000000000002</v>
      </c>
    </row>
    <row r="13" spans="2:9" x14ac:dyDescent="0.25">
      <c r="B13" s="149">
        <v>2008</v>
      </c>
      <c r="C13" s="150">
        <v>14347</v>
      </c>
      <c r="D13" s="151">
        <v>364</v>
      </c>
      <c r="E13" s="150">
        <v>21868</v>
      </c>
      <c r="F13" s="152">
        <v>7.3003600000000004</v>
      </c>
      <c r="G13" s="153">
        <v>2.5371199999999998</v>
      </c>
      <c r="H13" s="156">
        <v>2.2471999999999999</v>
      </c>
      <c r="I13" s="153">
        <v>-0.27400000000000002</v>
      </c>
    </row>
    <row r="14" spans="2:9" x14ac:dyDescent="0.25">
      <c r="B14" s="149">
        <v>2009</v>
      </c>
      <c r="C14" s="150">
        <v>14044</v>
      </c>
      <c r="D14" s="151">
        <v>325</v>
      </c>
      <c r="E14" s="150">
        <v>21742</v>
      </c>
      <c r="F14" s="152">
        <v>6.5077999999999996</v>
      </c>
      <c r="G14" s="153">
        <v>2.3141600000000002</v>
      </c>
      <c r="H14" s="156">
        <v>-10.7143</v>
      </c>
      <c r="I14" s="153">
        <v>-10.9589</v>
      </c>
    </row>
    <row r="15" spans="2:9" x14ac:dyDescent="0.25">
      <c r="B15" s="149">
        <v>2010</v>
      </c>
      <c r="C15" s="150">
        <v>14255</v>
      </c>
      <c r="D15" s="151">
        <v>279</v>
      </c>
      <c r="E15" s="150">
        <v>22004</v>
      </c>
      <c r="F15" s="152">
        <v>5.5782800000000003</v>
      </c>
      <c r="G15" s="153">
        <v>1.9572099999999999</v>
      </c>
      <c r="H15" s="156">
        <v>-14.1538</v>
      </c>
      <c r="I15" s="153">
        <v>-23.561599999999999</v>
      </c>
    </row>
    <row r="16" spans="2:9" x14ac:dyDescent="0.25">
      <c r="B16" s="149">
        <v>2011</v>
      </c>
      <c r="C16" s="150">
        <v>13283</v>
      </c>
      <c r="D16" s="151">
        <v>271</v>
      </c>
      <c r="E16" s="150">
        <v>20129</v>
      </c>
      <c r="F16" s="152">
        <v>5.4170100000000003</v>
      </c>
      <c r="G16" s="153">
        <v>2.0402</v>
      </c>
      <c r="H16" s="154">
        <v>-2.8673999999999999</v>
      </c>
      <c r="I16" s="155">
        <v>-25.753399999999999</v>
      </c>
    </row>
    <row r="17" spans="2:9" x14ac:dyDescent="0.25">
      <c r="B17" s="149">
        <v>2012</v>
      </c>
      <c r="C17" s="150">
        <v>11790</v>
      </c>
      <c r="D17" s="151">
        <v>229</v>
      </c>
      <c r="E17" s="150">
        <v>17718</v>
      </c>
      <c r="F17" s="152">
        <v>4.5800999999999998</v>
      </c>
      <c r="G17" s="153">
        <v>1.94232</v>
      </c>
      <c r="H17" s="156">
        <v>-15.498200000000001</v>
      </c>
      <c r="I17" s="153">
        <v>-37.260300000000001</v>
      </c>
    </row>
    <row r="18" spans="2:9" x14ac:dyDescent="0.25">
      <c r="B18" s="149">
        <v>2013</v>
      </c>
      <c r="C18" s="150">
        <v>11823</v>
      </c>
      <c r="D18" s="151">
        <v>254</v>
      </c>
      <c r="E18" s="150">
        <v>17726</v>
      </c>
      <c r="F18" s="152">
        <v>5.03226</v>
      </c>
      <c r="G18" s="153">
        <v>2.1483500000000002</v>
      </c>
      <c r="H18" s="156">
        <v>10.917</v>
      </c>
      <c r="I18" s="153">
        <v>-30.411000000000001</v>
      </c>
    </row>
    <row r="19" spans="2:9" x14ac:dyDescent="0.25">
      <c r="B19" s="149">
        <v>2014</v>
      </c>
      <c r="C19" s="150">
        <v>11366</v>
      </c>
      <c r="D19" s="151">
        <v>209</v>
      </c>
      <c r="E19" s="150">
        <v>17167</v>
      </c>
      <c r="F19" s="152">
        <v>4.1032599999999997</v>
      </c>
      <c r="G19" s="153">
        <v>1.8388199999999999</v>
      </c>
      <c r="H19" s="156">
        <v>-17.7165</v>
      </c>
      <c r="I19" s="153">
        <v>-42.739699999999999</v>
      </c>
    </row>
    <row r="20" spans="2:9" x14ac:dyDescent="0.25">
      <c r="B20" s="149">
        <v>2015</v>
      </c>
      <c r="C20" s="150">
        <v>10864</v>
      </c>
      <c r="D20" s="151">
        <v>225</v>
      </c>
      <c r="E20" s="150">
        <v>16224</v>
      </c>
      <c r="F20" s="152">
        <v>4.4263700000000004</v>
      </c>
      <c r="G20" s="153">
        <v>2.0710600000000001</v>
      </c>
      <c r="H20" s="156">
        <v>7.6555</v>
      </c>
      <c r="I20" s="153">
        <v>-38.356200000000001</v>
      </c>
    </row>
    <row r="21" spans="2:9" x14ac:dyDescent="0.25">
      <c r="B21" s="149">
        <v>2016</v>
      </c>
      <c r="C21" s="150">
        <v>11067</v>
      </c>
      <c r="D21" s="151">
        <v>192</v>
      </c>
      <c r="E21" s="150">
        <v>16601</v>
      </c>
      <c r="F21" s="152">
        <v>3.7903799999999999</v>
      </c>
      <c r="G21" s="153">
        <v>1.73489</v>
      </c>
      <c r="H21" s="156">
        <v>-14.666700000000001</v>
      </c>
      <c r="I21" s="153">
        <v>-47.397300000000001</v>
      </c>
    </row>
    <row r="22" spans="2:9" x14ac:dyDescent="0.25">
      <c r="B22" s="149">
        <v>2017</v>
      </c>
      <c r="C22" s="150">
        <v>11056</v>
      </c>
      <c r="D22" s="151">
        <v>208</v>
      </c>
      <c r="E22" s="150">
        <v>16457</v>
      </c>
      <c r="F22" s="152">
        <v>4.1254999999999997</v>
      </c>
      <c r="G22" s="153">
        <v>1.8813299999999999</v>
      </c>
      <c r="H22" s="156">
        <v>8.3332999999999995</v>
      </c>
      <c r="I22" s="153">
        <v>-43.0137</v>
      </c>
    </row>
    <row r="23" spans="2:9" ht="16.5" customHeight="1" x14ac:dyDescent="0.25">
      <c r="B23" s="177" t="s">
        <v>264</v>
      </c>
      <c r="C23" s="177"/>
      <c r="D23" s="177"/>
      <c r="E23" s="177"/>
      <c r="F23" s="177"/>
      <c r="G23" s="177"/>
      <c r="H23" s="177"/>
      <c r="I23" s="1"/>
    </row>
    <row r="24" spans="2:9" ht="16.5" customHeight="1" x14ac:dyDescent="0.25">
      <c r="B24" s="157" t="s">
        <v>265</v>
      </c>
      <c r="C24" s="157"/>
      <c r="D24" s="157"/>
      <c r="E24" s="157"/>
      <c r="F24" s="157"/>
      <c r="G24" s="157"/>
      <c r="H24" s="157"/>
      <c r="I24" s="157"/>
    </row>
    <row r="25" spans="2:9" ht="16.5" customHeight="1" x14ac:dyDescent="0.25">
      <c r="B25" s="157" t="s">
        <v>266</v>
      </c>
      <c r="C25" s="157"/>
      <c r="D25" s="157"/>
      <c r="E25" s="157"/>
      <c r="F25" s="157"/>
      <c r="G25" s="157"/>
      <c r="H25" s="157"/>
      <c r="I25" s="1"/>
    </row>
    <row r="28" spans="2:9" x14ac:dyDescent="0.25">
      <c r="B28" s="90"/>
      <c r="C28" s="63"/>
      <c r="D28" s="1"/>
      <c r="E28" s="1"/>
      <c r="F28" s="1"/>
      <c r="G28" s="1"/>
      <c r="H28" s="1"/>
      <c r="I28" s="1"/>
    </row>
  </sheetData>
  <mergeCells count="3">
    <mergeCell ref="B23:H23"/>
    <mergeCell ref="B3:I3"/>
    <mergeCell ref="B4:F4"/>
  </mergeCells>
  <pageMargins left="3.937007874015748E-2" right="3.937007874015748E-2" top="0.35433070866141736" bottom="0.35433070866141736" header="0.31496062992125984" footer="0.31496062992125984"/>
  <pageSetup paperSize="9" scale="89" orientation="portrait" r:id="rId1"/>
  <headerFooter>
    <oddHeader>&amp;L&amp;F</oddHeader>
  </headerFooter>
  <rowBreaks count="2" manualBreakCount="2">
    <brk id="1" max="16383" man="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12"/>
  <sheetViews>
    <sheetView zoomScale="95" zoomScaleNormal="95" workbookViewId="0">
      <selection activeCell="G31" sqref="G31"/>
    </sheetView>
  </sheetViews>
  <sheetFormatPr defaultRowHeight="15" x14ac:dyDescent="0.25"/>
  <cols>
    <col min="1" max="1" width="9.140625" style="22"/>
    <col min="2" max="2" width="13.5703125" style="22" customWidth="1"/>
    <col min="3" max="7" width="9.140625" style="22"/>
    <col min="8" max="8" width="7.7109375" style="22" customWidth="1"/>
    <col min="9" max="9" width="7" style="22" customWidth="1"/>
    <col min="10" max="16384" width="9.140625" style="22"/>
  </cols>
  <sheetData>
    <row r="2" spans="2:10" x14ac:dyDescent="0.25">
      <c r="B2" s="119" t="s">
        <v>267</v>
      </c>
      <c r="C2" s="120"/>
      <c r="D2" s="120"/>
      <c r="E2" s="120"/>
      <c r="F2" s="120"/>
      <c r="G2" s="120"/>
      <c r="H2" s="120"/>
      <c r="I2" s="120"/>
      <c r="J2" s="119"/>
    </row>
    <row r="3" spans="2:10" x14ac:dyDescent="0.25">
      <c r="B3" s="59" t="s">
        <v>268</v>
      </c>
    </row>
    <row r="4" spans="2:10" ht="15" customHeight="1" x14ac:dyDescent="0.25">
      <c r="B4" s="179"/>
      <c r="C4" s="171" t="s">
        <v>175</v>
      </c>
      <c r="D4" s="171" t="s">
        <v>8</v>
      </c>
      <c r="E4" s="172" t="s">
        <v>7</v>
      </c>
      <c r="F4" s="172"/>
      <c r="G4" s="171" t="s">
        <v>175</v>
      </c>
      <c r="H4" s="171" t="s">
        <v>8</v>
      </c>
      <c r="I4" s="172" t="s">
        <v>7</v>
      </c>
      <c r="J4" s="172" t="s">
        <v>7</v>
      </c>
    </row>
    <row r="5" spans="2:10" ht="15" customHeight="1" x14ac:dyDescent="0.25">
      <c r="B5" s="180"/>
      <c r="C5" s="182" t="s">
        <v>40</v>
      </c>
      <c r="D5" s="182"/>
      <c r="E5" s="182"/>
      <c r="F5" s="182"/>
      <c r="G5" s="182" t="s">
        <v>41</v>
      </c>
      <c r="H5" s="182"/>
      <c r="I5" s="182"/>
      <c r="J5" s="182"/>
    </row>
    <row r="6" spans="2:10" ht="15" customHeight="1" x14ac:dyDescent="0.25">
      <c r="B6" s="181"/>
      <c r="C6" s="162">
        <v>2010</v>
      </c>
      <c r="D6" s="162">
        <v>2017</v>
      </c>
      <c r="E6" s="162">
        <v>2010</v>
      </c>
      <c r="F6" s="162">
        <v>2017</v>
      </c>
      <c r="G6" s="162">
        <v>2010</v>
      </c>
      <c r="H6" s="162">
        <v>2017</v>
      </c>
      <c r="I6" s="162">
        <v>2010</v>
      </c>
      <c r="J6" s="162">
        <v>2017</v>
      </c>
    </row>
    <row r="7" spans="2:10" ht="15" customHeight="1" x14ac:dyDescent="0.25">
      <c r="B7" s="4" t="s">
        <v>238</v>
      </c>
      <c r="C7" s="158">
        <v>6</v>
      </c>
      <c r="D7" s="159">
        <v>3</v>
      </c>
      <c r="E7" s="160">
        <v>70</v>
      </c>
      <c r="F7" s="159">
        <v>43</v>
      </c>
      <c r="G7" s="158">
        <v>2.1505376344086025</v>
      </c>
      <c r="H7" s="159">
        <v>1.4423076923076923</v>
      </c>
      <c r="I7" s="160">
        <v>1.7015070491006319</v>
      </c>
      <c r="J7" s="159">
        <v>1.2729425695677916</v>
      </c>
    </row>
    <row r="8" spans="2:10" ht="15" customHeight="1" x14ac:dyDescent="0.25">
      <c r="B8" s="4" t="s">
        <v>239</v>
      </c>
      <c r="C8" s="158">
        <v>66</v>
      </c>
      <c r="D8" s="159">
        <v>25</v>
      </c>
      <c r="E8" s="160">
        <v>668</v>
      </c>
      <c r="F8" s="159">
        <v>374</v>
      </c>
      <c r="G8" s="158">
        <v>23.655913978494624</v>
      </c>
      <c r="H8" s="159">
        <v>12.01923076923077</v>
      </c>
      <c r="I8" s="160">
        <v>16.237238697131744</v>
      </c>
      <c r="J8" s="159">
        <v>11.071640023682653</v>
      </c>
    </row>
    <row r="9" spans="2:10" ht="15" customHeight="1" x14ac:dyDescent="0.25">
      <c r="B9" s="4" t="s">
        <v>240</v>
      </c>
      <c r="C9" s="158">
        <v>70</v>
      </c>
      <c r="D9" s="159">
        <v>62</v>
      </c>
      <c r="E9" s="160">
        <v>1064</v>
      </c>
      <c r="F9" s="159">
        <v>1109</v>
      </c>
      <c r="G9" s="158">
        <v>25.089605734767023</v>
      </c>
      <c r="H9" s="159">
        <v>29.807692307692307</v>
      </c>
      <c r="I9" s="160">
        <v>25.862907146329604</v>
      </c>
      <c r="J9" s="159">
        <v>32.830076968620489</v>
      </c>
    </row>
    <row r="10" spans="2:10" ht="15" customHeight="1" x14ac:dyDescent="0.25">
      <c r="B10" s="4" t="s">
        <v>241</v>
      </c>
      <c r="C10" s="158">
        <v>137</v>
      </c>
      <c r="D10" s="159">
        <v>118</v>
      </c>
      <c r="E10" s="160">
        <v>2312</v>
      </c>
      <c r="F10" s="159">
        <v>1852</v>
      </c>
      <c r="G10" s="158">
        <v>49.103942652329749</v>
      </c>
      <c r="H10" s="159">
        <v>56.730769230769226</v>
      </c>
      <c r="I10" s="160">
        <v>56.198347107438018</v>
      </c>
      <c r="J10" s="159">
        <v>54.825340438129068</v>
      </c>
    </row>
    <row r="11" spans="2:10" ht="15" customHeight="1" x14ac:dyDescent="0.25">
      <c r="B11" s="27" t="s">
        <v>242</v>
      </c>
      <c r="C11" s="161">
        <v>279</v>
      </c>
      <c r="D11" s="161">
        <v>208</v>
      </c>
      <c r="E11" s="161">
        <v>4114</v>
      </c>
      <c r="F11" s="161">
        <v>3378</v>
      </c>
      <c r="G11" s="161">
        <v>100</v>
      </c>
      <c r="H11" s="161">
        <v>100</v>
      </c>
      <c r="I11" s="161">
        <v>100</v>
      </c>
      <c r="J11" s="161">
        <v>100</v>
      </c>
    </row>
    <row r="12" spans="2:10" x14ac:dyDescent="0.25">
      <c r="G12" s="163"/>
      <c r="H12" s="163"/>
      <c r="I12" s="163"/>
      <c r="J12" s="163"/>
    </row>
  </sheetData>
  <mergeCells count="7">
    <mergeCell ref="B4:B6"/>
    <mergeCell ref="C4:D4"/>
    <mergeCell ref="E4:F4"/>
    <mergeCell ref="G4:H4"/>
    <mergeCell ref="I4:J4"/>
    <mergeCell ref="C5:F5"/>
    <mergeCell ref="G5:J5"/>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15"/>
  <sheetViews>
    <sheetView zoomScaleNormal="100" workbookViewId="0">
      <selection activeCell="A15" sqref="A15"/>
    </sheetView>
  </sheetViews>
  <sheetFormatPr defaultRowHeight="15" x14ac:dyDescent="0.25"/>
  <cols>
    <col min="1" max="1" width="13.5703125" style="22" bestFit="1" customWidth="1"/>
    <col min="2" max="3" width="9.7109375" style="22" bestFit="1" customWidth="1"/>
    <col min="4" max="4" width="8.85546875" style="22" customWidth="1"/>
    <col min="5" max="9" width="9.140625" style="22"/>
    <col min="10" max="13" width="5" style="69" bestFit="1" customWidth="1"/>
    <col min="14" max="14" width="4" style="69" bestFit="1" customWidth="1"/>
    <col min="15" max="15" width="10.28515625" style="69" bestFit="1" customWidth="1"/>
    <col min="16" max="16" width="5.28515625" style="69" bestFit="1" customWidth="1"/>
    <col min="17" max="17" width="13.140625" style="69" bestFit="1" customWidth="1"/>
    <col min="18" max="18" width="12" style="69" bestFit="1" customWidth="1"/>
    <col min="19" max="19" width="16.28515625" style="69" bestFit="1" customWidth="1"/>
    <col min="20" max="16384" width="9.140625" style="69"/>
  </cols>
  <sheetData>
    <row r="1" spans="1:9" ht="15" customHeight="1" x14ac:dyDescent="0.25">
      <c r="A1" s="124" t="s">
        <v>270</v>
      </c>
      <c r="B1" s="125"/>
      <c r="C1" s="125"/>
      <c r="D1" s="125"/>
      <c r="E1" s="125"/>
      <c r="F1" s="125"/>
      <c r="G1" s="125"/>
      <c r="H1" s="125"/>
    </row>
    <row r="2" spans="1:9" ht="15" customHeight="1" x14ac:dyDescent="0.25">
      <c r="A2" s="216" t="s">
        <v>268</v>
      </c>
      <c r="B2" s="217"/>
      <c r="C2" s="217"/>
      <c r="D2" s="217"/>
    </row>
    <row r="3" spans="1:9" ht="15" customHeight="1" x14ac:dyDescent="0.25">
      <c r="A3" s="179"/>
      <c r="B3" s="171" t="s">
        <v>175</v>
      </c>
      <c r="C3" s="171" t="s">
        <v>8</v>
      </c>
      <c r="D3" s="172" t="s">
        <v>7</v>
      </c>
      <c r="E3" s="172" t="s">
        <v>7</v>
      </c>
      <c r="F3" s="171" t="s">
        <v>175</v>
      </c>
      <c r="G3" s="171" t="s">
        <v>8</v>
      </c>
      <c r="H3" s="172" t="s">
        <v>7</v>
      </c>
      <c r="I3" s="172" t="s">
        <v>7</v>
      </c>
    </row>
    <row r="4" spans="1:9" ht="15" customHeight="1" x14ac:dyDescent="0.25">
      <c r="A4" s="180"/>
      <c r="B4" s="182" t="s">
        <v>40</v>
      </c>
      <c r="C4" s="182"/>
      <c r="D4" s="182"/>
      <c r="E4" s="182"/>
      <c r="F4" s="182" t="s">
        <v>41</v>
      </c>
      <c r="G4" s="182"/>
      <c r="H4" s="182"/>
      <c r="I4" s="182"/>
    </row>
    <row r="5" spans="1:9" ht="15" customHeight="1" x14ac:dyDescent="0.25">
      <c r="A5" s="181"/>
      <c r="B5" s="218">
        <v>2010</v>
      </c>
      <c r="C5" s="219">
        <v>2017</v>
      </c>
      <c r="D5" s="219">
        <v>2010</v>
      </c>
      <c r="E5" s="219">
        <v>2017</v>
      </c>
      <c r="F5" s="162">
        <v>2010</v>
      </c>
      <c r="G5" s="162">
        <v>2017</v>
      </c>
      <c r="H5" s="162">
        <v>2010</v>
      </c>
      <c r="I5" s="162">
        <v>2017</v>
      </c>
    </row>
    <row r="6" spans="1:9" ht="15" customHeight="1" x14ac:dyDescent="0.25">
      <c r="A6" s="4" t="s">
        <v>243</v>
      </c>
      <c r="B6" s="134">
        <v>21</v>
      </c>
      <c r="C6" s="220">
        <v>11</v>
      </c>
      <c r="D6" s="221">
        <v>206</v>
      </c>
      <c r="E6" s="220">
        <v>92</v>
      </c>
      <c r="F6" s="158">
        <v>7.5268817204301079</v>
      </c>
      <c r="G6" s="159">
        <v>5.2884615384615383</v>
      </c>
      <c r="H6" s="160">
        <v>5.0072921730675741</v>
      </c>
      <c r="I6" s="159">
        <v>2.7235050325636472</v>
      </c>
    </row>
    <row r="7" spans="1:9" ht="15" customHeight="1" x14ac:dyDescent="0.25">
      <c r="A7" s="4" t="s">
        <v>244</v>
      </c>
      <c r="B7" s="134">
        <v>63</v>
      </c>
      <c r="C7" s="220">
        <v>52</v>
      </c>
      <c r="D7" s="221">
        <v>950</v>
      </c>
      <c r="E7" s="220">
        <v>735</v>
      </c>
      <c r="F7" s="158">
        <v>22.58064516129032</v>
      </c>
      <c r="G7" s="159">
        <v>25</v>
      </c>
      <c r="H7" s="160">
        <v>23.091881380651433</v>
      </c>
      <c r="I7" s="159">
        <v>21.758436944937834</v>
      </c>
    </row>
    <row r="8" spans="1:9" ht="15" customHeight="1" x14ac:dyDescent="0.25">
      <c r="A8" s="4" t="s">
        <v>245</v>
      </c>
      <c r="B8" s="134">
        <v>9</v>
      </c>
      <c r="C8" s="220">
        <v>8</v>
      </c>
      <c r="D8" s="221">
        <v>265</v>
      </c>
      <c r="E8" s="220">
        <v>254</v>
      </c>
      <c r="F8" s="158">
        <v>3.225806451612903</v>
      </c>
      <c r="G8" s="159">
        <v>3.8461538461538463</v>
      </c>
      <c r="H8" s="160">
        <v>6.4414195430238212</v>
      </c>
      <c r="I8" s="159">
        <v>7.5192421551213737</v>
      </c>
    </row>
    <row r="9" spans="1:9" ht="15" customHeight="1" x14ac:dyDescent="0.25">
      <c r="A9" s="4" t="s">
        <v>193</v>
      </c>
      <c r="B9" s="134">
        <v>47</v>
      </c>
      <c r="C9" s="220">
        <v>34</v>
      </c>
      <c r="D9" s="221">
        <v>621</v>
      </c>
      <c r="E9" s="220">
        <v>600</v>
      </c>
      <c r="F9" s="158">
        <v>16.845878136200717</v>
      </c>
      <c r="G9" s="159">
        <v>16.346153846153847</v>
      </c>
      <c r="H9" s="160">
        <v>15.094798249878464</v>
      </c>
      <c r="I9" s="159">
        <v>17.761989342806395</v>
      </c>
    </row>
    <row r="10" spans="1:9" ht="15" customHeight="1" x14ac:dyDescent="0.25">
      <c r="A10" s="4" t="s">
        <v>246</v>
      </c>
      <c r="B10" s="134">
        <v>139</v>
      </c>
      <c r="C10" s="220">
        <v>103</v>
      </c>
      <c r="D10" s="221">
        <v>2072</v>
      </c>
      <c r="E10" s="220">
        <v>1697</v>
      </c>
      <c r="F10" s="158">
        <v>49.820788530465947</v>
      </c>
      <c r="G10" s="159">
        <v>49.519230769230774</v>
      </c>
      <c r="H10" s="160">
        <v>50.36460865337871</v>
      </c>
      <c r="I10" s="159">
        <v>50.236826524570752</v>
      </c>
    </row>
    <row r="11" spans="1:9" ht="15" customHeight="1" x14ac:dyDescent="0.25">
      <c r="A11" s="27" t="s">
        <v>242</v>
      </c>
      <c r="B11" s="140">
        <v>279</v>
      </c>
      <c r="C11" s="140">
        <v>208</v>
      </c>
      <c r="D11" s="140">
        <v>4114</v>
      </c>
      <c r="E11" s="140">
        <v>3378</v>
      </c>
      <c r="F11" s="161">
        <v>100</v>
      </c>
      <c r="G11" s="161">
        <v>100</v>
      </c>
      <c r="H11" s="161">
        <v>100</v>
      </c>
      <c r="I11" s="161">
        <v>100</v>
      </c>
    </row>
    <row r="12" spans="1:9" ht="15" customHeight="1" x14ac:dyDescent="0.25">
      <c r="A12" s="70" t="s">
        <v>269</v>
      </c>
    </row>
    <row r="14" spans="1:9" x14ac:dyDescent="0.25">
      <c r="G14" s="163"/>
      <c r="I14" s="163"/>
    </row>
    <row r="15" spans="1:9" x14ac:dyDescent="0.25">
      <c r="B15" s="60"/>
      <c r="C15" s="60"/>
      <c r="D15" s="60"/>
      <c r="E15" s="60"/>
    </row>
  </sheetData>
  <mergeCells count="7">
    <mergeCell ref="A3:A5"/>
    <mergeCell ref="B3:C3"/>
    <mergeCell ref="D3:E3"/>
    <mergeCell ref="F3:G3"/>
    <mergeCell ref="H3:I3"/>
    <mergeCell ref="B4:E4"/>
    <mergeCell ref="F4:I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I20"/>
  <sheetViews>
    <sheetView workbookViewId="0">
      <selection activeCell="F34" sqref="F34"/>
    </sheetView>
  </sheetViews>
  <sheetFormatPr defaultRowHeight="15" x14ac:dyDescent="0.25"/>
  <cols>
    <col min="1" max="1" width="11.85546875" style="22" customWidth="1"/>
    <col min="2" max="3" width="9.140625" style="22" customWidth="1"/>
    <col min="4" max="16384" width="9.140625" style="22"/>
  </cols>
  <sheetData>
    <row r="2" spans="1:9" x14ac:dyDescent="0.25">
      <c r="A2" s="124" t="s">
        <v>271</v>
      </c>
    </row>
    <row r="3" spans="1:9" x14ac:dyDescent="0.25">
      <c r="A3" s="59" t="s">
        <v>194</v>
      </c>
    </row>
    <row r="4" spans="1:9" ht="15" customHeight="1" x14ac:dyDescent="0.25">
      <c r="A4" s="222" t="s">
        <v>148</v>
      </c>
      <c r="B4" s="183" t="s">
        <v>175</v>
      </c>
      <c r="C4" s="183"/>
      <c r="D4" s="183"/>
      <c r="E4" s="183"/>
      <c r="F4" s="184" t="s">
        <v>7</v>
      </c>
      <c r="G4" s="184"/>
      <c r="H4" s="184"/>
      <c r="I4" s="184"/>
    </row>
    <row r="5" spans="1:9" x14ac:dyDescent="0.25">
      <c r="A5" s="228"/>
      <c r="B5" s="185">
        <v>2010</v>
      </c>
      <c r="C5" s="185"/>
      <c r="D5" s="186">
        <v>2017</v>
      </c>
      <c r="E5" s="186"/>
      <c r="F5" s="185">
        <v>2010</v>
      </c>
      <c r="G5" s="185"/>
      <c r="H5" s="186">
        <v>2017</v>
      </c>
      <c r="I5" s="186"/>
    </row>
    <row r="6" spans="1:9" x14ac:dyDescent="0.25">
      <c r="A6" s="229"/>
      <c r="B6" s="223" t="s">
        <v>195</v>
      </c>
      <c r="C6" s="223" t="s">
        <v>5</v>
      </c>
      <c r="D6" s="223" t="s">
        <v>195</v>
      </c>
      <c r="E6" s="223" t="s">
        <v>5</v>
      </c>
      <c r="F6" s="223" t="s">
        <v>195</v>
      </c>
      <c r="G6" s="223" t="s">
        <v>5</v>
      </c>
      <c r="H6" s="223" t="s">
        <v>195</v>
      </c>
      <c r="I6" s="223" t="s">
        <v>5</v>
      </c>
    </row>
    <row r="7" spans="1:9" x14ac:dyDescent="0.25">
      <c r="A7" s="224" t="s">
        <v>196</v>
      </c>
      <c r="B7" s="225">
        <v>2</v>
      </c>
      <c r="C7" s="226">
        <v>247</v>
      </c>
      <c r="D7" s="155" t="s">
        <v>79</v>
      </c>
      <c r="E7" s="227">
        <v>184</v>
      </c>
      <c r="F7" s="225">
        <v>27</v>
      </c>
      <c r="G7" s="226">
        <v>3381</v>
      </c>
      <c r="H7" s="72">
        <v>10</v>
      </c>
      <c r="I7" s="227">
        <v>3291</v>
      </c>
    </row>
    <row r="8" spans="1:9" x14ac:dyDescent="0.25">
      <c r="A8" s="61" t="s">
        <v>197</v>
      </c>
      <c r="B8" s="225" t="s">
        <v>79</v>
      </c>
      <c r="C8" s="226">
        <v>262</v>
      </c>
      <c r="D8" s="225">
        <v>3</v>
      </c>
      <c r="E8" s="227">
        <v>188</v>
      </c>
      <c r="F8" s="225">
        <v>14</v>
      </c>
      <c r="G8" s="226">
        <v>3137</v>
      </c>
      <c r="H8" s="72">
        <v>15</v>
      </c>
      <c r="I8" s="227">
        <v>2904</v>
      </c>
    </row>
    <row r="9" spans="1:9" x14ac:dyDescent="0.25">
      <c r="A9" s="61" t="s">
        <v>198</v>
      </c>
      <c r="B9" s="225">
        <v>4</v>
      </c>
      <c r="C9" s="226">
        <v>594</v>
      </c>
      <c r="D9" s="155" t="s">
        <v>79</v>
      </c>
      <c r="E9" s="227">
        <v>416</v>
      </c>
      <c r="F9" s="225">
        <v>29</v>
      </c>
      <c r="G9" s="226">
        <v>6314</v>
      </c>
      <c r="H9" s="72">
        <v>18</v>
      </c>
      <c r="I9" s="227">
        <v>5320</v>
      </c>
    </row>
    <row r="10" spans="1:9" x14ac:dyDescent="0.25">
      <c r="A10" s="61" t="s">
        <v>199</v>
      </c>
      <c r="B10" s="225">
        <v>10</v>
      </c>
      <c r="C10" s="226">
        <v>1686</v>
      </c>
      <c r="D10" s="155">
        <v>6</v>
      </c>
      <c r="E10" s="227">
        <v>1081</v>
      </c>
      <c r="F10" s="225">
        <v>121</v>
      </c>
      <c r="G10" s="226">
        <v>14678</v>
      </c>
      <c r="H10" s="72">
        <v>68</v>
      </c>
      <c r="I10" s="227">
        <v>9305</v>
      </c>
    </row>
    <row r="11" spans="1:9" x14ac:dyDescent="0.25">
      <c r="A11" s="61" t="s">
        <v>200</v>
      </c>
      <c r="B11" s="225">
        <v>28</v>
      </c>
      <c r="C11" s="226">
        <v>2314</v>
      </c>
      <c r="D11" s="72">
        <v>11</v>
      </c>
      <c r="E11" s="227">
        <v>1278</v>
      </c>
      <c r="F11" s="225">
        <v>253</v>
      </c>
      <c r="G11" s="226">
        <v>23858</v>
      </c>
      <c r="H11" s="72">
        <v>122</v>
      </c>
      <c r="I11" s="227">
        <v>15587</v>
      </c>
    </row>
    <row r="12" spans="1:9" x14ac:dyDescent="0.25">
      <c r="A12" s="61" t="s">
        <v>201</v>
      </c>
      <c r="B12" s="225">
        <v>28</v>
      </c>
      <c r="C12" s="226">
        <v>2536</v>
      </c>
      <c r="D12" s="155">
        <v>8</v>
      </c>
      <c r="E12" s="227">
        <v>1538</v>
      </c>
      <c r="F12" s="225">
        <v>294</v>
      </c>
      <c r="G12" s="226">
        <v>28690</v>
      </c>
      <c r="H12" s="72">
        <v>184</v>
      </c>
      <c r="I12" s="227">
        <v>20739</v>
      </c>
    </row>
    <row r="13" spans="1:9" x14ac:dyDescent="0.25">
      <c r="A13" s="61" t="s">
        <v>202</v>
      </c>
      <c r="B13" s="225">
        <v>22</v>
      </c>
      <c r="C13" s="226">
        <v>2539</v>
      </c>
      <c r="D13" s="72">
        <v>26</v>
      </c>
      <c r="E13" s="227">
        <v>1711</v>
      </c>
      <c r="F13" s="225">
        <v>351</v>
      </c>
      <c r="G13" s="226">
        <v>32620</v>
      </c>
      <c r="H13" s="72">
        <v>251</v>
      </c>
      <c r="I13" s="227">
        <v>24066</v>
      </c>
    </row>
    <row r="14" spans="1:9" x14ac:dyDescent="0.25">
      <c r="A14" s="61" t="s">
        <v>203</v>
      </c>
      <c r="B14" s="225">
        <v>49</v>
      </c>
      <c r="C14" s="226">
        <v>5539</v>
      </c>
      <c r="D14" s="72">
        <v>44</v>
      </c>
      <c r="E14" s="227">
        <v>4006</v>
      </c>
      <c r="F14" s="225">
        <v>948</v>
      </c>
      <c r="G14" s="226">
        <v>86891</v>
      </c>
      <c r="H14" s="72">
        <v>641</v>
      </c>
      <c r="I14" s="227">
        <v>61442</v>
      </c>
    </row>
    <row r="15" spans="1:9" x14ac:dyDescent="0.25">
      <c r="A15" s="61" t="s">
        <v>204</v>
      </c>
      <c r="B15" s="225">
        <v>31</v>
      </c>
      <c r="C15" s="226">
        <v>2426</v>
      </c>
      <c r="D15" s="72">
        <v>31</v>
      </c>
      <c r="E15" s="227">
        <v>2377</v>
      </c>
      <c r="F15" s="225">
        <v>522</v>
      </c>
      <c r="G15" s="226">
        <v>40907</v>
      </c>
      <c r="H15" s="72">
        <v>496</v>
      </c>
      <c r="I15" s="227">
        <v>41108</v>
      </c>
    </row>
    <row r="16" spans="1:9" x14ac:dyDescent="0.25">
      <c r="A16" s="61" t="s">
        <v>205</v>
      </c>
      <c r="B16" s="225">
        <v>16</v>
      </c>
      <c r="C16" s="226">
        <v>860</v>
      </c>
      <c r="D16" s="72">
        <v>6</v>
      </c>
      <c r="E16" s="227">
        <v>932</v>
      </c>
      <c r="F16" s="225">
        <v>195</v>
      </c>
      <c r="G16" s="226">
        <v>13488</v>
      </c>
      <c r="H16" s="72">
        <v>216</v>
      </c>
      <c r="I16" s="227">
        <v>15680</v>
      </c>
    </row>
    <row r="17" spans="1:9" x14ac:dyDescent="0.25">
      <c r="A17" s="61" t="s">
        <v>206</v>
      </c>
      <c r="B17" s="225">
        <v>12</v>
      </c>
      <c r="C17" s="226">
        <v>737</v>
      </c>
      <c r="D17" s="72">
        <v>6</v>
      </c>
      <c r="E17" s="227">
        <v>671</v>
      </c>
      <c r="F17" s="225">
        <v>202</v>
      </c>
      <c r="G17" s="226">
        <v>11264</v>
      </c>
      <c r="H17" s="72">
        <v>195</v>
      </c>
      <c r="I17" s="227">
        <v>11471</v>
      </c>
    </row>
    <row r="18" spans="1:9" x14ac:dyDescent="0.25">
      <c r="A18" s="61" t="s">
        <v>207</v>
      </c>
      <c r="B18" s="225">
        <v>70</v>
      </c>
      <c r="C18" s="226">
        <v>1497</v>
      </c>
      <c r="D18" s="72">
        <v>62</v>
      </c>
      <c r="E18" s="227">
        <v>1577</v>
      </c>
      <c r="F18" s="225">
        <v>1064</v>
      </c>
      <c r="G18" s="226">
        <v>28223</v>
      </c>
      <c r="H18" s="72">
        <v>1109</v>
      </c>
      <c r="I18" s="227">
        <v>30849</v>
      </c>
    </row>
    <row r="19" spans="1:9" x14ac:dyDescent="0.25">
      <c r="A19" s="61" t="s">
        <v>208</v>
      </c>
      <c r="B19" s="225">
        <v>7</v>
      </c>
      <c r="C19" s="226">
        <v>767</v>
      </c>
      <c r="D19" s="225">
        <v>5</v>
      </c>
      <c r="E19" s="227">
        <v>498</v>
      </c>
      <c r="F19" s="225">
        <v>94</v>
      </c>
      <c r="G19" s="226">
        <v>11269</v>
      </c>
      <c r="H19" s="72">
        <v>53</v>
      </c>
      <c r="I19" s="227">
        <v>4988</v>
      </c>
    </row>
    <row r="20" spans="1:9" x14ac:dyDescent="0.25">
      <c r="A20" s="27" t="s">
        <v>13</v>
      </c>
      <c r="B20" s="140">
        <v>279</v>
      </c>
      <c r="C20" s="28">
        <v>22004</v>
      </c>
      <c r="D20" s="140">
        <f>SUM(D7:D19)</f>
        <v>208</v>
      </c>
      <c r="E20" s="28">
        <f>SUM(E7:E19)</f>
        <v>16457</v>
      </c>
      <c r="F20" s="140">
        <v>4114</v>
      </c>
      <c r="G20" s="28">
        <v>304720</v>
      </c>
      <c r="H20" s="140">
        <v>3378</v>
      </c>
      <c r="I20" s="28">
        <v>246750</v>
      </c>
    </row>
  </sheetData>
  <mergeCells count="7">
    <mergeCell ref="A4:A6"/>
    <mergeCell ref="B4:E4"/>
    <mergeCell ref="F4:I4"/>
    <mergeCell ref="B5:C5"/>
    <mergeCell ref="D5:E5"/>
    <mergeCell ref="F5:G5"/>
    <mergeCell ref="H5: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J17"/>
  <sheetViews>
    <sheetView workbookViewId="0">
      <selection activeCell="D26" sqref="D26"/>
    </sheetView>
  </sheetViews>
  <sheetFormatPr defaultRowHeight="15" x14ac:dyDescent="0.25"/>
  <cols>
    <col min="1" max="1" width="9.140625" style="22"/>
    <col min="2" max="2" width="18.85546875" style="22" customWidth="1"/>
    <col min="3" max="7" width="10" style="22" customWidth="1"/>
    <col min="8" max="16384" width="9.140625" style="22"/>
  </cols>
  <sheetData>
    <row r="3" spans="2:10" x14ac:dyDescent="0.25">
      <c r="B3" s="124" t="s">
        <v>272</v>
      </c>
      <c r="C3" s="124"/>
      <c r="D3" s="124"/>
      <c r="E3" s="124"/>
      <c r="F3" s="124"/>
      <c r="G3" s="124"/>
      <c r="H3" s="124"/>
      <c r="I3" s="124"/>
      <c r="J3" s="124"/>
    </row>
    <row r="4" spans="2:10" ht="12.75" customHeight="1" x14ac:dyDescent="0.25">
      <c r="B4" s="231" t="s">
        <v>14</v>
      </c>
      <c r="C4" s="231"/>
      <c r="D4" s="231"/>
      <c r="E4" s="66"/>
      <c r="F4" s="66"/>
      <c r="G4" s="66"/>
    </row>
    <row r="5" spans="2:10" ht="15" customHeight="1" x14ac:dyDescent="0.25">
      <c r="B5" s="190" t="s">
        <v>15</v>
      </c>
      <c r="C5" s="188" t="s">
        <v>3</v>
      </c>
      <c r="D5" s="188" t="s">
        <v>4</v>
      </c>
      <c r="E5" s="188" t="s">
        <v>5</v>
      </c>
      <c r="F5" s="188" t="s">
        <v>16</v>
      </c>
      <c r="G5" s="188" t="s">
        <v>17</v>
      </c>
    </row>
    <row r="6" spans="2:10" ht="15" customHeight="1" x14ac:dyDescent="0.25">
      <c r="B6" s="191"/>
      <c r="C6" s="188"/>
      <c r="D6" s="188"/>
      <c r="E6" s="188"/>
      <c r="F6" s="188" t="s">
        <v>18</v>
      </c>
      <c r="G6" s="188" t="s">
        <v>19</v>
      </c>
    </row>
    <row r="7" spans="2:10" ht="15" customHeight="1" x14ac:dyDescent="0.25">
      <c r="B7" s="235" t="s">
        <v>20</v>
      </c>
      <c r="C7" s="236">
        <v>8801</v>
      </c>
      <c r="D7" s="237">
        <v>109</v>
      </c>
      <c r="E7" s="236">
        <v>12405</v>
      </c>
      <c r="F7" s="238">
        <v>1.24</v>
      </c>
      <c r="G7" s="153">
        <v>140.94999999999999</v>
      </c>
    </row>
    <row r="8" spans="2:10" ht="15" customHeight="1" x14ac:dyDescent="0.25">
      <c r="B8" s="235" t="s">
        <v>21</v>
      </c>
      <c r="C8" s="236">
        <v>730</v>
      </c>
      <c r="D8" s="237">
        <v>23</v>
      </c>
      <c r="E8" s="236">
        <v>1251</v>
      </c>
      <c r="F8" s="238">
        <v>3.15</v>
      </c>
      <c r="G8" s="153">
        <v>171.37</v>
      </c>
    </row>
    <row r="9" spans="2:10" ht="15" customHeight="1" x14ac:dyDescent="0.25">
      <c r="B9" s="235" t="s">
        <v>22</v>
      </c>
      <c r="C9" s="236">
        <v>1525</v>
      </c>
      <c r="D9" s="237">
        <v>76</v>
      </c>
      <c r="E9" s="236">
        <v>2801</v>
      </c>
      <c r="F9" s="238">
        <v>4.9800000000000004</v>
      </c>
      <c r="G9" s="153">
        <v>183.67</v>
      </c>
    </row>
    <row r="10" spans="2:10" ht="15" customHeight="1" x14ac:dyDescent="0.25">
      <c r="B10" s="232" t="s">
        <v>13</v>
      </c>
      <c r="C10" s="233">
        <v>11056</v>
      </c>
      <c r="D10" s="233">
        <v>208</v>
      </c>
      <c r="E10" s="233">
        <v>16457</v>
      </c>
      <c r="F10" s="234">
        <v>1.88</v>
      </c>
      <c r="G10" s="234">
        <v>148.85</v>
      </c>
    </row>
    <row r="11" spans="2:10" ht="11.25" customHeight="1" x14ac:dyDescent="0.25">
      <c r="B11" s="6" t="s">
        <v>257</v>
      </c>
      <c r="C11" s="1"/>
      <c r="D11" s="1"/>
      <c r="E11" s="1"/>
      <c r="F11" s="2"/>
      <c r="G11" s="2"/>
      <c r="H11" s="1"/>
      <c r="I11" s="1"/>
    </row>
    <row r="12" spans="2:10" ht="11.25" customHeight="1" x14ac:dyDescent="0.25">
      <c r="B12" s="230" t="s">
        <v>273</v>
      </c>
      <c r="C12" s="1"/>
      <c r="D12" s="1"/>
      <c r="E12" s="1"/>
      <c r="F12" s="2"/>
      <c r="G12" s="2"/>
      <c r="H12" s="1"/>
      <c r="I12" s="1"/>
    </row>
    <row r="13" spans="2:10" ht="11.25" customHeight="1" x14ac:dyDescent="0.25">
      <c r="B13" s="6" t="s">
        <v>274</v>
      </c>
      <c r="C13" s="1"/>
      <c r="D13" s="1"/>
      <c r="E13" s="1"/>
      <c r="F13" s="2"/>
      <c r="G13" s="2"/>
      <c r="H13" s="1"/>
      <c r="I13" s="1"/>
    </row>
    <row r="14" spans="2:10" x14ac:dyDescent="0.25">
      <c r="H14" s="1"/>
      <c r="I14" s="1"/>
    </row>
    <row r="16" spans="2:10" x14ac:dyDescent="0.25">
      <c r="B16" s="93"/>
      <c r="C16" s="1"/>
      <c r="D16" s="1"/>
      <c r="E16" s="1"/>
      <c r="F16" s="2"/>
      <c r="G16" s="2"/>
      <c r="H16" s="1"/>
      <c r="I16" s="1"/>
    </row>
    <row r="17" spans="2:9" x14ac:dyDescent="0.25">
      <c r="B17" s="3"/>
      <c r="C17" s="1"/>
      <c r="D17" s="1"/>
      <c r="E17" s="1"/>
      <c r="F17" s="2"/>
      <c r="G17" s="2"/>
      <c r="H17" s="1"/>
      <c r="I17" s="1"/>
    </row>
  </sheetData>
  <mergeCells count="6">
    <mergeCell ref="G5:G6"/>
    <mergeCell ref="B5:B6"/>
    <mergeCell ref="C5:C6"/>
    <mergeCell ref="D5:D6"/>
    <mergeCell ref="E5:E6"/>
    <mergeCell ref="F5:F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6"/>
  <sheetViews>
    <sheetView workbookViewId="0">
      <selection activeCell="B12" sqref="B12"/>
    </sheetView>
  </sheetViews>
  <sheetFormatPr defaultRowHeight="15" x14ac:dyDescent="0.25"/>
  <cols>
    <col min="1" max="16384" width="9.140625" style="22"/>
  </cols>
  <sheetData>
    <row r="2" spans="2:9" x14ac:dyDescent="0.25">
      <c r="B2" s="23" t="s">
        <v>329</v>
      </c>
      <c r="C2" s="66"/>
      <c r="D2" s="66"/>
      <c r="E2" s="66"/>
      <c r="F2" s="66"/>
      <c r="G2" s="66"/>
    </row>
    <row r="3" spans="2:9" x14ac:dyDescent="0.25">
      <c r="B3" s="24" t="s">
        <v>249</v>
      </c>
      <c r="C3" s="66"/>
      <c r="D3" s="66"/>
      <c r="E3" s="66"/>
      <c r="F3" s="66"/>
      <c r="G3" s="66"/>
    </row>
    <row r="4" spans="2:9" x14ac:dyDescent="0.25">
      <c r="B4" s="189" t="s">
        <v>15</v>
      </c>
      <c r="C4" s="187" t="s">
        <v>3</v>
      </c>
      <c r="D4" s="187" t="s">
        <v>4</v>
      </c>
      <c r="E4" s="187" t="s">
        <v>5</v>
      </c>
      <c r="F4" s="187" t="s">
        <v>16</v>
      </c>
      <c r="G4" s="187" t="s">
        <v>17</v>
      </c>
    </row>
    <row r="5" spans="2:9" x14ac:dyDescent="0.25">
      <c r="B5" s="189"/>
      <c r="C5" s="188"/>
      <c r="D5" s="188"/>
      <c r="E5" s="188"/>
      <c r="F5" s="188" t="s">
        <v>18</v>
      </c>
      <c r="G5" s="188" t="s">
        <v>19</v>
      </c>
    </row>
    <row r="6" spans="2:9" ht="27" x14ac:dyDescent="0.25">
      <c r="B6" s="4" t="s">
        <v>20</v>
      </c>
      <c r="C6" s="87">
        <v>8850</v>
      </c>
      <c r="D6" s="15">
        <v>108</v>
      </c>
      <c r="E6" s="91">
        <v>12673</v>
      </c>
      <c r="F6" s="88">
        <v>1.22</v>
      </c>
      <c r="G6" s="92">
        <v>143.19999999999999</v>
      </c>
    </row>
    <row r="7" spans="2:9" ht="27" x14ac:dyDescent="0.25">
      <c r="B7" s="4" t="s">
        <v>21</v>
      </c>
      <c r="C7" s="87">
        <v>682</v>
      </c>
      <c r="D7" s="15">
        <v>18</v>
      </c>
      <c r="E7" s="91">
        <v>1136</v>
      </c>
      <c r="F7" s="88">
        <v>2.64</v>
      </c>
      <c r="G7" s="92">
        <v>166.57</v>
      </c>
    </row>
    <row r="8" spans="2:9" ht="27" x14ac:dyDescent="0.25">
      <c r="B8" s="4" t="s">
        <v>22</v>
      </c>
      <c r="C8" s="87">
        <v>1535</v>
      </c>
      <c r="D8" s="15">
        <v>66</v>
      </c>
      <c r="E8" s="91">
        <v>2792</v>
      </c>
      <c r="F8" s="88">
        <v>4.3</v>
      </c>
      <c r="G8" s="92">
        <v>181.89</v>
      </c>
    </row>
    <row r="9" spans="2:9" x14ac:dyDescent="0.25">
      <c r="B9" s="27" t="s">
        <v>13</v>
      </c>
      <c r="C9" s="27">
        <v>11067</v>
      </c>
      <c r="D9" s="27">
        <v>192</v>
      </c>
      <c r="E9" s="27">
        <v>16601</v>
      </c>
      <c r="F9" s="27">
        <v>1.73</v>
      </c>
      <c r="G9" s="27">
        <v>150</v>
      </c>
    </row>
    <row r="10" spans="2:9" x14ac:dyDescent="0.25">
      <c r="B10" s="93" t="s">
        <v>257</v>
      </c>
      <c r="C10" s="1"/>
      <c r="D10" s="1"/>
      <c r="E10" s="1"/>
      <c r="F10" s="2"/>
      <c r="G10" s="2"/>
      <c r="H10" s="1"/>
      <c r="I10" s="1"/>
    </row>
    <row r="11" spans="2:9" x14ac:dyDescent="0.25">
      <c r="B11" s="93" t="s">
        <v>273</v>
      </c>
      <c r="C11" s="1"/>
      <c r="D11" s="1"/>
      <c r="E11" s="1"/>
      <c r="F11" s="2"/>
      <c r="G11" s="2"/>
      <c r="H11" s="1"/>
      <c r="I11" s="1"/>
    </row>
    <row r="12" spans="2:9" x14ac:dyDescent="0.25">
      <c r="B12" s="3" t="s">
        <v>274</v>
      </c>
      <c r="C12" s="1"/>
      <c r="D12" s="1"/>
      <c r="E12" s="1"/>
      <c r="F12" s="2"/>
      <c r="G12" s="2"/>
      <c r="H12" s="1"/>
      <c r="I12" s="1"/>
    </row>
    <row r="13" spans="2:9" x14ac:dyDescent="0.25">
      <c r="H13" s="1"/>
      <c r="I13" s="1"/>
    </row>
    <row r="15" spans="2:9" x14ac:dyDescent="0.25">
      <c r="B15" s="93"/>
      <c r="C15" s="1"/>
      <c r="D15" s="1"/>
      <c r="E15" s="1"/>
      <c r="F15" s="2"/>
      <c r="G15" s="2"/>
      <c r="H15" s="1"/>
      <c r="I15" s="1"/>
    </row>
    <row r="16" spans="2:9" x14ac:dyDescent="0.25">
      <c r="B16" s="3"/>
      <c r="C16" s="1"/>
      <c r="D16" s="1"/>
      <c r="E16" s="1"/>
      <c r="F16" s="2"/>
      <c r="G16" s="2"/>
      <c r="H16" s="1"/>
      <c r="I16" s="1"/>
    </row>
  </sheetData>
  <mergeCells count="6">
    <mergeCell ref="G4:G5"/>
    <mergeCell ref="B4:B5"/>
    <mergeCell ref="C4:C5"/>
    <mergeCell ref="D4:D5"/>
    <mergeCell ref="E4:E5"/>
    <mergeCell ref="F4: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32</vt:i4>
      </vt:variant>
      <vt:variant>
        <vt:lpstr>Intervalli denominati</vt:lpstr>
      </vt:variant>
      <vt:variant>
        <vt:i4>1</vt:i4>
      </vt:variant>
    </vt:vector>
  </HeadingPairs>
  <TitlesOfParts>
    <vt:vector size="33" baseType="lpstr">
      <vt:lpstr>Tav.1</vt:lpstr>
      <vt:lpstr>Tav.2</vt:lpstr>
      <vt:lpstr>Tav. 2 bis </vt:lpstr>
      <vt:lpstr>Tav.3</vt:lpstr>
      <vt:lpstr>Tav.4.1</vt:lpstr>
      <vt:lpstr>Tav.4.2</vt:lpstr>
      <vt:lpstr>Tav.4.3</vt:lpstr>
      <vt:lpstr>Tav.5</vt:lpstr>
      <vt:lpstr>Tav.5.1</vt:lpstr>
      <vt:lpstr>Tav.5bis</vt:lpstr>
      <vt:lpstr>Tav.6</vt:lpstr>
      <vt:lpstr>Tav.6.1</vt:lpstr>
      <vt:lpstr>Tav.6.2</vt:lpstr>
      <vt:lpstr>Tav.7</vt:lpstr>
      <vt:lpstr>Tav.8</vt:lpstr>
      <vt:lpstr>Tav.9</vt:lpstr>
      <vt:lpstr>Tav.10</vt:lpstr>
      <vt:lpstr>Tav.10.1</vt:lpstr>
      <vt:lpstr>Tav.10.2</vt:lpstr>
      <vt:lpstr>Tav.11</vt:lpstr>
      <vt:lpstr>Tav.12</vt:lpstr>
      <vt:lpstr>Tav.13</vt:lpstr>
      <vt:lpstr>Tav.14</vt:lpstr>
      <vt:lpstr>Tav. 15</vt:lpstr>
      <vt:lpstr>Tav. 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Luciana Micucci</cp:lastModifiedBy>
  <dcterms:created xsi:type="dcterms:W3CDTF">2018-09-24T07:48:16Z</dcterms:created>
  <dcterms:modified xsi:type="dcterms:W3CDTF">2018-11-13T15:24:36Z</dcterms:modified>
</cp:coreProperties>
</file>